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560" yWindow="2700" windowWidth="9330" windowHeight="7185" tabRatio="601"/>
  </bookViews>
  <sheets>
    <sheet name="Auruna or 1N 3N" sheetId="12" r:id="rId1"/>
  </sheets>
  <definedNames>
    <definedName name="_xlnm.Print_Area" localSheetId="0">'Auruna or 1N 3N'!$B$346:$I$356</definedName>
  </definedNames>
  <calcPr calcId="145621"/>
</workbook>
</file>

<file path=xl/calcChain.xml><?xml version="1.0" encoding="utf-8"?>
<calcChain xmlns="http://schemas.openxmlformats.org/spreadsheetml/2006/main">
  <c r="M11" i="12" l="1"/>
  <c r="M42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D101" i="12"/>
  <c r="D102" i="12"/>
  <c r="D103" i="12"/>
  <c r="D104" i="12"/>
  <c r="D105" i="12"/>
  <c r="D106" i="12"/>
  <c r="D107" i="12"/>
  <c r="D108" i="12"/>
  <c r="D109" i="12"/>
  <c r="D110" i="12"/>
  <c r="D111" i="12"/>
  <c r="D112" i="12"/>
  <c r="D113" i="12"/>
  <c r="D114" i="12"/>
  <c r="D115" i="12"/>
  <c r="D116" i="12"/>
  <c r="D117" i="12"/>
  <c r="D118" i="12"/>
  <c r="D119" i="12"/>
  <c r="D120" i="12"/>
  <c r="D121" i="12"/>
  <c r="D122" i="12"/>
  <c r="D123" i="12"/>
  <c r="D124" i="12"/>
  <c r="D125" i="12"/>
  <c r="D126" i="12"/>
  <c r="D127" i="12"/>
  <c r="D128" i="12"/>
  <c r="D129" i="12"/>
  <c r="D130" i="12"/>
  <c r="D131" i="12"/>
  <c r="D132" i="12"/>
  <c r="D133" i="12"/>
  <c r="D134" i="12"/>
  <c r="D135" i="12"/>
  <c r="D136" i="12"/>
  <c r="D137" i="12"/>
  <c r="D138" i="12"/>
  <c r="D139" i="12"/>
  <c r="D140" i="12"/>
  <c r="D141" i="12"/>
  <c r="D142" i="12"/>
  <c r="D143" i="12"/>
  <c r="D144" i="12"/>
  <c r="D145" i="12"/>
  <c r="D146" i="12"/>
  <c r="D147" i="12"/>
  <c r="D148" i="12"/>
  <c r="D149" i="12"/>
  <c r="D150" i="12"/>
  <c r="D151" i="12"/>
  <c r="D152" i="12"/>
  <c r="D153" i="12"/>
  <c r="D154" i="12"/>
  <c r="D155" i="12"/>
  <c r="D156" i="12"/>
  <c r="D157" i="12"/>
  <c r="D158" i="12"/>
  <c r="D159" i="12"/>
  <c r="D160" i="12"/>
  <c r="D161" i="12"/>
  <c r="D162" i="12"/>
  <c r="D163" i="12"/>
  <c r="D164" i="12"/>
  <c r="D165" i="12"/>
  <c r="D166" i="12"/>
  <c r="D167" i="12"/>
  <c r="D168" i="12"/>
  <c r="D169" i="12"/>
  <c r="D170" i="12"/>
  <c r="D171" i="12"/>
  <c r="D172" i="12"/>
  <c r="D173" i="12"/>
  <c r="D174" i="12"/>
  <c r="D175" i="12"/>
  <c r="D176" i="12"/>
  <c r="D177" i="12"/>
  <c r="D178" i="12"/>
  <c r="D179" i="12"/>
  <c r="D180" i="12"/>
  <c r="D181" i="12"/>
  <c r="D182" i="12"/>
  <c r="D183" i="12"/>
  <c r="D184" i="12"/>
  <c r="D185" i="12"/>
  <c r="D186" i="12"/>
  <c r="D187" i="12"/>
  <c r="D188" i="12"/>
  <c r="D189" i="12"/>
  <c r="D190" i="12"/>
  <c r="D191" i="12"/>
  <c r="D192" i="12"/>
  <c r="D193" i="12"/>
  <c r="D194" i="12"/>
  <c r="D195" i="12"/>
  <c r="D196" i="12"/>
  <c r="D197" i="12"/>
  <c r="D198" i="12"/>
  <c r="D199" i="12"/>
  <c r="D200" i="12"/>
  <c r="D201" i="12"/>
  <c r="D202" i="12"/>
  <c r="D203" i="12"/>
  <c r="D204" i="12"/>
  <c r="D205" i="12"/>
  <c r="D206" i="12"/>
  <c r="D207" i="12"/>
  <c r="D208" i="12"/>
  <c r="D209" i="12"/>
  <c r="D210" i="12"/>
  <c r="D211" i="12"/>
  <c r="D212" i="12"/>
  <c r="D213" i="12"/>
  <c r="D214" i="12"/>
  <c r="D215" i="12"/>
  <c r="D216" i="12"/>
  <c r="D217" i="12"/>
  <c r="D218" i="12"/>
  <c r="D219" i="12"/>
  <c r="D220" i="12"/>
  <c r="D221" i="12"/>
  <c r="D222" i="12"/>
  <c r="D223" i="12"/>
  <c r="D224" i="12"/>
  <c r="D225" i="12"/>
  <c r="D226" i="12"/>
  <c r="D227" i="12"/>
  <c r="D228" i="12"/>
  <c r="D229" i="12"/>
  <c r="D230" i="12"/>
  <c r="D231" i="12"/>
  <c r="D232" i="12"/>
  <c r="D233" i="12"/>
  <c r="D234" i="12"/>
  <c r="D235" i="12"/>
  <c r="D236" i="12"/>
  <c r="D237" i="12"/>
  <c r="D238" i="12"/>
  <c r="D239" i="12"/>
  <c r="D240" i="12"/>
  <c r="D241" i="12"/>
  <c r="D242" i="12"/>
  <c r="D243" i="12"/>
  <c r="D244" i="12"/>
  <c r="D245" i="12"/>
  <c r="D246" i="12"/>
  <c r="D247" i="12"/>
  <c r="D248" i="12"/>
  <c r="D249" i="12"/>
  <c r="D250" i="12"/>
  <c r="D251" i="12"/>
  <c r="D252" i="12"/>
  <c r="D253" i="12"/>
  <c r="D254" i="12"/>
  <c r="D255" i="12"/>
  <c r="D256" i="12"/>
  <c r="D257" i="12"/>
  <c r="D258" i="12"/>
  <c r="D259" i="12"/>
  <c r="D260" i="12"/>
  <c r="D261" i="12"/>
  <c r="D262" i="12"/>
  <c r="D263" i="12"/>
  <c r="D264" i="12"/>
  <c r="D265" i="12"/>
  <c r="D266" i="12"/>
  <c r="D267" i="12"/>
  <c r="D268" i="12"/>
  <c r="D269" i="12"/>
  <c r="D270" i="12"/>
  <c r="D271" i="12"/>
  <c r="D272" i="12"/>
  <c r="D273" i="12"/>
  <c r="D274" i="12"/>
  <c r="D275" i="12"/>
  <c r="D276" i="12"/>
  <c r="D277" i="12"/>
  <c r="D278" i="12"/>
  <c r="D279" i="12"/>
  <c r="D280" i="12"/>
  <c r="D281" i="12"/>
  <c r="D282" i="12"/>
  <c r="D283" i="12"/>
  <c r="D284" i="12"/>
  <c r="D285" i="12"/>
  <c r="D286" i="12"/>
  <c r="D287" i="12"/>
  <c r="D288" i="12"/>
  <c r="D289" i="12"/>
  <c r="D290" i="12"/>
  <c r="D291" i="12"/>
  <c r="D292" i="12"/>
  <c r="D293" i="12"/>
  <c r="D294" i="12"/>
  <c r="D295" i="12"/>
  <c r="D296" i="12"/>
  <c r="D297" i="12"/>
  <c r="D298" i="12"/>
  <c r="D299" i="12"/>
  <c r="D300" i="12"/>
  <c r="D301" i="12"/>
  <c r="D302" i="12"/>
  <c r="D303" i="12"/>
  <c r="D304" i="12"/>
  <c r="D305" i="12"/>
  <c r="D306" i="12"/>
  <c r="D307" i="12"/>
  <c r="D308" i="12"/>
  <c r="D309" i="12"/>
  <c r="D310" i="12"/>
  <c r="D311" i="12"/>
  <c r="D312" i="12"/>
  <c r="D313" i="12"/>
  <c r="D314" i="12"/>
  <c r="D315" i="12"/>
  <c r="D316" i="12"/>
  <c r="D317" i="12"/>
  <c r="D318" i="12"/>
  <c r="D319" i="12"/>
  <c r="D320" i="12"/>
  <c r="D321" i="12"/>
  <c r="D322" i="12"/>
  <c r="D323" i="12"/>
  <c r="D324" i="12"/>
  <c r="D325" i="12"/>
  <c r="D326" i="12"/>
  <c r="D327" i="12"/>
  <c r="D328" i="12"/>
  <c r="D329" i="12"/>
  <c r="D330" i="12"/>
  <c r="D331" i="12"/>
  <c r="D332" i="12"/>
  <c r="D333" i="12"/>
  <c r="D334" i="12"/>
  <c r="D335" i="12"/>
  <c r="D336" i="12"/>
  <c r="D337" i="12"/>
  <c r="D338" i="12"/>
  <c r="D339" i="12"/>
  <c r="D340" i="12"/>
  <c r="D341" i="12"/>
  <c r="D342" i="12"/>
  <c r="D343" i="12"/>
  <c r="D344" i="12"/>
  <c r="D345" i="12"/>
  <c r="D346" i="12"/>
  <c r="D347" i="12"/>
  <c r="D348" i="12"/>
  <c r="D349" i="12"/>
  <c r="D350" i="12"/>
  <c r="D351" i="12"/>
  <c r="D352" i="12"/>
  <c r="D353" i="12"/>
  <c r="D354" i="12"/>
  <c r="D355" i="12"/>
  <c r="D356" i="12"/>
  <c r="D357" i="12"/>
  <c r="D358" i="12"/>
  <c r="D359" i="12"/>
  <c r="D360" i="12"/>
  <c r="D361" i="12"/>
  <c r="D362" i="12"/>
  <c r="D363" i="12"/>
  <c r="D364" i="12"/>
  <c r="D365" i="12"/>
  <c r="D366" i="12"/>
  <c r="D367" i="12"/>
  <c r="D368" i="12"/>
  <c r="D369" i="12"/>
  <c r="D370" i="12"/>
  <c r="D371" i="12"/>
  <c r="D372" i="12"/>
  <c r="D373" i="12"/>
  <c r="D374" i="12"/>
  <c r="D375" i="12"/>
  <c r="D376" i="12"/>
  <c r="D377" i="12"/>
  <c r="D378" i="12"/>
  <c r="D379" i="12"/>
  <c r="D380" i="12"/>
  <c r="D381" i="12"/>
  <c r="D382" i="12"/>
  <c r="D383" i="12"/>
  <c r="D384" i="12"/>
  <c r="D385" i="12"/>
  <c r="D386" i="12"/>
  <c r="D387" i="12"/>
  <c r="D388" i="12"/>
  <c r="D389" i="12"/>
  <c r="D390" i="12"/>
  <c r="D391" i="12"/>
  <c r="D392" i="12"/>
  <c r="D393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114" i="12"/>
  <c r="I115" i="12"/>
  <c r="I116" i="12"/>
  <c r="I117" i="12"/>
  <c r="I118" i="12"/>
  <c r="I119" i="12"/>
  <c r="I120" i="12"/>
  <c r="I121" i="12"/>
  <c r="I122" i="12"/>
  <c r="I123" i="12"/>
  <c r="I124" i="12"/>
  <c r="I125" i="12"/>
  <c r="I126" i="12"/>
  <c r="I127" i="12"/>
  <c r="I128" i="12"/>
  <c r="I129" i="12"/>
  <c r="I130" i="12"/>
  <c r="I131" i="12"/>
  <c r="I132" i="12"/>
  <c r="I133" i="12"/>
  <c r="I134" i="12"/>
  <c r="I135" i="12"/>
  <c r="I136" i="12"/>
  <c r="I137" i="12"/>
  <c r="I138" i="12"/>
  <c r="I139" i="12"/>
  <c r="I140" i="12"/>
  <c r="I141" i="12"/>
  <c r="I142" i="12"/>
  <c r="I143" i="12"/>
  <c r="I144" i="12"/>
  <c r="I145" i="12"/>
  <c r="I146" i="12"/>
  <c r="I147" i="12"/>
  <c r="I148" i="12"/>
  <c r="I149" i="12"/>
  <c r="I150" i="12"/>
  <c r="I151" i="12"/>
  <c r="I152" i="12"/>
  <c r="I153" i="12"/>
  <c r="I154" i="12"/>
  <c r="I155" i="12"/>
  <c r="I156" i="12"/>
  <c r="I157" i="12"/>
  <c r="I158" i="12"/>
  <c r="I159" i="12"/>
  <c r="I160" i="12"/>
  <c r="I161" i="12"/>
  <c r="I162" i="12"/>
  <c r="I163" i="12"/>
  <c r="I164" i="12"/>
  <c r="I165" i="12"/>
  <c r="I166" i="12"/>
  <c r="I167" i="12"/>
  <c r="I168" i="12"/>
  <c r="I169" i="12"/>
  <c r="I170" i="12"/>
  <c r="I171" i="12"/>
  <c r="I172" i="12"/>
  <c r="I173" i="12"/>
  <c r="I174" i="12"/>
  <c r="I175" i="12"/>
  <c r="I176" i="12"/>
  <c r="I177" i="12"/>
  <c r="I178" i="12"/>
  <c r="I179" i="12"/>
  <c r="I180" i="12"/>
  <c r="I181" i="12"/>
  <c r="I182" i="12"/>
  <c r="I183" i="12"/>
  <c r="I184" i="12"/>
  <c r="I185" i="12"/>
  <c r="I186" i="12"/>
  <c r="I187" i="12"/>
  <c r="I188" i="12"/>
  <c r="I189" i="12"/>
  <c r="I190" i="12"/>
  <c r="I191" i="12"/>
  <c r="I192" i="12"/>
  <c r="I193" i="12"/>
  <c r="I194" i="12"/>
  <c r="I195" i="12"/>
  <c r="I196" i="12"/>
  <c r="I197" i="12"/>
  <c r="I198" i="12"/>
  <c r="I199" i="12"/>
  <c r="I200" i="12"/>
  <c r="I201" i="12"/>
  <c r="I202" i="12"/>
  <c r="I203" i="12"/>
  <c r="I204" i="12"/>
  <c r="I205" i="12"/>
  <c r="I206" i="12"/>
  <c r="I207" i="12"/>
  <c r="I208" i="12"/>
  <c r="I209" i="12"/>
  <c r="I210" i="12"/>
  <c r="I211" i="12"/>
  <c r="I212" i="12"/>
  <c r="I213" i="12"/>
  <c r="I214" i="12"/>
  <c r="I215" i="12"/>
  <c r="I216" i="12"/>
  <c r="I217" i="12"/>
  <c r="I218" i="12"/>
  <c r="I219" i="12"/>
  <c r="I220" i="12"/>
  <c r="I221" i="12"/>
  <c r="I222" i="12"/>
  <c r="I223" i="12"/>
  <c r="I224" i="12"/>
  <c r="I225" i="12"/>
  <c r="I226" i="12"/>
  <c r="I227" i="12"/>
  <c r="I228" i="12"/>
  <c r="I229" i="12"/>
  <c r="I230" i="12"/>
  <c r="I231" i="12"/>
  <c r="I232" i="12"/>
  <c r="I233" i="12"/>
  <c r="I234" i="12"/>
  <c r="I235" i="12"/>
  <c r="I236" i="12"/>
  <c r="I237" i="12"/>
  <c r="I238" i="12"/>
  <c r="I239" i="12"/>
  <c r="I240" i="12"/>
  <c r="I241" i="12"/>
  <c r="I242" i="12"/>
  <c r="I243" i="12"/>
  <c r="I244" i="12"/>
  <c r="I245" i="12"/>
  <c r="I246" i="12"/>
  <c r="I247" i="12"/>
  <c r="I248" i="12"/>
  <c r="I249" i="12"/>
  <c r="I250" i="12"/>
  <c r="I251" i="12"/>
  <c r="I252" i="12"/>
  <c r="I253" i="12"/>
  <c r="I254" i="12"/>
  <c r="I255" i="12"/>
  <c r="I256" i="12"/>
  <c r="I257" i="12"/>
  <c r="I258" i="12"/>
  <c r="I259" i="12"/>
  <c r="I260" i="12"/>
  <c r="I261" i="12"/>
  <c r="I262" i="12"/>
  <c r="I263" i="12"/>
  <c r="I264" i="12"/>
  <c r="I265" i="12"/>
  <c r="I266" i="12"/>
  <c r="I267" i="12"/>
  <c r="I268" i="12"/>
  <c r="I269" i="12"/>
  <c r="I270" i="12"/>
  <c r="I271" i="12"/>
  <c r="I272" i="12"/>
  <c r="I273" i="12"/>
  <c r="I274" i="12"/>
  <c r="I275" i="12"/>
  <c r="I276" i="12"/>
  <c r="I277" i="12"/>
  <c r="I278" i="12"/>
  <c r="I279" i="12"/>
  <c r="I280" i="12"/>
  <c r="I281" i="12"/>
  <c r="I282" i="12"/>
  <c r="I283" i="12"/>
  <c r="I284" i="12"/>
  <c r="I285" i="12"/>
  <c r="I286" i="12"/>
  <c r="I287" i="12"/>
  <c r="I288" i="12"/>
  <c r="I289" i="12"/>
  <c r="I290" i="12"/>
  <c r="I291" i="12"/>
  <c r="I292" i="12"/>
  <c r="I293" i="12"/>
  <c r="I294" i="12"/>
  <c r="I295" i="12"/>
  <c r="I296" i="12"/>
  <c r="I297" i="12"/>
  <c r="I298" i="12"/>
  <c r="I299" i="12"/>
  <c r="I300" i="12"/>
  <c r="I301" i="12"/>
  <c r="I302" i="12"/>
  <c r="I303" i="12"/>
  <c r="I304" i="12"/>
  <c r="I305" i="12"/>
  <c r="I306" i="12"/>
  <c r="I307" i="12"/>
  <c r="I308" i="12"/>
  <c r="I309" i="12"/>
  <c r="I310" i="12"/>
  <c r="I311" i="12"/>
  <c r="I312" i="12"/>
  <c r="I313" i="12"/>
  <c r="I314" i="12"/>
  <c r="I315" i="12"/>
  <c r="I316" i="12"/>
  <c r="I317" i="12"/>
  <c r="I318" i="12"/>
  <c r="I319" i="12"/>
  <c r="I320" i="12"/>
  <c r="I321" i="12"/>
  <c r="I322" i="12"/>
  <c r="I323" i="12"/>
  <c r="I324" i="12"/>
  <c r="I325" i="12"/>
  <c r="I326" i="12"/>
  <c r="I327" i="12"/>
  <c r="I328" i="12"/>
  <c r="I329" i="12"/>
  <c r="I330" i="12"/>
  <c r="I331" i="12"/>
  <c r="I332" i="12"/>
  <c r="I333" i="12"/>
  <c r="I334" i="12"/>
  <c r="I335" i="12"/>
  <c r="I336" i="12"/>
  <c r="I337" i="12"/>
  <c r="I338" i="12"/>
  <c r="I339" i="12"/>
  <c r="I340" i="12"/>
  <c r="I341" i="12"/>
  <c r="I342" i="12"/>
  <c r="I343" i="12"/>
  <c r="I344" i="12"/>
  <c r="I345" i="12"/>
  <c r="I346" i="12"/>
  <c r="I347" i="12"/>
  <c r="I348" i="12"/>
  <c r="I349" i="12"/>
  <c r="I350" i="12"/>
  <c r="I351" i="12"/>
  <c r="I352" i="12"/>
  <c r="I353" i="12"/>
  <c r="I354" i="12"/>
  <c r="I355" i="12"/>
  <c r="I356" i="12"/>
  <c r="I357" i="12"/>
  <c r="I358" i="12"/>
  <c r="I359" i="12"/>
  <c r="I360" i="12"/>
  <c r="I361" i="12"/>
  <c r="I362" i="12"/>
  <c r="I363" i="12"/>
  <c r="I364" i="12"/>
  <c r="I365" i="12"/>
  <c r="I366" i="12"/>
  <c r="I367" i="12"/>
  <c r="I368" i="12"/>
  <c r="I369" i="12"/>
  <c r="I370" i="12"/>
  <c r="I371" i="12"/>
  <c r="I372" i="12"/>
  <c r="I373" i="12"/>
  <c r="I374" i="12"/>
  <c r="I375" i="12"/>
  <c r="I376" i="12"/>
  <c r="I377" i="12"/>
  <c r="I378" i="12"/>
  <c r="I379" i="12"/>
  <c r="I380" i="12"/>
  <c r="I381" i="12"/>
  <c r="I382" i="12"/>
  <c r="I383" i="12"/>
  <c r="I384" i="12"/>
  <c r="I385" i="12"/>
  <c r="I386" i="12"/>
  <c r="I387" i="12"/>
  <c r="I388" i="12"/>
  <c r="I389" i="12"/>
  <c r="I390" i="12"/>
  <c r="I391" i="12"/>
  <c r="I392" i="12"/>
  <c r="I393" i="12"/>
  <c r="I9" i="12"/>
  <c r="M207" i="12"/>
  <c r="F6" i="12" l="1"/>
  <c r="Q388" i="12" l="1"/>
  <c r="P388" i="12"/>
  <c r="O388" i="12"/>
  <c r="N388" i="12"/>
  <c r="M388" i="12"/>
  <c r="Q387" i="12"/>
  <c r="P387" i="12"/>
  <c r="O387" i="12"/>
  <c r="N387" i="12"/>
  <c r="M387" i="12"/>
  <c r="Q386" i="12"/>
  <c r="P386" i="12"/>
  <c r="O386" i="12"/>
  <c r="N386" i="12"/>
  <c r="M386" i="12"/>
  <c r="S394" i="12"/>
  <c r="M358" i="12"/>
  <c r="M317" i="12"/>
  <c r="S317" i="12" s="1"/>
  <c r="T317" i="12" s="1"/>
  <c r="M276" i="12"/>
  <c r="M242" i="12"/>
  <c r="M173" i="12"/>
  <c r="M140" i="12"/>
  <c r="M108" i="12"/>
  <c r="E6" i="12"/>
  <c r="S42" i="12"/>
  <c r="T42" i="12" s="1"/>
  <c r="N42" i="12"/>
  <c r="O42" i="12"/>
  <c r="P42" i="12"/>
  <c r="Q42" i="12"/>
  <c r="M43" i="12"/>
  <c r="N43" i="12"/>
  <c r="O43" i="12"/>
  <c r="P43" i="12"/>
  <c r="Q43" i="12"/>
  <c r="M44" i="12"/>
  <c r="N44" i="12"/>
  <c r="O44" i="12"/>
  <c r="P44" i="12"/>
  <c r="Q44" i="12"/>
  <c r="M72" i="12"/>
  <c r="N72" i="12"/>
  <c r="O72" i="12"/>
  <c r="P72" i="12"/>
  <c r="Q72" i="12"/>
  <c r="M73" i="12"/>
  <c r="S73" i="12" s="1"/>
  <c r="N73" i="12"/>
  <c r="O73" i="12"/>
  <c r="P73" i="12"/>
  <c r="Q73" i="12"/>
  <c r="M74" i="12"/>
  <c r="N74" i="12"/>
  <c r="O74" i="12"/>
  <c r="P74" i="12"/>
  <c r="Q74" i="12"/>
  <c r="N108" i="12"/>
  <c r="O108" i="12"/>
  <c r="P108" i="12"/>
  <c r="Q108" i="12"/>
  <c r="M109" i="12"/>
  <c r="N109" i="12"/>
  <c r="O109" i="12"/>
  <c r="P109" i="12"/>
  <c r="Q109" i="12"/>
  <c r="M110" i="12"/>
  <c r="N110" i="12"/>
  <c r="O110" i="12"/>
  <c r="P110" i="12"/>
  <c r="Q110" i="12"/>
  <c r="N140" i="12"/>
  <c r="O140" i="12"/>
  <c r="P140" i="12"/>
  <c r="Q140" i="12"/>
  <c r="M141" i="12"/>
  <c r="S141" i="12" s="1"/>
  <c r="N141" i="12"/>
  <c r="O141" i="12"/>
  <c r="P141" i="12"/>
  <c r="Q141" i="12"/>
  <c r="M143" i="12"/>
  <c r="N143" i="12"/>
  <c r="O143" i="12"/>
  <c r="P143" i="12"/>
  <c r="Q143" i="12"/>
  <c r="N173" i="12"/>
  <c r="O173" i="12"/>
  <c r="P173" i="12"/>
  <c r="Q173" i="12"/>
  <c r="M174" i="12"/>
  <c r="N174" i="12"/>
  <c r="O174" i="12"/>
  <c r="P174" i="12"/>
  <c r="Q174" i="12"/>
  <c r="M175" i="12"/>
  <c r="S175" i="12" s="1"/>
  <c r="N175" i="12"/>
  <c r="O175" i="12"/>
  <c r="P175" i="12"/>
  <c r="Q175" i="12"/>
  <c r="S392" i="12"/>
  <c r="S391" i="12"/>
  <c r="S390" i="12"/>
  <c r="T390" i="12"/>
  <c r="Q360" i="12"/>
  <c r="P360" i="12"/>
  <c r="O360" i="12"/>
  <c r="N360" i="12"/>
  <c r="M360" i="12"/>
  <c r="Q359" i="12"/>
  <c r="P359" i="12"/>
  <c r="O359" i="12"/>
  <c r="N359" i="12"/>
  <c r="M359" i="12"/>
  <c r="Q358" i="12"/>
  <c r="P358" i="12"/>
  <c r="O358" i="12"/>
  <c r="N358" i="12"/>
  <c r="S358" i="12" s="1"/>
  <c r="T358" i="12" s="1"/>
  <c r="Q320" i="12"/>
  <c r="P320" i="12"/>
  <c r="O320" i="12"/>
  <c r="N320" i="12"/>
  <c r="M320" i="12"/>
  <c r="Q318" i="12"/>
  <c r="P318" i="12"/>
  <c r="O318" i="12"/>
  <c r="N318" i="12"/>
  <c r="S318" i="12" s="1"/>
  <c r="M318" i="12"/>
  <c r="Q317" i="12"/>
  <c r="P317" i="12"/>
  <c r="O317" i="12"/>
  <c r="N317" i="12"/>
  <c r="Q244" i="12"/>
  <c r="P244" i="12"/>
  <c r="O244" i="12"/>
  <c r="N244" i="12"/>
  <c r="M244" i="12"/>
  <c r="S244" i="12" s="1"/>
  <c r="Q243" i="12"/>
  <c r="P243" i="12"/>
  <c r="O243" i="12"/>
  <c r="N243" i="12"/>
  <c r="M243" i="12"/>
  <c r="Q242" i="12"/>
  <c r="P242" i="12"/>
  <c r="O242" i="12"/>
  <c r="N242" i="12"/>
  <c r="Q278" i="12"/>
  <c r="P278" i="12"/>
  <c r="O278" i="12"/>
  <c r="N278" i="12"/>
  <c r="M278" i="12"/>
  <c r="S278" i="12" s="1"/>
  <c r="Q277" i="12"/>
  <c r="P277" i="12"/>
  <c r="O277" i="12"/>
  <c r="N277" i="12"/>
  <c r="M277" i="12"/>
  <c r="Q276" i="12"/>
  <c r="P276" i="12"/>
  <c r="O276" i="12"/>
  <c r="N276" i="12"/>
  <c r="S276" i="12" s="1"/>
  <c r="T276" i="12" s="1"/>
  <c r="Q207" i="12"/>
  <c r="P207" i="12"/>
  <c r="O207" i="12"/>
  <c r="N207" i="12"/>
  <c r="S207" i="12" s="1"/>
  <c r="T207" i="12" s="1"/>
  <c r="S277" i="12"/>
  <c r="S43" i="12"/>
  <c r="S360" i="12"/>
  <c r="S109" i="12"/>
  <c r="S74" i="12"/>
  <c r="S320" i="12"/>
  <c r="S110" i="12"/>
  <c r="S243" i="12"/>
  <c r="S359" i="12"/>
  <c r="S174" i="12"/>
  <c r="S44" i="12"/>
  <c r="S143" i="12"/>
  <c r="S242" i="12"/>
  <c r="T242" i="12"/>
  <c r="C317" i="12" l="1"/>
  <c r="G6" i="12"/>
  <c r="S108" i="12"/>
  <c r="T108" i="12" s="1"/>
  <c r="C390" i="12"/>
  <c r="C384" i="12"/>
  <c r="C379" i="12"/>
  <c r="C374" i="12"/>
  <c r="C368" i="12"/>
  <c r="C360" i="12"/>
  <c r="C356" i="12"/>
  <c r="C351" i="12"/>
  <c r="C345" i="12"/>
  <c r="C318" i="12"/>
  <c r="S72" i="12"/>
  <c r="T72" i="12" s="1"/>
  <c r="S140" i="12"/>
  <c r="T140" i="12" s="1"/>
  <c r="C9" i="12"/>
  <c r="C388" i="12"/>
  <c r="C383" i="12"/>
  <c r="C378" i="12"/>
  <c r="C372" i="12"/>
  <c r="C367" i="12"/>
  <c r="C344" i="12"/>
  <c r="C337" i="12"/>
  <c r="C333" i="12"/>
  <c r="C328" i="12"/>
  <c r="C319" i="12"/>
  <c r="C297" i="12"/>
  <c r="C283" i="12"/>
  <c r="C268" i="12"/>
  <c r="C107" i="12"/>
  <c r="C76" i="12"/>
  <c r="C51" i="12"/>
  <c r="C12" i="12"/>
  <c r="C15" i="12"/>
  <c r="C18" i="12"/>
  <c r="C21" i="12"/>
  <c r="C23" i="12"/>
  <c r="C25" i="12"/>
  <c r="C28" i="12"/>
  <c r="C31" i="12"/>
  <c r="C33" i="12"/>
  <c r="C36" i="12"/>
  <c r="C38" i="12"/>
  <c r="C50" i="12"/>
  <c r="C53" i="12"/>
  <c r="C55" i="12"/>
  <c r="C57" i="12"/>
  <c r="C65" i="12"/>
  <c r="C72" i="12"/>
  <c r="C80" i="12"/>
  <c r="C87" i="12"/>
  <c r="C209" i="12"/>
  <c r="C178" i="12"/>
  <c r="C142" i="12"/>
  <c r="C300" i="12"/>
  <c r="C296" i="12"/>
  <c r="C267" i="12"/>
  <c r="C127" i="12"/>
  <c r="C90" i="12"/>
  <c r="C61" i="12"/>
  <c r="C224" i="12"/>
  <c r="C194" i="12"/>
  <c r="C159" i="12"/>
  <c r="C30" i="12"/>
  <c r="C10" i="12"/>
  <c r="C14" i="12"/>
  <c r="C24" i="12"/>
  <c r="C27" i="12"/>
  <c r="C34" i="12"/>
  <c r="C41" i="12"/>
  <c r="C47" i="12"/>
  <c r="C54" i="12"/>
  <c r="C60" i="12"/>
  <c r="C67" i="12"/>
  <c r="C70" i="12"/>
  <c r="C77" i="12"/>
  <c r="C81" i="12"/>
  <c r="C86" i="12"/>
  <c r="C91" i="12"/>
  <c r="C109" i="12"/>
  <c r="C117" i="12"/>
  <c r="C124" i="12"/>
  <c r="C132" i="12"/>
  <c r="C140" i="12"/>
  <c r="C143" i="12"/>
  <c r="C145" i="12"/>
  <c r="C149" i="12"/>
  <c r="C151" i="12"/>
  <c r="C155" i="12"/>
  <c r="C157" i="12"/>
  <c r="C161" i="12"/>
  <c r="C165" i="12"/>
  <c r="C167" i="12"/>
  <c r="C170" i="12"/>
  <c r="C172" i="12"/>
  <c r="C174" i="12"/>
  <c r="C177" i="12"/>
  <c r="C180" i="12"/>
  <c r="C182" i="12"/>
  <c r="C185" i="12"/>
  <c r="C187" i="12"/>
  <c r="C189" i="12"/>
  <c r="C192" i="12"/>
  <c r="C195" i="12"/>
  <c r="C197" i="12"/>
  <c r="C206" i="12"/>
  <c r="C214" i="12"/>
  <c r="C238" i="12"/>
  <c r="C242" i="12"/>
  <c r="C246" i="12"/>
  <c r="C250" i="12"/>
  <c r="C13" i="12"/>
  <c r="C20" i="12"/>
  <c r="C29" i="12"/>
  <c r="C43" i="12"/>
  <c r="C52" i="12"/>
  <c r="C59" i="12"/>
  <c r="C64" i="12"/>
  <c r="C73" i="12"/>
  <c r="C78" i="12"/>
  <c r="C82" i="12"/>
  <c r="C95" i="12"/>
  <c r="C98" i="12"/>
  <c r="C101" i="12"/>
  <c r="C108" i="12"/>
  <c r="C113" i="12"/>
  <c r="C119" i="12"/>
  <c r="C122" i="12"/>
  <c r="C129" i="12"/>
  <c r="C133" i="12"/>
  <c r="C139" i="12"/>
  <c r="C147" i="12"/>
  <c r="C158" i="12"/>
  <c r="C171" i="12"/>
  <c r="C181" i="12"/>
  <c r="C184" i="12"/>
  <c r="C190" i="12"/>
  <c r="C198" i="12"/>
  <c r="C205" i="12"/>
  <c r="C210" i="12"/>
  <c r="C217" i="12"/>
  <c r="C220" i="12"/>
  <c r="C227" i="12"/>
  <c r="C231" i="12"/>
  <c r="C237" i="12"/>
  <c r="C243" i="12"/>
  <c r="C248" i="12"/>
  <c r="C253" i="12"/>
  <c r="C257" i="12"/>
  <c r="C261" i="12"/>
  <c r="C263" i="12"/>
  <c r="C266" i="12"/>
  <c r="C303" i="12"/>
  <c r="C306" i="12"/>
  <c r="C308" i="12"/>
  <c r="C311" i="12"/>
  <c r="C316" i="12"/>
  <c r="C320" i="12"/>
  <c r="C322" i="12"/>
  <c r="C325" i="12"/>
  <c r="C332" i="12"/>
  <c r="C339" i="12"/>
  <c r="C343" i="12"/>
  <c r="C348" i="12"/>
  <c r="C350" i="12"/>
  <c r="C352" i="12"/>
  <c r="C355" i="12"/>
  <c r="C357" i="12"/>
  <c r="C359" i="12"/>
  <c r="C362" i="12"/>
  <c r="C366" i="12"/>
  <c r="C22" i="12"/>
  <c r="C35" i="12"/>
  <c r="C39" i="12"/>
  <c r="C44" i="12"/>
  <c r="C48" i="12"/>
  <c r="C56" i="12"/>
  <c r="C66" i="12"/>
  <c r="C69" i="12"/>
  <c r="C74" i="12"/>
  <c r="C83" i="12"/>
  <c r="C88" i="12"/>
  <c r="C92" i="12"/>
  <c r="C96" i="12"/>
  <c r="C99" i="12"/>
  <c r="C102" i="12"/>
  <c r="C105" i="12"/>
  <c r="C110" i="12"/>
  <c r="C116" i="12"/>
  <c r="C120" i="12"/>
  <c r="C126" i="12"/>
  <c r="C130" i="12"/>
  <c r="C136" i="12"/>
  <c r="C144" i="12"/>
  <c r="C152" i="12"/>
  <c r="C156" i="12"/>
  <c r="C168" i="12"/>
  <c r="C179" i="12"/>
  <c r="C188" i="12"/>
  <c r="C191" i="12"/>
  <c r="C199" i="12"/>
  <c r="C203" i="12"/>
  <c r="C207" i="12"/>
  <c r="C213" i="12"/>
  <c r="C218" i="12"/>
  <c r="C221" i="12"/>
  <c r="C225" i="12"/>
  <c r="C228" i="12"/>
  <c r="C234" i="12"/>
  <c r="C239" i="12"/>
  <c r="C244" i="12"/>
  <c r="C249" i="12"/>
  <c r="C254" i="12"/>
  <c r="C258" i="12"/>
  <c r="C270" i="12"/>
  <c r="C272" i="12"/>
  <c r="C275" i="12"/>
  <c r="C277" i="12"/>
  <c r="C279" i="12"/>
  <c r="C282" i="12"/>
  <c r="C285" i="12"/>
  <c r="C287" i="12"/>
  <c r="C290" i="12"/>
  <c r="C292" i="12"/>
  <c r="C298" i="12"/>
  <c r="C301" i="12"/>
  <c r="C304" i="12"/>
  <c r="C17" i="12"/>
  <c r="C26" i="12"/>
  <c r="C32" i="12"/>
  <c r="C40" i="12"/>
  <c r="C45" i="12"/>
  <c r="C58" i="12"/>
  <c r="C62" i="12"/>
  <c r="C75" i="12"/>
  <c r="C79" i="12"/>
  <c r="C84" i="12"/>
  <c r="C93" i="12"/>
  <c r="C97" i="12"/>
  <c r="C103" i="12"/>
  <c r="C106" i="12"/>
  <c r="C111" i="12"/>
  <c r="C114" i="12"/>
  <c r="C118" i="12"/>
  <c r="C123" i="12"/>
  <c r="C128" i="12"/>
  <c r="C134" i="12"/>
  <c r="C137" i="12"/>
  <c r="C141" i="12"/>
  <c r="C153" i="12"/>
  <c r="C162" i="12"/>
  <c r="C166" i="12"/>
  <c r="C169" i="12"/>
  <c r="C175" i="12"/>
  <c r="C186" i="12"/>
  <c r="C196" i="12"/>
  <c r="C201" i="12"/>
  <c r="C204" i="12"/>
  <c r="C211" i="12"/>
  <c r="C215" i="12"/>
  <c r="C222" i="12"/>
  <c r="C226" i="12"/>
  <c r="C229" i="12"/>
  <c r="C232" i="12"/>
  <c r="C235" i="12"/>
  <c r="C240" i="12"/>
  <c r="C245" i="12"/>
  <c r="C251" i="12"/>
  <c r="C255" i="12"/>
  <c r="C259" i="12"/>
  <c r="C262" i="12"/>
  <c r="C264" i="12"/>
  <c r="C273" i="12"/>
  <c r="C280" i="12"/>
  <c r="C288" i="12"/>
  <c r="C305" i="12"/>
  <c r="C307" i="12"/>
  <c r="C309" i="12"/>
  <c r="C315" i="12"/>
  <c r="C11" i="12"/>
  <c r="C19" i="12"/>
  <c r="C37" i="12"/>
  <c r="C42" i="12"/>
  <c r="C46" i="12"/>
  <c r="C49" i="12"/>
  <c r="C63" i="12"/>
  <c r="C68" i="12"/>
  <c r="C71" i="12"/>
  <c r="C85" i="12"/>
  <c r="C89" i="12"/>
  <c r="C94" i="12"/>
  <c r="C100" i="12"/>
  <c r="C104" i="12"/>
  <c r="C112" i="12"/>
  <c r="C115" i="12"/>
  <c r="C121" i="12"/>
  <c r="C125" i="12"/>
  <c r="C131" i="12"/>
  <c r="C135" i="12"/>
  <c r="C138" i="12"/>
  <c r="C146" i="12"/>
  <c r="C150" i="12"/>
  <c r="C154" i="12"/>
  <c r="C164" i="12"/>
  <c r="C173" i="12"/>
  <c r="C176" i="12"/>
  <c r="C183" i="12"/>
  <c r="C193" i="12"/>
  <c r="C202" i="12"/>
  <c r="C208" i="12"/>
  <c r="C212" i="12"/>
  <c r="C216" i="12"/>
  <c r="C219" i="12"/>
  <c r="C223" i="12"/>
  <c r="C230" i="12"/>
  <c r="C233" i="12"/>
  <c r="C236" i="12"/>
  <c r="C241" i="12"/>
  <c r="C247" i="12"/>
  <c r="C252" i="12"/>
  <c r="C256" i="12"/>
  <c r="C265" i="12"/>
  <c r="C269" i="12"/>
  <c r="C271" i="12"/>
  <c r="C274" i="12"/>
  <c r="C276" i="12"/>
  <c r="C278" i="12"/>
  <c r="C281" i="12"/>
  <c r="C284" i="12"/>
  <c r="C286" i="12"/>
  <c r="C289" i="12"/>
  <c r="C291" i="12"/>
  <c r="C293" i="12"/>
  <c r="C299" i="12"/>
  <c r="C302" i="12"/>
  <c r="C310" i="12"/>
  <c r="C313" i="12"/>
  <c r="C324" i="12"/>
  <c r="C327" i="12"/>
  <c r="C329" i="12"/>
  <c r="C331" i="12"/>
  <c r="C334" i="12"/>
  <c r="C336" i="12"/>
  <c r="C338" i="12"/>
  <c r="C342" i="12"/>
  <c r="C346" i="12"/>
  <c r="C354" i="12"/>
  <c r="C361" i="12"/>
  <c r="C365" i="12"/>
  <c r="C369" i="12"/>
  <c r="C373" i="12"/>
  <c r="C377" i="12"/>
  <c r="C381" i="12"/>
  <c r="C385" i="12"/>
  <c r="C389" i="12"/>
  <c r="C393" i="12"/>
  <c r="C392" i="12"/>
  <c r="C387" i="12"/>
  <c r="C382" i="12"/>
  <c r="C376" i="12"/>
  <c r="C371" i="12"/>
  <c r="C364" i="12"/>
  <c r="C358" i="12"/>
  <c r="C353" i="12"/>
  <c r="C349" i="12"/>
  <c r="C341" i="12"/>
  <c r="C321" i="12"/>
  <c r="S173" i="12"/>
  <c r="T173" i="12" s="1"/>
  <c r="C391" i="12"/>
  <c r="C386" i="12"/>
  <c r="C380" i="12"/>
  <c r="C375" i="12"/>
  <c r="C370" i="12"/>
  <c r="C363" i="12"/>
  <c r="C340" i="12"/>
  <c r="C335" i="12"/>
  <c r="C330" i="12"/>
  <c r="C326" i="12"/>
  <c r="C312" i="12"/>
</calcChain>
</file>

<file path=xl/comments1.xml><?xml version="1.0" encoding="utf-8"?>
<comments xmlns="http://schemas.openxmlformats.org/spreadsheetml/2006/main">
  <authors>
    <author>Fanny Gaillot</author>
  </authors>
  <commentList>
    <comment ref="D1" authorId="0">
      <text>
        <r>
          <rPr>
            <b/>
            <sz val="9"/>
            <color indexed="81"/>
            <rFont val="Tahoma"/>
            <charset val="1"/>
          </rPr>
          <t xml:space="preserve">Fanny Gaillot:
A quoi sert cette colonne ?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" authorId="0">
      <text>
        <r>
          <rPr>
            <b/>
            <sz val="9"/>
            <color indexed="81"/>
            <rFont val="Tahoma"/>
            <charset val="1"/>
          </rPr>
          <t>Fanny Gaillot:</t>
        </r>
        <r>
          <rPr>
            <sz val="9"/>
            <color indexed="81"/>
            <rFont val="Tahoma"/>
            <charset val="1"/>
          </rPr>
          <t xml:space="preserve">
Utile ??
Si oui il y a surement un autre moyen de faire
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>Fanny Gaillot:</t>
        </r>
        <r>
          <rPr>
            <sz val="9"/>
            <color indexed="81"/>
            <rFont val="Tahoma"/>
            <family val="2"/>
          </rPr>
          <t xml:space="preserve">
Enfin tous ces trucs lol
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Fanny Gaillot:</t>
        </r>
        <r>
          <rPr>
            <sz val="9"/>
            <color indexed="81"/>
            <rFont val="Tahoma"/>
            <family val="2"/>
          </rPr>
          <t xml:space="preserve">
C'est quoi ce truc ?</t>
        </r>
      </text>
    </comment>
    <comment ref="F6" authorId="0">
      <text>
        <r>
          <rPr>
            <b/>
            <sz val="9"/>
            <color indexed="81"/>
            <rFont val="Tahoma"/>
            <family val="2"/>
          </rPr>
          <t>Fanny Gaillot:
???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Fanny Gaillot:</t>
        </r>
        <r>
          <rPr>
            <sz val="9"/>
            <color indexed="81"/>
            <rFont val="Tahoma"/>
            <family val="2"/>
          </rPr>
          <t xml:space="preserve">
On ne sait même pas ce que ça représente</t>
        </r>
      </text>
    </comment>
  </commentList>
</comments>
</file>

<file path=xl/sharedStrings.xml><?xml version="1.0" encoding="utf-8"?>
<sst xmlns="http://schemas.openxmlformats.org/spreadsheetml/2006/main" count="136" uniqueCount="43">
  <si>
    <t>OR</t>
  </si>
  <si>
    <t>Cu</t>
  </si>
  <si>
    <t>d</t>
  </si>
  <si>
    <t>réaj. Auro</t>
  </si>
  <si>
    <t>réaj. Sel</t>
  </si>
  <si>
    <t>rech. Suppl.</t>
  </si>
  <si>
    <t>Cr</t>
  </si>
  <si>
    <t>[Au]</t>
  </si>
  <si>
    <t>[Ni]</t>
  </si>
  <si>
    <t>pds des rech.</t>
  </si>
  <si>
    <t>vol.</t>
  </si>
  <si>
    <t>nbre d'analyses / mois</t>
  </si>
  <si>
    <t>août</t>
  </si>
  <si>
    <t>sept</t>
  </si>
  <si>
    <t>oct</t>
  </si>
  <si>
    <t>Au</t>
  </si>
  <si>
    <t>Ni</t>
  </si>
  <si>
    <t>Nbre d'analyses</t>
  </si>
  <si>
    <t>janvier</t>
  </si>
  <si>
    <t>février</t>
  </si>
  <si>
    <t>mars</t>
  </si>
  <si>
    <t>avril</t>
  </si>
  <si>
    <t>mai</t>
  </si>
  <si>
    <t>juin</t>
  </si>
  <si>
    <t>juillet</t>
  </si>
  <si>
    <t>nov</t>
  </si>
  <si>
    <t xml:space="preserve">Observations </t>
  </si>
  <si>
    <t>dec</t>
  </si>
  <si>
    <t>labo dubois</t>
  </si>
  <si>
    <t>LAbo dubois</t>
  </si>
  <si>
    <t xml:space="preserve"> 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</si>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</sst>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\-mm\-yy"/>
  </numFmts>
  <fonts count="50" x14ac:knownFonts="1">
    <font>
      <sz val="10"/>
      <name val="Arial"/>
    </font>
    <font>
      <b/>
      <sz val="20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b/>
      <sz val="10"/>
      <color indexed="18"/>
      <name val="Arial"/>
      <family val="2"/>
    </font>
    <font>
      <b/>
      <sz val="10"/>
      <color indexed="14"/>
      <name val="Arial"/>
      <family val="2"/>
    </font>
    <font>
      <b/>
      <sz val="10"/>
      <color indexed="13"/>
      <name val="Arial"/>
      <family val="2"/>
    </font>
    <font>
      <sz val="10"/>
      <name val="Arial"/>
      <family val="2"/>
    </font>
    <font>
      <sz val="10"/>
      <color indexed="17"/>
      <name val="Arial"/>
      <family val="2"/>
    </font>
    <font>
      <sz val="10"/>
      <color indexed="15"/>
      <name val="Arial"/>
      <family val="2"/>
    </font>
    <font>
      <b/>
      <sz val="11"/>
      <color indexed="18"/>
      <name val="Arial"/>
      <family val="2"/>
    </font>
    <font>
      <b/>
      <sz val="11"/>
      <color indexed="14"/>
      <name val="Arial"/>
      <family val="2"/>
    </font>
    <font>
      <sz val="11"/>
      <color indexed="14"/>
      <name val="Arial"/>
      <family val="2"/>
    </font>
    <font>
      <b/>
      <sz val="11"/>
      <color indexed="12"/>
      <name val="Arial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1"/>
      <color indexed="15"/>
      <name val="Arial"/>
      <family val="2"/>
    </font>
    <font>
      <b/>
      <sz val="11"/>
      <color indexed="17"/>
      <name val="Arial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color indexed="62"/>
      <name val="Arial"/>
      <family val="2"/>
    </font>
    <font>
      <b/>
      <sz val="11"/>
      <color indexed="62"/>
      <name val="Arial"/>
      <family val="2"/>
    </font>
    <font>
      <sz val="11"/>
      <color indexed="62"/>
      <name val="Arial"/>
      <family val="2"/>
    </font>
    <font>
      <sz val="8"/>
      <color indexed="62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12"/>
      <name val="Arial"/>
      <family val="2"/>
    </font>
    <font>
      <b/>
      <sz val="10"/>
      <color indexed="52"/>
      <name val="Arial"/>
      <family val="2"/>
    </font>
    <font>
      <b/>
      <sz val="12"/>
      <color indexed="12"/>
      <name val="Arial"/>
      <family val="2"/>
    </font>
    <font>
      <sz val="18"/>
      <name val="Arial"/>
      <family val="2"/>
    </font>
    <font>
      <sz val="12"/>
      <color indexed="57"/>
      <name val="Arial"/>
      <family val="2"/>
    </font>
    <font>
      <sz val="8"/>
      <color indexed="57"/>
      <name val="Arial"/>
      <family val="2"/>
    </font>
    <font>
      <b/>
      <sz val="10"/>
      <color indexed="57"/>
      <name val="Arial"/>
      <family val="2"/>
    </font>
    <font>
      <sz val="10"/>
      <color indexed="52"/>
      <name val="Arial"/>
      <family val="2"/>
    </font>
    <font>
      <b/>
      <sz val="10"/>
      <color theme="4"/>
      <name val="Arial"/>
      <family val="2"/>
    </font>
    <font>
      <b/>
      <sz val="10"/>
      <color theme="8"/>
      <name val="Arial"/>
      <family val="2"/>
    </font>
    <font>
      <b/>
      <sz val="10"/>
      <color rgb="FF0070C0"/>
      <name val="Arial"/>
      <family val="2"/>
    </font>
    <font>
      <sz val="10"/>
      <color theme="4"/>
      <name val="Arial"/>
      <family val="2"/>
    </font>
    <font>
      <sz val="10"/>
      <color rgb="FF0070C0"/>
      <name val="Arial"/>
      <family val="2"/>
    </font>
    <font>
      <b/>
      <sz val="10"/>
      <color rgb="FF00B0F0"/>
      <name val="Arial"/>
      <family val="2"/>
    </font>
    <font>
      <sz val="10"/>
      <color rgb="FF00B0F0"/>
      <name val="Arial"/>
      <family val="2"/>
    </font>
    <font>
      <b/>
      <sz val="10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1" fontId="7" fillId="0" borderId="0" xfId="0" applyNumberFormat="1" applyFont="1" applyFill="1" applyBorder="1" applyAlignment="1">
      <alignment horizontal="center" vertical="center"/>
    </xf>
    <xf numFmtId="164" fontId="25" fillId="0" borderId="0" xfId="0" applyNumberFormat="1" applyFont="1" applyFill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 textRotation="90"/>
    </xf>
    <xf numFmtId="164" fontId="19" fillId="0" borderId="0" xfId="0" applyNumberFormat="1" applyFont="1" applyFill="1" applyBorder="1" applyAlignment="1">
      <alignment horizontal="center" vertical="center" textRotation="90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 textRotation="90"/>
    </xf>
    <xf numFmtId="164" fontId="10" fillId="0" borderId="0" xfId="0" applyNumberFormat="1" applyFont="1" applyFill="1" applyBorder="1" applyAlignment="1">
      <alignment horizontal="center" vertical="center" textRotation="90"/>
    </xf>
    <xf numFmtId="164" fontId="4" fillId="0" borderId="0" xfId="0" applyNumberFormat="1" applyFont="1" applyFill="1" applyBorder="1" applyAlignment="1">
      <alignment horizontal="center" vertical="center" textRotation="90"/>
    </xf>
    <xf numFmtId="164" fontId="12" fillId="0" borderId="0" xfId="0" applyNumberFormat="1" applyFont="1" applyFill="1" applyBorder="1" applyAlignment="1">
      <alignment horizontal="center" vertical="center" textRotation="90"/>
    </xf>
    <xf numFmtId="164" fontId="11" fillId="0" borderId="0" xfId="0" applyNumberFormat="1" applyFont="1" applyFill="1" applyBorder="1" applyAlignment="1">
      <alignment horizontal="center" vertical="center" textRotation="90"/>
    </xf>
    <xf numFmtId="164" fontId="5" fillId="0" borderId="0" xfId="0" applyNumberFormat="1" applyFont="1" applyFill="1" applyBorder="1" applyAlignment="1">
      <alignment horizontal="center" vertical="center" textRotation="90"/>
    </xf>
    <xf numFmtId="164" fontId="8" fillId="0" borderId="0" xfId="0" applyNumberFormat="1" applyFont="1" applyFill="1" applyBorder="1" applyAlignment="1">
      <alignment horizontal="center" vertical="center" textRotation="90"/>
    </xf>
    <xf numFmtId="165" fontId="23" fillId="0" borderId="0" xfId="0" applyNumberFormat="1" applyFont="1" applyFill="1" applyBorder="1" applyAlignment="1">
      <alignment horizontal="center" vertical="center" textRotation="90"/>
    </xf>
    <xf numFmtId="164" fontId="20" fillId="0" borderId="0" xfId="0" applyNumberFormat="1" applyFont="1" applyFill="1" applyBorder="1" applyAlignment="1">
      <alignment horizontal="center" vertical="center" textRotation="90"/>
    </xf>
    <xf numFmtId="164" fontId="6" fillId="0" borderId="0" xfId="0" applyNumberFormat="1" applyFont="1" applyFill="1" applyBorder="1" applyAlignment="1">
      <alignment horizontal="center" vertical="center" textRotation="90"/>
    </xf>
    <xf numFmtId="164" fontId="9" fillId="0" borderId="0" xfId="0" applyNumberFormat="1" applyFont="1" applyFill="1" applyBorder="1" applyAlignment="1">
      <alignment horizontal="center" vertical="center" textRotation="90"/>
    </xf>
    <xf numFmtId="164" fontId="14" fillId="0" borderId="0" xfId="0" applyNumberFormat="1" applyFont="1" applyFill="1" applyBorder="1" applyAlignment="1">
      <alignment horizontal="center" vertical="center" textRotation="90"/>
    </xf>
    <xf numFmtId="164" fontId="15" fillId="0" borderId="0" xfId="0" applyNumberFormat="1" applyFont="1" applyFill="1" applyBorder="1" applyAlignment="1">
      <alignment horizontal="center" vertical="center" textRotation="90"/>
    </xf>
    <xf numFmtId="164" fontId="22" fillId="0" borderId="0" xfId="0" applyNumberFormat="1" applyFont="1" applyFill="1" applyBorder="1" applyAlignment="1">
      <alignment horizontal="center" vertical="center" textRotation="90"/>
    </xf>
    <xf numFmtId="0" fontId="12" fillId="0" borderId="0" xfId="0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/>
    </xf>
    <xf numFmtId="1" fontId="26" fillId="0" borderId="0" xfId="0" applyNumberFormat="1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>
      <alignment horizontal="center" vertical="center"/>
    </xf>
    <xf numFmtId="164" fontId="28" fillId="0" borderId="0" xfId="0" applyNumberFormat="1" applyFont="1" applyFill="1" applyBorder="1" applyAlignment="1">
      <alignment horizontal="center" vertical="center"/>
    </xf>
    <xf numFmtId="1" fontId="24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1" fontId="30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4" fontId="2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 textRotation="90" wrapText="1"/>
    </xf>
    <xf numFmtId="1" fontId="7" fillId="0" borderId="2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24" fillId="2" borderId="3" xfId="0" applyNumberFormat="1" applyFont="1" applyFill="1" applyBorder="1" applyAlignment="1">
      <alignment horizontal="center" vertical="center"/>
    </xf>
    <xf numFmtId="1" fontId="7" fillId="0" borderId="3" xfId="0" applyNumberFormat="1" applyFont="1" applyFill="1" applyBorder="1" applyAlignment="1">
      <alignment horizontal="center" vertical="center"/>
    </xf>
    <xf numFmtId="1" fontId="26" fillId="0" borderId="3" xfId="0" applyNumberFormat="1" applyFont="1" applyFill="1" applyBorder="1" applyAlignment="1">
      <alignment horizontal="center" vertical="center"/>
    </xf>
    <xf numFmtId="164" fontId="27" fillId="0" borderId="3" xfId="0" applyNumberFormat="1" applyFont="1" applyFill="1" applyBorder="1" applyAlignment="1">
      <alignment horizontal="center" vertical="center"/>
    </xf>
    <xf numFmtId="164" fontId="28" fillId="0" borderId="3" xfId="0" applyNumberFormat="1" applyFont="1" applyFill="1" applyBorder="1" applyAlignment="1">
      <alignment horizontal="center" vertical="center"/>
    </xf>
    <xf numFmtId="1" fontId="24" fillId="2" borderId="4" xfId="0" applyNumberFormat="1" applyFont="1" applyFill="1" applyBorder="1" applyAlignment="1">
      <alignment horizontal="center" vertical="center"/>
    </xf>
    <xf numFmtId="1" fontId="24" fillId="0" borderId="4" xfId="0" applyNumberFormat="1" applyFont="1" applyFill="1" applyBorder="1" applyAlignment="1">
      <alignment horizontal="center" vertical="center"/>
    </xf>
    <xf numFmtId="1" fontId="26" fillId="0" borderId="4" xfId="0" applyNumberFormat="1" applyFont="1" applyFill="1" applyBorder="1" applyAlignment="1">
      <alignment horizontal="center" vertical="center"/>
    </xf>
    <xf numFmtId="1" fontId="7" fillId="0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Fill="1" applyBorder="1" applyAlignment="1">
      <alignment horizontal="center" vertical="center"/>
    </xf>
    <xf numFmtId="1" fontId="24" fillId="0" borderId="5" xfId="0" applyNumberFormat="1" applyFont="1" applyFill="1" applyBorder="1" applyAlignment="1">
      <alignment horizontal="center" vertical="center"/>
    </xf>
    <xf numFmtId="1" fontId="7" fillId="0" borderId="6" xfId="0" applyNumberFormat="1" applyFont="1" applyFill="1" applyBorder="1" applyAlignment="1">
      <alignment horizontal="center" vertical="center"/>
    </xf>
    <xf numFmtId="1" fontId="24" fillId="2" borderId="2" xfId="0" applyNumberFormat="1" applyFont="1" applyFill="1" applyBorder="1" applyAlignment="1">
      <alignment horizontal="center" vertical="center"/>
    </xf>
    <xf numFmtId="1" fontId="26" fillId="0" borderId="2" xfId="0" applyNumberFormat="1" applyFont="1" applyFill="1" applyBorder="1" applyAlignment="1">
      <alignment horizontal="center" vertical="center"/>
    </xf>
    <xf numFmtId="164" fontId="27" fillId="0" borderId="2" xfId="0" applyNumberFormat="1" applyFont="1" applyFill="1" applyBorder="1" applyAlignment="1">
      <alignment horizontal="center" vertical="center"/>
    </xf>
    <xf numFmtId="164" fontId="28" fillId="0" borderId="2" xfId="0" applyNumberFormat="1" applyFont="1" applyFill="1" applyBorder="1" applyAlignment="1">
      <alignment horizontal="center" vertical="center"/>
    </xf>
    <xf numFmtId="1" fontId="7" fillId="0" borderId="7" xfId="0" applyNumberFormat="1" applyFont="1" applyFill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" fontId="7" fillId="0" borderId="0" xfId="0" applyNumberFormat="1" applyFont="1" applyFill="1" applyBorder="1" applyAlignment="1">
      <alignment vertical="center"/>
    </xf>
    <xf numFmtId="14" fontId="0" fillId="3" borderId="8" xfId="0" applyNumberForma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left" vertical="center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0" xfId="0" applyNumberFormat="1" applyFont="1" applyFill="1" applyBorder="1" applyAlignment="1">
      <alignment horizontal="center" vertical="center"/>
    </xf>
    <xf numFmtId="1" fontId="25" fillId="3" borderId="10" xfId="0" quotePrefix="1" applyNumberFormat="1" applyFont="1" applyFill="1" applyBorder="1" applyAlignment="1">
      <alignment horizontal="center" vertical="center"/>
    </xf>
    <xf numFmtId="1" fontId="7" fillId="3" borderId="10" xfId="0" applyNumberFormat="1" applyFont="1" applyFill="1" applyBorder="1" applyAlignment="1">
      <alignment horizontal="left" vertical="center"/>
    </xf>
    <xf numFmtId="1" fontId="25" fillId="3" borderId="10" xfId="0" applyNumberFormat="1" applyFont="1" applyFill="1" applyBorder="1" applyAlignment="1">
      <alignment horizontal="left" vertical="center"/>
    </xf>
    <xf numFmtId="1" fontId="25" fillId="3" borderId="10" xfId="0" applyNumberFormat="1" applyFont="1" applyFill="1" applyBorder="1" applyAlignment="1">
      <alignment horizontal="center" vertical="center"/>
    </xf>
    <xf numFmtId="1" fontId="24" fillId="0" borderId="11" xfId="0" applyNumberFormat="1" applyFont="1" applyFill="1" applyBorder="1" applyAlignment="1">
      <alignment horizontal="center" vertical="center"/>
    </xf>
    <xf numFmtId="1" fontId="35" fillId="2" borderId="2" xfId="0" applyNumberFormat="1" applyFont="1" applyFill="1" applyBorder="1" applyAlignment="1">
      <alignment horizontal="center" vertical="center"/>
    </xf>
    <xf numFmtId="1" fontId="36" fillId="2" borderId="2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 vertical="center"/>
    </xf>
    <xf numFmtId="14" fontId="38" fillId="3" borderId="8" xfId="0" applyNumberFormat="1" applyFont="1" applyFill="1" applyBorder="1" applyAlignment="1">
      <alignment horizontal="center" vertical="center"/>
    </xf>
    <xf numFmtId="1" fontId="38" fillId="3" borderId="10" xfId="0" applyNumberFormat="1" applyFont="1" applyFill="1" applyBorder="1" applyAlignment="1">
      <alignment horizontal="center" vertical="center"/>
    </xf>
    <xf numFmtId="14" fontId="39" fillId="3" borderId="8" xfId="0" applyNumberFormat="1" applyFont="1" applyFill="1" applyBorder="1" applyAlignment="1">
      <alignment horizontal="center" vertical="center"/>
    </xf>
    <xf numFmtId="1" fontId="39" fillId="3" borderId="10" xfId="0" applyNumberFormat="1" applyFont="1" applyFill="1" applyBorder="1" applyAlignment="1">
      <alignment horizontal="center" vertical="center"/>
    </xf>
    <xf numFmtId="14" fontId="35" fillId="3" borderId="8" xfId="0" applyNumberFormat="1" applyFont="1" applyFill="1" applyBorder="1" applyAlignment="1">
      <alignment horizontal="center" vertical="center"/>
    </xf>
    <xf numFmtId="1" fontId="40" fillId="2" borderId="2" xfId="0" applyNumberFormat="1" applyFont="1" applyFill="1" applyBorder="1" applyAlignment="1">
      <alignment horizontal="center" vertical="center"/>
    </xf>
    <xf numFmtId="14" fontId="41" fillId="3" borderId="8" xfId="0" applyNumberFormat="1" applyFont="1" applyFill="1" applyBorder="1" applyAlignment="1">
      <alignment horizontal="center" vertical="center"/>
    </xf>
    <xf numFmtId="1" fontId="41" fillId="3" borderId="10" xfId="0" applyNumberFormat="1" applyFont="1" applyFill="1" applyBorder="1" applyAlignment="1">
      <alignment horizontal="center" vertical="center"/>
    </xf>
    <xf numFmtId="1" fontId="42" fillId="2" borderId="2" xfId="0" applyNumberFormat="1" applyFont="1" applyFill="1" applyBorder="1" applyAlignment="1">
      <alignment horizontal="center" vertical="center"/>
    </xf>
    <xf numFmtId="14" fontId="43" fillId="3" borderId="8" xfId="0" applyNumberFormat="1" applyFont="1" applyFill="1" applyBorder="1" applyAlignment="1">
      <alignment horizontal="center" vertical="center"/>
    </xf>
    <xf numFmtId="1" fontId="43" fillId="3" borderId="10" xfId="0" applyNumberFormat="1" applyFont="1" applyFill="1" applyBorder="1" applyAlignment="1">
      <alignment horizontal="center" vertical="center"/>
    </xf>
    <xf numFmtId="1" fontId="44" fillId="2" borderId="2" xfId="0" applyNumberFormat="1" applyFont="1" applyFill="1" applyBorder="1" applyAlignment="1">
      <alignment horizontal="center" vertical="center"/>
    </xf>
    <xf numFmtId="1" fontId="44" fillId="0" borderId="2" xfId="0" applyNumberFormat="1" applyFont="1" applyFill="1" applyBorder="1" applyAlignment="1">
      <alignment horizontal="center" vertical="center"/>
    </xf>
    <xf numFmtId="164" fontId="44" fillId="0" borderId="2" xfId="0" applyNumberFormat="1" applyFont="1" applyFill="1" applyBorder="1" applyAlignment="1">
      <alignment horizontal="center" vertical="center"/>
    </xf>
    <xf numFmtId="14" fontId="44" fillId="3" borderId="8" xfId="0" applyNumberFormat="1" applyFont="1" applyFill="1" applyBorder="1" applyAlignment="1">
      <alignment horizontal="center" vertical="center"/>
    </xf>
    <xf numFmtId="1" fontId="44" fillId="3" borderId="10" xfId="0" applyNumberFormat="1" applyFont="1" applyFill="1" applyBorder="1" applyAlignment="1">
      <alignment horizontal="center" vertical="center"/>
    </xf>
    <xf numFmtId="0" fontId="44" fillId="0" borderId="0" xfId="0" applyFont="1" applyFill="1" applyAlignment="1">
      <alignment horizontal="center" vertical="center"/>
    </xf>
    <xf numFmtId="0" fontId="44" fillId="0" borderId="0" xfId="0" applyFont="1" applyFill="1" applyBorder="1" applyAlignment="1">
      <alignment horizontal="center" vertical="center"/>
    </xf>
    <xf numFmtId="1" fontId="44" fillId="0" borderId="0" xfId="0" applyNumberFormat="1" applyFont="1" applyFill="1" applyAlignment="1">
      <alignment horizontal="center" vertical="center"/>
    </xf>
    <xf numFmtId="0" fontId="45" fillId="0" borderId="0" xfId="0" applyFont="1" applyFill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" fontId="7" fillId="4" borderId="12" xfId="0" applyNumberFormat="1" applyFont="1" applyFill="1" applyBorder="1" applyAlignment="1">
      <alignment horizontal="center" vertical="center"/>
    </xf>
    <xf numFmtId="1" fontId="7" fillId="4" borderId="13" xfId="0" applyNumberFormat="1" applyFont="1" applyFill="1" applyBorder="1" applyAlignment="1">
      <alignment horizontal="center" vertical="center"/>
    </xf>
    <xf numFmtId="1" fontId="7" fillId="4" borderId="14" xfId="0" applyNumberFormat="1" applyFont="1" applyFill="1" applyBorder="1" applyAlignment="1">
      <alignment horizontal="center" vertical="center"/>
    </xf>
    <xf numFmtId="0" fontId="29" fillId="4" borderId="15" xfId="0" applyFont="1" applyFill="1" applyBorder="1" applyAlignment="1">
      <alignment horizontal="center" vertical="center"/>
    </xf>
    <xf numFmtId="0" fontId="29" fillId="4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 textRotation="90" wrapText="1"/>
    </xf>
    <xf numFmtId="0" fontId="32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38"/>
    </mc:Choice>
    <mc:Fallback>
      <c:style val="38"/>
    </mc:Fallback>
  </mc:AlternateContent>
  <c:chart>
    <c:autoTitleDeleted val="0"/>
    <c:plotArea>
      <c:layout>
        <c:manualLayout>
          <c:layoutTarget val="inner"/>
          <c:xMode val="edge"/>
          <c:yMode val="edge"/>
          <c:x val="3.943027980154374E-2"/>
          <c:y val="2.9845483024299381E-2"/>
          <c:w val="0.93096262918653483"/>
          <c:h val="0.90281136228939129"/>
        </c:manualLayout>
      </c:layout>
      <c:scatterChart>
        <c:scatterStyle val="lineMarker"/>
        <c:varyColors val="0"/>
        <c:ser>
          <c:idx val="0"/>
          <c:order val="0"/>
          <c:tx>
            <c:v>Résultats</c:v>
          </c:tx>
          <c:spPr>
            <a:ln w="25400">
              <a:noFill/>
            </a:ln>
          </c:spPr>
          <c:marker>
            <c:symbol val="diamond"/>
            <c:size val="5"/>
            <c:spPr>
              <a:ln w="3175"/>
            </c:spPr>
          </c:marker>
          <c:xVal>
            <c:numRef>
              <c:f>'Auruna or 1N 3N'!$A$9:$A$393</c:f>
              <c:numCache>
                <c:formatCode>m/d/yyyy</c:formatCode>
                <c:ptCount val="385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42011</c:v>
                </c:pt>
                <c:pt idx="8">
                  <c:v>42012</c:v>
                </c:pt>
                <c:pt idx="9">
                  <c:v>42013</c:v>
                </c:pt>
                <c:pt idx="10">
                  <c:v>42014</c:v>
                </c:pt>
                <c:pt idx="11">
                  <c:v>42015</c:v>
                </c:pt>
                <c:pt idx="12">
                  <c:v>42016</c:v>
                </c:pt>
                <c:pt idx="13">
                  <c:v>42017</c:v>
                </c:pt>
                <c:pt idx="14">
                  <c:v>42018</c:v>
                </c:pt>
                <c:pt idx="15">
                  <c:v>42019</c:v>
                </c:pt>
                <c:pt idx="16">
                  <c:v>42020</c:v>
                </c:pt>
                <c:pt idx="17">
                  <c:v>42021</c:v>
                </c:pt>
                <c:pt idx="18">
                  <c:v>42022</c:v>
                </c:pt>
                <c:pt idx="19">
                  <c:v>42023</c:v>
                </c:pt>
                <c:pt idx="20">
                  <c:v>42024</c:v>
                </c:pt>
                <c:pt idx="21">
                  <c:v>42024</c:v>
                </c:pt>
                <c:pt idx="22">
                  <c:v>42025</c:v>
                </c:pt>
                <c:pt idx="23">
                  <c:v>42026</c:v>
                </c:pt>
                <c:pt idx="24">
                  <c:v>42027</c:v>
                </c:pt>
                <c:pt idx="25">
                  <c:v>42028</c:v>
                </c:pt>
                <c:pt idx="26">
                  <c:v>42029</c:v>
                </c:pt>
                <c:pt idx="27">
                  <c:v>42030</c:v>
                </c:pt>
                <c:pt idx="28">
                  <c:v>42031</c:v>
                </c:pt>
                <c:pt idx="29">
                  <c:v>42032</c:v>
                </c:pt>
                <c:pt idx="30">
                  <c:v>42033</c:v>
                </c:pt>
                <c:pt idx="31">
                  <c:v>42034</c:v>
                </c:pt>
                <c:pt idx="32">
                  <c:v>42035</c:v>
                </c:pt>
                <c:pt idx="33">
                  <c:v>42036</c:v>
                </c:pt>
                <c:pt idx="34">
                  <c:v>42037</c:v>
                </c:pt>
                <c:pt idx="35">
                  <c:v>42038</c:v>
                </c:pt>
                <c:pt idx="36">
                  <c:v>42039</c:v>
                </c:pt>
                <c:pt idx="37">
                  <c:v>42040</c:v>
                </c:pt>
                <c:pt idx="38">
                  <c:v>42041</c:v>
                </c:pt>
                <c:pt idx="39">
                  <c:v>42042</c:v>
                </c:pt>
                <c:pt idx="40">
                  <c:v>42043</c:v>
                </c:pt>
                <c:pt idx="41">
                  <c:v>42044</c:v>
                </c:pt>
                <c:pt idx="42">
                  <c:v>42044</c:v>
                </c:pt>
                <c:pt idx="43">
                  <c:v>42045</c:v>
                </c:pt>
                <c:pt idx="44">
                  <c:v>42046</c:v>
                </c:pt>
                <c:pt idx="45">
                  <c:v>42047</c:v>
                </c:pt>
                <c:pt idx="46">
                  <c:v>42048</c:v>
                </c:pt>
                <c:pt idx="47">
                  <c:v>42049</c:v>
                </c:pt>
                <c:pt idx="48">
                  <c:v>42050</c:v>
                </c:pt>
                <c:pt idx="49">
                  <c:v>42051</c:v>
                </c:pt>
                <c:pt idx="50">
                  <c:v>42052</c:v>
                </c:pt>
                <c:pt idx="51">
                  <c:v>42053</c:v>
                </c:pt>
                <c:pt idx="52">
                  <c:v>42053</c:v>
                </c:pt>
                <c:pt idx="53">
                  <c:v>42054</c:v>
                </c:pt>
                <c:pt idx="54">
                  <c:v>42055</c:v>
                </c:pt>
                <c:pt idx="55">
                  <c:v>42056</c:v>
                </c:pt>
                <c:pt idx="56">
                  <c:v>42057</c:v>
                </c:pt>
                <c:pt idx="57">
                  <c:v>42058</c:v>
                </c:pt>
                <c:pt idx="58">
                  <c:v>42059</c:v>
                </c:pt>
                <c:pt idx="59">
                  <c:v>42060</c:v>
                </c:pt>
                <c:pt idx="60">
                  <c:v>42061</c:v>
                </c:pt>
                <c:pt idx="61">
                  <c:v>42062</c:v>
                </c:pt>
                <c:pt idx="62">
                  <c:v>42063</c:v>
                </c:pt>
                <c:pt idx="63">
                  <c:v>42064</c:v>
                </c:pt>
                <c:pt idx="64">
                  <c:v>42065</c:v>
                </c:pt>
                <c:pt idx="65">
                  <c:v>42066</c:v>
                </c:pt>
                <c:pt idx="66">
                  <c:v>42067</c:v>
                </c:pt>
                <c:pt idx="67">
                  <c:v>42067</c:v>
                </c:pt>
                <c:pt idx="68">
                  <c:v>42068</c:v>
                </c:pt>
                <c:pt idx="69">
                  <c:v>42069</c:v>
                </c:pt>
                <c:pt idx="70">
                  <c:v>42070</c:v>
                </c:pt>
                <c:pt idx="71">
                  <c:v>42071</c:v>
                </c:pt>
                <c:pt idx="72">
                  <c:v>42072</c:v>
                </c:pt>
                <c:pt idx="73">
                  <c:v>42073</c:v>
                </c:pt>
                <c:pt idx="74">
                  <c:v>42074</c:v>
                </c:pt>
                <c:pt idx="75">
                  <c:v>42075</c:v>
                </c:pt>
                <c:pt idx="76">
                  <c:v>42076</c:v>
                </c:pt>
                <c:pt idx="77">
                  <c:v>42077</c:v>
                </c:pt>
                <c:pt idx="78">
                  <c:v>42078</c:v>
                </c:pt>
                <c:pt idx="79">
                  <c:v>42079</c:v>
                </c:pt>
                <c:pt idx="80">
                  <c:v>42080</c:v>
                </c:pt>
                <c:pt idx="81">
                  <c:v>42080</c:v>
                </c:pt>
                <c:pt idx="82">
                  <c:v>42081</c:v>
                </c:pt>
                <c:pt idx="83">
                  <c:v>42082</c:v>
                </c:pt>
                <c:pt idx="84">
                  <c:v>42083</c:v>
                </c:pt>
                <c:pt idx="85">
                  <c:v>42084</c:v>
                </c:pt>
                <c:pt idx="86">
                  <c:v>42085</c:v>
                </c:pt>
                <c:pt idx="87">
                  <c:v>42086</c:v>
                </c:pt>
                <c:pt idx="88">
                  <c:v>42087</c:v>
                </c:pt>
                <c:pt idx="89">
                  <c:v>42088</c:v>
                </c:pt>
                <c:pt idx="90">
                  <c:v>42089</c:v>
                </c:pt>
                <c:pt idx="91">
                  <c:v>42090</c:v>
                </c:pt>
                <c:pt idx="92">
                  <c:v>42091</c:v>
                </c:pt>
                <c:pt idx="93">
                  <c:v>42092</c:v>
                </c:pt>
                <c:pt idx="94">
                  <c:v>42093</c:v>
                </c:pt>
                <c:pt idx="95">
                  <c:v>42094</c:v>
                </c:pt>
                <c:pt idx="96">
                  <c:v>42095</c:v>
                </c:pt>
                <c:pt idx="97">
                  <c:v>42096</c:v>
                </c:pt>
                <c:pt idx="98">
                  <c:v>42096</c:v>
                </c:pt>
                <c:pt idx="99">
                  <c:v>42097</c:v>
                </c:pt>
                <c:pt idx="100">
                  <c:v>42098</c:v>
                </c:pt>
                <c:pt idx="101">
                  <c:v>42099</c:v>
                </c:pt>
                <c:pt idx="102">
                  <c:v>42100</c:v>
                </c:pt>
                <c:pt idx="103">
                  <c:v>42101</c:v>
                </c:pt>
                <c:pt idx="104">
                  <c:v>42102</c:v>
                </c:pt>
                <c:pt idx="105">
                  <c:v>42103</c:v>
                </c:pt>
                <c:pt idx="106">
                  <c:v>42104</c:v>
                </c:pt>
                <c:pt idx="107">
                  <c:v>42105</c:v>
                </c:pt>
                <c:pt idx="108">
                  <c:v>42106</c:v>
                </c:pt>
                <c:pt idx="109">
                  <c:v>42107</c:v>
                </c:pt>
                <c:pt idx="110">
                  <c:v>42108</c:v>
                </c:pt>
                <c:pt idx="111">
                  <c:v>42109</c:v>
                </c:pt>
                <c:pt idx="112">
                  <c:v>42110</c:v>
                </c:pt>
                <c:pt idx="113">
                  <c:v>42111</c:v>
                </c:pt>
                <c:pt idx="114">
                  <c:v>42112</c:v>
                </c:pt>
                <c:pt idx="115">
                  <c:v>42113</c:v>
                </c:pt>
                <c:pt idx="116">
                  <c:v>42114</c:v>
                </c:pt>
                <c:pt idx="117">
                  <c:v>42115</c:v>
                </c:pt>
                <c:pt idx="118">
                  <c:v>42115</c:v>
                </c:pt>
                <c:pt idx="119">
                  <c:v>42116</c:v>
                </c:pt>
                <c:pt idx="120">
                  <c:v>42117</c:v>
                </c:pt>
                <c:pt idx="121">
                  <c:v>42118</c:v>
                </c:pt>
                <c:pt idx="122">
                  <c:v>42119</c:v>
                </c:pt>
                <c:pt idx="123">
                  <c:v>42120</c:v>
                </c:pt>
                <c:pt idx="124">
                  <c:v>42121</c:v>
                </c:pt>
                <c:pt idx="125">
                  <c:v>42122</c:v>
                </c:pt>
                <c:pt idx="126">
                  <c:v>42123</c:v>
                </c:pt>
                <c:pt idx="127">
                  <c:v>42124</c:v>
                </c:pt>
                <c:pt idx="128">
                  <c:v>42125</c:v>
                </c:pt>
                <c:pt idx="129">
                  <c:v>42126</c:v>
                </c:pt>
                <c:pt idx="130">
                  <c:v>42127</c:v>
                </c:pt>
                <c:pt idx="131">
                  <c:v>42128</c:v>
                </c:pt>
                <c:pt idx="132">
                  <c:v>42129</c:v>
                </c:pt>
                <c:pt idx="133">
                  <c:v>42129</c:v>
                </c:pt>
                <c:pt idx="134">
                  <c:v>42130</c:v>
                </c:pt>
                <c:pt idx="135">
                  <c:v>42131</c:v>
                </c:pt>
                <c:pt idx="136">
                  <c:v>42132</c:v>
                </c:pt>
                <c:pt idx="137">
                  <c:v>42133</c:v>
                </c:pt>
                <c:pt idx="138">
                  <c:v>42134</c:v>
                </c:pt>
                <c:pt idx="139">
                  <c:v>42135</c:v>
                </c:pt>
                <c:pt idx="140">
                  <c:v>42136</c:v>
                </c:pt>
                <c:pt idx="141">
                  <c:v>42137</c:v>
                </c:pt>
                <c:pt idx="142">
                  <c:v>42138</c:v>
                </c:pt>
                <c:pt idx="143">
                  <c:v>42139</c:v>
                </c:pt>
                <c:pt idx="144">
                  <c:v>42140</c:v>
                </c:pt>
                <c:pt idx="145">
                  <c:v>42141</c:v>
                </c:pt>
                <c:pt idx="146">
                  <c:v>42142</c:v>
                </c:pt>
                <c:pt idx="147">
                  <c:v>42143</c:v>
                </c:pt>
                <c:pt idx="148">
                  <c:v>42144</c:v>
                </c:pt>
                <c:pt idx="149">
                  <c:v>42145</c:v>
                </c:pt>
                <c:pt idx="150">
                  <c:v>42145</c:v>
                </c:pt>
                <c:pt idx="151">
                  <c:v>42146</c:v>
                </c:pt>
                <c:pt idx="152">
                  <c:v>42147</c:v>
                </c:pt>
                <c:pt idx="153">
                  <c:v>42148</c:v>
                </c:pt>
                <c:pt idx="154">
                  <c:v>42149</c:v>
                </c:pt>
                <c:pt idx="155">
                  <c:v>42150</c:v>
                </c:pt>
                <c:pt idx="156">
                  <c:v>42151</c:v>
                </c:pt>
                <c:pt idx="157">
                  <c:v>42152</c:v>
                </c:pt>
                <c:pt idx="158">
                  <c:v>42153</c:v>
                </c:pt>
                <c:pt idx="159">
                  <c:v>42154</c:v>
                </c:pt>
                <c:pt idx="160">
                  <c:v>42155</c:v>
                </c:pt>
                <c:pt idx="161">
                  <c:v>42156</c:v>
                </c:pt>
                <c:pt idx="162">
                  <c:v>42157</c:v>
                </c:pt>
                <c:pt idx="163">
                  <c:v>42158</c:v>
                </c:pt>
                <c:pt idx="164">
                  <c:v>42159</c:v>
                </c:pt>
                <c:pt idx="165">
                  <c:v>42160</c:v>
                </c:pt>
                <c:pt idx="166">
                  <c:v>42161</c:v>
                </c:pt>
                <c:pt idx="167">
                  <c:v>42162</c:v>
                </c:pt>
                <c:pt idx="168">
                  <c:v>42163</c:v>
                </c:pt>
                <c:pt idx="169">
                  <c:v>42163</c:v>
                </c:pt>
                <c:pt idx="170">
                  <c:v>42164</c:v>
                </c:pt>
                <c:pt idx="171">
                  <c:v>42165</c:v>
                </c:pt>
                <c:pt idx="172">
                  <c:v>42166</c:v>
                </c:pt>
                <c:pt idx="173">
                  <c:v>42167</c:v>
                </c:pt>
                <c:pt idx="174">
                  <c:v>42168</c:v>
                </c:pt>
                <c:pt idx="175">
                  <c:v>42169</c:v>
                </c:pt>
                <c:pt idx="176">
                  <c:v>42170</c:v>
                </c:pt>
                <c:pt idx="177">
                  <c:v>42171</c:v>
                </c:pt>
                <c:pt idx="178">
                  <c:v>42172</c:v>
                </c:pt>
                <c:pt idx="179">
                  <c:v>42173</c:v>
                </c:pt>
                <c:pt idx="180">
                  <c:v>42174</c:v>
                </c:pt>
                <c:pt idx="181">
                  <c:v>42175</c:v>
                </c:pt>
                <c:pt idx="182">
                  <c:v>42176</c:v>
                </c:pt>
                <c:pt idx="183">
                  <c:v>42177</c:v>
                </c:pt>
                <c:pt idx="184">
                  <c:v>42178</c:v>
                </c:pt>
                <c:pt idx="185">
                  <c:v>42178</c:v>
                </c:pt>
                <c:pt idx="186">
                  <c:v>42179</c:v>
                </c:pt>
                <c:pt idx="187">
                  <c:v>42180</c:v>
                </c:pt>
                <c:pt idx="188">
                  <c:v>42181</c:v>
                </c:pt>
                <c:pt idx="189">
                  <c:v>42182</c:v>
                </c:pt>
                <c:pt idx="190">
                  <c:v>42183</c:v>
                </c:pt>
                <c:pt idx="191">
                  <c:v>42184</c:v>
                </c:pt>
                <c:pt idx="192">
                  <c:v>42185</c:v>
                </c:pt>
                <c:pt idx="193">
                  <c:v>42186</c:v>
                </c:pt>
                <c:pt idx="194">
                  <c:v>42187</c:v>
                </c:pt>
                <c:pt idx="195">
                  <c:v>42188</c:v>
                </c:pt>
                <c:pt idx="196">
                  <c:v>42189</c:v>
                </c:pt>
                <c:pt idx="197">
                  <c:v>42190</c:v>
                </c:pt>
                <c:pt idx="198">
                  <c:v>42191</c:v>
                </c:pt>
                <c:pt idx="199">
                  <c:v>42192</c:v>
                </c:pt>
                <c:pt idx="200">
                  <c:v>42192</c:v>
                </c:pt>
                <c:pt idx="201">
                  <c:v>42193</c:v>
                </c:pt>
                <c:pt idx="202">
                  <c:v>42194</c:v>
                </c:pt>
                <c:pt idx="203">
                  <c:v>42195</c:v>
                </c:pt>
                <c:pt idx="204">
                  <c:v>42196</c:v>
                </c:pt>
                <c:pt idx="205">
                  <c:v>42197</c:v>
                </c:pt>
                <c:pt idx="206">
                  <c:v>42198</c:v>
                </c:pt>
                <c:pt idx="207">
                  <c:v>42199</c:v>
                </c:pt>
                <c:pt idx="208">
                  <c:v>42200</c:v>
                </c:pt>
                <c:pt idx="209">
                  <c:v>42201</c:v>
                </c:pt>
                <c:pt idx="210">
                  <c:v>42202</c:v>
                </c:pt>
                <c:pt idx="211">
                  <c:v>42203</c:v>
                </c:pt>
                <c:pt idx="212">
                  <c:v>42204</c:v>
                </c:pt>
                <c:pt idx="213">
                  <c:v>42205</c:v>
                </c:pt>
                <c:pt idx="214">
                  <c:v>42206</c:v>
                </c:pt>
                <c:pt idx="215">
                  <c:v>42206</c:v>
                </c:pt>
                <c:pt idx="216">
                  <c:v>42207</c:v>
                </c:pt>
                <c:pt idx="217">
                  <c:v>42208</c:v>
                </c:pt>
                <c:pt idx="218">
                  <c:v>42209</c:v>
                </c:pt>
                <c:pt idx="219">
                  <c:v>42210</c:v>
                </c:pt>
                <c:pt idx="220">
                  <c:v>42211</c:v>
                </c:pt>
                <c:pt idx="221">
                  <c:v>42212</c:v>
                </c:pt>
                <c:pt idx="222">
                  <c:v>42213</c:v>
                </c:pt>
                <c:pt idx="223">
                  <c:v>42214</c:v>
                </c:pt>
                <c:pt idx="224">
                  <c:v>42215</c:v>
                </c:pt>
                <c:pt idx="225">
                  <c:v>42216</c:v>
                </c:pt>
                <c:pt idx="226">
                  <c:v>42217</c:v>
                </c:pt>
                <c:pt idx="227">
                  <c:v>42218</c:v>
                </c:pt>
                <c:pt idx="228">
                  <c:v>42219</c:v>
                </c:pt>
                <c:pt idx="229">
                  <c:v>42220</c:v>
                </c:pt>
                <c:pt idx="230">
                  <c:v>42221</c:v>
                </c:pt>
                <c:pt idx="231">
                  <c:v>42222</c:v>
                </c:pt>
                <c:pt idx="232">
                  <c:v>42223</c:v>
                </c:pt>
                <c:pt idx="233">
                  <c:v>42224</c:v>
                </c:pt>
                <c:pt idx="234">
                  <c:v>42225</c:v>
                </c:pt>
                <c:pt idx="235">
                  <c:v>42226</c:v>
                </c:pt>
                <c:pt idx="236">
                  <c:v>42227</c:v>
                </c:pt>
                <c:pt idx="237">
                  <c:v>42228</c:v>
                </c:pt>
                <c:pt idx="238">
                  <c:v>42229</c:v>
                </c:pt>
                <c:pt idx="239">
                  <c:v>42230</c:v>
                </c:pt>
                <c:pt idx="240">
                  <c:v>42231</c:v>
                </c:pt>
                <c:pt idx="241">
                  <c:v>42232</c:v>
                </c:pt>
                <c:pt idx="242">
                  <c:v>42233</c:v>
                </c:pt>
                <c:pt idx="243">
                  <c:v>42234</c:v>
                </c:pt>
                <c:pt idx="244">
                  <c:v>42235</c:v>
                </c:pt>
                <c:pt idx="245">
                  <c:v>42236</c:v>
                </c:pt>
                <c:pt idx="246">
                  <c:v>42237</c:v>
                </c:pt>
                <c:pt idx="247">
                  <c:v>42238</c:v>
                </c:pt>
                <c:pt idx="248">
                  <c:v>42239</c:v>
                </c:pt>
                <c:pt idx="249">
                  <c:v>42240</c:v>
                </c:pt>
                <c:pt idx="250">
                  <c:v>42241</c:v>
                </c:pt>
                <c:pt idx="251">
                  <c:v>42241</c:v>
                </c:pt>
                <c:pt idx="252">
                  <c:v>42242</c:v>
                </c:pt>
                <c:pt idx="253">
                  <c:v>42243</c:v>
                </c:pt>
                <c:pt idx="254">
                  <c:v>42244</c:v>
                </c:pt>
                <c:pt idx="255">
                  <c:v>42245</c:v>
                </c:pt>
                <c:pt idx="256">
                  <c:v>42246</c:v>
                </c:pt>
                <c:pt idx="257">
                  <c:v>42247</c:v>
                </c:pt>
                <c:pt idx="258">
                  <c:v>42248</c:v>
                </c:pt>
                <c:pt idx="259">
                  <c:v>42248</c:v>
                </c:pt>
                <c:pt idx="260">
                  <c:v>42249</c:v>
                </c:pt>
                <c:pt idx="261">
                  <c:v>42250</c:v>
                </c:pt>
                <c:pt idx="262">
                  <c:v>42251</c:v>
                </c:pt>
                <c:pt idx="263">
                  <c:v>42252</c:v>
                </c:pt>
                <c:pt idx="264">
                  <c:v>42253</c:v>
                </c:pt>
                <c:pt idx="265">
                  <c:v>42254</c:v>
                </c:pt>
                <c:pt idx="266">
                  <c:v>42255</c:v>
                </c:pt>
                <c:pt idx="267">
                  <c:v>42256</c:v>
                </c:pt>
                <c:pt idx="268">
                  <c:v>42257</c:v>
                </c:pt>
                <c:pt idx="269">
                  <c:v>42258</c:v>
                </c:pt>
                <c:pt idx="270">
                  <c:v>42259</c:v>
                </c:pt>
                <c:pt idx="271">
                  <c:v>42260</c:v>
                </c:pt>
                <c:pt idx="272">
                  <c:v>42261</c:v>
                </c:pt>
                <c:pt idx="273">
                  <c:v>42262</c:v>
                </c:pt>
                <c:pt idx="274">
                  <c:v>42262</c:v>
                </c:pt>
                <c:pt idx="275">
                  <c:v>42263</c:v>
                </c:pt>
                <c:pt idx="276">
                  <c:v>42264</c:v>
                </c:pt>
                <c:pt idx="277">
                  <c:v>42265</c:v>
                </c:pt>
                <c:pt idx="278">
                  <c:v>42266</c:v>
                </c:pt>
                <c:pt idx="279">
                  <c:v>42267</c:v>
                </c:pt>
                <c:pt idx="280">
                  <c:v>42268</c:v>
                </c:pt>
                <c:pt idx="281">
                  <c:v>42269</c:v>
                </c:pt>
                <c:pt idx="282">
                  <c:v>42270</c:v>
                </c:pt>
                <c:pt idx="283">
                  <c:v>42271</c:v>
                </c:pt>
                <c:pt idx="284">
                  <c:v>42272</c:v>
                </c:pt>
                <c:pt idx="285">
                  <c:v>42273</c:v>
                </c:pt>
                <c:pt idx="286">
                  <c:v>42274</c:v>
                </c:pt>
                <c:pt idx="287">
                  <c:v>42275</c:v>
                </c:pt>
                <c:pt idx="288">
                  <c:v>42276</c:v>
                </c:pt>
                <c:pt idx="289">
                  <c:v>42277</c:v>
                </c:pt>
                <c:pt idx="290">
                  <c:v>42278</c:v>
                </c:pt>
                <c:pt idx="291">
                  <c:v>42279</c:v>
                </c:pt>
                <c:pt idx="292">
                  <c:v>42279</c:v>
                </c:pt>
                <c:pt idx="293">
                  <c:v>42280</c:v>
                </c:pt>
                <c:pt idx="294">
                  <c:v>42281</c:v>
                </c:pt>
                <c:pt idx="295">
                  <c:v>42282</c:v>
                </c:pt>
                <c:pt idx="296">
                  <c:v>42283</c:v>
                </c:pt>
                <c:pt idx="297">
                  <c:v>42284</c:v>
                </c:pt>
                <c:pt idx="298">
                  <c:v>42285</c:v>
                </c:pt>
                <c:pt idx="299">
                  <c:v>42286</c:v>
                </c:pt>
                <c:pt idx="300">
                  <c:v>42287</c:v>
                </c:pt>
                <c:pt idx="301">
                  <c:v>42288</c:v>
                </c:pt>
                <c:pt idx="302">
                  <c:v>42289</c:v>
                </c:pt>
                <c:pt idx="303">
                  <c:v>42290</c:v>
                </c:pt>
                <c:pt idx="304">
                  <c:v>42291</c:v>
                </c:pt>
                <c:pt idx="305">
                  <c:v>42292</c:v>
                </c:pt>
                <c:pt idx="306">
                  <c:v>42293</c:v>
                </c:pt>
                <c:pt idx="307">
                  <c:v>42294</c:v>
                </c:pt>
                <c:pt idx="308">
                  <c:v>42295</c:v>
                </c:pt>
                <c:pt idx="309">
                  <c:v>42296</c:v>
                </c:pt>
                <c:pt idx="310">
                  <c:v>42297</c:v>
                </c:pt>
                <c:pt idx="311">
                  <c:v>42297</c:v>
                </c:pt>
                <c:pt idx="312">
                  <c:v>42298</c:v>
                </c:pt>
                <c:pt idx="313">
                  <c:v>42299</c:v>
                </c:pt>
                <c:pt idx="314">
                  <c:v>42300</c:v>
                </c:pt>
                <c:pt idx="315">
                  <c:v>42301</c:v>
                </c:pt>
                <c:pt idx="316">
                  <c:v>42302</c:v>
                </c:pt>
                <c:pt idx="317">
                  <c:v>42303</c:v>
                </c:pt>
                <c:pt idx="318">
                  <c:v>42304</c:v>
                </c:pt>
                <c:pt idx="319">
                  <c:v>42305</c:v>
                </c:pt>
                <c:pt idx="320">
                  <c:v>42306</c:v>
                </c:pt>
                <c:pt idx="321">
                  <c:v>42307</c:v>
                </c:pt>
                <c:pt idx="322">
                  <c:v>42308</c:v>
                </c:pt>
                <c:pt idx="323">
                  <c:v>42309</c:v>
                </c:pt>
                <c:pt idx="324">
                  <c:v>42310</c:v>
                </c:pt>
                <c:pt idx="325">
                  <c:v>42311</c:v>
                </c:pt>
                <c:pt idx="326">
                  <c:v>42312</c:v>
                </c:pt>
                <c:pt idx="327">
                  <c:v>42313</c:v>
                </c:pt>
                <c:pt idx="328">
                  <c:v>42314</c:v>
                </c:pt>
                <c:pt idx="329">
                  <c:v>42315</c:v>
                </c:pt>
                <c:pt idx="330">
                  <c:v>42316</c:v>
                </c:pt>
                <c:pt idx="331">
                  <c:v>42317</c:v>
                </c:pt>
                <c:pt idx="332">
                  <c:v>42318</c:v>
                </c:pt>
                <c:pt idx="333">
                  <c:v>42319</c:v>
                </c:pt>
                <c:pt idx="334">
                  <c:v>42320</c:v>
                </c:pt>
                <c:pt idx="335">
                  <c:v>42321</c:v>
                </c:pt>
                <c:pt idx="336">
                  <c:v>42322</c:v>
                </c:pt>
                <c:pt idx="337">
                  <c:v>42323</c:v>
                </c:pt>
                <c:pt idx="338">
                  <c:v>42324</c:v>
                </c:pt>
                <c:pt idx="339">
                  <c:v>42324</c:v>
                </c:pt>
                <c:pt idx="340">
                  <c:v>42325</c:v>
                </c:pt>
                <c:pt idx="341">
                  <c:v>42326</c:v>
                </c:pt>
                <c:pt idx="342">
                  <c:v>42327</c:v>
                </c:pt>
                <c:pt idx="343">
                  <c:v>42328</c:v>
                </c:pt>
                <c:pt idx="344">
                  <c:v>42329</c:v>
                </c:pt>
                <c:pt idx="345">
                  <c:v>42330</c:v>
                </c:pt>
                <c:pt idx="346">
                  <c:v>42331</c:v>
                </c:pt>
                <c:pt idx="347">
                  <c:v>42332</c:v>
                </c:pt>
                <c:pt idx="348">
                  <c:v>42333</c:v>
                </c:pt>
                <c:pt idx="349">
                  <c:v>42334</c:v>
                </c:pt>
                <c:pt idx="350">
                  <c:v>42335</c:v>
                </c:pt>
                <c:pt idx="351">
                  <c:v>42336</c:v>
                </c:pt>
                <c:pt idx="352">
                  <c:v>42337</c:v>
                </c:pt>
                <c:pt idx="353">
                  <c:v>42338</c:v>
                </c:pt>
                <c:pt idx="354">
                  <c:v>42339</c:v>
                </c:pt>
                <c:pt idx="355">
                  <c:v>42340</c:v>
                </c:pt>
                <c:pt idx="356">
                  <c:v>42341</c:v>
                </c:pt>
                <c:pt idx="357">
                  <c:v>42342</c:v>
                </c:pt>
                <c:pt idx="358">
                  <c:v>42343</c:v>
                </c:pt>
                <c:pt idx="359">
                  <c:v>42344</c:v>
                </c:pt>
                <c:pt idx="360">
                  <c:v>42345</c:v>
                </c:pt>
                <c:pt idx="361">
                  <c:v>42346</c:v>
                </c:pt>
                <c:pt idx="362">
                  <c:v>42347</c:v>
                </c:pt>
                <c:pt idx="363">
                  <c:v>42348</c:v>
                </c:pt>
                <c:pt idx="364">
                  <c:v>42349</c:v>
                </c:pt>
                <c:pt idx="365">
                  <c:v>42350</c:v>
                </c:pt>
                <c:pt idx="366">
                  <c:v>42351</c:v>
                </c:pt>
                <c:pt idx="367">
                  <c:v>42352</c:v>
                </c:pt>
                <c:pt idx="368">
                  <c:v>42353</c:v>
                </c:pt>
                <c:pt idx="369">
                  <c:v>42354</c:v>
                </c:pt>
                <c:pt idx="370">
                  <c:v>42355</c:v>
                </c:pt>
                <c:pt idx="371">
                  <c:v>42356</c:v>
                </c:pt>
                <c:pt idx="372">
                  <c:v>42357</c:v>
                </c:pt>
                <c:pt idx="373">
                  <c:v>42358</c:v>
                </c:pt>
                <c:pt idx="374">
                  <c:v>42359</c:v>
                </c:pt>
                <c:pt idx="375">
                  <c:v>42360</c:v>
                </c:pt>
                <c:pt idx="376">
                  <c:v>42361</c:v>
                </c:pt>
                <c:pt idx="377">
                  <c:v>42362</c:v>
                </c:pt>
                <c:pt idx="378">
                  <c:v>42363</c:v>
                </c:pt>
                <c:pt idx="379">
                  <c:v>42364</c:v>
                </c:pt>
                <c:pt idx="380">
                  <c:v>42365</c:v>
                </c:pt>
                <c:pt idx="381">
                  <c:v>42366</c:v>
                </c:pt>
                <c:pt idx="382">
                  <c:v>42367</c:v>
                </c:pt>
                <c:pt idx="383">
                  <c:v>42368</c:v>
                </c:pt>
                <c:pt idx="384">
                  <c:v>42369</c:v>
                </c:pt>
              </c:numCache>
            </c:numRef>
          </c:xVal>
          <c:yVal>
            <c:numRef>
              <c:f>'Auruna or 1N 3N'!$B$9:$B$393</c:f>
              <c:numCache>
                <c:formatCode>0</c:formatCode>
                <c:ptCount val="385"/>
                <c:pt idx="5">
                  <c:v>333</c:v>
                </c:pt>
                <c:pt idx="6">
                  <c:v>325</c:v>
                </c:pt>
                <c:pt idx="7">
                  <c:v>360</c:v>
                </c:pt>
                <c:pt idx="8">
                  <c:v>322</c:v>
                </c:pt>
                <c:pt idx="9">
                  <c:v>324</c:v>
                </c:pt>
                <c:pt idx="12">
                  <c:v>315</c:v>
                </c:pt>
                <c:pt idx="13">
                  <c:v>335</c:v>
                </c:pt>
                <c:pt idx="14">
                  <c:v>328</c:v>
                </c:pt>
                <c:pt idx="15">
                  <c:v>325</c:v>
                </c:pt>
                <c:pt idx="16">
                  <c:v>321</c:v>
                </c:pt>
                <c:pt idx="19">
                  <c:v>319</c:v>
                </c:pt>
                <c:pt idx="20">
                  <c:v>337</c:v>
                </c:pt>
                <c:pt idx="21">
                  <c:v>340</c:v>
                </c:pt>
                <c:pt idx="22">
                  <c:v>326</c:v>
                </c:pt>
                <c:pt idx="23">
                  <c:v>340</c:v>
                </c:pt>
                <c:pt idx="24">
                  <c:v>338</c:v>
                </c:pt>
                <c:pt idx="27">
                  <c:v>328</c:v>
                </c:pt>
                <c:pt idx="28">
                  <c:v>330</c:v>
                </c:pt>
                <c:pt idx="29">
                  <c:v>334</c:v>
                </c:pt>
                <c:pt idx="30">
                  <c:v>330</c:v>
                </c:pt>
                <c:pt idx="31">
                  <c:v>335</c:v>
                </c:pt>
                <c:pt idx="34">
                  <c:v>335</c:v>
                </c:pt>
                <c:pt idx="35">
                  <c:v>328</c:v>
                </c:pt>
                <c:pt idx="36">
                  <c:v>330</c:v>
                </c:pt>
                <c:pt idx="37">
                  <c:v>332</c:v>
                </c:pt>
                <c:pt idx="38">
                  <c:v>327</c:v>
                </c:pt>
                <c:pt idx="41">
                  <c:v>330</c:v>
                </c:pt>
                <c:pt idx="42">
                  <c:v>350</c:v>
                </c:pt>
                <c:pt idx="43">
                  <c:v>335</c:v>
                </c:pt>
                <c:pt idx="44">
                  <c:v>328</c:v>
                </c:pt>
                <c:pt idx="45">
                  <c:v>337</c:v>
                </c:pt>
                <c:pt idx="46">
                  <c:v>340</c:v>
                </c:pt>
                <c:pt idx="49">
                  <c:v>345</c:v>
                </c:pt>
                <c:pt idx="50">
                  <c:v>348</c:v>
                </c:pt>
                <c:pt idx="51">
                  <c:v>400</c:v>
                </c:pt>
                <c:pt idx="52">
                  <c:v>420</c:v>
                </c:pt>
                <c:pt idx="53">
                  <c:v>402</c:v>
                </c:pt>
                <c:pt idx="54">
                  <c:v>398</c:v>
                </c:pt>
                <c:pt idx="57">
                  <c:v>395</c:v>
                </c:pt>
                <c:pt idx="58">
                  <c:v>403</c:v>
                </c:pt>
                <c:pt idx="59">
                  <c:v>383</c:v>
                </c:pt>
                <c:pt idx="60">
                  <c:v>378</c:v>
                </c:pt>
                <c:pt idx="61">
                  <c:v>349</c:v>
                </c:pt>
                <c:pt idx="64">
                  <c:v>335</c:v>
                </c:pt>
                <c:pt idx="65">
                  <c:v>365</c:v>
                </c:pt>
                <c:pt idx="66">
                  <c:v>390</c:v>
                </c:pt>
                <c:pt idx="67">
                  <c:v>390</c:v>
                </c:pt>
                <c:pt idx="68">
                  <c:v>334</c:v>
                </c:pt>
                <c:pt idx="69">
                  <c:v>324</c:v>
                </c:pt>
                <c:pt idx="72">
                  <c:v>310</c:v>
                </c:pt>
                <c:pt idx="73">
                  <c:v>309</c:v>
                </c:pt>
                <c:pt idx="74">
                  <c:v>302</c:v>
                </c:pt>
                <c:pt idx="75">
                  <c:v>298</c:v>
                </c:pt>
                <c:pt idx="76">
                  <c:v>324</c:v>
                </c:pt>
                <c:pt idx="79">
                  <c:v>340</c:v>
                </c:pt>
                <c:pt idx="80">
                  <c:v>322</c:v>
                </c:pt>
                <c:pt idx="81">
                  <c:v>320</c:v>
                </c:pt>
                <c:pt idx="82">
                  <c:v>330</c:v>
                </c:pt>
                <c:pt idx="83">
                  <c:v>328</c:v>
                </c:pt>
                <c:pt idx="84">
                  <c:v>319</c:v>
                </c:pt>
                <c:pt idx="87">
                  <c:v>308</c:v>
                </c:pt>
                <c:pt idx="88">
                  <c:v>313</c:v>
                </c:pt>
                <c:pt idx="89">
                  <c:v>320</c:v>
                </c:pt>
                <c:pt idx="90">
                  <c:v>330</c:v>
                </c:pt>
                <c:pt idx="91">
                  <c:v>329</c:v>
                </c:pt>
                <c:pt idx="94">
                  <c:v>292</c:v>
                </c:pt>
                <c:pt idx="95">
                  <c:v>300</c:v>
                </c:pt>
                <c:pt idx="96">
                  <c:v>294</c:v>
                </c:pt>
                <c:pt idx="97">
                  <c:v>319</c:v>
                </c:pt>
                <c:pt idx="98">
                  <c:v>310</c:v>
                </c:pt>
                <c:pt idx="103">
                  <c:v>313</c:v>
                </c:pt>
                <c:pt idx="104">
                  <c:v>285</c:v>
                </c:pt>
                <c:pt idx="105">
                  <c:v>293</c:v>
                </c:pt>
                <c:pt idx="106">
                  <c:v>300</c:v>
                </c:pt>
                <c:pt idx="109">
                  <c:v>315</c:v>
                </c:pt>
                <c:pt idx="110">
                  <c:v>313</c:v>
                </c:pt>
                <c:pt idx="111">
                  <c:v>294</c:v>
                </c:pt>
                <c:pt idx="112">
                  <c:v>315</c:v>
                </c:pt>
                <c:pt idx="113">
                  <c:v>308</c:v>
                </c:pt>
                <c:pt idx="116">
                  <c:v>288</c:v>
                </c:pt>
                <c:pt idx="117">
                  <c:v>305</c:v>
                </c:pt>
                <c:pt idx="118">
                  <c:v>300</c:v>
                </c:pt>
                <c:pt idx="119">
                  <c:v>308</c:v>
                </c:pt>
                <c:pt idx="120">
                  <c:v>300</c:v>
                </c:pt>
                <c:pt idx="121">
                  <c:v>295</c:v>
                </c:pt>
                <c:pt idx="124">
                  <c:v>299</c:v>
                </c:pt>
                <c:pt idx="125">
                  <c:v>321</c:v>
                </c:pt>
                <c:pt idx="126">
                  <c:v>324</c:v>
                </c:pt>
                <c:pt idx="127">
                  <c:v>321</c:v>
                </c:pt>
                <c:pt idx="131">
                  <c:v>311</c:v>
                </c:pt>
                <c:pt idx="132">
                  <c:v>294</c:v>
                </c:pt>
                <c:pt idx="133">
                  <c:v>290</c:v>
                </c:pt>
                <c:pt idx="134">
                  <c:v>322</c:v>
                </c:pt>
                <c:pt idx="135">
                  <c:v>324</c:v>
                </c:pt>
                <c:pt idx="139">
                  <c:v>323</c:v>
                </c:pt>
                <c:pt idx="140">
                  <c:v>300</c:v>
                </c:pt>
                <c:pt idx="141">
                  <c:v>316</c:v>
                </c:pt>
                <c:pt idx="146">
                  <c:v>302</c:v>
                </c:pt>
                <c:pt idx="147">
                  <c:v>350</c:v>
                </c:pt>
                <c:pt idx="148">
                  <c:v>321</c:v>
                </c:pt>
                <c:pt idx="149">
                  <c:v>322</c:v>
                </c:pt>
                <c:pt idx="150">
                  <c:v>330</c:v>
                </c:pt>
                <c:pt idx="155">
                  <c:v>322</c:v>
                </c:pt>
                <c:pt idx="156">
                  <c:v>308</c:v>
                </c:pt>
                <c:pt idx="157">
                  <c:v>300</c:v>
                </c:pt>
                <c:pt idx="158">
                  <c:v>313</c:v>
                </c:pt>
                <c:pt idx="161">
                  <c:v>315</c:v>
                </c:pt>
                <c:pt idx="162">
                  <c:v>300</c:v>
                </c:pt>
                <c:pt idx="163">
                  <c:v>307</c:v>
                </c:pt>
                <c:pt idx="164">
                  <c:v>318</c:v>
                </c:pt>
                <c:pt idx="165">
                  <c:v>314</c:v>
                </c:pt>
                <c:pt idx="168">
                  <c:v>300</c:v>
                </c:pt>
                <c:pt idx="169">
                  <c:v>290</c:v>
                </c:pt>
                <c:pt idx="170">
                  <c:v>314</c:v>
                </c:pt>
                <c:pt idx="171">
                  <c:v>300</c:v>
                </c:pt>
                <c:pt idx="172">
                  <c:v>324</c:v>
                </c:pt>
                <c:pt idx="173">
                  <c:v>322</c:v>
                </c:pt>
                <c:pt idx="176">
                  <c:v>300</c:v>
                </c:pt>
                <c:pt idx="177">
                  <c:v>295</c:v>
                </c:pt>
                <c:pt idx="178">
                  <c:v>293</c:v>
                </c:pt>
                <c:pt idx="179">
                  <c:v>298</c:v>
                </c:pt>
                <c:pt idx="180">
                  <c:v>300</c:v>
                </c:pt>
                <c:pt idx="183">
                  <c:v>290</c:v>
                </c:pt>
                <c:pt idx="184">
                  <c:v>284</c:v>
                </c:pt>
                <c:pt idx="185">
                  <c:v>270</c:v>
                </c:pt>
                <c:pt idx="186">
                  <c:v>289</c:v>
                </c:pt>
                <c:pt idx="187">
                  <c:v>305</c:v>
                </c:pt>
                <c:pt idx="188">
                  <c:v>294</c:v>
                </c:pt>
                <c:pt idx="191">
                  <c:v>260</c:v>
                </c:pt>
                <c:pt idx="192">
                  <c:v>309</c:v>
                </c:pt>
                <c:pt idx="193">
                  <c:v>324</c:v>
                </c:pt>
                <c:pt idx="194">
                  <c:v>311</c:v>
                </c:pt>
                <c:pt idx="195">
                  <c:v>318</c:v>
                </c:pt>
                <c:pt idx="198">
                  <c:v>305</c:v>
                </c:pt>
                <c:pt idx="199">
                  <c:v>307</c:v>
                </c:pt>
                <c:pt idx="200">
                  <c:v>310</c:v>
                </c:pt>
                <c:pt idx="201">
                  <c:v>332</c:v>
                </c:pt>
                <c:pt idx="202">
                  <c:v>295</c:v>
                </c:pt>
                <c:pt idx="203">
                  <c:v>288</c:v>
                </c:pt>
                <c:pt idx="208">
                  <c:v>294</c:v>
                </c:pt>
                <c:pt idx="209">
                  <c:v>308</c:v>
                </c:pt>
                <c:pt idx="210">
                  <c:v>292</c:v>
                </c:pt>
                <c:pt idx="213">
                  <c:v>288</c:v>
                </c:pt>
                <c:pt idx="214">
                  <c:v>300</c:v>
                </c:pt>
                <c:pt idx="215">
                  <c:v>330</c:v>
                </c:pt>
                <c:pt idx="216">
                  <c:v>293</c:v>
                </c:pt>
                <c:pt idx="217">
                  <c:v>301</c:v>
                </c:pt>
                <c:pt idx="218">
                  <c:v>324</c:v>
                </c:pt>
                <c:pt idx="221">
                  <c:v>319</c:v>
                </c:pt>
                <c:pt idx="222">
                  <c:v>325</c:v>
                </c:pt>
                <c:pt idx="223">
                  <c:v>332</c:v>
                </c:pt>
                <c:pt idx="224">
                  <c:v>359.8</c:v>
                </c:pt>
                <c:pt idx="225">
                  <c:v>332</c:v>
                </c:pt>
                <c:pt idx="250">
                  <c:v>307</c:v>
                </c:pt>
                <c:pt idx="251">
                  <c:v>300</c:v>
                </c:pt>
                <c:pt idx="252">
                  <c:v>310</c:v>
                </c:pt>
                <c:pt idx="253">
                  <c:v>324</c:v>
                </c:pt>
                <c:pt idx="254">
                  <c:v>330</c:v>
                </c:pt>
                <c:pt idx="257">
                  <c:v>331</c:v>
                </c:pt>
                <c:pt idx="258">
                  <c:v>316</c:v>
                </c:pt>
                <c:pt idx="259">
                  <c:v>320</c:v>
                </c:pt>
                <c:pt idx="260">
                  <c:v>325</c:v>
                </c:pt>
                <c:pt idx="261">
                  <c:v>340</c:v>
                </c:pt>
                <c:pt idx="262">
                  <c:v>310</c:v>
                </c:pt>
                <c:pt idx="265">
                  <c:v>330</c:v>
                </c:pt>
                <c:pt idx="266">
                  <c:v>338</c:v>
                </c:pt>
                <c:pt idx="267">
                  <c:v>354</c:v>
                </c:pt>
                <c:pt idx="268">
                  <c:v>342</c:v>
                </c:pt>
                <c:pt idx="269">
                  <c:v>330</c:v>
                </c:pt>
                <c:pt idx="272">
                  <c:v>340</c:v>
                </c:pt>
                <c:pt idx="273">
                  <c:v>348</c:v>
                </c:pt>
                <c:pt idx="274">
                  <c:v>380</c:v>
                </c:pt>
                <c:pt idx="275">
                  <c:v>340</c:v>
                </c:pt>
                <c:pt idx="276">
                  <c:v>345</c:v>
                </c:pt>
                <c:pt idx="277">
                  <c:v>351</c:v>
                </c:pt>
                <c:pt idx="280">
                  <c:v>330</c:v>
                </c:pt>
                <c:pt idx="281">
                  <c:v>285</c:v>
                </c:pt>
                <c:pt idx="282">
                  <c:v>350</c:v>
                </c:pt>
                <c:pt idx="283">
                  <c:v>334.5</c:v>
                </c:pt>
                <c:pt idx="284">
                  <c:v>329.1</c:v>
                </c:pt>
                <c:pt idx="287">
                  <c:v>340.7</c:v>
                </c:pt>
                <c:pt idx="288">
                  <c:v>327</c:v>
                </c:pt>
                <c:pt idx="289">
                  <c:v>345</c:v>
                </c:pt>
                <c:pt idx="290">
                  <c:v>350</c:v>
                </c:pt>
                <c:pt idx="291">
                  <c:v>300</c:v>
                </c:pt>
                <c:pt idx="292">
                  <c:v>353</c:v>
                </c:pt>
                <c:pt idx="296">
                  <c:v>336</c:v>
                </c:pt>
                <c:pt idx="297">
                  <c:v>309.60000000000002</c:v>
                </c:pt>
                <c:pt idx="298">
                  <c:v>313</c:v>
                </c:pt>
                <c:pt idx="299">
                  <c:v>327.3</c:v>
                </c:pt>
                <c:pt idx="303">
                  <c:v>335</c:v>
                </c:pt>
                <c:pt idx="304">
                  <c:v>329.7</c:v>
                </c:pt>
                <c:pt idx="305">
                  <c:v>281.60000000000002</c:v>
                </c:pt>
                <c:pt idx="306">
                  <c:v>291.39999999999998</c:v>
                </c:pt>
                <c:pt idx="309">
                  <c:v>317</c:v>
                </c:pt>
                <c:pt idx="310">
                  <c:v>290</c:v>
                </c:pt>
                <c:pt idx="311">
                  <c:v>305</c:v>
                </c:pt>
                <c:pt idx="312">
                  <c:v>311</c:v>
                </c:pt>
                <c:pt idx="313">
                  <c:v>306</c:v>
                </c:pt>
                <c:pt idx="314">
                  <c:v>275.10000000000002</c:v>
                </c:pt>
                <c:pt idx="317">
                  <c:v>253.7</c:v>
                </c:pt>
                <c:pt idx="318">
                  <c:v>292</c:v>
                </c:pt>
                <c:pt idx="319">
                  <c:v>291</c:v>
                </c:pt>
                <c:pt idx="320">
                  <c:v>326.8</c:v>
                </c:pt>
                <c:pt idx="321">
                  <c:v>302</c:v>
                </c:pt>
                <c:pt idx="324">
                  <c:v>343.4</c:v>
                </c:pt>
                <c:pt idx="325">
                  <c:v>303</c:v>
                </c:pt>
                <c:pt idx="326">
                  <c:v>274.60000000000002</c:v>
                </c:pt>
                <c:pt idx="327">
                  <c:v>328</c:v>
                </c:pt>
                <c:pt idx="328">
                  <c:v>332.6</c:v>
                </c:pt>
                <c:pt idx="338">
                  <c:v>320</c:v>
                </c:pt>
                <c:pt idx="339">
                  <c:v>341.6</c:v>
                </c:pt>
                <c:pt idx="340">
                  <c:v>303.10000000000002</c:v>
                </c:pt>
                <c:pt idx="341">
                  <c:v>315.5</c:v>
                </c:pt>
                <c:pt idx="342">
                  <c:v>322.5</c:v>
                </c:pt>
                <c:pt idx="343">
                  <c:v>329.3</c:v>
                </c:pt>
                <c:pt idx="346">
                  <c:v>320.60000000000002</c:v>
                </c:pt>
                <c:pt idx="347">
                  <c:v>319.2</c:v>
                </c:pt>
                <c:pt idx="348">
                  <c:v>333.5</c:v>
                </c:pt>
                <c:pt idx="349">
                  <c:v>317.10000000000002</c:v>
                </c:pt>
                <c:pt idx="350">
                  <c:v>330</c:v>
                </c:pt>
              </c:numCache>
            </c:numRef>
          </c:yVal>
          <c:smooth val="0"/>
        </c:ser>
        <c:ser>
          <c:idx val="1"/>
          <c:order val="1"/>
          <c:tx>
            <c:v>Cible</c:v>
          </c:tx>
          <c:spPr>
            <a:ln w="3175">
              <a:noFill/>
            </a:ln>
          </c:spPr>
          <c:marker>
            <c:symbol val="dash"/>
            <c:size val="4"/>
            <c:spPr>
              <a:solidFill>
                <a:schemeClr val="accent5">
                  <a:lumMod val="75000"/>
                </a:schemeClr>
              </a:solidFill>
              <a:ln w="3175">
                <a:noFill/>
              </a:ln>
            </c:spPr>
          </c:marker>
          <c:xVal>
            <c:numRef>
              <c:f>'Auruna or 1N 3N'!$A$9:$A$393</c:f>
              <c:numCache>
                <c:formatCode>m/d/yyyy</c:formatCode>
                <c:ptCount val="385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42011</c:v>
                </c:pt>
                <c:pt idx="8">
                  <c:v>42012</c:v>
                </c:pt>
                <c:pt idx="9">
                  <c:v>42013</c:v>
                </c:pt>
                <c:pt idx="10">
                  <c:v>42014</c:v>
                </c:pt>
                <c:pt idx="11">
                  <c:v>42015</c:v>
                </c:pt>
                <c:pt idx="12">
                  <c:v>42016</c:v>
                </c:pt>
                <c:pt idx="13">
                  <c:v>42017</c:v>
                </c:pt>
                <c:pt idx="14">
                  <c:v>42018</c:v>
                </c:pt>
                <c:pt idx="15">
                  <c:v>42019</c:v>
                </c:pt>
                <c:pt idx="16">
                  <c:v>42020</c:v>
                </c:pt>
                <c:pt idx="17">
                  <c:v>42021</c:v>
                </c:pt>
                <c:pt idx="18">
                  <c:v>42022</c:v>
                </c:pt>
                <c:pt idx="19">
                  <c:v>42023</c:v>
                </c:pt>
                <c:pt idx="20">
                  <c:v>42024</c:v>
                </c:pt>
                <c:pt idx="21">
                  <c:v>42024</c:v>
                </c:pt>
                <c:pt idx="22">
                  <c:v>42025</c:v>
                </c:pt>
                <c:pt idx="23">
                  <c:v>42026</c:v>
                </c:pt>
                <c:pt idx="24">
                  <c:v>42027</c:v>
                </c:pt>
                <c:pt idx="25">
                  <c:v>42028</c:v>
                </c:pt>
                <c:pt idx="26">
                  <c:v>42029</c:v>
                </c:pt>
                <c:pt idx="27">
                  <c:v>42030</c:v>
                </c:pt>
                <c:pt idx="28">
                  <c:v>42031</c:v>
                </c:pt>
                <c:pt idx="29">
                  <c:v>42032</c:v>
                </c:pt>
                <c:pt idx="30">
                  <c:v>42033</c:v>
                </c:pt>
                <c:pt idx="31">
                  <c:v>42034</c:v>
                </c:pt>
                <c:pt idx="32">
                  <c:v>42035</c:v>
                </c:pt>
                <c:pt idx="33">
                  <c:v>42036</c:v>
                </c:pt>
                <c:pt idx="34">
                  <c:v>42037</c:v>
                </c:pt>
                <c:pt idx="35">
                  <c:v>42038</c:v>
                </c:pt>
                <c:pt idx="36">
                  <c:v>42039</c:v>
                </c:pt>
                <c:pt idx="37">
                  <c:v>42040</c:v>
                </c:pt>
                <c:pt idx="38">
                  <c:v>42041</c:v>
                </c:pt>
                <c:pt idx="39">
                  <c:v>42042</c:v>
                </c:pt>
                <c:pt idx="40">
                  <c:v>42043</c:v>
                </c:pt>
                <c:pt idx="41">
                  <c:v>42044</c:v>
                </c:pt>
                <c:pt idx="42">
                  <c:v>42044</c:v>
                </c:pt>
                <c:pt idx="43">
                  <c:v>42045</c:v>
                </c:pt>
                <c:pt idx="44">
                  <c:v>42046</c:v>
                </c:pt>
                <c:pt idx="45">
                  <c:v>42047</c:v>
                </c:pt>
                <c:pt idx="46">
                  <c:v>42048</c:v>
                </c:pt>
                <c:pt idx="47">
                  <c:v>42049</c:v>
                </c:pt>
                <c:pt idx="48">
                  <c:v>42050</c:v>
                </c:pt>
                <c:pt idx="49">
                  <c:v>42051</c:v>
                </c:pt>
                <c:pt idx="50">
                  <c:v>42052</c:v>
                </c:pt>
                <c:pt idx="51">
                  <c:v>42053</c:v>
                </c:pt>
                <c:pt idx="52">
                  <c:v>42053</c:v>
                </c:pt>
                <c:pt idx="53">
                  <c:v>42054</c:v>
                </c:pt>
                <c:pt idx="54">
                  <c:v>42055</c:v>
                </c:pt>
                <c:pt idx="55">
                  <c:v>42056</c:v>
                </c:pt>
                <c:pt idx="56">
                  <c:v>42057</c:v>
                </c:pt>
                <c:pt idx="57">
                  <c:v>42058</c:v>
                </c:pt>
                <c:pt idx="58">
                  <c:v>42059</c:v>
                </c:pt>
                <c:pt idx="59">
                  <c:v>42060</c:v>
                </c:pt>
                <c:pt idx="60">
                  <c:v>42061</c:v>
                </c:pt>
                <c:pt idx="61">
                  <c:v>42062</c:v>
                </c:pt>
                <c:pt idx="62">
                  <c:v>42063</c:v>
                </c:pt>
                <c:pt idx="63">
                  <c:v>42064</c:v>
                </c:pt>
                <c:pt idx="64">
                  <c:v>42065</c:v>
                </c:pt>
                <c:pt idx="65">
                  <c:v>42066</c:v>
                </c:pt>
                <c:pt idx="66">
                  <c:v>42067</c:v>
                </c:pt>
                <c:pt idx="67">
                  <c:v>42067</c:v>
                </c:pt>
                <c:pt idx="68">
                  <c:v>42068</c:v>
                </c:pt>
                <c:pt idx="69">
                  <c:v>42069</c:v>
                </c:pt>
                <c:pt idx="70">
                  <c:v>42070</c:v>
                </c:pt>
                <c:pt idx="71">
                  <c:v>42071</c:v>
                </c:pt>
                <c:pt idx="72">
                  <c:v>42072</c:v>
                </c:pt>
                <c:pt idx="73">
                  <c:v>42073</c:v>
                </c:pt>
                <c:pt idx="74">
                  <c:v>42074</c:v>
                </c:pt>
                <c:pt idx="75">
                  <c:v>42075</c:v>
                </c:pt>
                <c:pt idx="76">
                  <c:v>42076</c:v>
                </c:pt>
                <c:pt idx="77">
                  <c:v>42077</c:v>
                </c:pt>
                <c:pt idx="78">
                  <c:v>42078</c:v>
                </c:pt>
                <c:pt idx="79">
                  <c:v>42079</c:v>
                </c:pt>
                <c:pt idx="80">
                  <c:v>42080</c:v>
                </c:pt>
                <c:pt idx="81">
                  <c:v>42080</c:v>
                </c:pt>
                <c:pt idx="82">
                  <c:v>42081</c:v>
                </c:pt>
                <c:pt idx="83">
                  <c:v>42082</c:v>
                </c:pt>
                <c:pt idx="84">
                  <c:v>42083</c:v>
                </c:pt>
                <c:pt idx="85">
                  <c:v>42084</c:v>
                </c:pt>
                <c:pt idx="86">
                  <c:v>42085</c:v>
                </c:pt>
                <c:pt idx="87">
                  <c:v>42086</c:v>
                </c:pt>
                <c:pt idx="88">
                  <c:v>42087</c:v>
                </c:pt>
                <c:pt idx="89">
                  <c:v>42088</c:v>
                </c:pt>
                <c:pt idx="90">
                  <c:v>42089</c:v>
                </c:pt>
                <c:pt idx="91">
                  <c:v>42090</c:v>
                </c:pt>
                <c:pt idx="92">
                  <c:v>42091</c:v>
                </c:pt>
                <c:pt idx="93">
                  <c:v>42092</c:v>
                </c:pt>
                <c:pt idx="94">
                  <c:v>42093</c:v>
                </c:pt>
                <c:pt idx="95">
                  <c:v>42094</c:v>
                </c:pt>
                <c:pt idx="96">
                  <c:v>42095</c:v>
                </c:pt>
                <c:pt idx="97">
                  <c:v>42096</c:v>
                </c:pt>
                <c:pt idx="98">
                  <c:v>42096</c:v>
                </c:pt>
                <c:pt idx="99">
                  <c:v>42097</c:v>
                </c:pt>
                <c:pt idx="100">
                  <c:v>42098</c:v>
                </c:pt>
                <c:pt idx="101">
                  <c:v>42099</c:v>
                </c:pt>
                <c:pt idx="102">
                  <c:v>42100</c:v>
                </c:pt>
                <c:pt idx="103">
                  <c:v>42101</c:v>
                </c:pt>
                <c:pt idx="104">
                  <c:v>42102</c:v>
                </c:pt>
                <c:pt idx="105">
                  <c:v>42103</c:v>
                </c:pt>
                <c:pt idx="106">
                  <c:v>42104</c:v>
                </c:pt>
                <c:pt idx="107">
                  <c:v>42105</c:v>
                </c:pt>
                <c:pt idx="108">
                  <c:v>42106</c:v>
                </c:pt>
                <c:pt idx="109">
                  <c:v>42107</c:v>
                </c:pt>
                <c:pt idx="110">
                  <c:v>42108</c:v>
                </c:pt>
                <c:pt idx="111">
                  <c:v>42109</c:v>
                </c:pt>
                <c:pt idx="112">
                  <c:v>42110</c:v>
                </c:pt>
                <c:pt idx="113">
                  <c:v>42111</c:v>
                </c:pt>
                <c:pt idx="114">
                  <c:v>42112</c:v>
                </c:pt>
                <c:pt idx="115">
                  <c:v>42113</c:v>
                </c:pt>
                <c:pt idx="116">
                  <c:v>42114</c:v>
                </c:pt>
                <c:pt idx="117">
                  <c:v>42115</c:v>
                </c:pt>
                <c:pt idx="118">
                  <c:v>42115</c:v>
                </c:pt>
                <c:pt idx="119">
                  <c:v>42116</c:v>
                </c:pt>
                <c:pt idx="120">
                  <c:v>42117</c:v>
                </c:pt>
                <c:pt idx="121">
                  <c:v>42118</c:v>
                </c:pt>
                <c:pt idx="122">
                  <c:v>42119</c:v>
                </c:pt>
                <c:pt idx="123">
                  <c:v>42120</c:v>
                </c:pt>
                <c:pt idx="124">
                  <c:v>42121</c:v>
                </c:pt>
                <c:pt idx="125">
                  <c:v>42122</c:v>
                </c:pt>
                <c:pt idx="126">
                  <c:v>42123</c:v>
                </c:pt>
                <c:pt idx="127">
                  <c:v>42124</c:v>
                </c:pt>
                <c:pt idx="128">
                  <c:v>42125</c:v>
                </c:pt>
                <c:pt idx="129">
                  <c:v>42126</c:v>
                </c:pt>
                <c:pt idx="130">
                  <c:v>42127</c:v>
                </c:pt>
                <c:pt idx="131">
                  <c:v>42128</c:v>
                </c:pt>
                <c:pt idx="132">
                  <c:v>42129</c:v>
                </c:pt>
                <c:pt idx="133">
                  <c:v>42129</c:v>
                </c:pt>
                <c:pt idx="134">
                  <c:v>42130</c:v>
                </c:pt>
                <c:pt idx="135">
                  <c:v>42131</c:v>
                </c:pt>
                <c:pt idx="136">
                  <c:v>42132</c:v>
                </c:pt>
                <c:pt idx="137">
                  <c:v>42133</c:v>
                </c:pt>
                <c:pt idx="138">
                  <c:v>42134</c:v>
                </c:pt>
                <c:pt idx="139">
                  <c:v>42135</c:v>
                </c:pt>
                <c:pt idx="140">
                  <c:v>42136</c:v>
                </c:pt>
                <c:pt idx="141">
                  <c:v>42137</c:v>
                </c:pt>
                <c:pt idx="142">
                  <c:v>42138</c:v>
                </c:pt>
                <c:pt idx="143">
                  <c:v>42139</c:v>
                </c:pt>
                <c:pt idx="144">
                  <c:v>42140</c:v>
                </c:pt>
                <c:pt idx="145">
                  <c:v>42141</c:v>
                </c:pt>
                <c:pt idx="146">
                  <c:v>42142</c:v>
                </c:pt>
                <c:pt idx="147">
                  <c:v>42143</c:v>
                </c:pt>
                <c:pt idx="148">
                  <c:v>42144</c:v>
                </c:pt>
                <c:pt idx="149">
                  <c:v>42145</c:v>
                </c:pt>
                <c:pt idx="150">
                  <c:v>42145</c:v>
                </c:pt>
                <c:pt idx="151">
                  <c:v>42146</c:v>
                </c:pt>
                <c:pt idx="152">
                  <c:v>42147</c:v>
                </c:pt>
                <c:pt idx="153">
                  <c:v>42148</c:v>
                </c:pt>
                <c:pt idx="154">
                  <c:v>42149</c:v>
                </c:pt>
                <c:pt idx="155">
                  <c:v>42150</c:v>
                </c:pt>
                <c:pt idx="156">
                  <c:v>42151</c:v>
                </c:pt>
                <c:pt idx="157">
                  <c:v>42152</c:v>
                </c:pt>
                <c:pt idx="158">
                  <c:v>42153</c:v>
                </c:pt>
                <c:pt idx="159">
                  <c:v>42154</c:v>
                </c:pt>
                <c:pt idx="160">
                  <c:v>42155</c:v>
                </c:pt>
                <c:pt idx="161">
                  <c:v>42156</c:v>
                </c:pt>
                <c:pt idx="162">
                  <c:v>42157</c:v>
                </c:pt>
                <c:pt idx="163">
                  <c:v>42158</c:v>
                </c:pt>
                <c:pt idx="164">
                  <c:v>42159</c:v>
                </c:pt>
                <c:pt idx="165">
                  <c:v>42160</c:v>
                </c:pt>
                <c:pt idx="166">
                  <c:v>42161</c:v>
                </c:pt>
                <c:pt idx="167">
                  <c:v>42162</c:v>
                </c:pt>
                <c:pt idx="168">
                  <c:v>42163</c:v>
                </c:pt>
                <c:pt idx="169">
                  <c:v>42163</c:v>
                </c:pt>
                <c:pt idx="170">
                  <c:v>42164</c:v>
                </c:pt>
                <c:pt idx="171">
                  <c:v>42165</c:v>
                </c:pt>
                <c:pt idx="172">
                  <c:v>42166</c:v>
                </c:pt>
                <c:pt idx="173">
                  <c:v>42167</c:v>
                </c:pt>
                <c:pt idx="174">
                  <c:v>42168</c:v>
                </c:pt>
                <c:pt idx="175">
                  <c:v>42169</c:v>
                </c:pt>
                <c:pt idx="176">
                  <c:v>42170</c:v>
                </c:pt>
                <c:pt idx="177">
                  <c:v>42171</c:v>
                </c:pt>
                <c:pt idx="178">
                  <c:v>42172</c:v>
                </c:pt>
                <c:pt idx="179">
                  <c:v>42173</c:v>
                </c:pt>
                <c:pt idx="180">
                  <c:v>42174</c:v>
                </c:pt>
                <c:pt idx="181">
                  <c:v>42175</c:v>
                </c:pt>
                <c:pt idx="182">
                  <c:v>42176</c:v>
                </c:pt>
                <c:pt idx="183">
                  <c:v>42177</c:v>
                </c:pt>
                <c:pt idx="184">
                  <c:v>42178</c:v>
                </c:pt>
                <c:pt idx="185">
                  <c:v>42178</c:v>
                </c:pt>
                <c:pt idx="186">
                  <c:v>42179</c:v>
                </c:pt>
                <c:pt idx="187">
                  <c:v>42180</c:v>
                </c:pt>
                <c:pt idx="188">
                  <c:v>42181</c:v>
                </c:pt>
                <c:pt idx="189">
                  <c:v>42182</c:v>
                </c:pt>
                <c:pt idx="190">
                  <c:v>42183</c:v>
                </c:pt>
                <c:pt idx="191">
                  <c:v>42184</c:v>
                </c:pt>
                <c:pt idx="192">
                  <c:v>42185</c:v>
                </c:pt>
                <c:pt idx="193">
                  <c:v>42186</c:v>
                </c:pt>
                <c:pt idx="194">
                  <c:v>42187</c:v>
                </c:pt>
                <c:pt idx="195">
                  <c:v>42188</c:v>
                </c:pt>
                <c:pt idx="196">
                  <c:v>42189</c:v>
                </c:pt>
                <c:pt idx="197">
                  <c:v>42190</c:v>
                </c:pt>
                <c:pt idx="198">
                  <c:v>42191</c:v>
                </c:pt>
                <c:pt idx="199">
                  <c:v>42192</c:v>
                </c:pt>
                <c:pt idx="200">
                  <c:v>42192</c:v>
                </c:pt>
                <c:pt idx="201">
                  <c:v>42193</c:v>
                </c:pt>
                <c:pt idx="202">
                  <c:v>42194</c:v>
                </c:pt>
                <c:pt idx="203">
                  <c:v>42195</c:v>
                </c:pt>
                <c:pt idx="204">
                  <c:v>42196</c:v>
                </c:pt>
                <c:pt idx="205">
                  <c:v>42197</c:v>
                </c:pt>
                <c:pt idx="206">
                  <c:v>42198</c:v>
                </c:pt>
                <c:pt idx="207">
                  <c:v>42199</c:v>
                </c:pt>
                <c:pt idx="208">
                  <c:v>42200</c:v>
                </c:pt>
                <c:pt idx="209">
                  <c:v>42201</c:v>
                </c:pt>
                <c:pt idx="210">
                  <c:v>42202</c:v>
                </c:pt>
                <c:pt idx="211">
                  <c:v>42203</c:v>
                </c:pt>
                <c:pt idx="212">
                  <c:v>42204</c:v>
                </c:pt>
                <c:pt idx="213">
                  <c:v>42205</c:v>
                </c:pt>
                <c:pt idx="214">
                  <c:v>42206</c:v>
                </c:pt>
                <c:pt idx="215">
                  <c:v>42206</c:v>
                </c:pt>
                <c:pt idx="216">
                  <c:v>42207</c:v>
                </c:pt>
                <c:pt idx="217">
                  <c:v>42208</c:v>
                </c:pt>
                <c:pt idx="218">
                  <c:v>42209</c:v>
                </c:pt>
                <c:pt idx="219">
                  <c:v>42210</c:v>
                </c:pt>
                <c:pt idx="220">
                  <c:v>42211</c:v>
                </c:pt>
                <c:pt idx="221">
                  <c:v>42212</c:v>
                </c:pt>
                <c:pt idx="222">
                  <c:v>42213</c:v>
                </c:pt>
                <c:pt idx="223">
                  <c:v>42214</c:v>
                </c:pt>
                <c:pt idx="224">
                  <c:v>42215</c:v>
                </c:pt>
                <c:pt idx="225">
                  <c:v>42216</c:v>
                </c:pt>
                <c:pt idx="226">
                  <c:v>42217</c:v>
                </c:pt>
                <c:pt idx="227">
                  <c:v>42218</c:v>
                </c:pt>
                <c:pt idx="228">
                  <c:v>42219</c:v>
                </c:pt>
                <c:pt idx="229">
                  <c:v>42220</c:v>
                </c:pt>
                <c:pt idx="230">
                  <c:v>42221</c:v>
                </c:pt>
                <c:pt idx="231">
                  <c:v>42222</c:v>
                </c:pt>
                <c:pt idx="232">
                  <c:v>42223</c:v>
                </c:pt>
                <c:pt idx="233">
                  <c:v>42224</c:v>
                </c:pt>
                <c:pt idx="234">
                  <c:v>42225</c:v>
                </c:pt>
                <c:pt idx="235">
                  <c:v>42226</c:v>
                </c:pt>
                <c:pt idx="236">
                  <c:v>42227</c:v>
                </c:pt>
                <c:pt idx="237">
                  <c:v>42228</c:v>
                </c:pt>
                <c:pt idx="238">
                  <c:v>42229</c:v>
                </c:pt>
                <c:pt idx="239">
                  <c:v>42230</c:v>
                </c:pt>
                <c:pt idx="240">
                  <c:v>42231</c:v>
                </c:pt>
                <c:pt idx="241">
                  <c:v>42232</c:v>
                </c:pt>
                <c:pt idx="242">
                  <c:v>42233</c:v>
                </c:pt>
                <c:pt idx="243">
                  <c:v>42234</c:v>
                </c:pt>
                <c:pt idx="244">
                  <c:v>42235</c:v>
                </c:pt>
                <c:pt idx="245">
                  <c:v>42236</c:v>
                </c:pt>
                <c:pt idx="246">
                  <c:v>42237</c:v>
                </c:pt>
                <c:pt idx="247">
                  <c:v>42238</c:v>
                </c:pt>
                <c:pt idx="248">
                  <c:v>42239</c:v>
                </c:pt>
                <c:pt idx="249">
                  <c:v>42240</c:v>
                </c:pt>
                <c:pt idx="250">
                  <c:v>42241</c:v>
                </c:pt>
                <c:pt idx="251">
                  <c:v>42241</c:v>
                </c:pt>
                <c:pt idx="252">
                  <c:v>42242</c:v>
                </c:pt>
                <c:pt idx="253">
                  <c:v>42243</c:v>
                </c:pt>
                <c:pt idx="254">
                  <c:v>42244</c:v>
                </c:pt>
                <c:pt idx="255">
                  <c:v>42245</c:v>
                </c:pt>
                <c:pt idx="256">
                  <c:v>42246</c:v>
                </c:pt>
                <c:pt idx="257">
                  <c:v>42247</c:v>
                </c:pt>
                <c:pt idx="258">
                  <c:v>42248</c:v>
                </c:pt>
                <c:pt idx="259">
                  <c:v>42248</c:v>
                </c:pt>
                <c:pt idx="260">
                  <c:v>42249</c:v>
                </c:pt>
                <c:pt idx="261">
                  <c:v>42250</c:v>
                </c:pt>
                <c:pt idx="262">
                  <c:v>42251</c:v>
                </c:pt>
                <c:pt idx="263">
                  <c:v>42252</c:v>
                </c:pt>
                <c:pt idx="264">
                  <c:v>42253</c:v>
                </c:pt>
                <c:pt idx="265">
                  <c:v>42254</c:v>
                </c:pt>
                <c:pt idx="266">
                  <c:v>42255</c:v>
                </c:pt>
                <c:pt idx="267">
                  <c:v>42256</c:v>
                </c:pt>
                <c:pt idx="268">
                  <c:v>42257</c:v>
                </c:pt>
                <c:pt idx="269">
                  <c:v>42258</c:v>
                </c:pt>
                <c:pt idx="270">
                  <c:v>42259</c:v>
                </c:pt>
                <c:pt idx="271">
                  <c:v>42260</c:v>
                </c:pt>
                <c:pt idx="272">
                  <c:v>42261</c:v>
                </c:pt>
                <c:pt idx="273">
                  <c:v>42262</c:v>
                </c:pt>
                <c:pt idx="274">
                  <c:v>42262</c:v>
                </c:pt>
                <c:pt idx="275">
                  <c:v>42263</c:v>
                </c:pt>
                <c:pt idx="276">
                  <c:v>42264</c:v>
                </c:pt>
                <c:pt idx="277">
                  <c:v>42265</c:v>
                </c:pt>
                <c:pt idx="278">
                  <c:v>42266</c:v>
                </c:pt>
                <c:pt idx="279">
                  <c:v>42267</c:v>
                </c:pt>
                <c:pt idx="280">
                  <c:v>42268</c:v>
                </c:pt>
                <c:pt idx="281">
                  <c:v>42269</c:v>
                </c:pt>
                <c:pt idx="282">
                  <c:v>42270</c:v>
                </c:pt>
                <c:pt idx="283">
                  <c:v>42271</c:v>
                </c:pt>
                <c:pt idx="284">
                  <c:v>42272</c:v>
                </c:pt>
                <c:pt idx="285">
                  <c:v>42273</c:v>
                </c:pt>
                <c:pt idx="286">
                  <c:v>42274</c:v>
                </c:pt>
                <c:pt idx="287">
                  <c:v>42275</c:v>
                </c:pt>
                <c:pt idx="288">
                  <c:v>42276</c:v>
                </c:pt>
                <c:pt idx="289">
                  <c:v>42277</c:v>
                </c:pt>
                <c:pt idx="290">
                  <c:v>42278</c:v>
                </c:pt>
                <c:pt idx="291">
                  <c:v>42279</c:v>
                </c:pt>
                <c:pt idx="292">
                  <c:v>42279</c:v>
                </c:pt>
                <c:pt idx="293">
                  <c:v>42280</c:v>
                </c:pt>
                <c:pt idx="294">
                  <c:v>42281</c:v>
                </c:pt>
                <c:pt idx="295">
                  <c:v>42282</c:v>
                </c:pt>
                <c:pt idx="296">
                  <c:v>42283</c:v>
                </c:pt>
                <c:pt idx="297">
                  <c:v>42284</c:v>
                </c:pt>
                <c:pt idx="298">
                  <c:v>42285</c:v>
                </c:pt>
                <c:pt idx="299">
                  <c:v>42286</c:v>
                </c:pt>
                <c:pt idx="300">
                  <c:v>42287</c:v>
                </c:pt>
                <c:pt idx="301">
                  <c:v>42288</c:v>
                </c:pt>
                <c:pt idx="302">
                  <c:v>42289</c:v>
                </c:pt>
                <c:pt idx="303">
                  <c:v>42290</c:v>
                </c:pt>
                <c:pt idx="304">
                  <c:v>42291</c:v>
                </c:pt>
                <c:pt idx="305">
                  <c:v>42292</c:v>
                </c:pt>
                <c:pt idx="306">
                  <c:v>42293</c:v>
                </c:pt>
                <c:pt idx="307">
                  <c:v>42294</c:v>
                </c:pt>
                <c:pt idx="308">
                  <c:v>42295</c:v>
                </c:pt>
                <c:pt idx="309">
                  <c:v>42296</c:v>
                </c:pt>
                <c:pt idx="310">
                  <c:v>42297</c:v>
                </c:pt>
                <c:pt idx="311">
                  <c:v>42297</c:v>
                </c:pt>
                <c:pt idx="312">
                  <c:v>42298</c:v>
                </c:pt>
                <c:pt idx="313">
                  <c:v>42299</c:v>
                </c:pt>
                <c:pt idx="314">
                  <c:v>42300</c:v>
                </c:pt>
                <c:pt idx="315">
                  <c:v>42301</c:v>
                </c:pt>
                <c:pt idx="316">
                  <c:v>42302</c:v>
                </c:pt>
                <c:pt idx="317">
                  <c:v>42303</c:v>
                </c:pt>
                <c:pt idx="318">
                  <c:v>42304</c:v>
                </c:pt>
                <c:pt idx="319">
                  <c:v>42305</c:v>
                </c:pt>
                <c:pt idx="320">
                  <c:v>42306</c:v>
                </c:pt>
                <c:pt idx="321">
                  <c:v>42307</c:v>
                </c:pt>
                <c:pt idx="322">
                  <c:v>42308</c:v>
                </c:pt>
                <c:pt idx="323">
                  <c:v>42309</c:v>
                </c:pt>
                <c:pt idx="324">
                  <c:v>42310</c:v>
                </c:pt>
                <c:pt idx="325">
                  <c:v>42311</c:v>
                </c:pt>
                <c:pt idx="326">
                  <c:v>42312</c:v>
                </c:pt>
                <c:pt idx="327">
                  <c:v>42313</c:v>
                </c:pt>
                <c:pt idx="328">
                  <c:v>42314</c:v>
                </c:pt>
                <c:pt idx="329">
                  <c:v>42315</c:v>
                </c:pt>
                <c:pt idx="330">
                  <c:v>42316</c:v>
                </c:pt>
                <c:pt idx="331">
                  <c:v>42317</c:v>
                </c:pt>
                <c:pt idx="332">
                  <c:v>42318</c:v>
                </c:pt>
                <c:pt idx="333">
                  <c:v>42319</c:v>
                </c:pt>
                <c:pt idx="334">
                  <c:v>42320</c:v>
                </c:pt>
                <c:pt idx="335">
                  <c:v>42321</c:v>
                </c:pt>
                <c:pt idx="336">
                  <c:v>42322</c:v>
                </c:pt>
                <c:pt idx="337">
                  <c:v>42323</c:v>
                </c:pt>
                <c:pt idx="338">
                  <c:v>42324</c:v>
                </c:pt>
                <c:pt idx="339">
                  <c:v>42324</c:v>
                </c:pt>
                <c:pt idx="340">
                  <c:v>42325</c:v>
                </c:pt>
                <c:pt idx="341">
                  <c:v>42326</c:v>
                </c:pt>
                <c:pt idx="342">
                  <c:v>42327</c:v>
                </c:pt>
                <c:pt idx="343">
                  <c:v>42328</c:v>
                </c:pt>
                <c:pt idx="344">
                  <c:v>42329</c:v>
                </c:pt>
                <c:pt idx="345">
                  <c:v>42330</c:v>
                </c:pt>
                <c:pt idx="346">
                  <c:v>42331</c:v>
                </c:pt>
                <c:pt idx="347">
                  <c:v>42332</c:v>
                </c:pt>
                <c:pt idx="348">
                  <c:v>42333</c:v>
                </c:pt>
                <c:pt idx="349">
                  <c:v>42334</c:v>
                </c:pt>
                <c:pt idx="350">
                  <c:v>42335</c:v>
                </c:pt>
                <c:pt idx="351">
                  <c:v>42336</c:v>
                </c:pt>
                <c:pt idx="352">
                  <c:v>42337</c:v>
                </c:pt>
                <c:pt idx="353">
                  <c:v>42338</c:v>
                </c:pt>
                <c:pt idx="354">
                  <c:v>42339</c:v>
                </c:pt>
                <c:pt idx="355">
                  <c:v>42340</c:v>
                </c:pt>
                <c:pt idx="356">
                  <c:v>42341</c:v>
                </c:pt>
                <c:pt idx="357">
                  <c:v>42342</c:v>
                </c:pt>
                <c:pt idx="358">
                  <c:v>42343</c:v>
                </c:pt>
                <c:pt idx="359">
                  <c:v>42344</c:v>
                </c:pt>
                <c:pt idx="360">
                  <c:v>42345</c:v>
                </c:pt>
                <c:pt idx="361">
                  <c:v>42346</c:v>
                </c:pt>
                <c:pt idx="362">
                  <c:v>42347</c:v>
                </c:pt>
                <c:pt idx="363">
                  <c:v>42348</c:v>
                </c:pt>
                <c:pt idx="364">
                  <c:v>42349</c:v>
                </c:pt>
                <c:pt idx="365">
                  <c:v>42350</c:v>
                </c:pt>
                <c:pt idx="366">
                  <c:v>42351</c:v>
                </c:pt>
                <c:pt idx="367">
                  <c:v>42352</c:v>
                </c:pt>
                <c:pt idx="368">
                  <c:v>42353</c:v>
                </c:pt>
                <c:pt idx="369">
                  <c:v>42354</c:v>
                </c:pt>
                <c:pt idx="370">
                  <c:v>42355</c:v>
                </c:pt>
                <c:pt idx="371">
                  <c:v>42356</c:v>
                </c:pt>
                <c:pt idx="372">
                  <c:v>42357</c:v>
                </c:pt>
                <c:pt idx="373">
                  <c:v>42358</c:v>
                </c:pt>
                <c:pt idx="374">
                  <c:v>42359</c:v>
                </c:pt>
                <c:pt idx="375">
                  <c:v>42360</c:v>
                </c:pt>
                <c:pt idx="376">
                  <c:v>42361</c:v>
                </c:pt>
                <c:pt idx="377">
                  <c:v>42362</c:v>
                </c:pt>
                <c:pt idx="378">
                  <c:v>42363</c:v>
                </c:pt>
                <c:pt idx="379">
                  <c:v>42364</c:v>
                </c:pt>
                <c:pt idx="380">
                  <c:v>42365</c:v>
                </c:pt>
                <c:pt idx="381">
                  <c:v>42366</c:v>
                </c:pt>
                <c:pt idx="382">
                  <c:v>42367</c:v>
                </c:pt>
                <c:pt idx="383">
                  <c:v>42368</c:v>
                </c:pt>
                <c:pt idx="384">
                  <c:v>42369</c:v>
                </c:pt>
              </c:numCache>
            </c:numRef>
          </c:xVal>
          <c:yVal>
            <c:numRef>
              <c:f>'Auruna or 1N 3N'!$K$9:$K$393</c:f>
              <c:numCache>
                <c:formatCode>General</c:formatCode>
                <c:ptCount val="385"/>
                <c:pt idx="0">
                  <c:v>320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  <c:pt idx="12">
                  <c:v>320</c:v>
                </c:pt>
                <c:pt idx="13">
                  <c:v>320</c:v>
                </c:pt>
                <c:pt idx="14">
                  <c:v>320</c:v>
                </c:pt>
                <c:pt idx="15">
                  <c:v>320</c:v>
                </c:pt>
                <c:pt idx="16">
                  <c:v>320</c:v>
                </c:pt>
                <c:pt idx="17">
                  <c:v>320</c:v>
                </c:pt>
                <c:pt idx="18">
                  <c:v>320</c:v>
                </c:pt>
                <c:pt idx="19">
                  <c:v>320</c:v>
                </c:pt>
                <c:pt idx="20">
                  <c:v>320</c:v>
                </c:pt>
                <c:pt idx="21">
                  <c:v>320</c:v>
                </c:pt>
                <c:pt idx="22">
                  <c:v>320</c:v>
                </c:pt>
                <c:pt idx="23">
                  <c:v>320</c:v>
                </c:pt>
                <c:pt idx="24">
                  <c:v>320</c:v>
                </c:pt>
                <c:pt idx="25">
                  <c:v>320</c:v>
                </c:pt>
                <c:pt idx="26">
                  <c:v>320</c:v>
                </c:pt>
                <c:pt idx="27">
                  <c:v>320</c:v>
                </c:pt>
                <c:pt idx="28">
                  <c:v>320</c:v>
                </c:pt>
                <c:pt idx="29">
                  <c:v>320</c:v>
                </c:pt>
                <c:pt idx="30">
                  <c:v>320</c:v>
                </c:pt>
                <c:pt idx="31">
                  <c:v>320</c:v>
                </c:pt>
                <c:pt idx="32">
                  <c:v>320</c:v>
                </c:pt>
                <c:pt idx="33">
                  <c:v>320</c:v>
                </c:pt>
                <c:pt idx="34">
                  <c:v>320</c:v>
                </c:pt>
                <c:pt idx="35">
                  <c:v>320</c:v>
                </c:pt>
                <c:pt idx="36">
                  <c:v>320</c:v>
                </c:pt>
                <c:pt idx="37">
                  <c:v>320</c:v>
                </c:pt>
                <c:pt idx="38">
                  <c:v>320</c:v>
                </c:pt>
                <c:pt idx="39">
                  <c:v>320</c:v>
                </c:pt>
                <c:pt idx="40">
                  <c:v>320</c:v>
                </c:pt>
                <c:pt idx="41">
                  <c:v>320</c:v>
                </c:pt>
                <c:pt idx="42">
                  <c:v>320</c:v>
                </c:pt>
                <c:pt idx="43">
                  <c:v>320</c:v>
                </c:pt>
                <c:pt idx="44">
                  <c:v>320</c:v>
                </c:pt>
                <c:pt idx="45">
                  <c:v>320</c:v>
                </c:pt>
                <c:pt idx="46">
                  <c:v>320</c:v>
                </c:pt>
                <c:pt idx="47">
                  <c:v>320</c:v>
                </c:pt>
                <c:pt idx="48">
                  <c:v>320</c:v>
                </c:pt>
                <c:pt idx="49">
                  <c:v>320</c:v>
                </c:pt>
                <c:pt idx="50">
                  <c:v>320</c:v>
                </c:pt>
                <c:pt idx="51">
                  <c:v>320</c:v>
                </c:pt>
                <c:pt idx="52">
                  <c:v>320</c:v>
                </c:pt>
                <c:pt idx="53">
                  <c:v>320</c:v>
                </c:pt>
                <c:pt idx="54">
                  <c:v>320</c:v>
                </c:pt>
                <c:pt idx="55">
                  <c:v>320</c:v>
                </c:pt>
                <c:pt idx="56">
                  <c:v>320</c:v>
                </c:pt>
                <c:pt idx="57">
                  <c:v>320</c:v>
                </c:pt>
                <c:pt idx="58">
                  <c:v>320</c:v>
                </c:pt>
                <c:pt idx="59">
                  <c:v>320</c:v>
                </c:pt>
                <c:pt idx="60">
                  <c:v>320</c:v>
                </c:pt>
                <c:pt idx="61">
                  <c:v>320</c:v>
                </c:pt>
                <c:pt idx="62">
                  <c:v>320</c:v>
                </c:pt>
                <c:pt idx="63">
                  <c:v>320</c:v>
                </c:pt>
                <c:pt idx="64">
                  <c:v>320</c:v>
                </c:pt>
                <c:pt idx="65">
                  <c:v>320</c:v>
                </c:pt>
                <c:pt idx="66">
                  <c:v>320</c:v>
                </c:pt>
                <c:pt idx="67">
                  <c:v>320</c:v>
                </c:pt>
                <c:pt idx="68">
                  <c:v>320</c:v>
                </c:pt>
                <c:pt idx="69">
                  <c:v>320</c:v>
                </c:pt>
                <c:pt idx="70">
                  <c:v>320</c:v>
                </c:pt>
                <c:pt idx="71">
                  <c:v>320</c:v>
                </c:pt>
                <c:pt idx="72">
                  <c:v>320</c:v>
                </c:pt>
                <c:pt idx="73">
                  <c:v>320</c:v>
                </c:pt>
                <c:pt idx="74">
                  <c:v>320</c:v>
                </c:pt>
                <c:pt idx="75">
                  <c:v>320</c:v>
                </c:pt>
                <c:pt idx="76">
                  <c:v>320</c:v>
                </c:pt>
                <c:pt idx="77">
                  <c:v>320</c:v>
                </c:pt>
                <c:pt idx="78">
                  <c:v>320</c:v>
                </c:pt>
                <c:pt idx="79">
                  <c:v>320</c:v>
                </c:pt>
                <c:pt idx="80">
                  <c:v>320</c:v>
                </c:pt>
                <c:pt idx="81">
                  <c:v>320</c:v>
                </c:pt>
                <c:pt idx="82">
                  <c:v>320</c:v>
                </c:pt>
                <c:pt idx="83">
                  <c:v>320</c:v>
                </c:pt>
                <c:pt idx="84">
                  <c:v>320</c:v>
                </c:pt>
                <c:pt idx="85">
                  <c:v>320</c:v>
                </c:pt>
                <c:pt idx="86">
                  <c:v>320</c:v>
                </c:pt>
                <c:pt idx="87">
                  <c:v>320</c:v>
                </c:pt>
                <c:pt idx="88">
                  <c:v>320</c:v>
                </c:pt>
                <c:pt idx="89">
                  <c:v>320</c:v>
                </c:pt>
                <c:pt idx="90">
                  <c:v>320</c:v>
                </c:pt>
                <c:pt idx="91">
                  <c:v>320</c:v>
                </c:pt>
                <c:pt idx="92">
                  <c:v>320</c:v>
                </c:pt>
                <c:pt idx="93">
                  <c:v>320</c:v>
                </c:pt>
                <c:pt idx="94">
                  <c:v>320</c:v>
                </c:pt>
                <c:pt idx="95">
                  <c:v>320</c:v>
                </c:pt>
                <c:pt idx="96">
                  <c:v>320</c:v>
                </c:pt>
                <c:pt idx="97">
                  <c:v>320</c:v>
                </c:pt>
                <c:pt idx="98">
                  <c:v>320</c:v>
                </c:pt>
                <c:pt idx="99">
                  <c:v>320</c:v>
                </c:pt>
                <c:pt idx="100">
                  <c:v>320</c:v>
                </c:pt>
                <c:pt idx="101">
                  <c:v>320</c:v>
                </c:pt>
                <c:pt idx="102">
                  <c:v>320</c:v>
                </c:pt>
                <c:pt idx="103">
                  <c:v>320</c:v>
                </c:pt>
                <c:pt idx="104">
                  <c:v>320</c:v>
                </c:pt>
                <c:pt idx="105">
                  <c:v>320</c:v>
                </c:pt>
                <c:pt idx="106">
                  <c:v>320</c:v>
                </c:pt>
                <c:pt idx="107">
                  <c:v>320</c:v>
                </c:pt>
                <c:pt idx="108">
                  <c:v>320</c:v>
                </c:pt>
                <c:pt idx="109">
                  <c:v>320</c:v>
                </c:pt>
                <c:pt idx="110">
                  <c:v>320</c:v>
                </c:pt>
                <c:pt idx="111">
                  <c:v>320</c:v>
                </c:pt>
                <c:pt idx="112">
                  <c:v>320</c:v>
                </c:pt>
                <c:pt idx="113">
                  <c:v>320</c:v>
                </c:pt>
                <c:pt idx="114">
                  <c:v>320</c:v>
                </c:pt>
                <c:pt idx="115">
                  <c:v>320</c:v>
                </c:pt>
                <c:pt idx="116">
                  <c:v>320</c:v>
                </c:pt>
                <c:pt idx="117">
                  <c:v>320</c:v>
                </c:pt>
                <c:pt idx="118">
                  <c:v>320</c:v>
                </c:pt>
                <c:pt idx="119">
                  <c:v>320</c:v>
                </c:pt>
                <c:pt idx="120">
                  <c:v>320</c:v>
                </c:pt>
                <c:pt idx="121">
                  <c:v>320</c:v>
                </c:pt>
                <c:pt idx="122">
                  <c:v>320</c:v>
                </c:pt>
                <c:pt idx="123">
                  <c:v>320</c:v>
                </c:pt>
                <c:pt idx="124">
                  <c:v>320</c:v>
                </c:pt>
                <c:pt idx="125">
                  <c:v>320</c:v>
                </c:pt>
                <c:pt idx="126">
                  <c:v>320</c:v>
                </c:pt>
                <c:pt idx="127">
                  <c:v>320</c:v>
                </c:pt>
                <c:pt idx="128">
                  <c:v>320</c:v>
                </c:pt>
                <c:pt idx="129">
                  <c:v>320</c:v>
                </c:pt>
                <c:pt idx="130">
                  <c:v>320</c:v>
                </c:pt>
                <c:pt idx="131">
                  <c:v>320</c:v>
                </c:pt>
                <c:pt idx="132">
                  <c:v>320</c:v>
                </c:pt>
                <c:pt idx="133">
                  <c:v>320</c:v>
                </c:pt>
                <c:pt idx="134">
                  <c:v>320</c:v>
                </c:pt>
                <c:pt idx="135">
                  <c:v>320</c:v>
                </c:pt>
                <c:pt idx="136">
                  <c:v>320</c:v>
                </c:pt>
                <c:pt idx="137">
                  <c:v>320</c:v>
                </c:pt>
                <c:pt idx="138">
                  <c:v>320</c:v>
                </c:pt>
                <c:pt idx="139">
                  <c:v>320</c:v>
                </c:pt>
                <c:pt idx="140">
                  <c:v>320</c:v>
                </c:pt>
                <c:pt idx="141">
                  <c:v>320</c:v>
                </c:pt>
                <c:pt idx="142">
                  <c:v>320</c:v>
                </c:pt>
                <c:pt idx="143">
                  <c:v>320</c:v>
                </c:pt>
                <c:pt idx="144">
                  <c:v>320</c:v>
                </c:pt>
                <c:pt idx="145">
                  <c:v>320</c:v>
                </c:pt>
                <c:pt idx="146">
                  <c:v>320</c:v>
                </c:pt>
                <c:pt idx="147">
                  <c:v>320</c:v>
                </c:pt>
                <c:pt idx="148">
                  <c:v>320</c:v>
                </c:pt>
                <c:pt idx="149">
                  <c:v>320</c:v>
                </c:pt>
                <c:pt idx="150">
                  <c:v>320</c:v>
                </c:pt>
                <c:pt idx="151">
                  <c:v>320</c:v>
                </c:pt>
                <c:pt idx="152">
                  <c:v>320</c:v>
                </c:pt>
                <c:pt idx="153">
                  <c:v>320</c:v>
                </c:pt>
                <c:pt idx="154">
                  <c:v>320</c:v>
                </c:pt>
                <c:pt idx="155">
                  <c:v>320</c:v>
                </c:pt>
                <c:pt idx="156">
                  <c:v>320</c:v>
                </c:pt>
                <c:pt idx="157">
                  <c:v>320</c:v>
                </c:pt>
                <c:pt idx="158">
                  <c:v>320</c:v>
                </c:pt>
                <c:pt idx="159">
                  <c:v>320</c:v>
                </c:pt>
                <c:pt idx="160">
                  <c:v>320</c:v>
                </c:pt>
                <c:pt idx="161">
                  <c:v>320</c:v>
                </c:pt>
                <c:pt idx="162">
                  <c:v>320</c:v>
                </c:pt>
                <c:pt idx="163">
                  <c:v>320</c:v>
                </c:pt>
                <c:pt idx="164">
                  <c:v>320</c:v>
                </c:pt>
                <c:pt idx="165">
                  <c:v>320</c:v>
                </c:pt>
                <c:pt idx="166">
                  <c:v>320</c:v>
                </c:pt>
                <c:pt idx="167">
                  <c:v>320</c:v>
                </c:pt>
                <c:pt idx="168">
                  <c:v>320</c:v>
                </c:pt>
                <c:pt idx="169">
                  <c:v>320</c:v>
                </c:pt>
                <c:pt idx="170">
                  <c:v>320</c:v>
                </c:pt>
                <c:pt idx="171">
                  <c:v>320</c:v>
                </c:pt>
                <c:pt idx="172">
                  <c:v>320</c:v>
                </c:pt>
                <c:pt idx="173">
                  <c:v>320</c:v>
                </c:pt>
                <c:pt idx="174">
                  <c:v>320</c:v>
                </c:pt>
                <c:pt idx="175">
                  <c:v>320</c:v>
                </c:pt>
                <c:pt idx="176">
                  <c:v>320</c:v>
                </c:pt>
                <c:pt idx="177">
                  <c:v>320</c:v>
                </c:pt>
                <c:pt idx="178">
                  <c:v>320</c:v>
                </c:pt>
                <c:pt idx="179">
                  <c:v>320</c:v>
                </c:pt>
                <c:pt idx="180">
                  <c:v>320</c:v>
                </c:pt>
                <c:pt idx="181">
                  <c:v>320</c:v>
                </c:pt>
                <c:pt idx="182">
                  <c:v>320</c:v>
                </c:pt>
                <c:pt idx="183">
                  <c:v>320</c:v>
                </c:pt>
                <c:pt idx="184">
                  <c:v>320</c:v>
                </c:pt>
                <c:pt idx="185">
                  <c:v>320</c:v>
                </c:pt>
                <c:pt idx="186">
                  <c:v>320</c:v>
                </c:pt>
                <c:pt idx="187">
                  <c:v>320</c:v>
                </c:pt>
                <c:pt idx="188">
                  <c:v>320</c:v>
                </c:pt>
                <c:pt idx="189">
                  <c:v>320</c:v>
                </c:pt>
                <c:pt idx="190">
                  <c:v>320</c:v>
                </c:pt>
                <c:pt idx="191">
                  <c:v>320</c:v>
                </c:pt>
                <c:pt idx="192">
                  <c:v>320</c:v>
                </c:pt>
                <c:pt idx="193">
                  <c:v>320</c:v>
                </c:pt>
                <c:pt idx="194">
                  <c:v>320</c:v>
                </c:pt>
                <c:pt idx="195">
                  <c:v>320</c:v>
                </c:pt>
                <c:pt idx="196">
                  <c:v>320</c:v>
                </c:pt>
                <c:pt idx="197">
                  <c:v>320</c:v>
                </c:pt>
                <c:pt idx="198">
                  <c:v>320</c:v>
                </c:pt>
                <c:pt idx="199">
                  <c:v>320</c:v>
                </c:pt>
                <c:pt idx="200">
                  <c:v>320</c:v>
                </c:pt>
                <c:pt idx="201">
                  <c:v>320</c:v>
                </c:pt>
                <c:pt idx="202">
                  <c:v>320</c:v>
                </c:pt>
                <c:pt idx="203">
                  <c:v>320</c:v>
                </c:pt>
                <c:pt idx="204">
                  <c:v>320</c:v>
                </c:pt>
                <c:pt idx="205">
                  <c:v>320</c:v>
                </c:pt>
                <c:pt idx="206">
                  <c:v>320</c:v>
                </c:pt>
                <c:pt idx="207">
                  <c:v>320</c:v>
                </c:pt>
                <c:pt idx="208">
                  <c:v>320</c:v>
                </c:pt>
                <c:pt idx="209">
                  <c:v>320</c:v>
                </c:pt>
                <c:pt idx="210">
                  <c:v>320</c:v>
                </c:pt>
                <c:pt idx="211">
                  <c:v>320</c:v>
                </c:pt>
                <c:pt idx="212">
                  <c:v>320</c:v>
                </c:pt>
                <c:pt idx="213">
                  <c:v>320</c:v>
                </c:pt>
                <c:pt idx="214">
                  <c:v>320</c:v>
                </c:pt>
                <c:pt idx="215">
                  <c:v>320</c:v>
                </c:pt>
                <c:pt idx="216">
                  <c:v>320</c:v>
                </c:pt>
                <c:pt idx="217">
                  <c:v>320</c:v>
                </c:pt>
                <c:pt idx="218">
                  <c:v>320</c:v>
                </c:pt>
                <c:pt idx="219">
                  <c:v>320</c:v>
                </c:pt>
                <c:pt idx="220">
                  <c:v>320</c:v>
                </c:pt>
                <c:pt idx="221">
                  <c:v>320</c:v>
                </c:pt>
                <c:pt idx="222">
                  <c:v>320</c:v>
                </c:pt>
                <c:pt idx="223">
                  <c:v>320</c:v>
                </c:pt>
                <c:pt idx="224">
                  <c:v>320</c:v>
                </c:pt>
                <c:pt idx="225">
                  <c:v>320</c:v>
                </c:pt>
                <c:pt idx="226">
                  <c:v>320</c:v>
                </c:pt>
                <c:pt idx="227">
                  <c:v>320</c:v>
                </c:pt>
                <c:pt idx="228">
                  <c:v>320</c:v>
                </c:pt>
                <c:pt idx="229">
                  <c:v>320</c:v>
                </c:pt>
                <c:pt idx="230">
                  <c:v>320</c:v>
                </c:pt>
                <c:pt idx="231">
                  <c:v>320</c:v>
                </c:pt>
                <c:pt idx="232">
                  <c:v>320</c:v>
                </c:pt>
                <c:pt idx="233">
                  <c:v>320</c:v>
                </c:pt>
                <c:pt idx="234">
                  <c:v>320</c:v>
                </c:pt>
                <c:pt idx="235">
                  <c:v>320</c:v>
                </c:pt>
                <c:pt idx="236">
                  <c:v>320</c:v>
                </c:pt>
                <c:pt idx="237">
                  <c:v>320</c:v>
                </c:pt>
                <c:pt idx="238">
                  <c:v>320</c:v>
                </c:pt>
                <c:pt idx="239">
                  <c:v>320</c:v>
                </c:pt>
                <c:pt idx="240">
                  <c:v>320</c:v>
                </c:pt>
                <c:pt idx="241">
                  <c:v>320</c:v>
                </c:pt>
                <c:pt idx="242">
                  <c:v>320</c:v>
                </c:pt>
                <c:pt idx="243">
                  <c:v>320</c:v>
                </c:pt>
                <c:pt idx="244">
                  <c:v>320</c:v>
                </c:pt>
                <c:pt idx="245">
                  <c:v>320</c:v>
                </c:pt>
                <c:pt idx="246">
                  <c:v>320</c:v>
                </c:pt>
                <c:pt idx="247">
                  <c:v>320</c:v>
                </c:pt>
                <c:pt idx="248">
                  <c:v>320</c:v>
                </c:pt>
                <c:pt idx="249">
                  <c:v>320</c:v>
                </c:pt>
                <c:pt idx="250">
                  <c:v>320</c:v>
                </c:pt>
                <c:pt idx="251">
                  <c:v>320</c:v>
                </c:pt>
                <c:pt idx="252">
                  <c:v>320</c:v>
                </c:pt>
                <c:pt idx="253">
                  <c:v>320</c:v>
                </c:pt>
                <c:pt idx="254">
                  <c:v>320</c:v>
                </c:pt>
                <c:pt idx="255">
                  <c:v>320</c:v>
                </c:pt>
                <c:pt idx="256">
                  <c:v>320</c:v>
                </c:pt>
                <c:pt idx="257">
                  <c:v>320</c:v>
                </c:pt>
                <c:pt idx="258">
                  <c:v>320</c:v>
                </c:pt>
                <c:pt idx="259">
                  <c:v>320</c:v>
                </c:pt>
                <c:pt idx="260">
                  <c:v>320</c:v>
                </c:pt>
                <c:pt idx="261">
                  <c:v>320</c:v>
                </c:pt>
                <c:pt idx="262">
                  <c:v>320</c:v>
                </c:pt>
                <c:pt idx="263">
                  <c:v>320</c:v>
                </c:pt>
                <c:pt idx="264">
                  <c:v>320</c:v>
                </c:pt>
                <c:pt idx="265">
                  <c:v>320</c:v>
                </c:pt>
                <c:pt idx="266">
                  <c:v>320</c:v>
                </c:pt>
                <c:pt idx="267">
                  <c:v>320</c:v>
                </c:pt>
                <c:pt idx="268">
                  <c:v>320</c:v>
                </c:pt>
                <c:pt idx="269">
                  <c:v>320</c:v>
                </c:pt>
                <c:pt idx="270">
                  <c:v>320</c:v>
                </c:pt>
                <c:pt idx="271">
                  <c:v>320</c:v>
                </c:pt>
                <c:pt idx="272">
                  <c:v>320</c:v>
                </c:pt>
                <c:pt idx="273">
                  <c:v>320</c:v>
                </c:pt>
                <c:pt idx="274">
                  <c:v>320</c:v>
                </c:pt>
                <c:pt idx="275">
                  <c:v>320</c:v>
                </c:pt>
                <c:pt idx="276">
                  <c:v>320</c:v>
                </c:pt>
                <c:pt idx="277">
                  <c:v>320</c:v>
                </c:pt>
                <c:pt idx="278">
                  <c:v>320</c:v>
                </c:pt>
                <c:pt idx="279">
                  <c:v>320</c:v>
                </c:pt>
                <c:pt idx="280">
                  <c:v>320</c:v>
                </c:pt>
                <c:pt idx="281">
                  <c:v>320</c:v>
                </c:pt>
                <c:pt idx="282">
                  <c:v>320</c:v>
                </c:pt>
                <c:pt idx="283">
                  <c:v>320</c:v>
                </c:pt>
                <c:pt idx="284">
                  <c:v>320</c:v>
                </c:pt>
                <c:pt idx="285">
                  <c:v>320</c:v>
                </c:pt>
                <c:pt idx="286">
                  <c:v>320</c:v>
                </c:pt>
                <c:pt idx="287">
                  <c:v>320</c:v>
                </c:pt>
                <c:pt idx="288">
                  <c:v>320</c:v>
                </c:pt>
                <c:pt idx="289">
                  <c:v>320</c:v>
                </c:pt>
                <c:pt idx="290">
                  <c:v>320</c:v>
                </c:pt>
                <c:pt idx="291">
                  <c:v>320</c:v>
                </c:pt>
                <c:pt idx="292">
                  <c:v>320</c:v>
                </c:pt>
                <c:pt idx="293">
                  <c:v>320</c:v>
                </c:pt>
                <c:pt idx="294">
                  <c:v>320</c:v>
                </c:pt>
                <c:pt idx="295">
                  <c:v>320</c:v>
                </c:pt>
                <c:pt idx="296">
                  <c:v>320</c:v>
                </c:pt>
                <c:pt idx="297">
                  <c:v>320</c:v>
                </c:pt>
                <c:pt idx="298">
                  <c:v>320</c:v>
                </c:pt>
                <c:pt idx="299">
                  <c:v>320</c:v>
                </c:pt>
                <c:pt idx="300">
                  <c:v>320</c:v>
                </c:pt>
                <c:pt idx="301">
                  <c:v>320</c:v>
                </c:pt>
                <c:pt idx="302">
                  <c:v>320</c:v>
                </c:pt>
                <c:pt idx="303">
                  <c:v>320</c:v>
                </c:pt>
                <c:pt idx="304">
                  <c:v>320</c:v>
                </c:pt>
                <c:pt idx="305">
                  <c:v>320</c:v>
                </c:pt>
                <c:pt idx="306">
                  <c:v>320</c:v>
                </c:pt>
                <c:pt idx="307">
                  <c:v>320</c:v>
                </c:pt>
                <c:pt idx="308">
                  <c:v>320</c:v>
                </c:pt>
                <c:pt idx="309">
                  <c:v>320</c:v>
                </c:pt>
                <c:pt idx="310">
                  <c:v>320</c:v>
                </c:pt>
                <c:pt idx="311">
                  <c:v>320</c:v>
                </c:pt>
                <c:pt idx="312">
                  <c:v>320</c:v>
                </c:pt>
                <c:pt idx="313">
                  <c:v>320</c:v>
                </c:pt>
                <c:pt idx="314">
                  <c:v>320</c:v>
                </c:pt>
                <c:pt idx="315">
                  <c:v>320</c:v>
                </c:pt>
                <c:pt idx="316">
                  <c:v>320</c:v>
                </c:pt>
                <c:pt idx="317">
                  <c:v>320</c:v>
                </c:pt>
                <c:pt idx="318">
                  <c:v>320</c:v>
                </c:pt>
                <c:pt idx="319">
                  <c:v>320</c:v>
                </c:pt>
                <c:pt idx="320">
                  <c:v>320</c:v>
                </c:pt>
                <c:pt idx="321">
                  <c:v>320</c:v>
                </c:pt>
                <c:pt idx="322">
                  <c:v>320</c:v>
                </c:pt>
                <c:pt idx="323">
                  <c:v>320</c:v>
                </c:pt>
                <c:pt idx="324">
                  <c:v>320</c:v>
                </c:pt>
                <c:pt idx="325">
                  <c:v>320</c:v>
                </c:pt>
                <c:pt idx="326">
                  <c:v>320</c:v>
                </c:pt>
                <c:pt idx="327">
                  <c:v>320</c:v>
                </c:pt>
                <c:pt idx="328">
                  <c:v>320</c:v>
                </c:pt>
                <c:pt idx="329">
                  <c:v>320</c:v>
                </c:pt>
                <c:pt idx="330">
                  <c:v>320</c:v>
                </c:pt>
                <c:pt idx="331">
                  <c:v>320</c:v>
                </c:pt>
                <c:pt idx="332">
                  <c:v>320</c:v>
                </c:pt>
                <c:pt idx="333">
                  <c:v>320</c:v>
                </c:pt>
                <c:pt idx="334">
                  <c:v>320</c:v>
                </c:pt>
                <c:pt idx="335">
                  <c:v>320</c:v>
                </c:pt>
                <c:pt idx="336">
                  <c:v>320</c:v>
                </c:pt>
                <c:pt idx="337">
                  <c:v>320</c:v>
                </c:pt>
                <c:pt idx="338">
                  <c:v>320</c:v>
                </c:pt>
                <c:pt idx="339">
                  <c:v>320</c:v>
                </c:pt>
                <c:pt idx="340">
                  <c:v>320</c:v>
                </c:pt>
                <c:pt idx="341">
                  <c:v>320</c:v>
                </c:pt>
                <c:pt idx="342">
                  <c:v>320</c:v>
                </c:pt>
                <c:pt idx="343">
                  <c:v>320</c:v>
                </c:pt>
                <c:pt idx="344">
                  <c:v>320</c:v>
                </c:pt>
                <c:pt idx="345">
                  <c:v>320</c:v>
                </c:pt>
                <c:pt idx="346">
                  <c:v>320</c:v>
                </c:pt>
                <c:pt idx="347">
                  <c:v>320</c:v>
                </c:pt>
                <c:pt idx="348">
                  <c:v>320</c:v>
                </c:pt>
                <c:pt idx="349">
                  <c:v>320</c:v>
                </c:pt>
                <c:pt idx="350">
                  <c:v>320</c:v>
                </c:pt>
                <c:pt idx="351">
                  <c:v>320</c:v>
                </c:pt>
                <c:pt idx="352">
                  <c:v>320</c:v>
                </c:pt>
                <c:pt idx="353">
                  <c:v>320</c:v>
                </c:pt>
                <c:pt idx="354">
                  <c:v>320</c:v>
                </c:pt>
                <c:pt idx="355">
                  <c:v>320</c:v>
                </c:pt>
                <c:pt idx="356">
                  <c:v>320</c:v>
                </c:pt>
                <c:pt idx="357">
                  <c:v>320</c:v>
                </c:pt>
                <c:pt idx="358">
                  <c:v>320</c:v>
                </c:pt>
                <c:pt idx="359">
                  <c:v>320</c:v>
                </c:pt>
                <c:pt idx="360">
                  <c:v>320</c:v>
                </c:pt>
                <c:pt idx="361">
                  <c:v>320</c:v>
                </c:pt>
                <c:pt idx="362">
                  <c:v>320</c:v>
                </c:pt>
                <c:pt idx="363">
                  <c:v>320</c:v>
                </c:pt>
                <c:pt idx="364">
                  <c:v>320</c:v>
                </c:pt>
                <c:pt idx="365">
                  <c:v>320</c:v>
                </c:pt>
                <c:pt idx="366">
                  <c:v>320</c:v>
                </c:pt>
                <c:pt idx="367">
                  <c:v>320</c:v>
                </c:pt>
                <c:pt idx="368">
                  <c:v>320</c:v>
                </c:pt>
                <c:pt idx="369">
                  <c:v>320</c:v>
                </c:pt>
                <c:pt idx="370">
                  <c:v>320</c:v>
                </c:pt>
                <c:pt idx="371">
                  <c:v>320</c:v>
                </c:pt>
                <c:pt idx="372">
                  <c:v>320</c:v>
                </c:pt>
                <c:pt idx="373">
                  <c:v>320</c:v>
                </c:pt>
                <c:pt idx="374">
                  <c:v>320</c:v>
                </c:pt>
                <c:pt idx="375">
                  <c:v>320</c:v>
                </c:pt>
                <c:pt idx="376">
                  <c:v>320</c:v>
                </c:pt>
                <c:pt idx="377">
                  <c:v>320</c:v>
                </c:pt>
                <c:pt idx="378">
                  <c:v>320</c:v>
                </c:pt>
                <c:pt idx="379">
                  <c:v>320</c:v>
                </c:pt>
                <c:pt idx="380">
                  <c:v>320</c:v>
                </c:pt>
                <c:pt idx="381">
                  <c:v>320</c:v>
                </c:pt>
                <c:pt idx="382">
                  <c:v>320</c:v>
                </c:pt>
                <c:pt idx="383">
                  <c:v>320</c:v>
                </c:pt>
                <c:pt idx="384">
                  <c:v>320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016704"/>
        <c:axId val="83023360"/>
      </c:scatterChart>
      <c:valAx>
        <c:axId val="83016704"/>
        <c:scaling>
          <c:orientation val="minMax"/>
          <c:max val="42369"/>
          <c:min val="42005"/>
        </c:scaling>
        <c:delete val="0"/>
        <c:axPos val="b"/>
        <c:numFmt formatCode="m/d/yyyy" sourceLinked="1"/>
        <c:majorTickMark val="out"/>
        <c:minorTickMark val="none"/>
        <c:tickLblPos val="nextTo"/>
        <c:crossAx val="83023360"/>
        <c:crosses val="autoZero"/>
        <c:crossBetween val="midCat"/>
      </c:valAx>
      <c:valAx>
        <c:axId val="83023360"/>
        <c:scaling>
          <c:orientation val="minMax"/>
          <c:min val="200"/>
        </c:scaling>
        <c:delete val="0"/>
        <c:axPos val="l"/>
        <c:minorGridlines>
          <c:spPr>
            <a:ln w="9525" cap="flat" cmpd="sng" algn="ctr">
              <a:solidFill>
                <a:schemeClr val="accent6">
                  <a:shade val="95000"/>
                  <a:satMod val="105000"/>
                </a:schemeClr>
              </a:solidFill>
              <a:prstDash val="solid"/>
            </a:ln>
            <a:effectLst/>
          </c:spPr>
        </c:minorGridlines>
        <c:numFmt formatCode="0" sourceLinked="1"/>
        <c:majorTickMark val="out"/>
        <c:minorTickMark val="none"/>
        <c:tickLblPos val="nextTo"/>
        <c:crossAx val="8301670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63508</xdr:colOff>
      <xdr:row>350</xdr:row>
      <xdr:rowOff>215900</xdr:rowOff>
    </xdr:from>
    <xdr:to>
      <xdr:col>62</xdr:col>
      <xdr:colOff>25400</xdr:colOff>
      <xdr:row>383</xdr:row>
      <xdr:rowOff>177800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U416"/>
  <sheetViews>
    <sheetView showGridLines="0" tabSelected="1" zoomScale="75" zoomScaleNormal="75" zoomScaleSheetLayoutView="70" workbookViewId="0">
      <pane xSplit="1" ySplit="8" topLeftCell="B9" activePane="bottomRight" state="frozenSplit"/>
      <selection pane="topRight" activeCell="N1" sqref="N1"/>
      <selection pane="bottomLeft" activeCell="A38" sqref="A38"/>
      <selection pane="bottomRight" activeCell="F6" sqref="F6"/>
    </sheetView>
  </sheetViews>
  <sheetFormatPr baseColWidth="10" defaultRowHeight="18.75" customHeight="1" x14ac:dyDescent="0.2"/>
  <cols>
    <col min="1" max="1" width="18.42578125" style="7" customWidth="1"/>
    <col min="2" max="2" width="13.140625" style="28" customWidth="1"/>
    <col min="3" max="3" width="14.85546875" style="1" customWidth="1"/>
    <col min="4" max="4" width="11.5703125" style="1" customWidth="1"/>
    <col min="5" max="5" width="9.28515625" style="25" customWidth="1"/>
    <col min="6" max="6" width="10.28515625" style="26" customWidth="1"/>
    <col min="7" max="7" width="9.85546875" style="27" customWidth="1"/>
    <col min="8" max="8" width="10.42578125" style="1" customWidth="1"/>
    <col min="9" max="9" width="12.7109375" style="1" customWidth="1"/>
    <col min="10" max="10" width="34.140625" style="1" customWidth="1"/>
    <col min="11" max="12" width="7.5703125" style="5" customWidth="1"/>
    <col min="13" max="13" width="8.7109375" style="5" bestFit="1" customWidth="1"/>
    <col min="14" max="17" width="7.5703125" style="5" customWidth="1"/>
    <col min="18" max="18" width="3.140625" style="7" customWidth="1"/>
    <col min="19" max="19" width="5.140625" style="7" bestFit="1" customWidth="1"/>
    <col min="20" max="20" width="4.28515625" style="7" bestFit="1" customWidth="1"/>
    <col min="21" max="72" width="3.140625" style="7" customWidth="1"/>
    <col min="73" max="86" width="3.42578125" style="7" customWidth="1"/>
    <col min="87" max="16384" width="11.42578125" style="7"/>
  </cols>
  <sheetData>
    <row r="1" spans="1:36" ht="18.75" customHeight="1" x14ac:dyDescent="0.2">
      <c r="A1"/>
      <c r="B1" s="37"/>
      <c r="C1" s="37"/>
      <c r="G1" s="7"/>
      <c r="H1" s="38"/>
      <c r="I1" s="38"/>
      <c r="K1" s="7"/>
      <c r="L1" s="7"/>
      <c r="M1" s="7"/>
      <c r="N1" s="7"/>
      <c r="O1" s="7"/>
      <c r="P1" s="7"/>
      <c r="Q1" s="108" t="s">
        <v>11</v>
      </c>
    </row>
    <row r="2" spans="1:36" ht="18.75" customHeight="1" x14ac:dyDescent="0.2">
      <c r="B2" s="37"/>
      <c r="C2" s="37"/>
      <c r="G2" s="38"/>
      <c r="H2" s="38"/>
      <c r="I2" s="38"/>
      <c r="K2" s="7"/>
      <c r="L2" s="7"/>
      <c r="M2" s="7"/>
      <c r="N2" s="7"/>
      <c r="O2" s="7"/>
      <c r="P2" s="7"/>
      <c r="Q2" s="108"/>
    </row>
    <row r="3" spans="1:36" ht="18.75" customHeight="1" thickBot="1" x14ac:dyDescent="0.25">
      <c r="B3" s="37"/>
      <c r="C3" s="37"/>
      <c r="G3" s="38"/>
      <c r="H3" s="38"/>
      <c r="I3" s="38"/>
      <c r="K3" s="7"/>
      <c r="L3" s="7"/>
      <c r="M3" s="7"/>
      <c r="N3" s="7"/>
      <c r="O3" s="7"/>
      <c r="P3" s="7"/>
      <c r="Q3" s="108"/>
    </row>
    <row r="4" spans="1:36" ht="18.75" customHeight="1" thickBot="1" x14ac:dyDescent="0.25">
      <c r="B4" s="69"/>
      <c r="C4" s="37"/>
      <c r="G4" s="38"/>
      <c r="H4" s="38"/>
      <c r="I4" s="54" t="s">
        <v>10</v>
      </c>
      <c r="K4" s="7"/>
      <c r="L4" s="7"/>
      <c r="M4" s="7"/>
      <c r="N4" s="7"/>
      <c r="O4" s="7"/>
      <c r="P4" s="7"/>
      <c r="Q4" s="108"/>
    </row>
    <row r="5" spans="1:36" ht="18.75" customHeight="1" thickBot="1" x14ac:dyDescent="0.25">
      <c r="B5" s="69"/>
      <c r="C5" s="37"/>
      <c r="G5" s="38"/>
      <c r="H5" s="38"/>
      <c r="I5" s="76"/>
      <c r="K5" s="7"/>
      <c r="L5" s="7"/>
      <c r="M5" s="7"/>
      <c r="N5" s="7"/>
      <c r="O5" s="7"/>
      <c r="P5" s="7"/>
      <c r="Q5" s="108"/>
    </row>
    <row r="6" spans="1:36" s="29" customFormat="1" ht="18.75" customHeight="1" x14ac:dyDescent="0.2">
      <c r="A6" s="100" t="s">
        <v>0</v>
      </c>
      <c r="B6" s="53">
        <v>320</v>
      </c>
      <c r="C6" s="56" t="s">
        <v>9</v>
      </c>
      <c r="D6" s="54">
        <v>25</v>
      </c>
      <c r="E6" s="55">
        <f>D6*68.3/100*1000</f>
        <v>17075</v>
      </c>
      <c r="F6" s="56">
        <f>(B6)*I6/E6</f>
        <v>39.355783308931187</v>
      </c>
      <c r="G6" s="57">
        <f>F6*D6</f>
        <v>983.89458272327965</v>
      </c>
      <c r="H6" s="56">
        <v>1092</v>
      </c>
      <c r="I6" s="58">
        <v>2100</v>
      </c>
      <c r="J6" s="103" t="s">
        <v>26</v>
      </c>
      <c r="K6" s="7"/>
      <c r="L6" s="7"/>
      <c r="M6" s="7"/>
      <c r="N6" s="7"/>
      <c r="O6" s="7"/>
      <c r="P6" s="7"/>
      <c r="Q6" s="108"/>
    </row>
    <row r="7" spans="1:36" s="5" customFormat="1" ht="18.75" customHeight="1" x14ac:dyDescent="0.2">
      <c r="A7" s="101"/>
      <c r="B7" s="106"/>
      <c r="C7" s="106"/>
      <c r="D7" s="106"/>
      <c r="E7" s="106"/>
      <c r="F7" s="106"/>
      <c r="G7" s="106"/>
      <c r="H7" s="106"/>
      <c r="I7" s="107"/>
      <c r="J7" s="104"/>
      <c r="K7" s="7"/>
      <c r="L7" s="7"/>
      <c r="M7" s="7"/>
      <c r="N7" s="7"/>
      <c r="O7" s="7"/>
      <c r="P7" s="7"/>
      <c r="Q7" s="108"/>
    </row>
    <row r="8" spans="1:36" s="5" customFormat="1" ht="18.75" customHeight="1" thickBot="1" x14ac:dyDescent="0.25">
      <c r="A8" s="102"/>
      <c r="B8" s="48" t="s">
        <v>7</v>
      </c>
      <c r="C8" s="49" t="s">
        <v>5</v>
      </c>
      <c r="D8" s="49" t="s">
        <v>3</v>
      </c>
      <c r="E8" s="50" t="s">
        <v>8</v>
      </c>
      <c r="F8" s="51" t="s">
        <v>1</v>
      </c>
      <c r="G8" s="52" t="s">
        <v>6</v>
      </c>
      <c r="H8" s="65" t="s">
        <v>2</v>
      </c>
      <c r="I8" s="59" t="s">
        <v>4</v>
      </c>
      <c r="J8" s="105"/>
      <c r="K8" s="7"/>
      <c r="L8" s="7"/>
      <c r="M8" s="7"/>
      <c r="N8" s="7"/>
      <c r="O8" s="7"/>
      <c r="P8" s="7"/>
      <c r="Q8" s="108"/>
    </row>
    <row r="9" spans="1:36" s="5" customFormat="1" ht="18.75" customHeight="1" x14ac:dyDescent="0.2">
      <c r="A9" s="68">
        <v>42005</v>
      </c>
      <c r="B9" s="60"/>
      <c r="C9" s="45">
        <f>(-B9+$B$6)*$I$6/$E$6</f>
        <v>39.355783308931187</v>
      </c>
      <c r="D9" s="45" t="str">
        <f t="shared" ref="D9:D72" si="0">IF(B9="","",C9*$D$6)</f>
        <v/>
      </c>
      <c r="E9" s="61"/>
      <c r="F9" s="62"/>
      <c r="G9" s="63"/>
      <c r="H9" s="45"/>
      <c r="I9" s="64" t="str">
        <f>IF(H9="","",$H$6-H9)</f>
        <v/>
      </c>
      <c r="J9" s="70"/>
      <c r="K9" s="99">
        <v>320</v>
      </c>
      <c r="L9" s="7"/>
      <c r="M9" s="7"/>
      <c r="N9" s="7"/>
      <c r="O9" s="7"/>
      <c r="P9" s="7"/>
      <c r="Q9" s="44"/>
    </row>
    <row r="10" spans="1:36" s="5" customFormat="1" ht="18.75" customHeight="1" x14ac:dyDescent="0.2">
      <c r="A10" s="68">
        <v>42006</v>
      </c>
      <c r="B10" s="60"/>
      <c r="C10" s="45">
        <f t="shared" ref="C10:C78" si="1">(-B10+$B$6)*$I$6/$E$6</f>
        <v>39.355783308931187</v>
      </c>
      <c r="D10" s="45" t="str">
        <f t="shared" si="0"/>
        <v/>
      </c>
      <c r="E10" s="61"/>
      <c r="F10" s="62"/>
      <c r="G10" s="63"/>
      <c r="H10" s="45"/>
      <c r="I10" s="64" t="str">
        <f t="shared" ref="I10:I73" si="2">IF(H10="","",$H$6-H10)</f>
        <v/>
      </c>
      <c r="J10" s="71"/>
      <c r="K10" s="99">
        <v>320</v>
      </c>
      <c r="L10" s="30"/>
      <c r="M10" s="30" t="s">
        <v>31</v>
      </c>
      <c r="N10" s="30" t="s">
        <v>32</v>
      </c>
      <c r="O10" s="30" t="s">
        <v>33</v>
      </c>
      <c r="P10" s="30" t="s">
        <v>34</v>
      </c>
      <c r="Q10" s="30" t="s">
        <v>35</v>
      </c>
      <c r="R10" s="30" t="s">
        <v>36</v>
      </c>
      <c r="S10" s="30" t="s">
        <v>37</v>
      </c>
      <c r="T10" s="30" t="s">
        <v>38</v>
      </c>
      <c r="U10" s="30" t="s">
        <v>39</v>
      </c>
      <c r="V10" s="30" t="s">
        <v>40</v>
      </c>
      <c r="W10" s="30" t="s">
        <v>41</v>
      </c>
      <c r="X10" s="30" t="s">
        <v>42</v>
      </c>
      <c r="Y10" s="30" t="s">
        <v>31</v>
      </c>
      <c r="Z10" s="30" t="s">
        <v>32</v>
      </c>
      <c r="AA10" s="30" t="s">
        <v>33</v>
      </c>
      <c r="AB10" s="30" t="s">
        <v>34</v>
      </c>
      <c r="AC10" s="30" t="s">
        <v>35</v>
      </c>
      <c r="AD10" s="30" t="s">
        <v>36</v>
      </c>
      <c r="AE10" s="30" t="s">
        <v>37</v>
      </c>
      <c r="AF10" s="30" t="s">
        <v>38</v>
      </c>
      <c r="AG10" s="30" t="s">
        <v>39</v>
      </c>
      <c r="AH10" s="30" t="s">
        <v>40</v>
      </c>
      <c r="AI10" s="30" t="s">
        <v>41</v>
      </c>
      <c r="AJ10" s="30" t="s">
        <v>42</v>
      </c>
    </row>
    <row r="11" spans="1:36" s="5" customFormat="1" ht="18.75" customHeight="1" x14ac:dyDescent="0.2">
      <c r="A11" s="68">
        <v>42007</v>
      </c>
      <c r="B11" s="60"/>
      <c r="C11" s="45">
        <f t="shared" si="1"/>
        <v>39.355783308931187</v>
      </c>
      <c r="D11" s="45" t="str">
        <f t="shared" si="0"/>
        <v/>
      </c>
      <c r="E11" s="61"/>
      <c r="F11" s="62"/>
      <c r="G11" s="63"/>
      <c r="H11" s="45"/>
      <c r="I11" s="64" t="str">
        <f t="shared" si="2"/>
        <v/>
      </c>
      <c r="J11" s="71"/>
      <c r="K11" s="99">
        <v>320</v>
      </c>
      <c r="L11" s="31"/>
      <c r="M11" s="109">
        <f>COUNTA(COLUMN(B))</f>
        <v>1</v>
      </c>
      <c r="N11" s="31"/>
      <c r="O11" s="31"/>
      <c r="P11" s="31"/>
      <c r="Q11" s="44"/>
    </row>
    <row r="12" spans="1:36" s="5" customFormat="1" ht="18.75" customHeight="1" x14ac:dyDescent="0.2">
      <c r="A12" s="68">
        <v>42008</v>
      </c>
      <c r="B12" s="60"/>
      <c r="C12" s="45">
        <f t="shared" si="1"/>
        <v>39.355783308931187</v>
      </c>
      <c r="D12" s="45" t="str">
        <f t="shared" si="0"/>
        <v/>
      </c>
      <c r="E12" s="61"/>
      <c r="F12" s="62"/>
      <c r="G12" s="63"/>
      <c r="H12" s="45"/>
      <c r="I12" s="64" t="str">
        <f t="shared" si="2"/>
        <v/>
      </c>
      <c r="J12" s="71"/>
      <c r="K12" s="99">
        <v>320</v>
      </c>
      <c r="L12" s="32"/>
      <c r="M12" s="32"/>
      <c r="N12" s="32"/>
      <c r="O12" s="32"/>
      <c r="P12" s="32"/>
      <c r="Q12" s="44"/>
    </row>
    <row r="13" spans="1:36" s="5" customFormat="1" ht="18.75" customHeight="1" x14ac:dyDescent="0.2">
      <c r="A13" s="68">
        <v>42009</v>
      </c>
      <c r="B13" s="60"/>
      <c r="C13" s="45">
        <f t="shared" si="1"/>
        <v>39.355783308931187</v>
      </c>
      <c r="D13" s="45" t="str">
        <f t="shared" si="0"/>
        <v/>
      </c>
      <c r="E13" s="61"/>
      <c r="F13" s="62"/>
      <c r="G13" s="63"/>
      <c r="H13" s="45"/>
      <c r="I13" s="64" t="str">
        <f t="shared" si="2"/>
        <v/>
      </c>
      <c r="J13" s="71"/>
      <c r="K13" s="99">
        <v>320</v>
      </c>
      <c r="L13" s="33"/>
      <c r="M13" s="33"/>
      <c r="N13" s="33"/>
      <c r="O13" s="33"/>
      <c r="P13" s="33"/>
      <c r="Q13" s="44"/>
    </row>
    <row r="14" spans="1:36" s="5" customFormat="1" ht="18.75" customHeight="1" x14ac:dyDescent="0.2">
      <c r="A14" s="68">
        <v>42010</v>
      </c>
      <c r="B14" s="60">
        <v>333</v>
      </c>
      <c r="C14" s="45">
        <f t="shared" si="1"/>
        <v>-1.5988286969253294</v>
      </c>
      <c r="D14" s="45">
        <f t="shared" si="0"/>
        <v>-39.970717423133237</v>
      </c>
      <c r="E14" s="61"/>
      <c r="F14" s="62"/>
      <c r="G14" s="63"/>
      <c r="H14" s="45">
        <v>1090</v>
      </c>
      <c r="I14" s="64">
        <f t="shared" si="2"/>
        <v>2</v>
      </c>
      <c r="J14" s="71"/>
      <c r="K14" s="99">
        <v>320</v>
      </c>
      <c r="L14" s="33"/>
      <c r="M14" s="33"/>
      <c r="N14" s="33"/>
      <c r="O14" s="33"/>
      <c r="P14" s="33"/>
      <c r="Q14" s="44"/>
    </row>
    <row r="15" spans="1:36" s="5" customFormat="1" ht="18.75" customHeight="1" x14ac:dyDescent="0.2">
      <c r="A15" s="68">
        <v>42011</v>
      </c>
      <c r="B15" s="60">
        <v>325</v>
      </c>
      <c r="C15" s="45">
        <f t="shared" si="1"/>
        <v>-0.6149341142020498</v>
      </c>
      <c r="D15" s="45">
        <f t="shared" si="0"/>
        <v>-15.373352855051245</v>
      </c>
      <c r="E15" s="61"/>
      <c r="F15" s="62"/>
      <c r="G15" s="63"/>
      <c r="H15" s="45">
        <v>1080</v>
      </c>
      <c r="I15" s="64">
        <f t="shared" si="2"/>
        <v>12</v>
      </c>
      <c r="J15" s="71"/>
      <c r="K15" s="99">
        <v>320</v>
      </c>
      <c r="L15" s="33"/>
      <c r="M15" s="33"/>
      <c r="N15" s="33"/>
      <c r="O15" s="33"/>
      <c r="P15" s="33"/>
      <c r="Q15" s="44"/>
    </row>
    <row r="16" spans="1:36" s="5" customFormat="1" ht="18.75" customHeight="1" x14ac:dyDescent="0.2">
      <c r="A16" s="80">
        <v>42011</v>
      </c>
      <c r="B16" s="77">
        <v>360</v>
      </c>
      <c r="C16" s="45"/>
      <c r="D16" s="45">
        <f t="shared" si="0"/>
        <v>0</v>
      </c>
      <c r="E16" s="61"/>
      <c r="F16" s="62"/>
      <c r="G16" s="63"/>
      <c r="H16" s="45"/>
      <c r="I16" s="64" t="str">
        <f t="shared" si="2"/>
        <v/>
      </c>
      <c r="J16" s="81" t="s">
        <v>28</v>
      </c>
      <c r="K16" s="99">
        <v>320</v>
      </c>
      <c r="L16" s="33"/>
      <c r="M16" s="33"/>
      <c r="N16" s="33"/>
      <c r="O16" s="33"/>
      <c r="P16" s="33"/>
      <c r="Q16" s="44"/>
    </row>
    <row r="17" spans="1:17" s="5" customFormat="1" ht="18.75" customHeight="1" x14ac:dyDescent="0.2">
      <c r="A17" s="68">
        <v>42012</v>
      </c>
      <c r="B17" s="60">
        <v>322</v>
      </c>
      <c r="C17" s="45">
        <f t="shared" si="1"/>
        <v>-0.24597364568081992</v>
      </c>
      <c r="D17" s="45">
        <f t="shared" si="0"/>
        <v>-6.1493411420204982</v>
      </c>
      <c r="E17" s="61"/>
      <c r="F17" s="62"/>
      <c r="G17" s="63"/>
      <c r="H17" s="45">
        <v>1085</v>
      </c>
      <c r="I17" s="64">
        <f t="shared" si="2"/>
        <v>7</v>
      </c>
      <c r="J17" s="71"/>
      <c r="K17" s="99">
        <v>320</v>
      </c>
      <c r="L17" s="33"/>
      <c r="M17" s="33"/>
      <c r="N17" s="33"/>
      <c r="O17" s="33"/>
      <c r="P17" s="33"/>
      <c r="Q17" s="44"/>
    </row>
    <row r="18" spans="1:17" s="5" customFormat="1" ht="18.75" customHeight="1" x14ac:dyDescent="0.2">
      <c r="A18" s="68">
        <v>42013</v>
      </c>
      <c r="B18" s="60">
        <v>324</v>
      </c>
      <c r="C18" s="45">
        <f t="shared" si="1"/>
        <v>-0.49194729136163984</v>
      </c>
      <c r="D18" s="45">
        <f t="shared" si="0"/>
        <v>-12.298682284040996</v>
      </c>
      <c r="E18" s="61"/>
      <c r="F18" s="62"/>
      <c r="G18" s="63"/>
      <c r="H18" s="45">
        <v>1080</v>
      </c>
      <c r="I18" s="64">
        <f t="shared" si="2"/>
        <v>12</v>
      </c>
      <c r="J18" s="71"/>
      <c r="K18" s="99">
        <v>320</v>
      </c>
      <c r="L18" s="33"/>
      <c r="M18" s="33"/>
      <c r="N18" s="33"/>
      <c r="O18" s="33"/>
      <c r="P18" s="33"/>
      <c r="Q18" s="44"/>
    </row>
    <row r="19" spans="1:17" s="5" customFormat="1" ht="18.75" customHeight="1" x14ac:dyDescent="0.2">
      <c r="A19" s="68">
        <v>42014</v>
      </c>
      <c r="B19" s="60"/>
      <c r="C19" s="45">
        <f t="shared" si="1"/>
        <v>39.355783308931187</v>
      </c>
      <c r="D19" s="45" t="str">
        <f t="shared" si="0"/>
        <v/>
      </c>
      <c r="E19" s="61"/>
      <c r="F19" s="62"/>
      <c r="G19" s="63"/>
      <c r="H19" s="45"/>
      <c r="I19" s="64" t="str">
        <f t="shared" si="2"/>
        <v/>
      </c>
      <c r="J19" s="71"/>
      <c r="K19" s="99">
        <v>320</v>
      </c>
      <c r="L19" s="33"/>
      <c r="M19" s="33"/>
      <c r="N19" s="33"/>
      <c r="O19" s="33"/>
      <c r="P19" s="33"/>
      <c r="Q19" s="44"/>
    </row>
    <row r="20" spans="1:17" s="5" customFormat="1" ht="18.75" customHeight="1" x14ac:dyDescent="0.2">
      <c r="A20" s="68">
        <v>42015</v>
      </c>
      <c r="B20" s="60"/>
      <c r="C20" s="45">
        <f t="shared" si="1"/>
        <v>39.355783308931187</v>
      </c>
      <c r="D20" s="45" t="str">
        <f t="shared" si="0"/>
        <v/>
      </c>
      <c r="E20" s="61"/>
      <c r="F20" s="62"/>
      <c r="G20" s="63"/>
      <c r="H20" s="45"/>
      <c r="I20" s="64" t="str">
        <f t="shared" si="2"/>
        <v/>
      </c>
      <c r="J20" s="71"/>
      <c r="K20" s="99">
        <v>320</v>
      </c>
      <c r="L20" s="33"/>
      <c r="M20" s="33"/>
      <c r="N20" s="33"/>
      <c r="O20" s="33"/>
      <c r="P20" s="33"/>
      <c r="Q20" s="44"/>
    </row>
    <row r="21" spans="1:17" s="5" customFormat="1" ht="18.75" customHeight="1" x14ac:dyDescent="0.2">
      <c r="A21" s="68">
        <v>42016</v>
      </c>
      <c r="B21" s="60">
        <v>315</v>
      </c>
      <c r="C21" s="45">
        <f t="shared" si="1"/>
        <v>0.6149341142020498</v>
      </c>
      <c r="D21" s="45">
        <f t="shared" si="0"/>
        <v>15.373352855051245</v>
      </c>
      <c r="E21" s="61"/>
      <c r="F21" s="62"/>
      <c r="G21" s="63"/>
      <c r="H21" s="45">
        <v>1070</v>
      </c>
      <c r="I21" s="64">
        <f t="shared" si="2"/>
        <v>22</v>
      </c>
      <c r="J21" s="71"/>
      <c r="K21" s="99">
        <v>320</v>
      </c>
      <c r="L21" s="33"/>
      <c r="M21" s="33"/>
      <c r="N21" s="33"/>
      <c r="O21" s="33"/>
      <c r="P21" s="33"/>
      <c r="Q21" s="44"/>
    </row>
    <row r="22" spans="1:17" s="5" customFormat="1" ht="18.75" customHeight="1" x14ac:dyDescent="0.2">
      <c r="A22" s="68">
        <v>42017</v>
      </c>
      <c r="B22" s="60">
        <v>335</v>
      </c>
      <c r="C22" s="45">
        <f t="shared" si="1"/>
        <v>-1.8448023426061493</v>
      </c>
      <c r="D22" s="45">
        <f t="shared" si="0"/>
        <v>-46.120058565153734</v>
      </c>
      <c r="E22" s="61"/>
      <c r="F22" s="62"/>
      <c r="G22" s="63"/>
      <c r="H22" s="45">
        <v>1070</v>
      </c>
      <c r="I22" s="64">
        <f t="shared" si="2"/>
        <v>22</v>
      </c>
      <c r="J22" s="71"/>
      <c r="K22" s="99">
        <v>320</v>
      </c>
      <c r="L22" s="33"/>
      <c r="M22" s="33"/>
      <c r="N22" s="33"/>
      <c r="O22" s="33"/>
      <c r="P22" s="33"/>
      <c r="Q22" s="44"/>
    </row>
    <row r="23" spans="1:17" s="5" customFormat="1" ht="18.75" customHeight="1" x14ac:dyDescent="0.2">
      <c r="A23" s="68">
        <v>42018</v>
      </c>
      <c r="B23" s="60">
        <v>328</v>
      </c>
      <c r="C23" s="45">
        <f t="shared" si="1"/>
        <v>-0.98389458272327968</v>
      </c>
      <c r="D23" s="45">
        <f t="shared" si="0"/>
        <v>-24.597364568081993</v>
      </c>
      <c r="E23" s="61"/>
      <c r="F23" s="62"/>
      <c r="G23" s="63"/>
      <c r="H23" s="45">
        <v>1070</v>
      </c>
      <c r="I23" s="64">
        <f t="shared" si="2"/>
        <v>22</v>
      </c>
      <c r="J23" s="71"/>
      <c r="K23" s="99">
        <v>320</v>
      </c>
      <c r="L23" s="33"/>
      <c r="M23" s="33"/>
      <c r="N23" s="33"/>
      <c r="O23" s="33"/>
      <c r="P23" s="33"/>
      <c r="Q23" s="44"/>
    </row>
    <row r="24" spans="1:17" s="5" customFormat="1" ht="18.75" customHeight="1" x14ac:dyDescent="0.2">
      <c r="A24" s="68">
        <v>42019</v>
      </c>
      <c r="B24" s="60">
        <v>325</v>
      </c>
      <c r="C24" s="45">
        <f t="shared" si="1"/>
        <v>-0.6149341142020498</v>
      </c>
      <c r="D24" s="45">
        <f t="shared" si="0"/>
        <v>-15.373352855051245</v>
      </c>
      <c r="E24" s="61"/>
      <c r="F24" s="62"/>
      <c r="G24" s="63"/>
      <c r="H24" s="45">
        <v>1080</v>
      </c>
      <c r="I24" s="64">
        <f t="shared" si="2"/>
        <v>12</v>
      </c>
      <c r="J24" s="71"/>
      <c r="K24" s="99">
        <v>320</v>
      </c>
      <c r="L24" s="33"/>
      <c r="M24" s="33"/>
      <c r="N24" s="33"/>
      <c r="O24" s="33"/>
      <c r="P24" s="33"/>
      <c r="Q24" s="44"/>
    </row>
    <row r="25" spans="1:17" s="5" customFormat="1" ht="18.75" customHeight="1" x14ac:dyDescent="0.2">
      <c r="A25" s="68">
        <v>42020</v>
      </c>
      <c r="B25" s="60">
        <v>321</v>
      </c>
      <c r="C25" s="45">
        <f t="shared" si="1"/>
        <v>-0.12298682284040996</v>
      </c>
      <c r="D25" s="45">
        <f t="shared" si="0"/>
        <v>-3.0746705710102491</v>
      </c>
      <c r="E25" s="61"/>
      <c r="F25" s="62"/>
      <c r="G25" s="63"/>
      <c r="H25" s="45">
        <v>1085</v>
      </c>
      <c r="I25" s="64">
        <f t="shared" si="2"/>
        <v>7</v>
      </c>
      <c r="J25" s="71"/>
      <c r="K25" s="99">
        <v>320</v>
      </c>
      <c r="L25" s="33"/>
      <c r="M25" s="33"/>
      <c r="N25" s="33"/>
      <c r="O25" s="33"/>
      <c r="P25" s="33"/>
      <c r="Q25" s="44"/>
    </row>
    <row r="26" spans="1:17" s="5" customFormat="1" ht="18.75" customHeight="1" x14ac:dyDescent="0.2">
      <c r="A26" s="68">
        <v>42021</v>
      </c>
      <c r="B26" s="60"/>
      <c r="C26" s="45">
        <f t="shared" si="1"/>
        <v>39.355783308931187</v>
      </c>
      <c r="D26" s="45" t="str">
        <f t="shared" si="0"/>
        <v/>
      </c>
      <c r="E26" s="61"/>
      <c r="F26" s="62"/>
      <c r="G26" s="63"/>
      <c r="H26" s="45"/>
      <c r="I26" s="64" t="str">
        <f t="shared" si="2"/>
        <v/>
      </c>
      <c r="J26" s="71"/>
      <c r="K26" s="99">
        <v>320</v>
      </c>
      <c r="L26" s="33"/>
      <c r="M26" s="33"/>
      <c r="N26" s="33"/>
      <c r="O26" s="33"/>
      <c r="P26" s="33"/>
      <c r="Q26" s="44"/>
    </row>
    <row r="27" spans="1:17" s="5" customFormat="1" ht="18.75" customHeight="1" x14ac:dyDescent="0.2">
      <c r="A27" s="68">
        <v>42022</v>
      </c>
      <c r="B27" s="60"/>
      <c r="C27" s="45">
        <f t="shared" si="1"/>
        <v>39.355783308931187</v>
      </c>
      <c r="D27" s="45" t="str">
        <f t="shared" si="0"/>
        <v/>
      </c>
      <c r="E27" s="61"/>
      <c r="F27" s="62"/>
      <c r="G27" s="63"/>
      <c r="H27" s="45"/>
      <c r="I27" s="64" t="str">
        <f t="shared" si="2"/>
        <v/>
      </c>
      <c r="J27" s="71"/>
      <c r="K27" s="99">
        <v>320</v>
      </c>
      <c r="L27" s="33"/>
      <c r="M27" s="33"/>
      <c r="N27" s="33"/>
      <c r="O27" s="33"/>
      <c r="P27" s="33"/>
      <c r="Q27" s="44"/>
    </row>
    <row r="28" spans="1:17" s="5" customFormat="1" ht="18.75" customHeight="1" x14ac:dyDescent="0.2">
      <c r="A28" s="68">
        <v>42023</v>
      </c>
      <c r="B28" s="60">
        <v>319</v>
      </c>
      <c r="C28" s="45">
        <f t="shared" si="1"/>
        <v>0.12298682284040996</v>
      </c>
      <c r="D28" s="45">
        <f t="shared" si="0"/>
        <v>3.0746705710102491</v>
      </c>
      <c r="E28" s="61"/>
      <c r="F28" s="62"/>
      <c r="G28" s="63"/>
      <c r="H28" s="45">
        <v>1085</v>
      </c>
      <c r="I28" s="64">
        <f t="shared" si="2"/>
        <v>7</v>
      </c>
      <c r="J28" s="71"/>
      <c r="K28" s="99">
        <v>320</v>
      </c>
      <c r="L28" s="33"/>
      <c r="M28" s="33"/>
      <c r="N28" s="33"/>
      <c r="O28" s="33"/>
      <c r="P28" s="33"/>
      <c r="Q28" s="44"/>
    </row>
    <row r="29" spans="1:17" s="5" customFormat="1" ht="18.75" customHeight="1" x14ac:dyDescent="0.2">
      <c r="A29" s="68">
        <v>42024</v>
      </c>
      <c r="B29" s="60">
        <v>337</v>
      </c>
      <c r="C29" s="45">
        <f t="shared" si="1"/>
        <v>-2.0907759882869694</v>
      </c>
      <c r="D29" s="45">
        <f t="shared" si="0"/>
        <v>-52.269399707174237</v>
      </c>
      <c r="E29" s="61"/>
      <c r="F29" s="62"/>
      <c r="G29" s="63"/>
      <c r="H29" s="45">
        <v>1080</v>
      </c>
      <c r="I29" s="64">
        <f t="shared" si="2"/>
        <v>12</v>
      </c>
      <c r="J29" s="71"/>
      <c r="K29" s="99">
        <v>320</v>
      </c>
      <c r="L29" s="33"/>
      <c r="M29" s="33"/>
      <c r="N29" s="33"/>
      <c r="O29" s="33"/>
      <c r="P29" s="33"/>
      <c r="Q29" s="44"/>
    </row>
    <row r="30" spans="1:17" s="5" customFormat="1" ht="18.75" customHeight="1" x14ac:dyDescent="0.2">
      <c r="A30" s="82">
        <v>42024</v>
      </c>
      <c r="B30" s="79">
        <v>340</v>
      </c>
      <c r="C30" s="45">
        <f t="shared" si="1"/>
        <v>-2.4597364568081992</v>
      </c>
      <c r="D30" s="45">
        <f t="shared" si="0"/>
        <v>-61.493411420204978</v>
      </c>
      <c r="E30" s="61"/>
      <c r="F30" s="62"/>
      <c r="G30" s="63"/>
      <c r="H30" s="45"/>
      <c r="I30" s="64" t="str">
        <f t="shared" si="2"/>
        <v/>
      </c>
      <c r="J30" s="83" t="s">
        <v>28</v>
      </c>
      <c r="K30" s="99">
        <v>320</v>
      </c>
      <c r="L30" s="33"/>
      <c r="M30" s="33"/>
      <c r="N30" s="33"/>
      <c r="O30" s="33"/>
      <c r="P30" s="33"/>
      <c r="Q30" s="44"/>
    </row>
    <row r="31" spans="1:17" s="5" customFormat="1" ht="18.75" customHeight="1" x14ac:dyDescent="0.2">
      <c r="A31" s="68">
        <v>42025</v>
      </c>
      <c r="B31" s="60">
        <v>326</v>
      </c>
      <c r="C31" s="45">
        <f t="shared" si="1"/>
        <v>-0.73792093704245976</v>
      </c>
      <c r="D31" s="45">
        <f t="shared" si="0"/>
        <v>-18.448023426061493</v>
      </c>
      <c r="E31" s="61"/>
      <c r="F31" s="62"/>
      <c r="G31" s="63"/>
      <c r="H31" s="45">
        <v>1090</v>
      </c>
      <c r="I31" s="64">
        <f t="shared" si="2"/>
        <v>2</v>
      </c>
      <c r="J31" s="71"/>
      <c r="K31" s="99">
        <v>320</v>
      </c>
      <c r="L31" s="33"/>
      <c r="M31" s="33"/>
      <c r="N31" s="33"/>
      <c r="O31" s="33"/>
      <c r="P31" s="33"/>
      <c r="Q31" s="44"/>
    </row>
    <row r="32" spans="1:17" s="5" customFormat="1" ht="18.75" customHeight="1" x14ac:dyDescent="0.2">
      <c r="A32" s="68">
        <v>42026</v>
      </c>
      <c r="B32" s="60">
        <v>340</v>
      </c>
      <c r="C32" s="45">
        <f t="shared" si="1"/>
        <v>-2.4597364568081992</v>
      </c>
      <c r="D32" s="45">
        <f t="shared" si="0"/>
        <v>-61.493411420204978</v>
      </c>
      <c r="E32" s="61"/>
      <c r="F32" s="62"/>
      <c r="G32" s="63"/>
      <c r="H32" s="45">
        <v>1090</v>
      </c>
      <c r="I32" s="64">
        <f t="shared" si="2"/>
        <v>2</v>
      </c>
      <c r="J32" s="71"/>
      <c r="K32" s="99">
        <v>320</v>
      </c>
      <c r="L32" s="33"/>
      <c r="M32" s="33"/>
      <c r="N32" s="33"/>
      <c r="O32" s="33"/>
      <c r="P32" s="33"/>
      <c r="Q32" s="44"/>
    </row>
    <row r="33" spans="1:20" s="5" customFormat="1" ht="18.75" customHeight="1" x14ac:dyDescent="0.2">
      <c r="A33" s="68">
        <v>42027</v>
      </c>
      <c r="B33" s="60">
        <v>338</v>
      </c>
      <c r="C33" s="45">
        <f t="shared" si="1"/>
        <v>-2.213762811127379</v>
      </c>
      <c r="D33" s="45">
        <f t="shared" si="0"/>
        <v>-55.344070278184475</v>
      </c>
      <c r="E33" s="61"/>
      <c r="F33" s="62"/>
      <c r="G33" s="63"/>
      <c r="H33" s="45">
        <v>1085</v>
      </c>
      <c r="I33" s="64">
        <f t="shared" si="2"/>
        <v>7</v>
      </c>
      <c r="J33" s="71"/>
      <c r="K33" s="99">
        <v>320</v>
      </c>
      <c r="L33" s="33"/>
      <c r="M33" s="33"/>
      <c r="N33" s="33"/>
      <c r="O33" s="33"/>
      <c r="P33" s="33"/>
      <c r="Q33" s="44"/>
    </row>
    <row r="34" spans="1:20" s="5" customFormat="1" ht="18.75" customHeight="1" x14ac:dyDescent="0.2">
      <c r="A34" s="68">
        <v>42028</v>
      </c>
      <c r="B34" s="60"/>
      <c r="C34" s="45">
        <f t="shared" si="1"/>
        <v>39.355783308931187</v>
      </c>
      <c r="D34" s="45" t="str">
        <f t="shared" si="0"/>
        <v/>
      </c>
      <c r="E34" s="61"/>
      <c r="F34" s="62"/>
      <c r="G34" s="63"/>
      <c r="H34" s="45"/>
      <c r="I34" s="64" t="str">
        <f t="shared" si="2"/>
        <v/>
      </c>
      <c r="J34" s="71"/>
      <c r="K34" s="99">
        <v>320</v>
      </c>
      <c r="L34" s="33"/>
      <c r="M34" s="33"/>
      <c r="N34" s="33"/>
      <c r="O34" s="33"/>
      <c r="P34" s="33"/>
      <c r="Q34" s="44"/>
    </row>
    <row r="35" spans="1:20" s="5" customFormat="1" ht="18.75" customHeight="1" x14ac:dyDescent="0.2">
      <c r="A35" s="68">
        <v>42029</v>
      </c>
      <c r="B35" s="60"/>
      <c r="C35" s="45">
        <f t="shared" si="1"/>
        <v>39.355783308931187</v>
      </c>
      <c r="D35" s="45" t="str">
        <f t="shared" si="0"/>
        <v/>
      </c>
      <c r="E35" s="61"/>
      <c r="F35" s="62"/>
      <c r="G35" s="63"/>
      <c r="H35" s="45"/>
      <c r="I35" s="64" t="str">
        <f t="shared" si="2"/>
        <v/>
      </c>
      <c r="J35" s="71"/>
      <c r="K35" s="99">
        <v>320</v>
      </c>
      <c r="L35" s="33"/>
      <c r="M35" s="33"/>
      <c r="N35" s="33"/>
      <c r="O35" s="33"/>
      <c r="P35" s="33"/>
      <c r="Q35" s="44"/>
    </row>
    <row r="36" spans="1:20" s="5" customFormat="1" ht="18.75" customHeight="1" x14ac:dyDescent="0.2">
      <c r="A36" s="68">
        <v>42030</v>
      </c>
      <c r="B36" s="60">
        <v>328</v>
      </c>
      <c r="C36" s="45">
        <f t="shared" si="1"/>
        <v>-0.98389458272327968</v>
      </c>
      <c r="D36" s="45">
        <f t="shared" si="0"/>
        <v>-24.597364568081993</v>
      </c>
      <c r="E36" s="61"/>
      <c r="F36" s="62"/>
      <c r="G36" s="63"/>
      <c r="H36" s="45">
        <v>1090</v>
      </c>
      <c r="I36" s="64">
        <f t="shared" si="2"/>
        <v>2</v>
      </c>
      <c r="J36" s="71"/>
      <c r="K36" s="99">
        <v>320</v>
      </c>
      <c r="L36" s="33"/>
      <c r="M36" s="33"/>
      <c r="N36" s="33"/>
      <c r="O36" s="33"/>
      <c r="P36" s="33"/>
      <c r="Q36" s="44"/>
    </row>
    <row r="37" spans="1:20" s="5" customFormat="1" ht="18.75" customHeight="1" x14ac:dyDescent="0.2">
      <c r="A37" s="68">
        <v>42031</v>
      </c>
      <c r="B37" s="60">
        <v>330</v>
      </c>
      <c r="C37" s="45">
        <f t="shared" si="1"/>
        <v>-1.2298682284040996</v>
      </c>
      <c r="D37" s="45">
        <f t="shared" si="0"/>
        <v>-30.746705710102489</v>
      </c>
      <c r="E37" s="61"/>
      <c r="F37" s="62"/>
      <c r="G37" s="63"/>
      <c r="H37" s="45">
        <v>1090</v>
      </c>
      <c r="I37" s="64">
        <f t="shared" si="2"/>
        <v>2</v>
      </c>
      <c r="J37" s="71"/>
      <c r="K37" s="99">
        <v>320</v>
      </c>
      <c r="L37" s="33"/>
      <c r="M37" s="33"/>
      <c r="N37" s="33"/>
      <c r="O37" s="33"/>
      <c r="P37" s="33"/>
      <c r="Q37" s="44"/>
    </row>
    <row r="38" spans="1:20" s="5" customFormat="1" ht="18.75" customHeight="1" x14ac:dyDescent="0.2">
      <c r="A38" s="68">
        <v>42032</v>
      </c>
      <c r="B38" s="60">
        <v>334</v>
      </c>
      <c r="C38" s="45">
        <f t="shared" si="1"/>
        <v>-1.7218155197657394</v>
      </c>
      <c r="D38" s="45">
        <f t="shared" si="0"/>
        <v>-43.045387994143489</v>
      </c>
      <c r="E38" s="61"/>
      <c r="F38" s="62"/>
      <c r="G38" s="63"/>
      <c r="H38" s="45">
        <v>1085</v>
      </c>
      <c r="I38" s="64">
        <f t="shared" si="2"/>
        <v>7</v>
      </c>
      <c r="J38" s="71"/>
      <c r="K38" s="99">
        <v>320</v>
      </c>
      <c r="L38" s="33"/>
      <c r="M38" s="33"/>
      <c r="N38" s="33"/>
      <c r="O38" s="33"/>
      <c r="P38" s="33"/>
      <c r="Q38" s="44"/>
    </row>
    <row r="39" spans="1:20" s="5" customFormat="1" ht="18.75" customHeight="1" x14ac:dyDescent="0.2">
      <c r="A39" s="68">
        <v>42033</v>
      </c>
      <c r="B39" s="60">
        <v>330</v>
      </c>
      <c r="C39" s="45">
        <f t="shared" si="1"/>
        <v>-1.2298682284040996</v>
      </c>
      <c r="D39" s="45">
        <f t="shared" si="0"/>
        <v>-30.746705710102489</v>
      </c>
      <c r="E39" s="61"/>
      <c r="F39" s="62"/>
      <c r="G39" s="63"/>
      <c r="H39" s="45">
        <v>1090</v>
      </c>
      <c r="I39" s="64">
        <f t="shared" si="2"/>
        <v>2</v>
      </c>
      <c r="J39" s="71"/>
      <c r="K39" s="99">
        <v>320</v>
      </c>
      <c r="L39" s="33"/>
      <c r="M39" s="33"/>
      <c r="N39" s="33"/>
      <c r="O39" s="33"/>
      <c r="P39" s="33"/>
      <c r="Q39" s="44"/>
    </row>
    <row r="40" spans="1:20" s="5" customFormat="1" ht="18.75" customHeight="1" x14ac:dyDescent="0.2">
      <c r="A40" s="68">
        <v>42034</v>
      </c>
      <c r="B40" s="60">
        <v>335</v>
      </c>
      <c r="C40" s="45">
        <f t="shared" si="1"/>
        <v>-1.8448023426061493</v>
      </c>
      <c r="D40" s="45">
        <f t="shared" si="0"/>
        <v>-46.120058565153734</v>
      </c>
      <c r="E40" s="61"/>
      <c r="F40" s="62"/>
      <c r="G40" s="63"/>
      <c r="H40" s="45">
        <v>1090</v>
      </c>
      <c r="I40" s="64">
        <f t="shared" si="2"/>
        <v>2</v>
      </c>
      <c r="J40" s="71"/>
      <c r="K40" s="99">
        <v>320</v>
      </c>
      <c r="L40" s="67"/>
      <c r="M40" s="67"/>
      <c r="N40" s="66" t="s">
        <v>17</v>
      </c>
      <c r="O40" s="33"/>
      <c r="P40" s="33" t="s">
        <v>18</v>
      </c>
      <c r="Q40" s="44"/>
    </row>
    <row r="41" spans="1:20" s="5" customFormat="1" ht="18.75" customHeight="1" x14ac:dyDescent="0.2">
      <c r="A41" s="68">
        <v>42035</v>
      </c>
      <c r="B41" s="60"/>
      <c r="C41" s="45">
        <f t="shared" si="1"/>
        <v>39.355783308931187</v>
      </c>
      <c r="D41" s="45" t="str">
        <f t="shared" si="0"/>
        <v/>
      </c>
      <c r="E41" s="61"/>
      <c r="F41" s="62"/>
      <c r="G41" s="63"/>
      <c r="H41" s="45"/>
      <c r="I41" s="64" t="str">
        <f t="shared" si="2"/>
        <v/>
      </c>
      <c r="J41" s="71"/>
      <c r="K41" s="99">
        <v>320</v>
      </c>
      <c r="M41" s="5" t="s">
        <v>15</v>
      </c>
      <c r="N41" s="5" t="s">
        <v>16</v>
      </c>
      <c r="O41" s="5" t="s">
        <v>1</v>
      </c>
      <c r="P41" s="5" t="s">
        <v>6</v>
      </c>
      <c r="Q41" s="5" t="s">
        <v>2</v>
      </c>
    </row>
    <row r="42" spans="1:20" s="5" customFormat="1" ht="18.75" customHeight="1" x14ac:dyDescent="0.2">
      <c r="A42" s="68">
        <v>42036</v>
      </c>
      <c r="B42" s="60"/>
      <c r="C42" s="45">
        <f t="shared" si="1"/>
        <v>39.355783308931187</v>
      </c>
      <c r="D42" s="45" t="str">
        <f t="shared" si="0"/>
        <v/>
      </c>
      <c r="E42" s="61"/>
      <c r="F42" s="62"/>
      <c r="G42" s="63"/>
      <c r="H42" s="45"/>
      <c r="I42" s="64" t="str">
        <f t="shared" si="2"/>
        <v/>
      </c>
      <c r="J42" s="71"/>
      <c r="K42" s="99">
        <v>320</v>
      </c>
      <c r="M42" s="5">
        <f>COUNTA(B9:B41)</f>
        <v>21</v>
      </c>
      <c r="N42" s="5">
        <f>COUNTA(E9:E41)</f>
        <v>0</v>
      </c>
      <c r="O42" s="5">
        <f>COUNTA(F9:F41)</f>
        <v>0</v>
      </c>
      <c r="P42" s="5">
        <f>COUNTA(G9:G41)</f>
        <v>0</v>
      </c>
      <c r="Q42" s="5">
        <f>COUNTA(H10:H42)</f>
        <v>19</v>
      </c>
      <c r="S42" s="36">
        <f>SUM(M42:R42)</f>
        <v>40</v>
      </c>
      <c r="T42" s="35">
        <f>SUM(S42)</f>
        <v>40</v>
      </c>
    </row>
    <row r="43" spans="1:20" s="5" customFormat="1" ht="18.75" customHeight="1" x14ac:dyDescent="0.2">
      <c r="A43" s="68">
        <v>42037</v>
      </c>
      <c r="B43" s="60">
        <v>335</v>
      </c>
      <c r="C43" s="45">
        <f t="shared" si="1"/>
        <v>-1.8448023426061493</v>
      </c>
      <c r="D43" s="45">
        <f t="shared" si="0"/>
        <v>-46.120058565153734</v>
      </c>
      <c r="E43" s="61"/>
      <c r="F43" s="62"/>
      <c r="G43" s="63"/>
      <c r="H43" s="45">
        <v>1085</v>
      </c>
      <c r="I43" s="64">
        <f t="shared" si="2"/>
        <v>7</v>
      </c>
      <c r="J43" s="72"/>
      <c r="K43" s="99">
        <v>320</v>
      </c>
      <c r="M43" s="5">
        <f>COUNTA(#REF!)</f>
        <v>1</v>
      </c>
      <c r="N43" s="5">
        <f>COUNTA(#REF!)</f>
        <v>1</v>
      </c>
      <c r="O43" s="5">
        <f>COUNTA(#REF!)</f>
        <v>1</v>
      </c>
      <c r="P43" s="5">
        <f>COUNTA(#REF!)</f>
        <v>1</v>
      </c>
      <c r="Q43" s="5">
        <f>COUNTA(#REF!)</f>
        <v>1</v>
      </c>
      <c r="S43" s="36">
        <f>SUM(M43:R43)</f>
        <v>5</v>
      </c>
    </row>
    <row r="44" spans="1:20" s="5" customFormat="1" ht="18.75" customHeight="1" x14ac:dyDescent="0.2">
      <c r="A44" s="68">
        <v>42038</v>
      </c>
      <c r="B44" s="60">
        <v>328</v>
      </c>
      <c r="C44" s="45">
        <f t="shared" si="1"/>
        <v>-0.98389458272327968</v>
      </c>
      <c r="D44" s="45">
        <f t="shared" si="0"/>
        <v>-24.597364568081993</v>
      </c>
      <c r="E44" s="61"/>
      <c r="F44" s="62"/>
      <c r="G44" s="63"/>
      <c r="H44" s="45">
        <v>1085</v>
      </c>
      <c r="I44" s="64">
        <f t="shared" si="2"/>
        <v>7</v>
      </c>
      <c r="J44" s="73"/>
      <c r="K44" s="99">
        <v>320</v>
      </c>
      <c r="M44" s="5">
        <f>COUNTA(#REF!)</f>
        <v>1</v>
      </c>
      <c r="N44" s="5">
        <f>COUNTA(#REF!)</f>
        <v>1</v>
      </c>
      <c r="O44" s="5">
        <f>COUNTA(#REF!)</f>
        <v>1</v>
      </c>
      <c r="P44" s="5">
        <f>COUNTA(#REF!)</f>
        <v>1</v>
      </c>
      <c r="Q44" s="5">
        <f>COUNTA(#REF!)</f>
        <v>1</v>
      </c>
      <c r="S44" s="36">
        <f>SUM(M44:R44)</f>
        <v>5</v>
      </c>
    </row>
    <row r="45" spans="1:20" s="5" customFormat="1" ht="18.75" customHeight="1" x14ac:dyDescent="0.2">
      <c r="A45" s="68">
        <v>42039</v>
      </c>
      <c r="B45" s="60">
        <v>330</v>
      </c>
      <c r="C45" s="45">
        <f t="shared" si="1"/>
        <v>-1.2298682284040996</v>
      </c>
      <c r="D45" s="45">
        <f t="shared" si="0"/>
        <v>-30.746705710102489</v>
      </c>
      <c r="E45" s="61"/>
      <c r="F45" s="62"/>
      <c r="G45" s="63"/>
      <c r="H45" s="45">
        <v>1085</v>
      </c>
      <c r="I45" s="64">
        <f t="shared" si="2"/>
        <v>7</v>
      </c>
      <c r="J45" s="73"/>
      <c r="K45" s="99">
        <v>320</v>
      </c>
      <c r="L45" s="33"/>
      <c r="M45" s="33"/>
      <c r="N45" s="33"/>
      <c r="O45" s="33"/>
      <c r="P45" s="33"/>
      <c r="Q45" s="44"/>
    </row>
    <row r="46" spans="1:20" s="5" customFormat="1" ht="18.75" customHeight="1" x14ac:dyDescent="0.2">
      <c r="A46" s="68">
        <v>42040</v>
      </c>
      <c r="B46" s="60">
        <v>332</v>
      </c>
      <c r="C46" s="45">
        <f t="shared" si="1"/>
        <v>-1.4758418740849195</v>
      </c>
      <c r="D46" s="45">
        <f t="shared" si="0"/>
        <v>-36.896046852122986</v>
      </c>
      <c r="E46" s="61"/>
      <c r="F46" s="62"/>
      <c r="G46" s="63"/>
      <c r="H46" s="45">
        <v>1080</v>
      </c>
      <c r="I46" s="64">
        <f t="shared" si="2"/>
        <v>12</v>
      </c>
      <c r="J46" s="71"/>
      <c r="K46" s="99">
        <v>320</v>
      </c>
      <c r="L46" s="33"/>
      <c r="M46" s="33"/>
      <c r="N46" s="33"/>
      <c r="O46" s="33"/>
      <c r="P46" s="33"/>
      <c r="Q46" s="44"/>
    </row>
    <row r="47" spans="1:20" s="5" customFormat="1" ht="18.75" customHeight="1" x14ac:dyDescent="0.2">
      <c r="A47" s="68">
        <v>42041</v>
      </c>
      <c r="B47" s="60">
        <v>327</v>
      </c>
      <c r="C47" s="45">
        <f t="shared" si="1"/>
        <v>-0.86090775988286972</v>
      </c>
      <c r="D47" s="45">
        <f t="shared" si="0"/>
        <v>-21.522693997071745</v>
      </c>
      <c r="E47" s="61"/>
      <c r="F47" s="62"/>
      <c r="G47" s="63"/>
      <c r="H47" s="45">
        <v>1080</v>
      </c>
      <c r="I47" s="64">
        <f t="shared" si="2"/>
        <v>12</v>
      </c>
      <c r="J47" s="71"/>
      <c r="K47" s="99">
        <v>320</v>
      </c>
      <c r="L47" s="33"/>
      <c r="M47" s="33"/>
      <c r="N47" s="33"/>
      <c r="O47" s="33"/>
      <c r="P47" s="33"/>
      <c r="Q47" s="44"/>
    </row>
    <row r="48" spans="1:20" s="5" customFormat="1" ht="18.75" customHeight="1" x14ac:dyDescent="0.2">
      <c r="A48" s="68">
        <v>42042</v>
      </c>
      <c r="B48" s="60"/>
      <c r="C48" s="45">
        <f t="shared" si="1"/>
        <v>39.355783308931187</v>
      </c>
      <c r="D48" s="45" t="str">
        <f t="shared" si="0"/>
        <v/>
      </c>
      <c r="E48" s="61"/>
      <c r="F48" s="62"/>
      <c r="G48" s="63"/>
      <c r="H48" s="45"/>
      <c r="I48" s="64" t="str">
        <f t="shared" si="2"/>
        <v/>
      </c>
      <c r="J48" s="71"/>
      <c r="K48" s="99">
        <v>320</v>
      </c>
      <c r="L48" s="33"/>
      <c r="M48" s="33"/>
      <c r="N48" s="33"/>
      <c r="O48" s="33"/>
      <c r="P48" s="33"/>
      <c r="Q48" s="44"/>
    </row>
    <row r="49" spans="1:17" s="5" customFormat="1" ht="18.75" customHeight="1" x14ac:dyDescent="0.2">
      <c r="A49" s="68">
        <v>42043</v>
      </c>
      <c r="B49" s="60"/>
      <c r="C49" s="45">
        <f t="shared" si="1"/>
        <v>39.355783308931187</v>
      </c>
      <c r="D49" s="45" t="str">
        <f t="shared" si="0"/>
        <v/>
      </c>
      <c r="E49" s="61"/>
      <c r="F49" s="62"/>
      <c r="G49" s="63"/>
      <c r="H49" s="45"/>
      <c r="I49" s="64" t="str">
        <f t="shared" si="2"/>
        <v/>
      </c>
      <c r="J49" s="71"/>
      <c r="K49" s="99">
        <v>320</v>
      </c>
      <c r="L49" s="33"/>
      <c r="M49" s="33"/>
      <c r="N49" s="33"/>
      <c r="O49" s="33"/>
      <c r="P49" s="33"/>
      <c r="Q49" s="44"/>
    </row>
    <row r="50" spans="1:17" s="5" customFormat="1" ht="18.75" customHeight="1" x14ac:dyDescent="0.2">
      <c r="A50" s="68">
        <v>42044</v>
      </c>
      <c r="B50" s="60">
        <v>330</v>
      </c>
      <c r="C50" s="45">
        <f t="shared" si="1"/>
        <v>-1.2298682284040996</v>
      </c>
      <c r="D50" s="45">
        <f t="shared" si="0"/>
        <v>-30.746705710102489</v>
      </c>
      <c r="E50" s="61"/>
      <c r="F50" s="62"/>
      <c r="G50" s="63"/>
      <c r="H50" s="45">
        <v>1070</v>
      </c>
      <c r="I50" s="64">
        <f t="shared" si="2"/>
        <v>22</v>
      </c>
      <c r="J50" s="71"/>
      <c r="K50" s="99">
        <v>320</v>
      </c>
      <c r="L50" s="33"/>
      <c r="M50" s="33"/>
      <c r="N50" s="33"/>
      <c r="O50" s="33"/>
      <c r="P50" s="33"/>
      <c r="Q50" s="44"/>
    </row>
    <row r="51" spans="1:17" s="5" customFormat="1" ht="18.75" customHeight="1" x14ac:dyDescent="0.2">
      <c r="A51" s="82">
        <v>42044</v>
      </c>
      <c r="B51" s="79">
        <v>350</v>
      </c>
      <c r="C51" s="45">
        <f t="shared" si="1"/>
        <v>-3.6896046852122986</v>
      </c>
      <c r="D51" s="45">
        <f t="shared" si="0"/>
        <v>-92.240117130307468</v>
      </c>
      <c r="E51" s="61"/>
      <c r="F51" s="62"/>
      <c r="G51" s="63"/>
      <c r="H51" s="45"/>
      <c r="I51" s="64" t="str">
        <f t="shared" si="2"/>
        <v/>
      </c>
      <c r="J51" s="71"/>
      <c r="K51" s="99">
        <v>320</v>
      </c>
      <c r="L51" s="33"/>
      <c r="M51" s="33"/>
      <c r="N51" s="33"/>
      <c r="O51" s="33"/>
      <c r="P51" s="33"/>
      <c r="Q51" s="44"/>
    </row>
    <row r="52" spans="1:17" s="5" customFormat="1" ht="18.75" customHeight="1" x14ac:dyDescent="0.2">
      <c r="A52" s="68">
        <v>42045</v>
      </c>
      <c r="B52" s="60">
        <v>335</v>
      </c>
      <c r="C52" s="45">
        <f t="shared" si="1"/>
        <v>-1.8448023426061493</v>
      </c>
      <c r="D52" s="45">
        <f t="shared" si="0"/>
        <v>-46.120058565153734</v>
      </c>
      <c r="E52" s="61"/>
      <c r="F52" s="62"/>
      <c r="G52" s="63"/>
      <c r="H52" s="45">
        <v>1080</v>
      </c>
      <c r="I52" s="64">
        <f t="shared" si="2"/>
        <v>12</v>
      </c>
      <c r="J52" s="83" t="s">
        <v>28</v>
      </c>
      <c r="K52" s="99">
        <v>320</v>
      </c>
      <c r="L52" s="33"/>
      <c r="M52" s="33"/>
      <c r="N52" s="33"/>
      <c r="O52" s="33"/>
      <c r="P52" s="33"/>
      <c r="Q52" s="44"/>
    </row>
    <row r="53" spans="1:17" s="5" customFormat="1" ht="18.75" customHeight="1" x14ac:dyDescent="0.2">
      <c r="A53" s="68">
        <v>42046</v>
      </c>
      <c r="B53" s="60">
        <v>328</v>
      </c>
      <c r="C53" s="45">
        <f t="shared" si="1"/>
        <v>-0.98389458272327968</v>
      </c>
      <c r="D53" s="45">
        <f t="shared" si="0"/>
        <v>-24.597364568081993</v>
      </c>
      <c r="E53" s="61"/>
      <c r="F53" s="62"/>
      <c r="G53" s="63"/>
      <c r="H53" s="45">
        <v>1090</v>
      </c>
      <c r="I53" s="64">
        <f t="shared" si="2"/>
        <v>2</v>
      </c>
      <c r="J53" s="71"/>
      <c r="K53" s="99">
        <v>320</v>
      </c>
      <c r="L53" s="33"/>
      <c r="M53" s="33"/>
      <c r="N53" s="33"/>
      <c r="O53" s="33"/>
      <c r="P53" s="33"/>
      <c r="Q53" s="44"/>
    </row>
    <row r="54" spans="1:17" s="5" customFormat="1" ht="18.75" customHeight="1" x14ac:dyDescent="0.2">
      <c r="A54" s="68">
        <v>42047</v>
      </c>
      <c r="B54" s="60">
        <v>337</v>
      </c>
      <c r="C54" s="45">
        <f t="shared" si="1"/>
        <v>-2.0907759882869694</v>
      </c>
      <c r="D54" s="45">
        <f t="shared" si="0"/>
        <v>-52.269399707174237</v>
      </c>
      <c r="E54" s="61"/>
      <c r="F54" s="62"/>
      <c r="G54" s="63"/>
      <c r="H54" s="45">
        <v>1085</v>
      </c>
      <c r="I54" s="64">
        <f t="shared" si="2"/>
        <v>7</v>
      </c>
      <c r="J54" s="71"/>
      <c r="K54" s="99">
        <v>320</v>
      </c>
      <c r="L54" s="33"/>
      <c r="M54" s="33"/>
      <c r="N54" s="33"/>
      <c r="O54" s="33"/>
      <c r="P54" s="33"/>
      <c r="Q54" s="44"/>
    </row>
    <row r="55" spans="1:17" s="5" customFormat="1" ht="18.75" customHeight="1" x14ac:dyDescent="0.2">
      <c r="A55" s="68">
        <v>42048</v>
      </c>
      <c r="B55" s="60">
        <v>340</v>
      </c>
      <c r="C55" s="45">
        <f t="shared" si="1"/>
        <v>-2.4597364568081992</v>
      </c>
      <c r="D55" s="45">
        <f t="shared" si="0"/>
        <v>-61.493411420204978</v>
      </c>
      <c r="E55" s="61"/>
      <c r="F55" s="62"/>
      <c r="G55" s="63"/>
      <c r="H55" s="45">
        <v>1090</v>
      </c>
      <c r="I55" s="64">
        <f t="shared" si="2"/>
        <v>2</v>
      </c>
      <c r="J55" s="71"/>
      <c r="K55" s="99">
        <v>320</v>
      </c>
      <c r="L55" s="33"/>
      <c r="M55" s="33"/>
      <c r="N55" s="33"/>
      <c r="O55" s="33"/>
      <c r="P55" s="33"/>
      <c r="Q55" s="44"/>
    </row>
    <row r="56" spans="1:17" s="5" customFormat="1" ht="18.75" customHeight="1" x14ac:dyDescent="0.2">
      <c r="A56" s="68">
        <v>42049</v>
      </c>
      <c r="B56" s="60"/>
      <c r="C56" s="45">
        <f t="shared" si="1"/>
        <v>39.355783308931187</v>
      </c>
      <c r="D56" s="45" t="str">
        <f t="shared" si="0"/>
        <v/>
      </c>
      <c r="E56" s="61"/>
      <c r="F56" s="62"/>
      <c r="G56" s="63"/>
      <c r="H56" s="45"/>
      <c r="I56" s="64" t="str">
        <f t="shared" si="2"/>
        <v/>
      </c>
      <c r="J56" s="71"/>
      <c r="K56" s="99">
        <v>320</v>
      </c>
      <c r="L56" s="33"/>
      <c r="M56" s="33"/>
      <c r="N56" s="33"/>
      <c r="O56" s="33"/>
      <c r="P56" s="33"/>
      <c r="Q56" s="44"/>
    </row>
    <row r="57" spans="1:17" s="5" customFormat="1" ht="18.75" customHeight="1" x14ac:dyDescent="0.2">
      <c r="A57" s="68">
        <v>42050</v>
      </c>
      <c r="B57" s="60"/>
      <c r="C57" s="45">
        <f t="shared" si="1"/>
        <v>39.355783308931187</v>
      </c>
      <c r="D57" s="45" t="str">
        <f t="shared" si="0"/>
        <v/>
      </c>
      <c r="E57" s="61"/>
      <c r="F57" s="62"/>
      <c r="G57" s="63"/>
      <c r="H57" s="45"/>
      <c r="I57" s="64" t="str">
        <f t="shared" si="2"/>
        <v/>
      </c>
      <c r="J57" s="71"/>
      <c r="K57" s="99">
        <v>320</v>
      </c>
      <c r="L57" s="33"/>
      <c r="M57" s="33"/>
      <c r="N57" s="33"/>
      <c r="O57" s="33"/>
      <c r="P57" s="33"/>
      <c r="Q57" s="44"/>
    </row>
    <row r="58" spans="1:17" s="5" customFormat="1" ht="18.75" customHeight="1" x14ac:dyDescent="0.2">
      <c r="A58" s="68">
        <v>42051</v>
      </c>
      <c r="B58" s="60">
        <v>345</v>
      </c>
      <c r="C58" s="45">
        <f t="shared" si="1"/>
        <v>-3.0746705710102491</v>
      </c>
      <c r="D58" s="45">
        <f t="shared" si="0"/>
        <v>-76.86676427525623</v>
      </c>
      <c r="E58" s="61"/>
      <c r="F58" s="62"/>
      <c r="G58" s="63"/>
      <c r="H58" s="45">
        <v>1085</v>
      </c>
      <c r="I58" s="64">
        <f t="shared" si="2"/>
        <v>7</v>
      </c>
      <c r="J58" s="71"/>
      <c r="K58" s="99">
        <v>320</v>
      </c>
      <c r="L58" s="33"/>
      <c r="M58" s="33"/>
      <c r="N58" s="33"/>
      <c r="O58" s="33"/>
      <c r="P58" s="33"/>
      <c r="Q58" s="44"/>
    </row>
    <row r="59" spans="1:17" s="5" customFormat="1" ht="18.75" customHeight="1" x14ac:dyDescent="0.2">
      <c r="A59" s="68">
        <v>42052</v>
      </c>
      <c r="B59" s="60">
        <v>348</v>
      </c>
      <c r="C59" s="45">
        <f t="shared" si="1"/>
        <v>-3.4436310395314789</v>
      </c>
      <c r="D59" s="45">
        <f t="shared" si="0"/>
        <v>-86.090775988286978</v>
      </c>
      <c r="E59" s="61"/>
      <c r="F59" s="62"/>
      <c r="G59" s="63"/>
      <c r="H59" s="45">
        <v>1085</v>
      </c>
      <c r="I59" s="64">
        <f t="shared" si="2"/>
        <v>7</v>
      </c>
      <c r="J59" s="71"/>
      <c r="K59" s="99">
        <v>320</v>
      </c>
      <c r="L59" s="33"/>
      <c r="M59" s="33"/>
      <c r="N59" s="33"/>
      <c r="O59" s="33"/>
      <c r="P59" s="33"/>
      <c r="Q59" s="44"/>
    </row>
    <row r="60" spans="1:17" s="5" customFormat="1" ht="18.75" customHeight="1" x14ac:dyDescent="0.2">
      <c r="A60" s="68">
        <v>42053</v>
      </c>
      <c r="B60" s="60">
        <v>400</v>
      </c>
      <c r="C60" s="45">
        <f t="shared" si="1"/>
        <v>-9.8389458272327968</v>
      </c>
      <c r="D60" s="45">
        <f t="shared" si="0"/>
        <v>-245.97364568081991</v>
      </c>
      <c r="E60" s="61"/>
      <c r="F60" s="62"/>
      <c r="G60" s="63"/>
      <c r="H60" s="45">
        <v>1090</v>
      </c>
      <c r="I60" s="64">
        <f t="shared" si="2"/>
        <v>2</v>
      </c>
      <c r="J60" s="71"/>
      <c r="K60" s="99">
        <v>320</v>
      </c>
      <c r="L60" s="33"/>
      <c r="M60" s="33"/>
      <c r="N60" s="33"/>
      <c r="O60" s="33"/>
      <c r="P60" s="33"/>
      <c r="Q60" s="44"/>
    </row>
    <row r="61" spans="1:17" s="5" customFormat="1" ht="18.75" customHeight="1" x14ac:dyDescent="0.2">
      <c r="A61" s="82">
        <v>42053</v>
      </c>
      <c r="B61" s="79">
        <v>420</v>
      </c>
      <c r="C61" s="45">
        <f t="shared" si="1"/>
        <v>-12.298682284040996</v>
      </c>
      <c r="D61" s="45">
        <f t="shared" si="0"/>
        <v>-307.46705710102492</v>
      </c>
      <c r="E61" s="61"/>
      <c r="F61" s="62"/>
      <c r="G61" s="63"/>
      <c r="H61" s="45"/>
      <c r="I61" s="64" t="str">
        <f t="shared" si="2"/>
        <v/>
      </c>
      <c r="J61" s="83" t="s">
        <v>28</v>
      </c>
      <c r="K61" s="99">
        <v>320</v>
      </c>
      <c r="L61" s="33"/>
      <c r="M61" s="33"/>
      <c r="N61" s="33"/>
      <c r="O61" s="33"/>
      <c r="P61" s="33"/>
      <c r="Q61" s="44"/>
    </row>
    <row r="62" spans="1:17" s="5" customFormat="1" ht="18.75" customHeight="1" x14ac:dyDescent="0.2">
      <c r="A62" s="68">
        <v>42054</v>
      </c>
      <c r="B62" s="60">
        <v>402</v>
      </c>
      <c r="C62" s="45">
        <f t="shared" si="1"/>
        <v>-10.084919472913617</v>
      </c>
      <c r="D62" s="45">
        <f t="shared" si="0"/>
        <v>-252.12298682284043</v>
      </c>
      <c r="E62" s="61"/>
      <c r="F62" s="62"/>
      <c r="G62" s="63"/>
      <c r="H62" s="45">
        <v>1085</v>
      </c>
      <c r="I62" s="64">
        <f t="shared" si="2"/>
        <v>7</v>
      </c>
      <c r="J62" s="71"/>
      <c r="K62" s="99">
        <v>320</v>
      </c>
      <c r="L62" s="33"/>
      <c r="M62" s="33"/>
      <c r="N62" s="33"/>
      <c r="O62" s="33"/>
      <c r="P62" s="33"/>
      <c r="Q62" s="44"/>
    </row>
    <row r="63" spans="1:17" s="5" customFormat="1" ht="18.75" customHeight="1" x14ac:dyDescent="0.2">
      <c r="A63" s="68">
        <v>42055</v>
      </c>
      <c r="B63" s="60">
        <v>398</v>
      </c>
      <c r="C63" s="45">
        <f t="shared" si="1"/>
        <v>-9.5929721815519766</v>
      </c>
      <c r="D63" s="45">
        <f t="shared" si="0"/>
        <v>-239.82430453879942</v>
      </c>
      <c r="E63" s="61"/>
      <c r="F63" s="62"/>
      <c r="G63" s="63"/>
      <c r="H63" s="45">
        <v>1080</v>
      </c>
      <c r="I63" s="64">
        <f t="shared" si="2"/>
        <v>12</v>
      </c>
      <c r="J63" s="71"/>
      <c r="K63" s="99">
        <v>320</v>
      </c>
      <c r="L63" s="33"/>
      <c r="M63" s="33"/>
      <c r="N63" s="33"/>
      <c r="O63" s="33"/>
      <c r="P63" s="33"/>
      <c r="Q63" s="44"/>
    </row>
    <row r="64" spans="1:17" s="5" customFormat="1" ht="18.75" customHeight="1" x14ac:dyDescent="0.2">
      <c r="A64" s="68">
        <v>42056</v>
      </c>
      <c r="B64" s="60"/>
      <c r="C64" s="45">
        <f t="shared" si="1"/>
        <v>39.355783308931187</v>
      </c>
      <c r="D64" s="45" t="str">
        <f t="shared" si="0"/>
        <v/>
      </c>
      <c r="E64" s="61"/>
      <c r="F64" s="62"/>
      <c r="G64" s="63"/>
      <c r="H64" s="45"/>
      <c r="I64" s="64" t="str">
        <f t="shared" si="2"/>
        <v/>
      </c>
      <c r="J64" s="71"/>
      <c r="K64" s="99">
        <v>320</v>
      </c>
      <c r="L64" s="33"/>
      <c r="M64" s="33"/>
      <c r="N64" s="33"/>
      <c r="O64" s="33"/>
      <c r="P64" s="33"/>
      <c r="Q64" s="44"/>
    </row>
    <row r="65" spans="1:20" s="5" customFormat="1" ht="18.75" customHeight="1" x14ac:dyDescent="0.2">
      <c r="A65" s="68">
        <v>42057</v>
      </c>
      <c r="B65" s="60"/>
      <c r="C65" s="45">
        <f t="shared" si="1"/>
        <v>39.355783308931187</v>
      </c>
      <c r="D65" s="45" t="str">
        <f t="shared" si="0"/>
        <v/>
      </c>
      <c r="E65" s="61"/>
      <c r="F65" s="62"/>
      <c r="G65" s="63"/>
      <c r="H65" s="45"/>
      <c r="I65" s="64" t="str">
        <f t="shared" si="2"/>
        <v/>
      </c>
      <c r="J65" s="71"/>
      <c r="K65" s="99">
        <v>320</v>
      </c>
      <c r="L65" s="33"/>
      <c r="M65" s="33"/>
      <c r="N65" s="33"/>
      <c r="O65" s="33"/>
      <c r="P65" s="33"/>
      <c r="Q65" s="44"/>
    </row>
    <row r="66" spans="1:20" s="5" customFormat="1" ht="18.75" customHeight="1" x14ac:dyDescent="0.2">
      <c r="A66" s="68">
        <v>42058</v>
      </c>
      <c r="B66" s="60">
        <v>395</v>
      </c>
      <c r="C66" s="45">
        <f t="shared" si="1"/>
        <v>-9.2240117130307464</v>
      </c>
      <c r="D66" s="45">
        <f t="shared" si="0"/>
        <v>-230.60029282576866</v>
      </c>
      <c r="E66" s="61"/>
      <c r="F66" s="62"/>
      <c r="G66" s="63"/>
      <c r="H66" s="45">
        <v>1090</v>
      </c>
      <c r="I66" s="64">
        <f t="shared" si="2"/>
        <v>2</v>
      </c>
      <c r="J66" s="71"/>
      <c r="K66" s="99">
        <v>320</v>
      </c>
      <c r="L66" s="33"/>
      <c r="M66" s="33"/>
      <c r="N66" s="33"/>
      <c r="O66" s="33"/>
      <c r="P66" s="33"/>
      <c r="Q66" s="44"/>
    </row>
    <row r="67" spans="1:20" s="5" customFormat="1" ht="18.75" customHeight="1" x14ac:dyDescent="0.2">
      <c r="A67" s="68">
        <v>42059</v>
      </c>
      <c r="B67" s="60">
        <v>403</v>
      </c>
      <c r="C67" s="45">
        <f t="shared" si="1"/>
        <v>-10.207906295754027</v>
      </c>
      <c r="D67" s="45">
        <f t="shared" si="0"/>
        <v>-255.19765739385068</v>
      </c>
      <c r="E67" s="61"/>
      <c r="F67" s="62"/>
      <c r="G67" s="63"/>
      <c r="H67" s="45">
        <v>1080</v>
      </c>
      <c r="I67" s="64">
        <f t="shared" si="2"/>
        <v>12</v>
      </c>
      <c r="J67" s="71"/>
      <c r="K67" s="99">
        <v>320</v>
      </c>
      <c r="L67" s="33"/>
      <c r="M67" s="33"/>
      <c r="N67" s="33"/>
      <c r="O67" s="33"/>
      <c r="P67" s="33"/>
      <c r="Q67" s="44"/>
    </row>
    <row r="68" spans="1:20" s="5" customFormat="1" ht="18.75" customHeight="1" x14ac:dyDescent="0.2">
      <c r="A68" s="68">
        <v>42060</v>
      </c>
      <c r="B68" s="60">
        <v>383</v>
      </c>
      <c r="C68" s="45">
        <f t="shared" si="1"/>
        <v>-7.7481698389458273</v>
      </c>
      <c r="D68" s="45">
        <f t="shared" si="0"/>
        <v>-193.7042459736457</v>
      </c>
      <c r="E68" s="61"/>
      <c r="F68" s="62"/>
      <c r="G68" s="63"/>
      <c r="H68" s="45">
        <v>1085</v>
      </c>
      <c r="I68" s="64">
        <f t="shared" si="2"/>
        <v>7</v>
      </c>
      <c r="J68" s="71"/>
      <c r="K68" s="99">
        <v>320</v>
      </c>
      <c r="L68" s="33"/>
      <c r="M68" s="33"/>
      <c r="N68" s="33"/>
      <c r="O68" s="33"/>
      <c r="P68" s="33"/>
      <c r="Q68" s="44"/>
    </row>
    <row r="69" spans="1:20" s="5" customFormat="1" ht="18.75" customHeight="1" x14ac:dyDescent="0.2">
      <c r="A69" s="68">
        <v>42061</v>
      </c>
      <c r="B69" s="60">
        <v>378</v>
      </c>
      <c r="C69" s="45">
        <f t="shared" si="1"/>
        <v>-7.1332357247437779</v>
      </c>
      <c r="D69" s="45">
        <f t="shared" si="0"/>
        <v>-178.33089311859445</v>
      </c>
      <c r="E69" s="61"/>
      <c r="F69" s="62"/>
      <c r="G69" s="63"/>
      <c r="H69" s="45">
        <v>1085</v>
      </c>
      <c r="I69" s="64">
        <f t="shared" si="2"/>
        <v>7</v>
      </c>
      <c r="J69" s="71"/>
      <c r="K69" s="99">
        <v>320</v>
      </c>
      <c r="L69" s="33"/>
      <c r="M69" s="33"/>
      <c r="N69" s="33"/>
      <c r="O69" s="33"/>
      <c r="P69" s="33"/>
      <c r="Q69" s="44"/>
    </row>
    <row r="70" spans="1:20" s="5" customFormat="1" ht="18.75" customHeight="1" x14ac:dyDescent="0.2">
      <c r="A70" s="68">
        <v>42062</v>
      </c>
      <c r="B70" s="60">
        <v>349</v>
      </c>
      <c r="C70" s="45">
        <f t="shared" si="1"/>
        <v>-3.5666178623718889</v>
      </c>
      <c r="D70" s="45">
        <f t="shared" si="0"/>
        <v>-89.165446559297223</v>
      </c>
      <c r="E70" s="61"/>
      <c r="F70" s="62"/>
      <c r="G70" s="63"/>
      <c r="H70" s="45">
        <v>1080</v>
      </c>
      <c r="I70" s="64">
        <f t="shared" si="2"/>
        <v>12</v>
      </c>
      <c r="J70" s="71"/>
      <c r="K70" s="99">
        <v>320</v>
      </c>
      <c r="L70" s="33"/>
      <c r="M70" s="33"/>
      <c r="N70" s="66" t="s">
        <v>17</v>
      </c>
      <c r="O70" s="33"/>
      <c r="P70" s="33" t="s">
        <v>19</v>
      </c>
      <c r="Q70" s="44"/>
    </row>
    <row r="71" spans="1:20" s="5" customFormat="1" ht="18.75" customHeight="1" x14ac:dyDescent="0.2">
      <c r="A71" s="68">
        <v>42063</v>
      </c>
      <c r="B71" s="60"/>
      <c r="C71" s="45">
        <f t="shared" si="1"/>
        <v>39.355783308931187</v>
      </c>
      <c r="D71" s="45" t="str">
        <f t="shared" si="0"/>
        <v/>
      </c>
      <c r="E71" s="61"/>
      <c r="F71" s="62"/>
      <c r="G71" s="63"/>
      <c r="H71" s="45"/>
      <c r="I71" s="64" t="str">
        <f t="shared" si="2"/>
        <v/>
      </c>
      <c r="J71" s="71"/>
      <c r="K71" s="99">
        <v>320</v>
      </c>
      <c r="L71" s="33"/>
      <c r="M71" s="5" t="s">
        <v>15</v>
      </c>
      <c r="N71" s="5" t="s">
        <v>16</v>
      </c>
      <c r="O71" s="5" t="s">
        <v>1</v>
      </c>
      <c r="P71" s="5" t="s">
        <v>6</v>
      </c>
      <c r="Q71" s="5" t="s">
        <v>2</v>
      </c>
    </row>
    <row r="72" spans="1:20" s="5" customFormat="1" ht="18.75" customHeight="1" x14ac:dyDescent="0.2">
      <c r="A72" s="68">
        <v>42064</v>
      </c>
      <c r="B72" s="60"/>
      <c r="C72" s="45">
        <f t="shared" si="1"/>
        <v>39.355783308931187</v>
      </c>
      <c r="D72" s="45" t="str">
        <f t="shared" si="0"/>
        <v/>
      </c>
      <c r="E72" s="61"/>
      <c r="F72" s="62"/>
      <c r="G72" s="63"/>
      <c r="H72" s="45"/>
      <c r="I72" s="64" t="str">
        <f t="shared" si="2"/>
        <v/>
      </c>
      <c r="J72" s="71"/>
      <c r="K72" s="99">
        <v>320</v>
      </c>
      <c r="L72" s="33"/>
      <c r="M72" s="5">
        <f>COUNTA(B42:B71)</f>
        <v>22</v>
      </c>
      <c r="N72" s="5">
        <f>COUNTA(E42:E71)</f>
        <v>0</v>
      </c>
      <c r="O72" s="5">
        <f>COUNTA(F42:F71)</f>
        <v>0</v>
      </c>
      <c r="P72" s="5">
        <f>COUNTA(G42:G71)</f>
        <v>0</v>
      </c>
      <c r="Q72" s="5">
        <f>COUNTA(H42:H71)</f>
        <v>20</v>
      </c>
      <c r="S72" s="36">
        <f>SUM(M72:R72)</f>
        <v>42</v>
      </c>
      <c r="T72" s="35">
        <f>SUM(S72)</f>
        <v>42</v>
      </c>
    </row>
    <row r="73" spans="1:20" s="5" customFormat="1" ht="18.75" customHeight="1" x14ac:dyDescent="0.2">
      <c r="A73" s="68">
        <v>42065</v>
      </c>
      <c r="B73" s="60">
        <v>335</v>
      </c>
      <c r="C73" s="45">
        <f t="shared" si="1"/>
        <v>-1.8448023426061493</v>
      </c>
      <c r="D73" s="45">
        <f t="shared" ref="D73:D136" si="3">IF(B73="","",C73*$D$6)</f>
        <v>-46.120058565153734</v>
      </c>
      <c r="E73" s="61"/>
      <c r="F73" s="62"/>
      <c r="G73" s="63"/>
      <c r="H73" s="45">
        <v>1080</v>
      </c>
      <c r="I73" s="64">
        <f t="shared" si="2"/>
        <v>12</v>
      </c>
      <c r="J73" s="71"/>
      <c r="K73" s="99">
        <v>320</v>
      </c>
      <c r="L73" s="33"/>
      <c r="M73" s="5">
        <f>COUNTA(#REF!)</f>
        <v>1</v>
      </c>
      <c r="N73" s="5">
        <f>COUNTA(#REF!)</f>
        <v>1</v>
      </c>
      <c r="O73" s="5">
        <f>COUNTA(#REF!)</f>
        <v>1</v>
      </c>
      <c r="P73" s="5">
        <f>COUNTA(#REF!)</f>
        <v>1</v>
      </c>
      <c r="Q73" s="5">
        <f>COUNTA(#REF!)</f>
        <v>1</v>
      </c>
      <c r="S73" s="36">
        <f>SUM(M73:R73)</f>
        <v>5</v>
      </c>
    </row>
    <row r="74" spans="1:20" s="5" customFormat="1" ht="18.75" customHeight="1" x14ac:dyDescent="0.2">
      <c r="A74" s="68">
        <v>42066</v>
      </c>
      <c r="B74" s="60">
        <v>365</v>
      </c>
      <c r="C74" s="45">
        <f t="shared" si="1"/>
        <v>-5.5344070278184478</v>
      </c>
      <c r="D74" s="45">
        <f t="shared" si="3"/>
        <v>-138.36017569546121</v>
      </c>
      <c r="E74" s="61"/>
      <c r="F74" s="62"/>
      <c r="G74" s="63"/>
      <c r="H74" s="45">
        <v>1080</v>
      </c>
      <c r="I74" s="64">
        <f t="shared" ref="I74:I137" si="4">IF(H74="","",$H$6-H74)</f>
        <v>12</v>
      </c>
      <c r="J74" s="71"/>
      <c r="K74" s="99">
        <v>320</v>
      </c>
      <c r="L74" s="33"/>
      <c r="M74" s="5">
        <f>COUNTA(#REF!)</f>
        <v>1</v>
      </c>
      <c r="N74" s="5">
        <f>COUNTA(#REF!)</f>
        <v>1</v>
      </c>
      <c r="O74" s="5">
        <f>COUNTA(#REF!)</f>
        <v>1</v>
      </c>
      <c r="P74" s="5">
        <f>COUNTA(#REF!)</f>
        <v>1</v>
      </c>
      <c r="Q74" s="5">
        <f>COUNTA(#REF!)</f>
        <v>1</v>
      </c>
      <c r="S74" s="36">
        <f>SUM(M74:R74)</f>
        <v>5</v>
      </c>
    </row>
    <row r="75" spans="1:20" s="5" customFormat="1" ht="18.75" customHeight="1" x14ac:dyDescent="0.2">
      <c r="A75" s="68">
        <v>42067</v>
      </c>
      <c r="B75" s="60">
        <v>390</v>
      </c>
      <c r="C75" s="45">
        <f t="shared" si="1"/>
        <v>-8.6090775988286961</v>
      </c>
      <c r="D75" s="45">
        <f t="shared" si="3"/>
        <v>-215.22693997071741</v>
      </c>
      <c r="E75" s="61"/>
      <c r="F75" s="62"/>
      <c r="G75" s="63"/>
      <c r="H75" s="45">
        <v>1080</v>
      </c>
      <c r="I75" s="64">
        <f t="shared" si="4"/>
        <v>12</v>
      </c>
      <c r="J75" s="71"/>
      <c r="K75" s="99">
        <v>320</v>
      </c>
      <c r="L75" s="33"/>
      <c r="M75" s="33"/>
      <c r="N75" s="33"/>
      <c r="O75" s="33"/>
      <c r="P75" s="33"/>
      <c r="Q75" s="44"/>
    </row>
    <row r="76" spans="1:20" s="5" customFormat="1" ht="18.75" customHeight="1" x14ac:dyDescent="0.2">
      <c r="A76" s="82">
        <v>42067</v>
      </c>
      <c r="B76" s="79">
        <v>390</v>
      </c>
      <c r="C76" s="45">
        <f t="shared" si="1"/>
        <v>-8.6090775988286961</v>
      </c>
      <c r="D76" s="45">
        <f t="shared" si="3"/>
        <v>-215.22693997071741</v>
      </c>
      <c r="E76" s="61"/>
      <c r="F76" s="62"/>
      <c r="G76" s="63"/>
      <c r="H76" s="45"/>
      <c r="I76" s="64" t="str">
        <f t="shared" si="4"/>
        <v/>
      </c>
      <c r="J76" s="83" t="s">
        <v>28</v>
      </c>
      <c r="K76" s="99">
        <v>320</v>
      </c>
      <c r="L76" s="33"/>
      <c r="M76" s="33"/>
      <c r="N76" s="33"/>
      <c r="O76" s="33"/>
      <c r="P76" s="33"/>
      <c r="Q76" s="44"/>
    </row>
    <row r="77" spans="1:20" s="5" customFormat="1" ht="18.75" customHeight="1" x14ac:dyDescent="0.2">
      <c r="A77" s="68">
        <v>42068</v>
      </c>
      <c r="B77" s="60">
        <v>334</v>
      </c>
      <c r="C77" s="45">
        <f t="shared" si="1"/>
        <v>-1.7218155197657394</v>
      </c>
      <c r="D77" s="45">
        <f t="shared" si="3"/>
        <v>-43.045387994143489</v>
      </c>
      <c r="E77" s="61"/>
      <c r="F77" s="62"/>
      <c r="G77" s="63"/>
      <c r="H77" s="45">
        <v>1080</v>
      </c>
      <c r="I77" s="64">
        <f t="shared" si="4"/>
        <v>12</v>
      </c>
      <c r="J77" s="71"/>
      <c r="K77" s="99">
        <v>320</v>
      </c>
      <c r="L77" s="33"/>
      <c r="M77" s="33"/>
      <c r="N77" s="33"/>
      <c r="O77" s="33"/>
      <c r="P77" s="33"/>
      <c r="Q77" s="44"/>
    </row>
    <row r="78" spans="1:20" s="5" customFormat="1" ht="18.75" customHeight="1" x14ac:dyDescent="0.2">
      <c r="A78" s="68">
        <v>42069</v>
      </c>
      <c r="B78" s="60">
        <v>324</v>
      </c>
      <c r="C78" s="45">
        <f t="shared" si="1"/>
        <v>-0.49194729136163984</v>
      </c>
      <c r="D78" s="45">
        <f t="shared" si="3"/>
        <v>-12.298682284040996</v>
      </c>
      <c r="E78" s="61"/>
      <c r="F78" s="62"/>
      <c r="G78" s="63"/>
      <c r="H78" s="45">
        <v>1085</v>
      </c>
      <c r="I78" s="64">
        <f t="shared" si="4"/>
        <v>7</v>
      </c>
      <c r="J78" s="71"/>
      <c r="K78" s="99">
        <v>320</v>
      </c>
      <c r="L78" s="33"/>
      <c r="M78" s="33"/>
      <c r="N78" s="33"/>
      <c r="O78" s="33"/>
      <c r="P78" s="33"/>
      <c r="Q78" s="44"/>
    </row>
    <row r="79" spans="1:20" s="5" customFormat="1" ht="18.75" customHeight="1" x14ac:dyDescent="0.2">
      <c r="A79" s="68">
        <v>42070</v>
      </c>
      <c r="B79" s="60"/>
      <c r="C79" s="45">
        <f t="shared" ref="C79:C146" si="5">(-B79+$B$6)*$I$6/$E$6</f>
        <v>39.355783308931187</v>
      </c>
      <c r="D79" s="45" t="str">
        <f t="shared" si="3"/>
        <v/>
      </c>
      <c r="E79" s="61"/>
      <c r="F79" s="62"/>
      <c r="G79" s="63"/>
      <c r="H79" s="45"/>
      <c r="I79" s="64" t="str">
        <f t="shared" si="4"/>
        <v/>
      </c>
      <c r="J79" s="71"/>
      <c r="K79" s="99">
        <v>320</v>
      </c>
      <c r="L79" s="33"/>
      <c r="M79" s="33"/>
      <c r="N79" s="33"/>
      <c r="O79" s="33"/>
      <c r="P79" s="33"/>
      <c r="Q79" s="44"/>
    </row>
    <row r="80" spans="1:20" s="5" customFormat="1" ht="18.75" customHeight="1" x14ac:dyDescent="0.2">
      <c r="A80" s="68">
        <v>42071</v>
      </c>
      <c r="B80" s="60"/>
      <c r="C80" s="45">
        <f t="shared" si="5"/>
        <v>39.355783308931187</v>
      </c>
      <c r="D80" s="45" t="str">
        <f t="shared" si="3"/>
        <v/>
      </c>
      <c r="E80" s="61"/>
      <c r="F80" s="62"/>
      <c r="G80" s="63"/>
      <c r="H80" s="45"/>
      <c r="I80" s="64" t="str">
        <f t="shared" si="4"/>
        <v/>
      </c>
      <c r="J80" s="71"/>
      <c r="K80" s="99">
        <v>320</v>
      </c>
      <c r="L80" s="33"/>
      <c r="M80" s="33"/>
      <c r="N80" s="33"/>
      <c r="O80" s="33"/>
      <c r="P80" s="33"/>
      <c r="Q80" s="44"/>
    </row>
    <row r="81" spans="1:17" s="5" customFormat="1" ht="18.75" customHeight="1" x14ac:dyDescent="0.2">
      <c r="A81" s="68">
        <v>42072</v>
      </c>
      <c r="B81" s="60">
        <v>310</v>
      </c>
      <c r="C81" s="45">
        <f t="shared" si="5"/>
        <v>1.2298682284040996</v>
      </c>
      <c r="D81" s="45">
        <f t="shared" si="3"/>
        <v>30.746705710102489</v>
      </c>
      <c r="E81" s="61"/>
      <c r="F81" s="62"/>
      <c r="G81" s="63"/>
      <c r="H81" s="45">
        <v>1085</v>
      </c>
      <c r="I81" s="64">
        <f t="shared" si="4"/>
        <v>7</v>
      </c>
      <c r="J81" s="71"/>
      <c r="K81" s="99">
        <v>320</v>
      </c>
      <c r="L81" s="33"/>
      <c r="M81" s="33"/>
      <c r="N81" s="33"/>
      <c r="O81" s="33"/>
      <c r="P81" s="33"/>
      <c r="Q81" s="44"/>
    </row>
    <row r="82" spans="1:17" s="5" customFormat="1" ht="18.75" customHeight="1" x14ac:dyDescent="0.2">
      <c r="A82" s="68">
        <v>42073</v>
      </c>
      <c r="B82" s="60">
        <v>309</v>
      </c>
      <c r="C82" s="45">
        <f t="shared" si="5"/>
        <v>1.3528550512445094</v>
      </c>
      <c r="D82" s="45">
        <f t="shared" si="3"/>
        <v>33.821376281112734</v>
      </c>
      <c r="E82" s="61"/>
      <c r="F82" s="62"/>
      <c r="G82" s="63"/>
      <c r="H82" s="45">
        <v>1085</v>
      </c>
      <c r="I82" s="64">
        <f t="shared" si="4"/>
        <v>7</v>
      </c>
      <c r="J82" s="71"/>
      <c r="K82" s="99">
        <v>320</v>
      </c>
      <c r="L82" s="33"/>
      <c r="M82" s="33"/>
      <c r="N82" s="33"/>
      <c r="O82" s="33"/>
      <c r="P82" s="33"/>
      <c r="Q82" s="44"/>
    </row>
    <row r="83" spans="1:17" s="5" customFormat="1" ht="18.75" customHeight="1" x14ac:dyDescent="0.2">
      <c r="A83" s="68">
        <v>42074</v>
      </c>
      <c r="B83" s="60">
        <v>302</v>
      </c>
      <c r="C83" s="45">
        <f t="shared" si="5"/>
        <v>2.213762811127379</v>
      </c>
      <c r="D83" s="45">
        <f t="shared" si="3"/>
        <v>55.344070278184475</v>
      </c>
      <c r="E83" s="61"/>
      <c r="F83" s="62"/>
      <c r="G83" s="63"/>
      <c r="H83" s="45">
        <v>1080</v>
      </c>
      <c r="I83" s="64">
        <f t="shared" si="4"/>
        <v>12</v>
      </c>
      <c r="J83" s="71"/>
      <c r="K83" s="99">
        <v>320</v>
      </c>
      <c r="L83" s="33"/>
      <c r="M83" s="33"/>
      <c r="N83" s="33"/>
      <c r="O83" s="33"/>
      <c r="P83" s="33"/>
      <c r="Q83" s="44"/>
    </row>
    <row r="84" spans="1:17" s="5" customFormat="1" ht="18.75" customHeight="1" x14ac:dyDescent="0.2">
      <c r="A84" s="68">
        <v>42075</v>
      </c>
      <c r="B84" s="60">
        <v>298</v>
      </c>
      <c r="C84" s="45">
        <f t="shared" si="5"/>
        <v>2.7057101024890189</v>
      </c>
      <c r="D84" s="45">
        <f t="shared" si="3"/>
        <v>67.642752562225468</v>
      </c>
      <c r="E84" s="61"/>
      <c r="F84" s="62"/>
      <c r="G84" s="63"/>
      <c r="H84" s="45">
        <v>1085</v>
      </c>
      <c r="I84" s="64">
        <f t="shared" si="4"/>
        <v>7</v>
      </c>
      <c r="J84" s="71"/>
      <c r="K84" s="99">
        <v>320</v>
      </c>
      <c r="L84" s="33"/>
      <c r="M84" s="33"/>
      <c r="N84" s="33"/>
      <c r="O84" s="33"/>
      <c r="P84" s="33"/>
      <c r="Q84" s="44"/>
    </row>
    <row r="85" spans="1:17" s="5" customFormat="1" ht="18.75" customHeight="1" x14ac:dyDescent="0.2">
      <c r="A85" s="68">
        <v>42076</v>
      </c>
      <c r="B85" s="60">
        <v>324</v>
      </c>
      <c r="C85" s="45">
        <f t="shared" si="5"/>
        <v>-0.49194729136163984</v>
      </c>
      <c r="D85" s="45">
        <f t="shared" si="3"/>
        <v>-12.298682284040996</v>
      </c>
      <c r="E85" s="61"/>
      <c r="F85" s="62"/>
      <c r="G85" s="63"/>
      <c r="H85" s="45">
        <v>1085</v>
      </c>
      <c r="I85" s="64">
        <f t="shared" si="4"/>
        <v>7</v>
      </c>
      <c r="J85" s="71"/>
      <c r="K85" s="99">
        <v>320</v>
      </c>
      <c r="L85" s="33"/>
      <c r="M85" s="33"/>
      <c r="N85" s="33"/>
      <c r="O85" s="33"/>
      <c r="P85" s="33"/>
      <c r="Q85" s="44"/>
    </row>
    <row r="86" spans="1:17" s="5" customFormat="1" ht="18.75" customHeight="1" x14ac:dyDescent="0.2">
      <c r="A86" s="68">
        <v>42077</v>
      </c>
      <c r="B86" s="60"/>
      <c r="C86" s="45">
        <f t="shared" si="5"/>
        <v>39.355783308931187</v>
      </c>
      <c r="D86" s="45" t="str">
        <f t="shared" si="3"/>
        <v/>
      </c>
      <c r="E86" s="61"/>
      <c r="F86" s="62"/>
      <c r="G86" s="63"/>
      <c r="H86" s="45"/>
      <c r="I86" s="64" t="str">
        <f t="shared" si="4"/>
        <v/>
      </c>
      <c r="J86" s="71"/>
      <c r="K86" s="99">
        <v>320</v>
      </c>
      <c r="L86" s="33"/>
      <c r="M86" s="33"/>
      <c r="N86" s="33"/>
      <c r="O86" s="33"/>
      <c r="P86" s="33"/>
      <c r="Q86" s="44"/>
    </row>
    <row r="87" spans="1:17" s="5" customFormat="1" ht="18.75" customHeight="1" x14ac:dyDescent="0.2">
      <c r="A87" s="68">
        <v>42078</v>
      </c>
      <c r="B87" s="60"/>
      <c r="C87" s="45">
        <f t="shared" si="5"/>
        <v>39.355783308931187</v>
      </c>
      <c r="D87" s="45" t="str">
        <f t="shared" si="3"/>
        <v/>
      </c>
      <c r="E87" s="61"/>
      <c r="F87" s="62"/>
      <c r="G87" s="63"/>
      <c r="H87" s="45"/>
      <c r="I87" s="64" t="str">
        <f t="shared" si="4"/>
        <v/>
      </c>
      <c r="J87" s="71"/>
      <c r="K87" s="99">
        <v>320</v>
      </c>
      <c r="L87" s="33"/>
      <c r="M87" s="33"/>
      <c r="N87" s="33"/>
      <c r="O87" s="33"/>
      <c r="P87" s="33"/>
      <c r="Q87" s="44"/>
    </row>
    <row r="88" spans="1:17" s="5" customFormat="1" ht="18.75" customHeight="1" x14ac:dyDescent="0.2">
      <c r="A88" s="68">
        <v>42079</v>
      </c>
      <c r="B88" s="60">
        <v>340</v>
      </c>
      <c r="C88" s="45">
        <f t="shared" si="5"/>
        <v>-2.4597364568081992</v>
      </c>
      <c r="D88" s="45">
        <f t="shared" si="3"/>
        <v>-61.493411420204978</v>
      </c>
      <c r="E88" s="61"/>
      <c r="F88" s="62"/>
      <c r="G88" s="63"/>
      <c r="H88" s="45">
        <v>1085</v>
      </c>
      <c r="I88" s="64">
        <f t="shared" si="4"/>
        <v>7</v>
      </c>
      <c r="J88" s="71"/>
      <c r="K88" s="99">
        <v>320</v>
      </c>
      <c r="L88" s="33"/>
      <c r="M88" s="33"/>
      <c r="N88" s="33"/>
      <c r="O88" s="33"/>
      <c r="P88" s="33"/>
      <c r="Q88" s="44"/>
    </row>
    <row r="89" spans="1:17" s="5" customFormat="1" ht="18.75" customHeight="1" x14ac:dyDescent="0.2">
      <c r="A89" s="68">
        <v>42080</v>
      </c>
      <c r="B89" s="60">
        <v>322</v>
      </c>
      <c r="C89" s="45">
        <f t="shared" si="5"/>
        <v>-0.24597364568081992</v>
      </c>
      <c r="D89" s="45">
        <f t="shared" si="3"/>
        <v>-6.1493411420204982</v>
      </c>
      <c r="E89" s="61">
        <v>271</v>
      </c>
      <c r="F89" s="62"/>
      <c r="G89" s="63"/>
      <c r="H89" s="45">
        <v>1080</v>
      </c>
      <c r="I89" s="64">
        <f t="shared" si="4"/>
        <v>12</v>
      </c>
      <c r="J89" s="71"/>
      <c r="K89" s="99">
        <v>320</v>
      </c>
      <c r="L89" s="33"/>
      <c r="M89" s="33"/>
      <c r="N89" s="33"/>
      <c r="O89" s="33"/>
      <c r="P89" s="33"/>
      <c r="Q89" s="44"/>
    </row>
    <row r="90" spans="1:17" s="5" customFormat="1" ht="18.75" customHeight="1" x14ac:dyDescent="0.2">
      <c r="A90" s="84">
        <v>42080</v>
      </c>
      <c r="B90" s="77">
        <v>320</v>
      </c>
      <c r="C90" s="45">
        <f t="shared" si="5"/>
        <v>0</v>
      </c>
      <c r="D90" s="45">
        <f t="shared" si="3"/>
        <v>0</v>
      </c>
      <c r="E90" s="61"/>
      <c r="F90" s="62"/>
      <c r="G90" s="63"/>
      <c r="H90" s="45"/>
      <c r="I90" s="64" t="str">
        <f t="shared" si="4"/>
        <v/>
      </c>
      <c r="J90" s="81" t="s">
        <v>28</v>
      </c>
      <c r="K90" s="99">
        <v>320</v>
      </c>
      <c r="L90" s="33"/>
      <c r="M90" s="33"/>
      <c r="N90" s="33"/>
      <c r="O90" s="33"/>
      <c r="P90" s="33"/>
      <c r="Q90" s="44"/>
    </row>
    <row r="91" spans="1:17" s="5" customFormat="1" ht="18.75" customHeight="1" x14ac:dyDescent="0.2">
      <c r="A91" s="68">
        <v>42081</v>
      </c>
      <c r="B91" s="60">
        <v>330</v>
      </c>
      <c r="C91" s="45">
        <f t="shared" si="5"/>
        <v>-1.2298682284040996</v>
      </c>
      <c r="D91" s="45">
        <f t="shared" si="3"/>
        <v>-30.746705710102489</v>
      </c>
      <c r="E91" s="61"/>
      <c r="F91" s="62"/>
      <c r="G91" s="63"/>
      <c r="H91" s="45">
        <v>1075</v>
      </c>
      <c r="I91" s="64">
        <f t="shared" si="4"/>
        <v>17</v>
      </c>
      <c r="J91" s="71"/>
      <c r="K91" s="99">
        <v>320</v>
      </c>
      <c r="L91" s="33"/>
      <c r="M91" s="33"/>
      <c r="N91" s="33"/>
      <c r="O91" s="33"/>
      <c r="P91" s="33"/>
      <c r="Q91" s="44"/>
    </row>
    <row r="92" spans="1:17" s="5" customFormat="1" ht="18.75" customHeight="1" x14ac:dyDescent="0.2">
      <c r="A92" s="68">
        <v>42082</v>
      </c>
      <c r="B92" s="60">
        <v>328</v>
      </c>
      <c r="C92" s="45">
        <f t="shared" si="5"/>
        <v>-0.98389458272327968</v>
      </c>
      <c r="D92" s="45">
        <f t="shared" si="3"/>
        <v>-24.597364568081993</v>
      </c>
      <c r="E92" s="61"/>
      <c r="F92" s="62"/>
      <c r="G92" s="63"/>
      <c r="H92" s="45">
        <v>1075</v>
      </c>
      <c r="I92" s="64">
        <f t="shared" si="4"/>
        <v>17</v>
      </c>
      <c r="J92" s="74"/>
      <c r="K92" s="99">
        <v>320</v>
      </c>
      <c r="L92" s="33"/>
      <c r="M92" s="33"/>
      <c r="N92" s="33"/>
      <c r="O92" s="33"/>
      <c r="P92" s="33"/>
      <c r="Q92" s="44"/>
    </row>
    <row r="93" spans="1:17" s="5" customFormat="1" ht="18.75" customHeight="1" x14ac:dyDescent="0.2">
      <c r="A93" s="68">
        <v>42083</v>
      </c>
      <c r="B93" s="60">
        <v>319</v>
      </c>
      <c r="C93" s="45">
        <f t="shared" si="5"/>
        <v>0.12298682284040996</v>
      </c>
      <c r="D93" s="45">
        <f t="shared" si="3"/>
        <v>3.0746705710102491</v>
      </c>
      <c r="E93" s="61"/>
      <c r="F93" s="62"/>
      <c r="G93" s="63"/>
      <c r="H93" s="45">
        <v>1070</v>
      </c>
      <c r="I93" s="64">
        <f t="shared" si="4"/>
        <v>22</v>
      </c>
      <c r="J93" s="71"/>
      <c r="K93" s="99">
        <v>320</v>
      </c>
      <c r="L93" s="33"/>
      <c r="M93" s="33"/>
      <c r="N93" s="33"/>
      <c r="O93" s="33"/>
      <c r="P93" s="33"/>
      <c r="Q93" s="44"/>
    </row>
    <row r="94" spans="1:17" s="5" customFormat="1" ht="18.75" customHeight="1" x14ac:dyDescent="0.2">
      <c r="A94" s="68">
        <v>42084</v>
      </c>
      <c r="B94" s="60"/>
      <c r="C94" s="45">
        <f t="shared" si="5"/>
        <v>39.355783308931187</v>
      </c>
      <c r="D94" s="45" t="str">
        <f t="shared" si="3"/>
        <v/>
      </c>
      <c r="E94" s="61"/>
      <c r="F94" s="62"/>
      <c r="G94" s="63"/>
      <c r="H94" s="45"/>
      <c r="I94" s="64" t="str">
        <f t="shared" si="4"/>
        <v/>
      </c>
      <c r="J94" s="71"/>
      <c r="K94" s="99">
        <v>320</v>
      </c>
      <c r="L94" s="33"/>
      <c r="M94" s="33"/>
      <c r="N94" s="33"/>
      <c r="O94" s="33"/>
      <c r="P94" s="33"/>
      <c r="Q94" s="44"/>
    </row>
    <row r="95" spans="1:17" s="5" customFormat="1" ht="18.75" customHeight="1" x14ac:dyDescent="0.2">
      <c r="A95" s="68">
        <v>42085</v>
      </c>
      <c r="B95" s="60"/>
      <c r="C95" s="45">
        <f t="shared" si="5"/>
        <v>39.355783308931187</v>
      </c>
      <c r="D95" s="45" t="str">
        <f t="shared" si="3"/>
        <v/>
      </c>
      <c r="E95" s="61"/>
      <c r="F95" s="62"/>
      <c r="G95" s="63"/>
      <c r="H95" s="45"/>
      <c r="I95" s="64" t="str">
        <f t="shared" si="4"/>
        <v/>
      </c>
      <c r="J95" s="71"/>
      <c r="K95" s="99">
        <v>320</v>
      </c>
      <c r="L95" s="33"/>
      <c r="M95" s="33"/>
      <c r="N95" s="33"/>
      <c r="O95" s="33"/>
      <c r="P95" s="33"/>
      <c r="Q95" s="44"/>
    </row>
    <row r="96" spans="1:17" s="5" customFormat="1" ht="18.75" customHeight="1" x14ac:dyDescent="0.2">
      <c r="A96" s="68">
        <v>42086</v>
      </c>
      <c r="B96" s="60">
        <v>308</v>
      </c>
      <c r="C96" s="45">
        <f t="shared" si="5"/>
        <v>1.4758418740849195</v>
      </c>
      <c r="D96" s="45">
        <f t="shared" si="3"/>
        <v>36.896046852122986</v>
      </c>
      <c r="E96" s="61"/>
      <c r="F96" s="62"/>
      <c r="G96" s="63"/>
      <c r="H96" s="45">
        <v>1065</v>
      </c>
      <c r="I96" s="64">
        <f t="shared" si="4"/>
        <v>27</v>
      </c>
      <c r="J96" s="71"/>
      <c r="K96" s="99">
        <v>320</v>
      </c>
      <c r="L96" s="33"/>
      <c r="M96" s="33"/>
      <c r="N96" s="33"/>
      <c r="O96" s="33"/>
      <c r="P96" s="33"/>
      <c r="Q96" s="44"/>
    </row>
    <row r="97" spans="1:20" s="5" customFormat="1" ht="18.75" customHeight="1" x14ac:dyDescent="0.2">
      <c r="A97" s="68">
        <v>42087</v>
      </c>
      <c r="B97" s="60">
        <v>313</v>
      </c>
      <c r="C97" s="45">
        <f t="shared" si="5"/>
        <v>0.86090775988286972</v>
      </c>
      <c r="D97" s="45">
        <f t="shared" si="3"/>
        <v>21.522693997071745</v>
      </c>
      <c r="E97" s="61"/>
      <c r="F97" s="62"/>
      <c r="G97" s="63"/>
      <c r="H97" s="45">
        <v>1070</v>
      </c>
      <c r="I97" s="64">
        <f t="shared" si="4"/>
        <v>22</v>
      </c>
      <c r="J97" s="71"/>
      <c r="K97" s="99">
        <v>320</v>
      </c>
      <c r="L97" s="33"/>
      <c r="M97" s="33"/>
      <c r="N97" s="33"/>
      <c r="O97" s="33"/>
      <c r="P97" s="33"/>
      <c r="Q97" s="44"/>
    </row>
    <row r="98" spans="1:20" s="5" customFormat="1" ht="18.75" customHeight="1" x14ac:dyDescent="0.2">
      <c r="A98" s="68">
        <v>42088</v>
      </c>
      <c r="B98" s="60">
        <v>320</v>
      </c>
      <c r="C98" s="45">
        <f t="shared" si="5"/>
        <v>0</v>
      </c>
      <c r="D98" s="45">
        <f t="shared" si="3"/>
        <v>0</v>
      </c>
      <c r="E98" s="61"/>
      <c r="F98" s="62"/>
      <c r="G98" s="63"/>
      <c r="H98" s="45">
        <v>1080</v>
      </c>
      <c r="I98" s="64">
        <f t="shared" si="4"/>
        <v>12</v>
      </c>
      <c r="J98" s="71"/>
      <c r="K98" s="99">
        <v>320</v>
      </c>
      <c r="L98" s="33"/>
      <c r="M98" s="33"/>
      <c r="N98" s="33"/>
      <c r="O98" s="33"/>
      <c r="P98" s="33"/>
      <c r="Q98" s="44"/>
    </row>
    <row r="99" spans="1:20" s="5" customFormat="1" ht="18.75" customHeight="1" x14ac:dyDescent="0.2">
      <c r="A99" s="68">
        <v>42089</v>
      </c>
      <c r="B99" s="60">
        <v>330</v>
      </c>
      <c r="C99" s="45">
        <f t="shared" si="5"/>
        <v>-1.2298682284040996</v>
      </c>
      <c r="D99" s="45">
        <f t="shared" si="3"/>
        <v>-30.746705710102489</v>
      </c>
      <c r="E99" s="61"/>
      <c r="F99" s="62"/>
      <c r="G99" s="63"/>
      <c r="H99" s="45">
        <v>1085</v>
      </c>
      <c r="I99" s="64">
        <f t="shared" si="4"/>
        <v>7</v>
      </c>
      <c r="J99" s="71"/>
      <c r="K99" s="99">
        <v>320</v>
      </c>
      <c r="L99" s="33"/>
      <c r="M99" s="33"/>
      <c r="N99" s="33"/>
      <c r="O99" s="33"/>
      <c r="P99" s="33"/>
      <c r="Q99" s="44"/>
    </row>
    <row r="100" spans="1:20" s="5" customFormat="1" ht="18.75" customHeight="1" x14ac:dyDescent="0.2">
      <c r="A100" s="68">
        <v>42090</v>
      </c>
      <c r="B100" s="60">
        <v>329</v>
      </c>
      <c r="C100" s="45">
        <f t="shared" si="5"/>
        <v>-1.1068814055636895</v>
      </c>
      <c r="D100" s="45">
        <f t="shared" si="3"/>
        <v>-27.672035139092237</v>
      </c>
      <c r="E100" s="61"/>
      <c r="F100" s="62"/>
      <c r="G100" s="63"/>
      <c r="H100" s="45">
        <v>1090</v>
      </c>
      <c r="I100" s="64">
        <f t="shared" si="4"/>
        <v>2</v>
      </c>
      <c r="J100" s="71"/>
      <c r="K100" s="99">
        <v>320</v>
      </c>
      <c r="L100" s="33"/>
      <c r="M100" s="33"/>
      <c r="N100" s="33"/>
      <c r="O100" s="33"/>
      <c r="P100" s="33"/>
      <c r="Q100" s="44"/>
    </row>
    <row r="101" spans="1:20" s="5" customFormat="1" ht="18.75" customHeight="1" x14ac:dyDescent="0.2">
      <c r="A101" s="68">
        <v>42091</v>
      </c>
      <c r="B101" s="60"/>
      <c r="C101" s="45">
        <f t="shared" si="5"/>
        <v>39.355783308931187</v>
      </c>
      <c r="D101" s="45" t="str">
        <f t="shared" si="3"/>
        <v/>
      </c>
      <c r="E101" s="61"/>
      <c r="F101" s="62"/>
      <c r="G101" s="63"/>
      <c r="H101" s="45"/>
      <c r="I101" s="64" t="str">
        <f t="shared" si="4"/>
        <v/>
      </c>
      <c r="J101" s="71"/>
      <c r="K101" s="99">
        <v>320</v>
      </c>
      <c r="L101" s="33"/>
      <c r="M101" s="33"/>
      <c r="N101" s="33"/>
      <c r="O101" s="33"/>
      <c r="P101" s="33"/>
      <c r="Q101" s="44"/>
    </row>
    <row r="102" spans="1:20" s="5" customFormat="1" ht="18.75" customHeight="1" x14ac:dyDescent="0.2">
      <c r="A102" s="68">
        <v>42092</v>
      </c>
      <c r="B102" s="60"/>
      <c r="C102" s="45">
        <f t="shared" si="5"/>
        <v>39.355783308931187</v>
      </c>
      <c r="D102" s="45" t="str">
        <f t="shared" si="3"/>
        <v/>
      </c>
      <c r="E102" s="61"/>
      <c r="F102" s="62"/>
      <c r="G102" s="63"/>
      <c r="H102" s="45"/>
      <c r="I102" s="64" t="str">
        <f t="shared" si="4"/>
        <v/>
      </c>
      <c r="J102" s="71"/>
      <c r="K102" s="99">
        <v>320</v>
      </c>
    </row>
    <row r="103" spans="1:20" s="5" customFormat="1" ht="18.75" customHeight="1" x14ac:dyDescent="0.2">
      <c r="A103" s="68">
        <v>42093</v>
      </c>
      <c r="B103" s="60">
        <v>292</v>
      </c>
      <c r="C103" s="45">
        <f t="shared" si="5"/>
        <v>3.4436310395314789</v>
      </c>
      <c r="D103" s="45">
        <f t="shared" si="3"/>
        <v>86.090775988286978</v>
      </c>
      <c r="E103" s="61"/>
      <c r="F103" s="62"/>
      <c r="G103" s="63"/>
      <c r="H103" s="45">
        <v>1090</v>
      </c>
      <c r="I103" s="64">
        <f t="shared" si="4"/>
        <v>2</v>
      </c>
      <c r="J103" s="71"/>
      <c r="K103" s="99">
        <v>320</v>
      </c>
    </row>
    <row r="104" spans="1:20" s="5" customFormat="1" ht="18.75" customHeight="1" x14ac:dyDescent="0.2">
      <c r="A104" s="68">
        <v>42094</v>
      </c>
      <c r="B104" s="60">
        <v>300</v>
      </c>
      <c r="C104" s="45">
        <f t="shared" si="5"/>
        <v>2.4597364568081992</v>
      </c>
      <c r="D104" s="45">
        <f t="shared" si="3"/>
        <v>61.493411420204978</v>
      </c>
      <c r="E104" s="61"/>
      <c r="F104" s="62"/>
      <c r="G104" s="63"/>
      <c r="H104" s="45">
        <v>1085</v>
      </c>
      <c r="I104" s="64">
        <f t="shared" si="4"/>
        <v>7</v>
      </c>
      <c r="J104" s="71"/>
      <c r="K104" s="99">
        <v>320</v>
      </c>
    </row>
    <row r="105" spans="1:20" s="5" customFormat="1" ht="18.75" customHeight="1" x14ac:dyDescent="0.2">
      <c r="A105" s="68">
        <v>42095</v>
      </c>
      <c r="B105" s="60">
        <v>294</v>
      </c>
      <c r="C105" s="45">
        <f t="shared" si="5"/>
        <v>3.1976573938506587</v>
      </c>
      <c r="D105" s="45">
        <f t="shared" si="3"/>
        <v>79.941434846266475</v>
      </c>
      <c r="E105" s="61"/>
      <c r="F105" s="62"/>
      <c r="G105" s="63"/>
      <c r="H105" s="45">
        <v>1085</v>
      </c>
      <c r="I105" s="64">
        <f t="shared" si="4"/>
        <v>7</v>
      </c>
      <c r="J105" s="71"/>
      <c r="K105" s="99">
        <v>320</v>
      </c>
      <c r="M105" s="33"/>
      <c r="N105" s="66" t="s">
        <v>17</v>
      </c>
      <c r="O105" s="33"/>
      <c r="P105" s="33" t="s">
        <v>20</v>
      </c>
      <c r="Q105" s="44"/>
    </row>
    <row r="106" spans="1:20" s="5" customFormat="1" ht="18.75" customHeight="1" x14ac:dyDescent="0.2">
      <c r="A106" s="68">
        <v>42096</v>
      </c>
      <c r="B106" s="60">
        <v>319</v>
      </c>
      <c r="C106" s="45">
        <f t="shared" si="5"/>
        <v>0.12298682284040996</v>
      </c>
      <c r="D106" s="45">
        <f t="shared" si="3"/>
        <v>3.0746705710102491</v>
      </c>
      <c r="E106" s="61"/>
      <c r="F106" s="62"/>
      <c r="G106" s="63"/>
      <c r="H106" s="45">
        <v>1085</v>
      </c>
      <c r="I106" s="64">
        <f t="shared" si="4"/>
        <v>7</v>
      </c>
      <c r="J106" s="71"/>
      <c r="K106" s="99">
        <v>320</v>
      </c>
      <c r="M106" s="5" t="s">
        <v>15</v>
      </c>
      <c r="N106" s="5" t="s">
        <v>16</v>
      </c>
      <c r="O106" s="5" t="s">
        <v>1</v>
      </c>
      <c r="P106" s="5" t="s">
        <v>6</v>
      </c>
      <c r="Q106" s="5" t="s">
        <v>2</v>
      </c>
    </row>
    <row r="107" spans="1:20" s="5" customFormat="1" ht="18.75" customHeight="1" x14ac:dyDescent="0.2">
      <c r="A107" s="82">
        <v>42096</v>
      </c>
      <c r="B107" s="79">
        <v>310</v>
      </c>
      <c r="C107" s="45">
        <f t="shared" si="5"/>
        <v>1.2298682284040996</v>
      </c>
      <c r="D107" s="45">
        <f t="shared" si="3"/>
        <v>30.746705710102489</v>
      </c>
      <c r="E107" s="61">
        <v>230</v>
      </c>
      <c r="F107" s="62">
        <v>3.3</v>
      </c>
      <c r="G107" s="63">
        <v>5.0999999999999996</v>
      </c>
      <c r="H107" s="45"/>
      <c r="I107" s="64" t="str">
        <f t="shared" si="4"/>
        <v/>
      </c>
      <c r="J107" s="83" t="s">
        <v>28</v>
      </c>
      <c r="K107" s="99">
        <v>320</v>
      </c>
    </row>
    <row r="108" spans="1:20" s="5" customFormat="1" ht="18.75" customHeight="1" x14ac:dyDescent="0.2">
      <c r="A108" s="68">
        <v>42097</v>
      </c>
      <c r="B108" s="60"/>
      <c r="C108" s="45">
        <f t="shared" si="5"/>
        <v>39.355783308931187</v>
      </c>
      <c r="D108" s="45" t="str">
        <f t="shared" si="3"/>
        <v/>
      </c>
      <c r="E108" s="61"/>
      <c r="F108" s="62"/>
      <c r="G108" s="63"/>
      <c r="H108" s="45"/>
      <c r="I108" s="64" t="str">
        <f t="shared" si="4"/>
        <v/>
      </c>
      <c r="J108" s="71"/>
      <c r="K108" s="99">
        <v>320</v>
      </c>
      <c r="M108" s="5">
        <f>COUNTA(B72:B104)</f>
        <v>24</v>
      </c>
      <c r="N108" s="5">
        <f>COUNTA(E72:E105)</f>
        <v>1</v>
      </c>
      <c r="O108" s="5">
        <f>COUNTA(F72:F105)</f>
        <v>0</v>
      </c>
      <c r="P108" s="5">
        <f>COUNTA(G72:G105)</f>
        <v>0</v>
      </c>
      <c r="Q108" s="5">
        <f>COUNTA(H72:H105)</f>
        <v>23</v>
      </c>
      <c r="S108" s="36">
        <f>SUM(M108:R108)</f>
        <v>48</v>
      </c>
      <c r="T108" s="35">
        <f>SUM(S108)</f>
        <v>48</v>
      </c>
    </row>
    <row r="109" spans="1:20" s="5" customFormat="1" ht="18.75" customHeight="1" x14ac:dyDescent="0.2">
      <c r="A109" s="68">
        <v>42098</v>
      </c>
      <c r="B109" s="60"/>
      <c r="C109" s="45">
        <f t="shared" si="5"/>
        <v>39.355783308931187</v>
      </c>
      <c r="D109" s="45" t="str">
        <f t="shared" si="3"/>
        <v/>
      </c>
      <c r="E109" s="61"/>
      <c r="F109" s="62"/>
      <c r="G109" s="63"/>
      <c r="H109" s="45"/>
      <c r="I109" s="64" t="str">
        <f t="shared" si="4"/>
        <v/>
      </c>
      <c r="J109" s="71"/>
      <c r="K109" s="99">
        <v>320</v>
      </c>
      <c r="M109" s="5">
        <f>COUNTA(#REF!)</f>
        <v>1</v>
      </c>
      <c r="N109" s="5">
        <f>COUNTA(#REF!)</f>
        <v>1</v>
      </c>
      <c r="O109" s="5">
        <f>COUNTA(#REF!)</f>
        <v>1</v>
      </c>
      <c r="P109" s="5">
        <f>COUNTA(#REF!)</f>
        <v>1</v>
      </c>
      <c r="Q109" s="5">
        <f>COUNTA(#REF!)</f>
        <v>1</v>
      </c>
      <c r="S109" s="36">
        <f>SUM(M109:R109)</f>
        <v>5</v>
      </c>
    </row>
    <row r="110" spans="1:20" s="5" customFormat="1" ht="18.75" customHeight="1" x14ac:dyDescent="0.2">
      <c r="A110" s="68">
        <v>42099</v>
      </c>
      <c r="B110" s="60"/>
      <c r="C110" s="45">
        <f t="shared" si="5"/>
        <v>39.355783308931187</v>
      </c>
      <c r="D110" s="45" t="str">
        <f t="shared" si="3"/>
        <v/>
      </c>
      <c r="E110" s="61"/>
      <c r="F110" s="62"/>
      <c r="G110" s="63"/>
      <c r="H110" s="45"/>
      <c r="I110" s="64" t="str">
        <f t="shared" si="4"/>
        <v/>
      </c>
      <c r="J110" s="71"/>
      <c r="K110" s="99">
        <v>320</v>
      </c>
      <c r="M110" s="5">
        <f>COUNTA(#REF!)</f>
        <v>1</v>
      </c>
      <c r="N110" s="5">
        <f>COUNTA(#REF!)</f>
        <v>1</v>
      </c>
      <c r="O110" s="5">
        <f>COUNTA(#REF!)</f>
        <v>1</v>
      </c>
      <c r="P110" s="5">
        <f>COUNTA(#REF!)</f>
        <v>1</v>
      </c>
      <c r="Q110" s="5">
        <f>COUNTA(#REF!)</f>
        <v>1</v>
      </c>
      <c r="S110" s="36">
        <f>SUM(M110:R110)</f>
        <v>5</v>
      </c>
    </row>
    <row r="111" spans="1:20" s="5" customFormat="1" ht="18.75" customHeight="1" x14ac:dyDescent="0.2">
      <c r="A111" s="68">
        <v>42100</v>
      </c>
      <c r="B111" s="60"/>
      <c r="C111" s="45">
        <f t="shared" si="5"/>
        <v>39.355783308931187</v>
      </c>
      <c r="D111" s="45" t="str">
        <f t="shared" si="3"/>
        <v/>
      </c>
      <c r="E111" s="61"/>
      <c r="F111" s="62"/>
      <c r="G111" s="63"/>
      <c r="H111" s="45"/>
      <c r="I111" s="64" t="str">
        <f t="shared" si="4"/>
        <v/>
      </c>
      <c r="J111" s="71"/>
      <c r="K111" s="99">
        <v>320</v>
      </c>
    </row>
    <row r="112" spans="1:20" s="5" customFormat="1" ht="18.75" customHeight="1" x14ac:dyDescent="0.2">
      <c r="A112" s="68">
        <v>42101</v>
      </c>
      <c r="B112" s="60">
        <v>313</v>
      </c>
      <c r="C112" s="45">
        <f t="shared" si="5"/>
        <v>0.86090775988286972</v>
      </c>
      <c r="D112" s="45">
        <f t="shared" si="3"/>
        <v>21.522693997071745</v>
      </c>
      <c r="E112" s="61"/>
      <c r="F112" s="62"/>
      <c r="G112" s="63"/>
      <c r="H112" s="45">
        <v>1075</v>
      </c>
      <c r="I112" s="64">
        <f t="shared" si="4"/>
        <v>17</v>
      </c>
      <c r="J112" s="71"/>
      <c r="K112" s="99">
        <v>320</v>
      </c>
    </row>
    <row r="113" spans="1:17" s="5" customFormat="1" ht="18.75" customHeight="1" x14ac:dyDescent="0.2">
      <c r="A113" s="68">
        <v>42102</v>
      </c>
      <c r="B113" s="60">
        <v>285</v>
      </c>
      <c r="C113" s="45">
        <f t="shared" si="5"/>
        <v>4.304538799414348</v>
      </c>
      <c r="D113" s="45">
        <f t="shared" si="3"/>
        <v>107.61346998535871</v>
      </c>
      <c r="E113" s="61"/>
      <c r="F113" s="62"/>
      <c r="G113" s="63"/>
      <c r="H113" s="45">
        <v>1075</v>
      </c>
      <c r="I113" s="64">
        <f t="shared" si="4"/>
        <v>17</v>
      </c>
      <c r="J113" s="71"/>
      <c r="K113" s="99">
        <v>320</v>
      </c>
    </row>
    <row r="114" spans="1:17" s="5" customFormat="1" ht="18.75" customHeight="1" x14ac:dyDescent="0.2">
      <c r="A114" s="68">
        <v>42103</v>
      </c>
      <c r="B114" s="60">
        <v>293</v>
      </c>
      <c r="C114" s="45">
        <f t="shared" si="5"/>
        <v>3.3206442166910688</v>
      </c>
      <c r="D114" s="45">
        <f t="shared" si="3"/>
        <v>83.016105417276719</v>
      </c>
      <c r="E114" s="61"/>
      <c r="F114" s="62"/>
      <c r="G114" s="63"/>
      <c r="H114" s="45">
        <v>1075</v>
      </c>
      <c r="I114" s="64">
        <f t="shared" si="4"/>
        <v>17</v>
      </c>
      <c r="J114" s="71"/>
      <c r="K114" s="99">
        <v>320</v>
      </c>
    </row>
    <row r="115" spans="1:17" s="5" customFormat="1" ht="18.75" customHeight="1" x14ac:dyDescent="0.2">
      <c r="A115" s="68">
        <v>42104</v>
      </c>
      <c r="B115" s="60">
        <v>300</v>
      </c>
      <c r="C115" s="45">
        <f t="shared" si="5"/>
        <v>2.4597364568081992</v>
      </c>
      <c r="D115" s="45">
        <f t="shared" si="3"/>
        <v>61.493411420204978</v>
      </c>
      <c r="E115" s="61"/>
      <c r="F115" s="62"/>
      <c r="G115" s="63"/>
      <c r="H115" s="45">
        <v>1075</v>
      </c>
      <c r="I115" s="64">
        <f t="shared" si="4"/>
        <v>17</v>
      </c>
      <c r="J115" s="71"/>
      <c r="K115" s="99">
        <v>320</v>
      </c>
    </row>
    <row r="116" spans="1:17" s="5" customFormat="1" ht="18.75" customHeight="1" x14ac:dyDescent="0.2">
      <c r="A116" s="68">
        <v>42105</v>
      </c>
      <c r="B116" s="60"/>
      <c r="C116" s="45">
        <f t="shared" si="5"/>
        <v>39.355783308931187</v>
      </c>
      <c r="D116" s="45" t="str">
        <f t="shared" si="3"/>
        <v/>
      </c>
      <c r="E116" s="61"/>
      <c r="F116" s="62"/>
      <c r="G116" s="63"/>
      <c r="H116" s="45"/>
      <c r="I116" s="64" t="str">
        <f t="shared" si="4"/>
        <v/>
      </c>
      <c r="J116" s="71"/>
      <c r="K116" s="99">
        <v>320</v>
      </c>
      <c r="L116" s="7"/>
      <c r="M116" s="7"/>
      <c r="N116" s="7"/>
      <c r="O116" s="7"/>
      <c r="P116" s="7"/>
      <c r="Q116" s="7"/>
    </row>
    <row r="117" spans="1:17" s="5" customFormat="1" ht="18.75" customHeight="1" x14ac:dyDescent="0.2">
      <c r="A117" s="68">
        <v>42106</v>
      </c>
      <c r="B117" s="60"/>
      <c r="C117" s="45">
        <f t="shared" si="5"/>
        <v>39.355783308931187</v>
      </c>
      <c r="D117" s="45" t="str">
        <f t="shared" si="3"/>
        <v/>
      </c>
      <c r="E117" s="61"/>
      <c r="F117" s="62"/>
      <c r="G117" s="63"/>
      <c r="H117" s="45"/>
      <c r="I117" s="64" t="str">
        <f t="shared" si="4"/>
        <v/>
      </c>
      <c r="J117" s="71"/>
      <c r="K117" s="99">
        <v>320</v>
      </c>
      <c r="L117" s="7"/>
      <c r="M117" s="7"/>
      <c r="N117" s="7"/>
      <c r="O117" s="7"/>
      <c r="P117" s="7"/>
      <c r="Q117" s="7"/>
    </row>
    <row r="118" spans="1:17" s="5" customFormat="1" ht="18.75" customHeight="1" x14ac:dyDescent="0.2">
      <c r="A118" s="68">
        <v>42107</v>
      </c>
      <c r="B118" s="60">
        <v>315</v>
      </c>
      <c r="C118" s="45">
        <f t="shared" si="5"/>
        <v>0.6149341142020498</v>
      </c>
      <c r="D118" s="45">
        <f t="shared" si="3"/>
        <v>15.373352855051245</v>
      </c>
      <c r="E118" s="61"/>
      <c r="F118" s="62"/>
      <c r="G118" s="63"/>
      <c r="H118" s="45">
        <v>1080</v>
      </c>
      <c r="I118" s="64">
        <f t="shared" si="4"/>
        <v>12</v>
      </c>
      <c r="J118" s="71"/>
      <c r="K118" s="99">
        <v>320</v>
      </c>
      <c r="L118" s="7"/>
      <c r="M118" s="7"/>
      <c r="N118" s="7"/>
      <c r="O118" s="7"/>
      <c r="P118" s="7"/>
      <c r="Q118" s="7"/>
    </row>
    <row r="119" spans="1:17" s="5" customFormat="1" ht="18.75" customHeight="1" x14ac:dyDescent="0.2">
      <c r="A119" s="68">
        <v>42108</v>
      </c>
      <c r="B119" s="60">
        <v>313</v>
      </c>
      <c r="C119" s="45">
        <f t="shared" si="5"/>
        <v>0.86090775988286972</v>
      </c>
      <c r="D119" s="45">
        <f t="shared" si="3"/>
        <v>21.522693997071745</v>
      </c>
      <c r="E119" s="61"/>
      <c r="F119" s="62"/>
      <c r="G119" s="63"/>
      <c r="H119" s="45">
        <v>1085</v>
      </c>
      <c r="I119" s="64">
        <f t="shared" si="4"/>
        <v>7</v>
      </c>
      <c r="J119" s="71"/>
      <c r="K119" s="99">
        <v>320</v>
      </c>
      <c r="L119" s="7"/>
      <c r="M119" s="7"/>
      <c r="N119" s="7"/>
      <c r="O119" s="7"/>
      <c r="P119" s="7"/>
      <c r="Q119" s="7"/>
    </row>
    <row r="120" spans="1:17" s="5" customFormat="1" ht="18.75" customHeight="1" x14ac:dyDescent="0.2">
      <c r="A120" s="68">
        <v>42109</v>
      </c>
      <c r="B120" s="60">
        <v>294</v>
      </c>
      <c r="C120" s="45">
        <f t="shared" si="5"/>
        <v>3.1976573938506587</v>
      </c>
      <c r="D120" s="45">
        <f t="shared" si="3"/>
        <v>79.941434846266475</v>
      </c>
      <c r="E120" s="61"/>
      <c r="F120" s="62"/>
      <c r="G120" s="63"/>
      <c r="H120" s="45">
        <v>1085</v>
      </c>
      <c r="I120" s="64">
        <f t="shared" si="4"/>
        <v>7</v>
      </c>
      <c r="J120" s="71"/>
      <c r="K120" s="99">
        <v>320</v>
      </c>
      <c r="L120" s="7"/>
      <c r="M120" s="7"/>
      <c r="N120" s="7"/>
      <c r="O120" s="7"/>
      <c r="P120" s="7"/>
      <c r="Q120" s="7"/>
    </row>
    <row r="121" spans="1:17" s="5" customFormat="1" ht="18.75" customHeight="1" x14ac:dyDescent="0.2">
      <c r="A121" s="68">
        <v>42110</v>
      </c>
      <c r="B121" s="60">
        <v>315</v>
      </c>
      <c r="C121" s="45">
        <f t="shared" si="5"/>
        <v>0.6149341142020498</v>
      </c>
      <c r="D121" s="45">
        <f t="shared" si="3"/>
        <v>15.373352855051245</v>
      </c>
      <c r="E121" s="61"/>
      <c r="F121" s="62"/>
      <c r="G121" s="63"/>
      <c r="H121" s="45">
        <v>1080</v>
      </c>
      <c r="I121" s="64">
        <f t="shared" si="4"/>
        <v>12</v>
      </c>
      <c r="J121" s="71"/>
      <c r="K121" s="99">
        <v>320</v>
      </c>
      <c r="L121" s="7"/>
      <c r="M121" s="7"/>
      <c r="N121" s="7"/>
      <c r="O121" s="7"/>
      <c r="P121" s="7"/>
      <c r="Q121" s="7"/>
    </row>
    <row r="122" spans="1:17" s="5" customFormat="1" ht="18.75" customHeight="1" x14ac:dyDescent="0.2">
      <c r="A122" s="68">
        <v>42111</v>
      </c>
      <c r="B122" s="60">
        <v>308</v>
      </c>
      <c r="C122" s="45">
        <f t="shared" si="5"/>
        <v>1.4758418740849195</v>
      </c>
      <c r="D122" s="45">
        <f t="shared" si="3"/>
        <v>36.896046852122986</v>
      </c>
      <c r="E122" s="61"/>
      <c r="F122" s="62"/>
      <c r="G122" s="63"/>
      <c r="H122" s="45">
        <v>1090</v>
      </c>
      <c r="I122" s="64">
        <f t="shared" si="4"/>
        <v>2</v>
      </c>
      <c r="J122" s="71"/>
      <c r="K122" s="99">
        <v>320</v>
      </c>
      <c r="L122" s="7"/>
      <c r="M122" s="7"/>
      <c r="N122" s="7"/>
      <c r="O122" s="7"/>
      <c r="P122" s="7"/>
      <c r="Q122" s="7"/>
    </row>
    <row r="123" spans="1:17" s="5" customFormat="1" ht="18.75" customHeight="1" x14ac:dyDescent="0.2">
      <c r="A123" s="68">
        <v>42112</v>
      </c>
      <c r="B123" s="60"/>
      <c r="C123" s="45">
        <f t="shared" si="5"/>
        <v>39.355783308931187</v>
      </c>
      <c r="D123" s="45" t="str">
        <f t="shared" si="3"/>
        <v/>
      </c>
      <c r="E123" s="61"/>
      <c r="F123" s="62"/>
      <c r="G123" s="63"/>
      <c r="H123" s="45"/>
      <c r="I123" s="64" t="str">
        <f t="shared" si="4"/>
        <v/>
      </c>
      <c r="J123" s="71"/>
      <c r="K123" s="99">
        <v>320</v>
      </c>
      <c r="L123" s="7"/>
      <c r="M123" s="7"/>
      <c r="N123" s="7"/>
      <c r="O123" s="7"/>
      <c r="P123" s="7"/>
      <c r="Q123" s="7"/>
    </row>
    <row r="124" spans="1:17" s="5" customFormat="1" ht="18.75" customHeight="1" x14ac:dyDescent="0.2">
      <c r="A124" s="68">
        <v>42113</v>
      </c>
      <c r="B124" s="60"/>
      <c r="C124" s="45">
        <f t="shared" si="5"/>
        <v>39.355783308931187</v>
      </c>
      <c r="D124" s="45" t="str">
        <f t="shared" si="3"/>
        <v/>
      </c>
      <c r="E124" s="61"/>
      <c r="F124" s="62"/>
      <c r="G124" s="63"/>
      <c r="H124" s="45"/>
      <c r="I124" s="64" t="str">
        <f t="shared" si="4"/>
        <v/>
      </c>
      <c r="J124" s="71"/>
      <c r="K124" s="99">
        <v>320</v>
      </c>
      <c r="L124" s="7"/>
      <c r="M124" s="7"/>
      <c r="N124" s="7"/>
      <c r="O124" s="7"/>
      <c r="P124" s="7"/>
      <c r="Q124" s="7"/>
    </row>
    <row r="125" spans="1:17" s="5" customFormat="1" ht="18.75" customHeight="1" x14ac:dyDescent="0.2">
      <c r="A125" s="68">
        <v>42114</v>
      </c>
      <c r="B125" s="60">
        <v>288</v>
      </c>
      <c r="C125" s="45">
        <f t="shared" si="5"/>
        <v>3.9355783308931187</v>
      </c>
      <c r="D125" s="45">
        <f t="shared" si="3"/>
        <v>98.389458272327971</v>
      </c>
      <c r="E125" s="61"/>
      <c r="F125" s="62"/>
      <c r="G125" s="63"/>
      <c r="H125" s="45">
        <v>1085</v>
      </c>
      <c r="I125" s="64">
        <f t="shared" si="4"/>
        <v>7</v>
      </c>
      <c r="J125" s="71"/>
      <c r="K125" s="99">
        <v>320</v>
      </c>
      <c r="L125" s="7"/>
      <c r="M125" s="7"/>
      <c r="N125" s="7"/>
      <c r="O125" s="7"/>
      <c r="P125" s="7"/>
      <c r="Q125" s="7"/>
    </row>
    <row r="126" spans="1:17" s="5" customFormat="1" ht="18.75" customHeight="1" x14ac:dyDescent="0.2">
      <c r="A126" s="68">
        <v>42115</v>
      </c>
      <c r="B126" s="60">
        <v>305</v>
      </c>
      <c r="C126" s="45">
        <f t="shared" si="5"/>
        <v>1.8448023426061493</v>
      </c>
      <c r="D126" s="45">
        <f t="shared" si="3"/>
        <v>46.120058565153734</v>
      </c>
      <c r="E126" s="61"/>
      <c r="F126" s="62"/>
      <c r="G126" s="63"/>
      <c r="H126" s="45">
        <v>1085</v>
      </c>
      <c r="I126" s="64">
        <f t="shared" si="4"/>
        <v>7</v>
      </c>
      <c r="J126" s="71"/>
      <c r="K126" s="99">
        <v>320</v>
      </c>
      <c r="L126" s="7"/>
      <c r="M126" s="7"/>
      <c r="N126" s="7"/>
      <c r="O126" s="7"/>
      <c r="P126" s="7"/>
      <c r="Q126" s="7"/>
    </row>
    <row r="127" spans="1:17" s="5" customFormat="1" ht="18.75" customHeight="1" x14ac:dyDescent="0.2">
      <c r="A127" s="82">
        <v>42115</v>
      </c>
      <c r="B127" s="79">
        <v>300</v>
      </c>
      <c r="C127" s="45">
        <f t="shared" si="5"/>
        <v>2.4597364568081992</v>
      </c>
      <c r="D127" s="45">
        <f t="shared" si="3"/>
        <v>61.493411420204978</v>
      </c>
      <c r="E127" s="61"/>
      <c r="F127" s="62"/>
      <c r="G127" s="63"/>
      <c r="H127" s="45"/>
      <c r="I127" s="64" t="str">
        <f t="shared" si="4"/>
        <v/>
      </c>
      <c r="J127" s="71"/>
      <c r="K127" s="99">
        <v>320</v>
      </c>
      <c r="L127" s="7"/>
      <c r="M127" s="7"/>
      <c r="N127" s="7"/>
      <c r="O127" s="7"/>
      <c r="P127" s="7"/>
      <c r="Q127" s="7"/>
    </row>
    <row r="128" spans="1:17" s="5" customFormat="1" ht="19.149999999999999" customHeight="1" x14ac:dyDescent="0.2">
      <c r="A128" s="68">
        <v>42116</v>
      </c>
      <c r="B128" s="60">
        <v>308</v>
      </c>
      <c r="C128" s="45">
        <f t="shared" si="5"/>
        <v>1.4758418740849195</v>
      </c>
      <c r="D128" s="45">
        <f t="shared" si="3"/>
        <v>36.896046852122986</v>
      </c>
      <c r="E128" s="61"/>
      <c r="F128" s="62"/>
      <c r="G128" s="63"/>
      <c r="H128" s="45">
        <v>1080</v>
      </c>
      <c r="I128" s="64">
        <f t="shared" si="4"/>
        <v>12</v>
      </c>
      <c r="J128" s="71"/>
      <c r="K128" s="99">
        <v>320</v>
      </c>
      <c r="L128" s="7"/>
      <c r="M128" s="7"/>
      <c r="N128" s="7"/>
      <c r="O128" s="7"/>
      <c r="P128" s="7"/>
      <c r="Q128" s="7"/>
    </row>
    <row r="129" spans="1:20" s="5" customFormat="1" ht="18.75" customHeight="1" x14ac:dyDescent="0.2">
      <c r="A129" s="68">
        <v>42117</v>
      </c>
      <c r="B129" s="60">
        <v>300</v>
      </c>
      <c r="C129" s="45">
        <f t="shared" si="5"/>
        <v>2.4597364568081992</v>
      </c>
      <c r="D129" s="45">
        <f t="shared" si="3"/>
        <v>61.493411420204978</v>
      </c>
      <c r="E129" s="61"/>
      <c r="F129" s="62"/>
      <c r="G129" s="63"/>
      <c r="H129" s="45">
        <v>1080</v>
      </c>
      <c r="I129" s="64">
        <f t="shared" si="4"/>
        <v>12</v>
      </c>
      <c r="J129" s="71"/>
      <c r="K129" s="99">
        <v>320</v>
      </c>
    </row>
    <row r="130" spans="1:20" s="5" customFormat="1" ht="18.75" customHeight="1" x14ac:dyDescent="0.2">
      <c r="A130" s="68">
        <v>42118</v>
      </c>
      <c r="B130" s="60">
        <v>295</v>
      </c>
      <c r="C130" s="45">
        <f t="shared" si="5"/>
        <v>3.0746705710102491</v>
      </c>
      <c r="D130" s="45">
        <f t="shared" si="3"/>
        <v>76.86676427525623</v>
      </c>
      <c r="E130" s="61"/>
      <c r="F130" s="62"/>
      <c r="G130" s="63"/>
      <c r="H130" s="45">
        <v>1075</v>
      </c>
      <c r="I130" s="64">
        <f t="shared" si="4"/>
        <v>17</v>
      </c>
      <c r="J130" s="71"/>
      <c r="K130" s="99">
        <v>320</v>
      </c>
    </row>
    <row r="131" spans="1:20" s="5" customFormat="1" ht="18.75" customHeight="1" x14ac:dyDescent="0.2">
      <c r="A131" s="68">
        <v>42119</v>
      </c>
      <c r="B131" s="60"/>
      <c r="C131" s="45">
        <f t="shared" si="5"/>
        <v>39.355783308931187</v>
      </c>
      <c r="D131" s="45" t="str">
        <f t="shared" si="3"/>
        <v/>
      </c>
      <c r="E131" s="61"/>
      <c r="F131" s="62"/>
      <c r="G131" s="63"/>
      <c r="H131" s="45"/>
      <c r="I131" s="64" t="str">
        <f t="shared" si="4"/>
        <v/>
      </c>
      <c r="J131" s="71"/>
      <c r="K131" s="99">
        <v>320</v>
      </c>
    </row>
    <row r="132" spans="1:20" s="5" customFormat="1" ht="18.75" customHeight="1" x14ac:dyDescent="0.2">
      <c r="A132" s="68">
        <v>42120</v>
      </c>
      <c r="B132" s="60"/>
      <c r="C132" s="45">
        <f t="shared" si="5"/>
        <v>39.355783308931187</v>
      </c>
      <c r="D132" s="45" t="str">
        <f t="shared" si="3"/>
        <v/>
      </c>
      <c r="E132" s="61"/>
      <c r="F132" s="62"/>
      <c r="G132" s="63"/>
      <c r="H132" s="45"/>
      <c r="I132" s="64" t="str">
        <f t="shared" si="4"/>
        <v/>
      </c>
      <c r="J132" s="71"/>
      <c r="K132" s="99">
        <v>320</v>
      </c>
    </row>
    <row r="133" spans="1:20" s="5" customFormat="1" ht="18.75" customHeight="1" x14ac:dyDescent="0.2">
      <c r="A133" s="68">
        <v>42121</v>
      </c>
      <c r="B133" s="60">
        <v>299</v>
      </c>
      <c r="C133" s="45">
        <f t="shared" si="5"/>
        <v>2.5827232796486093</v>
      </c>
      <c r="D133" s="45">
        <f t="shared" si="3"/>
        <v>64.568081991215237</v>
      </c>
      <c r="E133" s="61"/>
      <c r="F133" s="62"/>
      <c r="G133" s="63"/>
      <c r="H133" s="45">
        <v>1070</v>
      </c>
      <c r="I133" s="64">
        <f t="shared" si="4"/>
        <v>22</v>
      </c>
      <c r="J133" s="71"/>
      <c r="K133" s="99">
        <v>320</v>
      </c>
    </row>
    <row r="134" spans="1:20" s="5" customFormat="1" ht="18.75" customHeight="1" x14ac:dyDescent="0.2">
      <c r="A134" s="68">
        <v>42122</v>
      </c>
      <c r="B134" s="60">
        <v>321</v>
      </c>
      <c r="C134" s="45">
        <f t="shared" si="5"/>
        <v>-0.12298682284040996</v>
      </c>
      <c r="D134" s="45">
        <f t="shared" si="3"/>
        <v>-3.0746705710102491</v>
      </c>
      <c r="E134" s="61"/>
      <c r="F134" s="62"/>
      <c r="G134" s="63"/>
      <c r="H134" s="45">
        <v>1070</v>
      </c>
      <c r="I134" s="64">
        <f t="shared" si="4"/>
        <v>22</v>
      </c>
      <c r="J134" s="71"/>
      <c r="K134" s="99">
        <v>320</v>
      </c>
    </row>
    <row r="135" spans="1:20" s="5" customFormat="1" ht="18.75" customHeight="1" x14ac:dyDescent="0.2">
      <c r="A135" s="68">
        <v>42123</v>
      </c>
      <c r="B135" s="60">
        <v>324</v>
      </c>
      <c r="C135" s="45">
        <f t="shared" si="5"/>
        <v>-0.49194729136163984</v>
      </c>
      <c r="D135" s="45">
        <f t="shared" si="3"/>
        <v>-12.298682284040996</v>
      </c>
      <c r="E135" s="61"/>
      <c r="F135" s="62"/>
      <c r="G135" s="63"/>
      <c r="H135" s="45">
        <v>1065</v>
      </c>
      <c r="I135" s="64">
        <f t="shared" si="4"/>
        <v>27</v>
      </c>
      <c r="J135" s="71"/>
      <c r="K135" s="99">
        <v>320</v>
      </c>
    </row>
    <row r="136" spans="1:20" s="5" customFormat="1" ht="18.75" customHeight="1" x14ac:dyDescent="0.2">
      <c r="A136" s="68">
        <v>42124</v>
      </c>
      <c r="B136" s="60">
        <v>321</v>
      </c>
      <c r="C136" s="45">
        <f t="shared" si="5"/>
        <v>-0.12298682284040996</v>
      </c>
      <c r="D136" s="45">
        <f t="shared" si="3"/>
        <v>-3.0746705710102491</v>
      </c>
      <c r="E136" s="61"/>
      <c r="F136" s="62"/>
      <c r="G136" s="63"/>
      <c r="H136" s="45">
        <v>1060</v>
      </c>
      <c r="I136" s="64">
        <f t="shared" si="4"/>
        <v>32</v>
      </c>
      <c r="J136" s="71"/>
      <c r="K136" s="99">
        <v>320</v>
      </c>
    </row>
    <row r="137" spans="1:20" s="5" customFormat="1" ht="18.75" customHeight="1" x14ac:dyDescent="0.2">
      <c r="A137" s="68">
        <v>42125</v>
      </c>
      <c r="B137" s="60"/>
      <c r="C137" s="45">
        <f t="shared" si="5"/>
        <v>39.355783308931187</v>
      </c>
      <c r="D137" s="45" t="str">
        <f t="shared" ref="D137:D200" si="6">IF(B137="","",C137*$D$6)</f>
        <v/>
      </c>
      <c r="E137" s="61"/>
      <c r="F137" s="62"/>
      <c r="G137" s="63"/>
      <c r="H137" s="45"/>
      <c r="I137" s="64" t="str">
        <f t="shared" si="4"/>
        <v/>
      </c>
      <c r="J137" s="71"/>
      <c r="K137" s="99">
        <v>320</v>
      </c>
    </row>
    <row r="138" spans="1:20" s="5" customFormat="1" ht="18.75" customHeight="1" x14ac:dyDescent="0.2">
      <c r="A138" s="68">
        <v>42126</v>
      </c>
      <c r="B138" s="60"/>
      <c r="C138" s="45">
        <f t="shared" si="5"/>
        <v>39.355783308931187</v>
      </c>
      <c r="D138" s="45" t="str">
        <f t="shared" si="6"/>
        <v/>
      </c>
      <c r="E138" s="61"/>
      <c r="F138" s="62"/>
      <c r="G138" s="63"/>
      <c r="H138" s="45"/>
      <c r="I138" s="64" t="str">
        <f t="shared" ref="I138:I201" si="7">IF(H138="","",$H$6-H138)</f>
        <v/>
      </c>
      <c r="J138" s="71"/>
      <c r="K138" s="99">
        <v>320</v>
      </c>
      <c r="M138" s="33"/>
      <c r="N138" s="66" t="s">
        <v>17</v>
      </c>
      <c r="O138" s="33"/>
      <c r="P138" s="33" t="s">
        <v>21</v>
      </c>
      <c r="Q138" s="44"/>
    </row>
    <row r="139" spans="1:20" s="5" customFormat="1" ht="18.75" customHeight="1" x14ac:dyDescent="0.2">
      <c r="A139" s="68">
        <v>42127</v>
      </c>
      <c r="B139" s="60"/>
      <c r="C139" s="45">
        <f t="shared" si="5"/>
        <v>39.355783308931187</v>
      </c>
      <c r="D139" s="45" t="str">
        <f t="shared" si="6"/>
        <v/>
      </c>
      <c r="E139" s="61"/>
      <c r="F139" s="62"/>
      <c r="G139" s="63"/>
      <c r="H139" s="45"/>
      <c r="I139" s="64" t="str">
        <f t="shared" si="7"/>
        <v/>
      </c>
      <c r="J139" s="71"/>
      <c r="K139" s="99">
        <v>320</v>
      </c>
      <c r="M139" s="5" t="s">
        <v>15</v>
      </c>
      <c r="N139" s="5" t="s">
        <v>16</v>
      </c>
      <c r="O139" s="5" t="s">
        <v>1</v>
      </c>
      <c r="P139" s="5" t="s">
        <v>6</v>
      </c>
      <c r="Q139" s="5" t="s">
        <v>2</v>
      </c>
    </row>
    <row r="140" spans="1:20" s="5" customFormat="1" ht="18.75" customHeight="1" x14ac:dyDescent="0.2">
      <c r="A140" s="68">
        <v>42128</v>
      </c>
      <c r="B140" s="60">
        <v>311</v>
      </c>
      <c r="C140" s="45">
        <f t="shared" si="5"/>
        <v>1.1068814055636895</v>
      </c>
      <c r="D140" s="45">
        <f t="shared" si="6"/>
        <v>27.672035139092237</v>
      </c>
      <c r="E140" s="61"/>
      <c r="F140" s="62"/>
      <c r="G140" s="63"/>
      <c r="H140" s="45">
        <v>1075</v>
      </c>
      <c r="I140" s="64">
        <f t="shared" si="7"/>
        <v>17</v>
      </c>
      <c r="J140" s="71"/>
      <c r="K140" s="99">
        <v>320</v>
      </c>
      <c r="M140" s="5">
        <f>COUNTA(B105:B137)</f>
        <v>22</v>
      </c>
      <c r="N140" s="5">
        <f>COUNTA(E106:E138)</f>
        <v>1</v>
      </c>
      <c r="O140" s="5">
        <f>COUNTA(F106:F138)</f>
        <v>1</v>
      </c>
      <c r="P140" s="5">
        <f>COUNTA(G106:G138)</f>
        <v>1</v>
      </c>
      <c r="Q140" s="5">
        <f>COUNTA(H106:H138)</f>
        <v>19</v>
      </c>
      <c r="S140" s="36">
        <f>SUM(M140:R140)</f>
        <v>44</v>
      </c>
      <c r="T140" s="35">
        <f>SUM(S140)</f>
        <v>44</v>
      </c>
    </row>
    <row r="141" spans="1:20" s="5" customFormat="1" ht="18.75" customHeight="1" x14ac:dyDescent="0.2">
      <c r="A141" s="68">
        <v>42129</v>
      </c>
      <c r="B141" s="60">
        <v>294</v>
      </c>
      <c r="C141" s="45">
        <f t="shared" si="5"/>
        <v>3.1976573938506587</v>
      </c>
      <c r="D141" s="45">
        <f t="shared" si="6"/>
        <v>79.941434846266475</v>
      </c>
      <c r="E141" s="61"/>
      <c r="F141" s="62">
        <v>2.6</v>
      </c>
      <c r="G141" s="63"/>
      <c r="H141" s="45">
        <v>1080</v>
      </c>
      <c r="I141" s="64">
        <f t="shared" si="7"/>
        <v>12</v>
      </c>
      <c r="J141" s="71"/>
      <c r="K141" s="99">
        <v>320</v>
      </c>
      <c r="M141" s="5">
        <f>COUNTA(#REF!)</f>
        <v>1</v>
      </c>
      <c r="N141" s="5">
        <f>COUNTA(#REF!)</f>
        <v>1</v>
      </c>
      <c r="O141" s="5">
        <f>COUNTA(#REF!)</f>
        <v>1</v>
      </c>
      <c r="P141" s="5">
        <f>COUNTA(#REF!)</f>
        <v>1</v>
      </c>
      <c r="Q141" s="5">
        <f>COUNTA(#REF!)</f>
        <v>1</v>
      </c>
      <c r="S141" s="36">
        <f>SUM(M141:R141)</f>
        <v>5</v>
      </c>
    </row>
    <row r="142" spans="1:20" s="5" customFormat="1" ht="18.75" customHeight="1" x14ac:dyDescent="0.2">
      <c r="A142" s="82">
        <v>42129</v>
      </c>
      <c r="B142" s="79">
        <v>290</v>
      </c>
      <c r="C142" s="45">
        <f t="shared" si="5"/>
        <v>3.6896046852122986</v>
      </c>
      <c r="D142" s="45">
        <f t="shared" si="6"/>
        <v>92.240117130307468</v>
      </c>
      <c r="E142" s="61"/>
      <c r="F142" s="62"/>
      <c r="G142" s="63"/>
      <c r="H142" s="45"/>
      <c r="I142" s="64" t="str">
        <f t="shared" si="7"/>
        <v/>
      </c>
      <c r="J142" s="83" t="s">
        <v>28</v>
      </c>
      <c r="K142" s="99">
        <v>320</v>
      </c>
      <c r="S142" s="36"/>
    </row>
    <row r="143" spans="1:20" ht="18.75" customHeight="1" x14ac:dyDescent="0.2">
      <c r="A143" s="68">
        <v>42130</v>
      </c>
      <c r="B143" s="60">
        <v>322</v>
      </c>
      <c r="C143" s="45">
        <f t="shared" si="5"/>
        <v>-0.24597364568081992</v>
      </c>
      <c r="D143" s="45">
        <f t="shared" si="6"/>
        <v>-6.1493411420204982</v>
      </c>
      <c r="E143" s="61"/>
      <c r="F143" s="62"/>
      <c r="G143" s="63"/>
      <c r="H143" s="45">
        <v>1085</v>
      </c>
      <c r="I143" s="64">
        <f t="shared" si="7"/>
        <v>7</v>
      </c>
      <c r="J143" s="71"/>
      <c r="K143" s="99">
        <v>320</v>
      </c>
      <c r="M143" s="5">
        <f>COUNTA(#REF!)</f>
        <v>1</v>
      </c>
      <c r="N143" s="5">
        <f>COUNTA(#REF!)</f>
        <v>1</v>
      </c>
      <c r="O143" s="5">
        <f>COUNTA(#REF!)</f>
        <v>1</v>
      </c>
      <c r="P143" s="5">
        <f>COUNTA(#REF!)</f>
        <v>1</v>
      </c>
      <c r="Q143" s="5">
        <f>COUNTA(#REF!)</f>
        <v>1</v>
      </c>
      <c r="R143" s="5"/>
      <c r="S143" s="36">
        <f>SUM(M143:R143)</f>
        <v>5</v>
      </c>
      <c r="T143" s="5"/>
    </row>
    <row r="144" spans="1:20" ht="18.75" customHeight="1" x14ac:dyDescent="0.2">
      <c r="A144" s="68">
        <v>42131</v>
      </c>
      <c r="B144" s="60">
        <v>324</v>
      </c>
      <c r="C144" s="45">
        <f t="shared" si="5"/>
        <v>-0.49194729136163984</v>
      </c>
      <c r="D144" s="45">
        <f t="shared" si="6"/>
        <v>-12.298682284040996</v>
      </c>
      <c r="E144" s="61"/>
      <c r="F144" s="62"/>
      <c r="G144" s="63"/>
      <c r="H144" s="45">
        <v>1085</v>
      </c>
      <c r="I144" s="64">
        <f t="shared" si="7"/>
        <v>7</v>
      </c>
      <c r="J144" s="71"/>
      <c r="K144" s="99">
        <v>320</v>
      </c>
    </row>
    <row r="145" spans="1:11" ht="18.75" customHeight="1" x14ac:dyDescent="0.2">
      <c r="A145" s="68">
        <v>42132</v>
      </c>
      <c r="B145" s="60"/>
      <c r="C145" s="45">
        <f t="shared" si="5"/>
        <v>39.355783308931187</v>
      </c>
      <c r="D145" s="45" t="str">
        <f t="shared" si="6"/>
        <v/>
      </c>
      <c r="E145" s="61"/>
      <c r="F145" s="62"/>
      <c r="G145" s="63"/>
      <c r="H145" s="45"/>
      <c r="I145" s="64" t="str">
        <f t="shared" si="7"/>
        <v/>
      </c>
      <c r="J145" s="71"/>
      <c r="K145" s="99">
        <v>320</v>
      </c>
    </row>
    <row r="146" spans="1:11" ht="18.75" customHeight="1" x14ac:dyDescent="0.2">
      <c r="A146" s="68">
        <v>42133</v>
      </c>
      <c r="B146" s="60"/>
      <c r="C146" s="45">
        <f t="shared" si="5"/>
        <v>39.355783308931187</v>
      </c>
      <c r="D146" s="45" t="str">
        <f t="shared" si="6"/>
        <v/>
      </c>
      <c r="E146" s="61"/>
      <c r="F146" s="62"/>
      <c r="G146" s="63"/>
      <c r="H146" s="45"/>
      <c r="I146" s="64" t="str">
        <f t="shared" si="7"/>
        <v/>
      </c>
      <c r="J146" s="71"/>
      <c r="K146" s="99">
        <v>320</v>
      </c>
    </row>
    <row r="147" spans="1:11" ht="18.75" customHeight="1" x14ac:dyDescent="0.2">
      <c r="A147" s="68">
        <v>42134</v>
      </c>
      <c r="B147" s="60"/>
      <c r="C147" s="45">
        <f t="shared" ref="C147:C214" si="8">(-B147+$B$6)*$I$6/$E$6</f>
        <v>39.355783308931187</v>
      </c>
      <c r="D147" s="45" t="str">
        <f t="shared" si="6"/>
        <v/>
      </c>
      <c r="E147" s="61"/>
      <c r="F147" s="62"/>
      <c r="G147" s="63"/>
      <c r="H147" s="45"/>
      <c r="I147" s="64" t="str">
        <f t="shared" si="7"/>
        <v/>
      </c>
      <c r="J147" s="71"/>
      <c r="K147" s="99">
        <v>320</v>
      </c>
    </row>
    <row r="148" spans="1:11" ht="18.75" customHeight="1" x14ac:dyDescent="0.2">
      <c r="A148" s="68">
        <v>42135</v>
      </c>
      <c r="B148" s="60">
        <v>323</v>
      </c>
      <c r="C148" s="45">
        <v>0</v>
      </c>
      <c r="D148" s="45">
        <f t="shared" si="6"/>
        <v>0</v>
      </c>
      <c r="E148" s="61"/>
      <c r="F148" s="62"/>
      <c r="G148" s="63"/>
      <c r="H148" s="45">
        <v>1090</v>
      </c>
      <c r="I148" s="64">
        <f t="shared" si="7"/>
        <v>2</v>
      </c>
      <c r="J148" s="71"/>
      <c r="K148" s="99">
        <v>320</v>
      </c>
    </row>
    <row r="149" spans="1:11" ht="18.75" customHeight="1" x14ac:dyDescent="0.2">
      <c r="A149" s="68">
        <v>42136</v>
      </c>
      <c r="B149" s="60">
        <v>300</v>
      </c>
      <c r="C149" s="45">
        <f t="shared" si="8"/>
        <v>2.4597364568081992</v>
      </c>
      <c r="D149" s="45">
        <f t="shared" si="6"/>
        <v>61.493411420204978</v>
      </c>
      <c r="E149" s="61"/>
      <c r="F149" s="62"/>
      <c r="G149" s="63"/>
      <c r="H149" s="45">
        <v>1090</v>
      </c>
      <c r="I149" s="64">
        <f t="shared" si="7"/>
        <v>2</v>
      </c>
      <c r="J149" s="71"/>
      <c r="K149" s="99">
        <v>320</v>
      </c>
    </row>
    <row r="150" spans="1:11" ht="18.75" customHeight="1" x14ac:dyDescent="0.2">
      <c r="A150" s="68">
        <v>42137</v>
      </c>
      <c r="B150" s="60">
        <v>316</v>
      </c>
      <c r="C150" s="45">
        <f t="shared" si="8"/>
        <v>0.49194729136163984</v>
      </c>
      <c r="D150" s="45">
        <f t="shared" si="6"/>
        <v>12.298682284040996</v>
      </c>
      <c r="E150" s="61"/>
      <c r="F150" s="62"/>
      <c r="G150" s="63"/>
      <c r="H150" s="45">
        <v>1085</v>
      </c>
      <c r="I150" s="64">
        <f t="shared" si="7"/>
        <v>7</v>
      </c>
      <c r="J150" s="71"/>
      <c r="K150" s="99">
        <v>320</v>
      </c>
    </row>
    <row r="151" spans="1:11" ht="18.75" customHeight="1" x14ac:dyDescent="0.2">
      <c r="A151" s="68">
        <v>42138</v>
      </c>
      <c r="B151" s="60"/>
      <c r="C151" s="45">
        <f t="shared" si="8"/>
        <v>39.355783308931187</v>
      </c>
      <c r="D151" s="45" t="str">
        <f t="shared" si="6"/>
        <v/>
      </c>
      <c r="E151" s="61"/>
      <c r="F151" s="62"/>
      <c r="G151" s="63"/>
      <c r="H151" s="45"/>
      <c r="I151" s="64" t="str">
        <f t="shared" si="7"/>
        <v/>
      </c>
      <c r="J151" s="71"/>
      <c r="K151" s="99">
        <v>320</v>
      </c>
    </row>
    <row r="152" spans="1:11" ht="18.75" customHeight="1" x14ac:dyDescent="0.2">
      <c r="A152" s="68">
        <v>42139</v>
      </c>
      <c r="B152" s="60"/>
      <c r="C152" s="45">
        <f t="shared" si="8"/>
        <v>39.355783308931187</v>
      </c>
      <c r="D152" s="45" t="str">
        <f t="shared" si="6"/>
        <v/>
      </c>
      <c r="E152" s="61"/>
      <c r="F152" s="62"/>
      <c r="G152" s="63"/>
      <c r="H152" s="45"/>
      <c r="I152" s="64" t="str">
        <f t="shared" si="7"/>
        <v/>
      </c>
      <c r="J152" s="71"/>
      <c r="K152" s="99">
        <v>320</v>
      </c>
    </row>
    <row r="153" spans="1:11" ht="18.75" customHeight="1" x14ac:dyDescent="0.2">
      <c r="A153" s="68">
        <v>42140</v>
      </c>
      <c r="B153" s="60"/>
      <c r="C153" s="45">
        <f t="shared" si="8"/>
        <v>39.355783308931187</v>
      </c>
      <c r="D153" s="45" t="str">
        <f t="shared" si="6"/>
        <v/>
      </c>
      <c r="E153" s="61"/>
      <c r="F153" s="62"/>
      <c r="G153" s="63"/>
      <c r="H153" s="45"/>
      <c r="I153" s="64" t="str">
        <f t="shared" si="7"/>
        <v/>
      </c>
      <c r="J153" s="71"/>
      <c r="K153" s="99">
        <v>320</v>
      </c>
    </row>
    <row r="154" spans="1:11" ht="18.75" customHeight="1" x14ac:dyDescent="0.2">
      <c r="A154" s="68">
        <v>42141</v>
      </c>
      <c r="B154" s="60"/>
      <c r="C154" s="45">
        <f t="shared" si="8"/>
        <v>39.355783308931187</v>
      </c>
      <c r="D154" s="45" t="str">
        <f t="shared" si="6"/>
        <v/>
      </c>
      <c r="E154" s="61"/>
      <c r="F154" s="62"/>
      <c r="G154" s="63"/>
      <c r="H154" s="45"/>
      <c r="I154" s="64" t="str">
        <f t="shared" si="7"/>
        <v/>
      </c>
      <c r="J154" s="71"/>
      <c r="K154" s="99">
        <v>320</v>
      </c>
    </row>
    <row r="155" spans="1:11" ht="18.75" customHeight="1" x14ac:dyDescent="0.2">
      <c r="A155" s="68">
        <v>42142</v>
      </c>
      <c r="B155" s="60">
        <v>302</v>
      </c>
      <c r="C155" s="45">
        <f t="shared" si="8"/>
        <v>2.213762811127379</v>
      </c>
      <c r="D155" s="45">
        <f t="shared" si="6"/>
        <v>55.344070278184475</v>
      </c>
      <c r="E155" s="61"/>
      <c r="F155" s="62"/>
      <c r="G155" s="63"/>
      <c r="H155" s="45">
        <v>1075</v>
      </c>
      <c r="I155" s="64">
        <f t="shared" si="7"/>
        <v>17</v>
      </c>
      <c r="J155" s="71"/>
      <c r="K155" s="99">
        <v>320</v>
      </c>
    </row>
    <row r="156" spans="1:11" ht="18.75" customHeight="1" x14ac:dyDescent="0.2">
      <c r="A156" s="68">
        <v>42143</v>
      </c>
      <c r="B156" s="60">
        <v>350</v>
      </c>
      <c r="C156" s="45">
        <f t="shared" si="8"/>
        <v>-3.6896046852122986</v>
      </c>
      <c r="D156" s="45">
        <f t="shared" si="6"/>
        <v>-92.240117130307468</v>
      </c>
      <c r="E156" s="61"/>
      <c r="F156" s="62"/>
      <c r="G156" s="63"/>
      <c r="H156" s="45">
        <v>1090</v>
      </c>
      <c r="I156" s="64">
        <f t="shared" si="7"/>
        <v>2</v>
      </c>
      <c r="J156" s="71"/>
      <c r="K156" s="99">
        <v>320</v>
      </c>
    </row>
    <row r="157" spans="1:11" ht="18.75" customHeight="1" x14ac:dyDescent="0.2">
      <c r="A157" s="68">
        <v>42144</v>
      </c>
      <c r="B157" s="60">
        <v>321</v>
      </c>
      <c r="C157" s="45">
        <f t="shared" si="8"/>
        <v>-0.12298682284040996</v>
      </c>
      <c r="D157" s="45">
        <f t="shared" si="6"/>
        <v>-3.0746705710102491</v>
      </c>
      <c r="E157" s="61"/>
      <c r="F157" s="62"/>
      <c r="G157" s="63"/>
      <c r="H157" s="45">
        <v>1085</v>
      </c>
      <c r="I157" s="64">
        <f t="shared" si="7"/>
        <v>7</v>
      </c>
      <c r="J157" s="71"/>
      <c r="K157" s="99">
        <v>320</v>
      </c>
    </row>
    <row r="158" spans="1:11" ht="18.75" customHeight="1" x14ac:dyDescent="0.2">
      <c r="A158" s="68">
        <v>42145</v>
      </c>
      <c r="B158" s="60">
        <v>322</v>
      </c>
      <c r="C158" s="45">
        <f t="shared" si="8"/>
        <v>-0.24597364568081992</v>
      </c>
      <c r="D158" s="45">
        <f t="shared" si="6"/>
        <v>-6.1493411420204982</v>
      </c>
      <c r="E158" s="61"/>
      <c r="F158" s="62"/>
      <c r="G158" s="63"/>
      <c r="H158" s="45">
        <v>1090</v>
      </c>
      <c r="I158" s="64">
        <f t="shared" si="7"/>
        <v>2</v>
      </c>
      <c r="J158" s="71"/>
      <c r="K158" s="99">
        <v>320</v>
      </c>
    </row>
    <row r="159" spans="1:11" ht="18.75" customHeight="1" x14ac:dyDescent="0.2">
      <c r="A159" s="86">
        <v>42145</v>
      </c>
      <c r="B159" s="85">
        <v>330</v>
      </c>
      <c r="C159" s="45">
        <f t="shared" si="8"/>
        <v>-1.2298682284040996</v>
      </c>
      <c r="D159" s="45">
        <f t="shared" si="6"/>
        <v>-30.746705710102489</v>
      </c>
      <c r="E159" s="61"/>
      <c r="F159" s="62"/>
      <c r="G159" s="63"/>
      <c r="H159" s="45"/>
      <c r="I159" s="64" t="str">
        <f t="shared" si="7"/>
        <v/>
      </c>
      <c r="J159" s="87" t="s">
        <v>29</v>
      </c>
      <c r="K159" s="99">
        <v>320</v>
      </c>
    </row>
    <row r="160" spans="1:11" ht="18.75" customHeight="1" x14ac:dyDescent="0.2">
      <c r="A160" s="68">
        <v>42146</v>
      </c>
      <c r="B160" s="60"/>
      <c r="C160" s="45">
        <v>0</v>
      </c>
      <c r="D160" s="45" t="str">
        <f t="shared" si="6"/>
        <v/>
      </c>
      <c r="E160" s="61"/>
      <c r="F160" s="62"/>
      <c r="G160" s="63"/>
      <c r="H160" s="45">
        <v>1085</v>
      </c>
      <c r="I160" s="64">
        <f t="shared" si="7"/>
        <v>7</v>
      </c>
      <c r="J160" s="71"/>
      <c r="K160" s="99">
        <v>320</v>
      </c>
    </row>
    <row r="161" spans="1:20" ht="18.75" customHeight="1" x14ac:dyDescent="0.2">
      <c r="A161" s="68">
        <v>42147</v>
      </c>
      <c r="B161" s="60"/>
      <c r="C161" s="45">
        <f t="shared" si="8"/>
        <v>39.355783308931187</v>
      </c>
      <c r="D161" s="45" t="str">
        <f t="shared" si="6"/>
        <v/>
      </c>
      <c r="E161" s="61"/>
      <c r="F161" s="62"/>
      <c r="G161" s="63"/>
      <c r="H161" s="45"/>
      <c r="I161" s="64" t="str">
        <f t="shared" si="7"/>
        <v/>
      </c>
      <c r="J161" s="71"/>
      <c r="K161" s="99">
        <v>320</v>
      </c>
    </row>
    <row r="162" spans="1:20" ht="18.75" customHeight="1" x14ac:dyDescent="0.2">
      <c r="A162" s="68">
        <v>42148</v>
      </c>
      <c r="B162" s="60"/>
      <c r="C162" s="45">
        <f t="shared" si="8"/>
        <v>39.355783308931187</v>
      </c>
      <c r="D162" s="45" t="str">
        <f t="shared" si="6"/>
        <v/>
      </c>
      <c r="E162" s="61"/>
      <c r="F162" s="62"/>
      <c r="G162" s="63"/>
      <c r="H162" s="45"/>
      <c r="I162" s="64" t="str">
        <f t="shared" si="7"/>
        <v/>
      </c>
      <c r="J162" s="71"/>
      <c r="K162" s="99">
        <v>320</v>
      </c>
    </row>
    <row r="163" spans="1:20" ht="18.75" customHeight="1" x14ac:dyDescent="0.2">
      <c r="A163" s="68">
        <v>42149</v>
      </c>
      <c r="B163" s="60"/>
      <c r="C163" s="45">
        <v>0</v>
      </c>
      <c r="D163" s="45" t="str">
        <f t="shared" si="6"/>
        <v/>
      </c>
      <c r="E163" s="61"/>
      <c r="F163" s="62"/>
      <c r="G163" s="63"/>
      <c r="H163" s="45">
        <v>1085</v>
      </c>
      <c r="I163" s="64">
        <f t="shared" si="7"/>
        <v>7</v>
      </c>
      <c r="J163" s="71"/>
      <c r="K163" s="99">
        <v>320</v>
      </c>
    </row>
    <row r="164" spans="1:20" ht="18.75" customHeight="1" x14ac:dyDescent="0.2">
      <c r="A164" s="68">
        <v>42150</v>
      </c>
      <c r="B164" s="60">
        <v>322</v>
      </c>
      <c r="C164" s="45">
        <f t="shared" si="8"/>
        <v>-0.24597364568081992</v>
      </c>
      <c r="D164" s="45">
        <f t="shared" si="6"/>
        <v>-6.1493411420204982</v>
      </c>
      <c r="E164" s="61"/>
      <c r="F164" s="62"/>
      <c r="G164" s="63"/>
      <c r="H164" s="45">
        <v>1090</v>
      </c>
      <c r="I164" s="64">
        <f t="shared" si="7"/>
        <v>2</v>
      </c>
      <c r="J164" s="71"/>
      <c r="K164" s="99">
        <v>320</v>
      </c>
    </row>
    <row r="165" spans="1:20" ht="18.75" customHeight="1" x14ac:dyDescent="0.2">
      <c r="A165" s="68">
        <v>42151</v>
      </c>
      <c r="B165" s="60">
        <v>308</v>
      </c>
      <c r="C165" s="45">
        <f t="shared" si="8"/>
        <v>1.4758418740849195</v>
      </c>
      <c r="D165" s="45">
        <f t="shared" si="6"/>
        <v>36.896046852122986</v>
      </c>
      <c r="E165" s="61"/>
      <c r="F165" s="62"/>
      <c r="G165" s="63"/>
      <c r="H165" s="45">
        <v>1090</v>
      </c>
      <c r="I165" s="64">
        <f t="shared" si="7"/>
        <v>2</v>
      </c>
      <c r="J165" s="71"/>
      <c r="K165" s="99">
        <v>320</v>
      </c>
    </row>
    <row r="166" spans="1:20" ht="18.75" customHeight="1" x14ac:dyDescent="0.2">
      <c r="A166" s="68">
        <v>42152</v>
      </c>
      <c r="B166" s="60">
        <v>300</v>
      </c>
      <c r="C166" s="45">
        <f t="shared" si="8"/>
        <v>2.4597364568081992</v>
      </c>
      <c r="D166" s="45">
        <f t="shared" si="6"/>
        <v>61.493411420204978</v>
      </c>
      <c r="E166" s="61"/>
      <c r="F166" s="62"/>
      <c r="G166" s="63"/>
      <c r="H166" s="45">
        <v>1085</v>
      </c>
      <c r="I166" s="64">
        <f t="shared" si="7"/>
        <v>7</v>
      </c>
      <c r="J166" s="71"/>
      <c r="K166" s="99">
        <v>320</v>
      </c>
    </row>
    <row r="167" spans="1:20" ht="18.75" customHeight="1" x14ac:dyDescent="0.2">
      <c r="A167" s="68">
        <v>42153</v>
      </c>
      <c r="B167" s="60">
        <v>313</v>
      </c>
      <c r="C167" s="45">
        <f t="shared" si="8"/>
        <v>0.86090775988286972</v>
      </c>
      <c r="D167" s="45">
        <f t="shared" si="6"/>
        <v>21.522693997071745</v>
      </c>
      <c r="E167" s="61"/>
      <c r="F167" s="62"/>
      <c r="G167" s="63"/>
      <c r="H167" s="45">
        <v>1080</v>
      </c>
      <c r="I167" s="64">
        <f t="shared" si="7"/>
        <v>12</v>
      </c>
      <c r="J167" s="71"/>
      <c r="K167" s="99">
        <v>320</v>
      </c>
    </row>
    <row r="168" spans="1:20" ht="18.75" customHeight="1" x14ac:dyDescent="0.2">
      <c r="A168" s="68">
        <v>42154</v>
      </c>
      <c r="B168" s="60"/>
      <c r="C168" s="45">
        <f t="shared" si="8"/>
        <v>39.355783308931187</v>
      </c>
      <c r="D168" s="45" t="str">
        <f t="shared" si="6"/>
        <v/>
      </c>
      <c r="E168" s="61"/>
      <c r="F168" s="62"/>
      <c r="G168" s="63"/>
      <c r="H168" s="45"/>
      <c r="I168" s="64" t="str">
        <f t="shared" si="7"/>
        <v/>
      </c>
      <c r="J168" s="71"/>
      <c r="K168" s="99">
        <v>320</v>
      </c>
    </row>
    <row r="169" spans="1:20" ht="18.75" customHeight="1" x14ac:dyDescent="0.2">
      <c r="A169" s="68">
        <v>42155</v>
      </c>
      <c r="B169" s="60"/>
      <c r="C169" s="45">
        <f t="shared" si="8"/>
        <v>39.355783308931187</v>
      </c>
      <c r="D169" s="45" t="str">
        <f t="shared" si="6"/>
        <v/>
      </c>
      <c r="E169" s="61"/>
      <c r="F169" s="62"/>
      <c r="G169" s="63"/>
      <c r="H169" s="45"/>
      <c r="I169" s="64" t="str">
        <f t="shared" si="7"/>
        <v/>
      </c>
      <c r="J169" s="71"/>
      <c r="K169" s="99">
        <v>320</v>
      </c>
    </row>
    <row r="170" spans="1:20" ht="18.75" customHeight="1" x14ac:dyDescent="0.2">
      <c r="A170" s="68">
        <v>42156</v>
      </c>
      <c r="B170" s="60">
        <v>315</v>
      </c>
      <c r="C170" s="45">
        <f t="shared" si="8"/>
        <v>0.6149341142020498</v>
      </c>
      <c r="D170" s="45">
        <f t="shared" si="6"/>
        <v>15.373352855051245</v>
      </c>
      <c r="E170" s="61"/>
      <c r="F170" s="62"/>
      <c r="G170" s="63"/>
      <c r="H170" s="45">
        <v>1085</v>
      </c>
      <c r="I170" s="64">
        <f t="shared" si="7"/>
        <v>7</v>
      </c>
      <c r="J170" s="71"/>
      <c r="K170" s="99">
        <v>320</v>
      </c>
    </row>
    <row r="171" spans="1:20" ht="18.75" customHeight="1" x14ac:dyDescent="0.2">
      <c r="A171" s="68">
        <v>42157</v>
      </c>
      <c r="B171" s="60">
        <v>300</v>
      </c>
      <c r="C171" s="45">
        <f t="shared" si="8"/>
        <v>2.4597364568081992</v>
      </c>
      <c r="D171" s="45">
        <f t="shared" si="6"/>
        <v>61.493411420204978</v>
      </c>
      <c r="E171" s="61"/>
      <c r="F171" s="62"/>
      <c r="G171" s="63"/>
      <c r="H171" s="45">
        <v>1085</v>
      </c>
      <c r="I171" s="64">
        <f t="shared" si="7"/>
        <v>7</v>
      </c>
      <c r="J171" s="71"/>
      <c r="K171" s="99">
        <v>320</v>
      </c>
      <c r="M171" s="33"/>
      <c r="N171" s="66" t="s">
        <v>17</v>
      </c>
      <c r="O171" s="33"/>
      <c r="P171" s="33" t="s">
        <v>22</v>
      </c>
      <c r="Q171" s="44"/>
      <c r="R171" s="5"/>
      <c r="S171" s="5"/>
      <c r="T171" s="5"/>
    </row>
    <row r="172" spans="1:20" ht="18.75" customHeight="1" x14ac:dyDescent="0.2">
      <c r="A172" s="68">
        <v>42158</v>
      </c>
      <c r="B172" s="60">
        <v>307</v>
      </c>
      <c r="C172" s="45">
        <f t="shared" si="8"/>
        <v>1.5988286969253294</v>
      </c>
      <c r="D172" s="45">
        <f t="shared" si="6"/>
        <v>39.970717423133237</v>
      </c>
      <c r="E172" s="61"/>
      <c r="F172" s="62"/>
      <c r="G172" s="63"/>
      <c r="H172" s="45">
        <v>1090</v>
      </c>
      <c r="I172" s="64">
        <f t="shared" si="7"/>
        <v>2</v>
      </c>
      <c r="J172" s="71"/>
      <c r="K172" s="99">
        <v>320</v>
      </c>
      <c r="M172" s="5" t="s">
        <v>15</v>
      </c>
      <c r="N172" s="5" t="s">
        <v>16</v>
      </c>
      <c r="O172" s="5" t="s">
        <v>1</v>
      </c>
      <c r="P172" s="5" t="s">
        <v>6</v>
      </c>
      <c r="Q172" s="5" t="s">
        <v>2</v>
      </c>
      <c r="R172" s="5"/>
      <c r="S172" s="5"/>
      <c r="T172" s="5"/>
    </row>
    <row r="173" spans="1:20" ht="18.75" customHeight="1" x14ac:dyDescent="0.2">
      <c r="A173" s="68">
        <v>42159</v>
      </c>
      <c r="B173" s="60">
        <v>318</v>
      </c>
      <c r="C173" s="45">
        <f t="shared" si="8"/>
        <v>0.24597364568081992</v>
      </c>
      <c r="D173" s="45">
        <f t="shared" si="6"/>
        <v>6.1493411420204982</v>
      </c>
      <c r="E173" s="61"/>
      <c r="F173" s="62"/>
      <c r="G173" s="63"/>
      <c r="H173" s="45">
        <v>1085</v>
      </c>
      <c r="I173" s="64">
        <f t="shared" si="7"/>
        <v>7</v>
      </c>
      <c r="J173" s="71"/>
      <c r="K173" s="99">
        <v>320</v>
      </c>
      <c r="M173" s="5">
        <f>COUNTA(B138:B170)</f>
        <v>18</v>
      </c>
      <c r="N173" s="5">
        <f>COUNTA(E139:E171)</f>
        <v>0</v>
      </c>
      <c r="O173" s="5">
        <f>COUNTA(F139:F171)</f>
        <v>1</v>
      </c>
      <c r="P173" s="5">
        <f>COUNTA(G139:G171)</f>
        <v>0</v>
      </c>
      <c r="Q173" s="5">
        <f>COUNTA(H139:H171)</f>
        <v>19</v>
      </c>
      <c r="R173" s="5"/>
      <c r="S173" s="36">
        <f>SUM(M173:R173)</f>
        <v>38</v>
      </c>
      <c r="T173" s="35">
        <f>SUM(S173)</f>
        <v>38</v>
      </c>
    </row>
    <row r="174" spans="1:20" ht="18.75" customHeight="1" x14ac:dyDescent="0.2">
      <c r="A174" s="68">
        <v>42160</v>
      </c>
      <c r="B174" s="60">
        <v>314</v>
      </c>
      <c r="C174" s="45">
        <f t="shared" si="8"/>
        <v>0.73792093704245976</v>
      </c>
      <c r="D174" s="45">
        <f t="shared" si="6"/>
        <v>18.448023426061493</v>
      </c>
      <c r="E174" s="61"/>
      <c r="F174" s="62"/>
      <c r="G174" s="63"/>
      <c r="H174" s="45">
        <v>1090</v>
      </c>
      <c r="I174" s="64">
        <f t="shared" si="7"/>
        <v>2</v>
      </c>
      <c r="J174" s="71"/>
      <c r="K174" s="99">
        <v>320</v>
      </c>
      <c r="M174" s="5">
        <f>COUNTA(#REF!)</f>
        <v>1</v>
      </c>
      <c r="N174" s="5">
        <f>COUNTA(#REF!)</f>
        <v>1</v>
      </c>
      <c r="O174" s="5">
        <f>COUNTA(#REF!)</f>
        <v>1</v>
      </c>
      <c r="P174" s="5">
        <f>COUNTA(#REF!)</f>
        <v>1</v>
      </c>
      <c r="Q174" s="5">
        <f>COUNTA(#REF!)</f>
        <v>1</v>
      </c>
      <c r="R174" s="5"/>
      <c r="S174" s="36">
        <f>SUM(M174:R174)</f>
        <v>5</v>
      </c>
      <c r="T174" s="5"/>
    </row>
    <row r="175" spans="1:20" ht="18.75" customHeight="1" x14ac:dyDescent="0.2">
      <c r="A175" s="68">
        <v>42161</v>
      </c>
      <c r="B175" s="60"/>
      <c r="C175" s="45">
        <f t="shared" si="8"/>
        <v>39.355783308931187</v>
      </c>
      <c r="D175" s="45" t="str">
        <f t="shared" si="6"/>
        <v/>
      </c>
      <c r="E175" s="61"/>
      <c r="F175" s="62"/>
      <c r="G175" s="63"/>
      <c r="H175" s="45"/>
      <c r="I175" s="64" t="str">
        <f t="shared" si="7"/>
        <v/>
      </c>
      <c r="J175" s="71"/>
      <c r="K175" s="99">
        <v>320</v>
      </c>
      <c r="M175" s="5">
        <f>COUNTA(#REF!)</f>
        <v>1</v>
      </c>
      <c r="N175" s="5">
        <f>COUNTA(#REF!)</f>
        <v>1</v>
      </c>
      <c r="O175" s="5">
        <f>COUNTA(#REF!)</f>
        <v>1</v>
      </c>
      <c r="P175" s="5">
        <f>COUNTA(#REF!)</f>
        <v>1</v>
      </c>
      <c r="Q175" s="5">
        <f>COUNTA(#REF!)</f>
        <v>1</v>
      </c>
      <c r="R175" s="5"/>
      <c r="S175" s="36">
        <f>SUM(M175:R175)</f>
        <v>5</v>
      </c>
      <c r="T175" s="5"/>
    </row>
    <row r="176" spans="1:20" ht="18.75" customHeight="1" x14ac:dyDescent="0.2">
      <c r="A176" s="68">
        <v>42162</v>
      </c>
      <c r="B176" s="60"/>
      <c r="C176" s="45">
        <f t="shared" si="8"/>
        <v>39.355783308931187</v>
      </c>
      <c r="D176" s="45" t="str">
        <f t="shared" si="6"/>
        <v/>
      </c>
      <c r="E176" s="61"/>
      <c r="F176" s="62"/>
      <c r="G176" s="63"/>
      <c r="H176" s="45"/>
      <c r="I176" s="64" t="str">
        <f t="shared" si="7"/>
        <v/>
      </c>
      <c r="J176" s="71"/>
      <c r="K176" s="99">
        <v>320</v>
      </c>
    </row>
    <row r="177" spans="1:151" ht="18.75" customHeight="1" x14ac:dyDescent="0.2">
      <c r="A177" s="68">
        <v>42163</v>
      </c>
      <c r="B177" s="60">
        <v>300</v>
      </c>
      <c r="C177" s="45">
        <f t="shared" si="8"/>
        <v>2.4597364568081992</v>
      </c>
      <c r="D177" s="45">
        <f t="shared" si="6"/>
        <v>61.493411420204978</v>
      </c>
      <c r="E177" s="61"/>
      <c r="F177" s="62"/>
      <c r="G177" s="63"/>
      <c r="H177" s="45">
        <v>1080</v>
      </c>
      <c r="I177" s="64">
        <f t="shared" si="7"/>
        <v>12</v>
      </c>
      <c r="J177" s="71"/>
      <c r="K177" s="99">
        <v>320</v>
      </c>
    </row>
    <row r="178" spans="1:151" ht="18.75" customHeight="1" x14ac:dyDescent="0.2">
      <c r="A178" s="82">
        <v>42163</v>
      </c>
      <c r="B178" s="79">
        <v>290</v>
      </c>
      <c r="C178" s="45">
        <f t="shared" si="8"/>
        <v>3.6896046852122986</v>
      </c>
      <c r="D178" s="45">
        <f t="shared" si="6"/>
        <v>92.240117130307468</v>
      </c>
      <c r="E178" s="61"/>
      <c r="F178" s="62"/>
      <c r="G178" s="63"/>
      <c r="H178" s="45"/>
      <c r="I178" s="64" t="str">
        <f t="shared" si="7"/>
        <v/>
      </c>
      <c r="J178" s="83" t="s">
        <v>28</v>
      </c>
      <c r="K178" s="99">
        <v>320</v>
      </c>
    </row>
    <row r="179" spans="1:151" s="5" customFormat="1" ht="18.75" customHeight="1" x14ac:dyDescent="0.2">
      <c r="A179" s="68">
        <v>42164</v>
      </c>
      <c r="B179" s="60">
        <v>314</v>
      </c>
      <c r="C179" s="45">
        <f t="shared" si="8"/>
        <v>0.73792093704245976</v>
      </c>
      <c r="D179" s="45">
        <f t="shared" si="6"/>
        <v>18.448023426061493</v>
      </c>
      <c r="E179" s="61"/>
      <c r="F179" s="62"/>
      <c r="G179" s="63"/>
      <c r="H179" s="45">
        <v>1080</v>
      </c>
      <c r="I179" s="64">
        <f t="shared" si="7"/>
        <v>12</v>
      </c>
      <c r="J179" s="71"/>
      <c r="K179" s="99">
        <v>320</v>
      </c>
    </row>
    <row r="180" spans="1:151" s="5" customFormat="1" ht="18.75" customHeight="1" x14ac:dyDescent="0.2">
      <c r="A180" s="68">
        <v>42165</v>
      </c>
      <c r="B180" s="60">
        <v>300</v>
      </c>
      <c r="C180" s="45">
        <f t="shared" si="8"/>
        <v>2.4597364568081992</v>
      </c>
      <c r="D180" s="45">
        <f t="shared" si="6"/>
        <v>61.493411420204978</v>
      </c>
      <c r="E180" s="61"/>
      <c r="F180" s="62"/>
      <c r="G180" s="63"/>
      <c r="H180" s="45">
        <v>1080</v>
      </c>
      <c r="I180" s="64">
        <f t="shared" si="7"/>
        <v>12</v>
      </c>
      <c r="J180" s="71"/>
      <c r="K180" s="99">
        <v>320</v>
      </c>
    </row>
    <row r="181" spans="1:151" s="5" customFormat="1" ht="18.75" customHeight="1" x14ac:dyDescent="0.2">
      <c r="A181" s="68">
        <v>42166</v>
      </c>
      <c r="B181" s="60">
        <v>324</v>
      </c>
      <c r="C181" s="45">
        <f t="shared" si="8"/>
        <v>-0.49194729136163984</v>
      </c>
      <c r="D181" s="45">
        <f t="shared" si="6"/>
        <v>-12.298682284040996</v>
      </c>
      <c r="E181" s="61"/>
      <c r="F181" s="62"/>
      <c r="G181" s="63"/>
      <c r="H181" s="45">
        <v>1090</v>
      </c>
      <c r="I181" s="64">
        <f t="shared" si="7"/>
        <v>2</v>
      </c>
      <c r="J181" s="71"/>
      <c r="K181" s="99">
        <v>320</v>
      </c>
    </row>
    <row r="182" spans="1:151" s="5" customFormat="1" ht="18.75" customHeight="1" x14ac:dyDescent="0.2">
      <c r="A182" s="68">
        <v>42167</v>
      </c>
      <c r="B182" s="60">
        <v>322</v>
      </c>
      <c r="C182" s="45">
        <f t="shared" si="8"/>
        <v>-0.24597364568081992</v>
      </c>
      <c r="D182" s="45">
        <f t="shared" si="6"/>
        <v>-6.1493411420204982</v>
      </c>
      <c r="E182" s="61"/>
      <c r="F182" s="62"/>
      <c r="G182" s="63"/>
      <c r="H182" s="45">
        <v>1090</v>
      </c>
      <c r="I182" s="64">
        <f t="shared" si="7"/>
        <v>2</v>
      </c>
      <c r="J182" s="71"/>
      <c r="K182" s="99">
        <v>320</v>
      </c>
    </row>
    <row r="183" spans="1:151" s="5" customFormat="1" ht="18.75" customHeight="1" x14ac:dyDescent="0.2">
      <c r="A183" s="68">
        <v>42168</v>
      </c>
      <c r="B183" s="60"/>
      <c r="C183" s="45">
        <f t="shared" si="8"/>
        <v>39.355783308931187</v>
      </c>
      <c r="D183" s="45" t="str">
        <f t="shared" si="6"/>
        <v/>
      </c>
      <c r="E183" s="61"/>
      <c r="F183" s="62"/>
      <c r="G183" s="63"/>
      <c r="H183" s="45"/>
      <c r="I183" s="64" t="str">
        <f t="shared" si="7"/>
        <v/>
      </c>
      <c r="J183" s="71"/>
      <c r="K183" s="99">
        <v>320</v>
      </c>
    </row>
    <row r="184" spans="1:151" s="5" customFormat="1" ht="18.75" customHeight="1" x14ac:dyDescent="0.2">
      <c r="A184" s="68">
        <v>42169</v>
      </c>
      <c r="B184" s="60"/>
      <c r="C184" s="45">
        <f t="shared" si="8"/>
        <v>39.355783308931187</v>
      </c>
      <c r="D184" s="45" t="str">
        <f t="shared" si="6"/>
        <v/>
      </c>
      <c r="E184" s="61"/>
      <c r="F184" s="62"/>
      <c r="G184" s="63"/>
      <c r="H184" s="45"/>
      <c r="I184" s="64" t="str">
        <f t="shared" si="7"/>
        <v/>
      </c>
      <c r="J184" s="71"/>
      <c r="K184" s="99">
        <v>320</v>
      </c>
    </row>
    <row r="185" spans="1:151" s="5" customFormat="1" ht="18.75" customHeight="1" x14ac:dyDescent="0.2">
      <c r="A185" s="68">
        <v>42170</v>
      </c>
      <c r="B185" s="60">
        <v>300</v>
      </c>
      <c r="C185" s="45">
        <f t="shared" si="8"/>
        <v>2.4597364568081992</v>
      </c>
      <c r="D185" s="45">
        <f t="shared" si="6"/>
        <v>61.493411420204978</v>
      </c>
      <c r="E185" s="61"/>
      <c r="F185" s="62"/>
      <c r="G185" s="63"/>
      <c r="H185" s="45">
        <v>1085</v>
      </c>
      <c r="I185" s="64">
        <f t="shared" si="7"/>
        <v>7</v>
      </c>
      <c r="J185" s="71"/>
      <c r="K185" s="99">
        <v>320</v>
      </c>
    </row>
    <row r="186" spans="1:151" s="5" customFormat="1" ht="18.75" customHeight="1" x14ac:dyDescent="0.2">
      <c r="A186" s="68">
        <v>42171</v>
      </c>
      <c r="B186" s="60">
        <v>295</v>
      </c>
      <c r="C186" s="45">
        <f t="shared" si="8"/>
        <v>3.0746705710102491</v>
      </c>
      <c r="D186" s="45">
        <f t="shared" si="6"/>
        <v>76.86676427525623</v>
      </c>
      <c r="E186" s="61"/>
      <c r="F186" s="62"/>
      <c r="G186" s="63"/>
      <c r="H186" s="45">
        <v>1082</v>
      </c>
      <c r="I186" s="64">
        <f t="shared" si="7"/>
        <v>10</v>
      </c>
      <c r="J186" s="71"/>
      <c r="K186" s="99">
        <v>320</v>
      </c>
    </row>
    <row r="187" spans="1:151" s="5" customFormat="1" ht="18.75" customHeight="1" x14ac:dyDescent="0.2">
      <c r="A187" s="68">
        <v>42172</v>
      </c>
      <c r="B187" s="60">
        <v>293</v>
      </c>
      <c r="C187" s="45">
        <f t="shared" si="8"/>
        <v>3.3206442166910688</v>
      </c>
      <c r="D187" s="45">
        <f t="shared" si="6"/>
        <v>83.016105417276719</v>
      </c>
      <c r="E187" s="61"/>
      <c r="F187" s="62"/>
      <c r="G187" s="63"/>
      <c r="H187" s="45">
        <v>1085</v>
      </c>
      <c r="I187" s="64">
        <f t="shared" si="7"/>
        <v>7</v>
      </c>
      <c r="J187" s="71"/>
      <c r="K187" s="99">
        <v>320</v>
      </c>
    </row>
    <row r="188" spans="1:151" s="5" customFormat="1" ht="18.75" customHeight="1" x14ac:dyDescent="0.2">
      <c r="A188" s="68">
        <v>42173</v>
      </c>
      <c r="B188" s="60">
        <v>298</v>
      </c>
      <c r="C188" s="45">
        <f t="shared" si="8"/>
        <v>2.7057101024890189</v>
      </c>
      <c r="D188" s="45">
        <f t="shared" si="6"/>
        <v>67.642752562225468</v>
      </c>
      <c r="E188" s="61"/>
      <c r="F188" s="62"/>
      <c r="G188" s="63"/>
      <c r="H188" s="45">
        <v>1090</v>
      </c>
      <c r="I188" s="64">
        <f t="shared" si="7"/>
        <v>2</v>
      </c>
      <c r="J188" s="71"/>
      <c r="K188" s="99">
        <v>320</v>
      </c>
      <c r="BW188" s="6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</row>
    <row r="189" spans="1:151" s="5" customFormat="1" ht="18.75" customHeight="1" x14ac:dyDescent="0.2">
      <c r="A189" s="68">
        <v>42174</v>
      </c>
      <c r="B189" s="60">
        <v>300</v>
      </c>
      <c r="C189" s="45">
        <f t="shared" si="8"/>
        <v>2.4597364568081992</v>
      </c>
      <c r="D189" s="45">
        <f t="shared" si="6"/>
        <v>61.493411420204978</v>
      </c>
      <c r="E189" s="61"/>
      <c r="F189" s="62"/>
      <c r="G189" s="63"/>
      <c r="H189" s="45">
        <v>1080</v>
      </c>
      <c r="I189" s="64">
        <f t="shared" si="7"/>
        <v>12</v>
      </c>
      <c r="J189" s="71"/>
      <c r="K189" s="99">
        <v>320</v>
      </c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7"/>
    </row>
    <row r="190" spans="1:151" s="5" customFormat="1" ht="18.75" customHeight="1" x14ac:dyDescent="0.2">
      <c r="A190" s="68">
        <v>42175</v>
      </c>
      <c r="B190" s="60"/>
      <c r="C190" s="45">
        <f t="shared" si="8"/>
        <v>39.355783308931187</v>
      </c>
      <c r="D190" s="45" t="str">
        <f t="shared" si="6"/>
        <v/>
      </c>
      <c r="E190" s="61"/>
      <c r="F190" s="62"/>
      <c r="G190" s="63"/>
      <c r="H190" s="45"/>
      <c r="I190" s="64" t="str">
        <f t="shared" si="7"/>
        <v/>
      </c>
      <c r="J190" s="71"/>
      <c r="K190" s="99">
        <v>320</v>
      </c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7"/>
    </row>
    <row r="191" spans="1:151" s="5" customFormat="1" ht="18.75" customHeight="1" x14ac:dyDescent="0.2">
      <c r="A191" s="68">
        <v>42176</v>
      </c>
      <c r="B191" s="60"/>
      <c r="C191" s="45">
        <f t="shared" si="8"/>
        <v>39.355783308931187</v>
      </c>
      <c r="D191" s="45" t="str">
        <f t="shared" si="6"/>
        <v/>
      </c>
      <c r="E191" s="61"/>
      <c r="F191" s="62"/>
      <c r="G191" s="63"/>
      <c r="H191" s="45"/>
      <c r="I191" s="64" t="str">
        <f t="shared" si="7"/>
        <v/>
      </c>
      <c r="J191" s="71"/>
      <c r="K191" s="99">
        <v>320</v>
      </c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  <c r="EU191" s="7"/>
    </row>
    <row r="192" spans="1:151" s="5" customFormat="1" ht="18.75" customHeight="1" x14ac:dyDescent="0.2">
      <c r="A192" s="68">
        <v>42177</v>
      </c>
      <c r="B192" s="60">
        <v>290</v>
      </c>
      <c r="C192" s="45">
        <f t="shared" si="8"/>
        <v>3.6896046852122986</v>
      </c>
      <c r="D192" s="45">
        <f t="shared" si="6"/>
        <v>92.240117130307468</v>
      </c>
      <c r="E192" s="61"/>
      <c r="F192" s="62"/>
      <c r="G192" s="63"/>
      <c r="H192" s="45">
        <v>1075</v>
      </c>
      <c r="I192" s="64">
        <f t="shared" si="7"/>
        <v>17</v>
      </c>
      <c r="J192" s="71"/>
      <c r="K192" s="99">
        <v>320</v>
      </c>
      <c r="AD192" s="7"/>
      <c r="AE192" s="7"/>
      <c r="AF192" s="7"/>
      <c r="AG192" s="39"/>
      <c r="AH192" s="3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  <c r="CE192" s="19"/>
      <c r="CF192" s="19"/>
      <c r="CG192" s="19"/>
      <c r="CH192" s="19"/>
      <c r="CI192" s="19"/>
      <c r="CJ192" s="19"/>
      <c r="CK192" s="19"/>
      <c r="CL192" s="19"/>
      <c r="CM192" s="19"/>
      <c r="CN192" s="20"/>
      <c r="CO192" s="14"/>
      <c r="CP192" s="14"/>
      <c r="CQ192" s="14"/>
      <c r="CR192" s="14"/>
      <c r="CS192" s="14"/>
      <c r="CT192" s="14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  <c r="EU192" s="7"/>
    </row>
    <row r="193" spans="1:151" s="15" customFormat="1" ht="18.75" customHeight="1" x14ac:dyDescent="0.2">
      <c r="A193" s="68">
        <v>42178</v>
      </c>
      <c r="B193" s="60">
        <v>284</v>
      </c>
      <c r="C193" s="45">
        <f t="shared" si="8"/>
        <v>4.4275256222547581</v>
      </c>
      <c r="D193" s="45">
        <f t="shared" si="6"/>
        <v>110.68814055636895</v>
      </c>
      <c r="E193" s="61"/>
      <c r="F193" s="62"/>
      <c r="G193" s="63"/>
      <c r="H193" s="45">
        <v>1085</v>
      </c>
      <c r="I193" s="64">
        <f t="shared" si="7"/>
        <v>7</v>
      </c>
      <c r="J193" s="71"/>
      <c r="K193" s="99">
        <v>320</v>
      </c>
      <c r="L193" s="5"/>
      <c r="M193" s="5"/>
      <c r="N193" s="5"/>
      <c r="O193" s="5"/>
      <c r="P193" s="5"/>
      <c r="Q193" s="5"/>
      <c r="AG193" s="40"/>
      <c r="AH193" s="40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16"/>
      <c r="CP193" s="16"/>
      <c r="CQ193" s="16"/>
      <c r="CR193" s="16"/>
      <c r="CS193" s="16"/>
      <c r="CT193" s="16"/>
    </row>
    <row r="194" spans="1:151" s="15" customFormat="1" ht="18.75" customHeight="1" x14ac:dyDescent="0.2">
      <c r="A194" s="82">
        <v>42178</v>
      </c>
      <c r="B194" s="79">
        <v>270</v>
      </c>
      <c r="C194" s="45">
        <f t="shared" si="8"/>
        <v>6.1493411420204982</v>
      </c>
      <c r="D194" s="45">
        <f t="shared" si="6"/>
        <v>153.73352855051246</v>
      </c>
      <c r="E194" s="61"/>
      <c r="F194" s="62"/>
      <c r="G194" s="63"/>
      <c r="H194" s="45"/>
      <c r="I194" s="64" t="str">
        <f t="shared" si="7"/>
        <v/>
      </c>
      <c r="J194" s="83" t="s">
        <v>29</v>
      </c>
      <c r="K194" s="99">
        <v>320</v>
      </c>
      <c r="L194" s="5"/>
      <c r="M194" s="5"/>
      <c r="N194" s="5"/>
      <c r="O194" s="5"/>
      <c r="P194" s="5"/>
      <c r="Q194" s="5"/>
      <c r="AG194" s="40"/>
      <c r="AH194" s="40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16"/>
      <c r="CP194" s="16"/>
      <c r="CQ194" s="16"/>
      <c r="CR194" s="16"/>
      <c r="CS194" s="16"/>
      <c r="CT194" s="16"/>
    </row>
    <row r="195" spans="1:151" s="10" customFormat="1" ht="18.75" customHeight="1" x14ac:dyDescent="0.2">
      <c r="A195" s="68">
        <v>42179</v>
      </c>
      <c r="B195" s="60">
        <v>289</v>
      </c>
      <c r="C195" s="45">
        <f t="shared" si="8"/>
        <v>3.8125915080527086</v>
      </c>
      <c r="D195" s="45">
        <f t="shared" si="6"/>
        <v>95.314787701317712</v>
      </c>
      <c r="E195" s="61"/>
      <c r="F195" s="62"/>
      <c r="G195" s="63"/>
      <c r="H195" s="45">
        <v>1085</v>
      </c>
      <c r="I195" s="64">
        <f t="shared" si="7"/>
        <v>7</v>
      </c>
      <c r="J195" s="71"/>
      <c r="K195" s="99">
        <v>320</v>
      </c>
      <c r="L195" s="5"/>
      <c r="M195" s="5"/>
      <c r="N195" s="5"/>
      <c r="O195" s="5"/>
      <c r="P195" s="5"/>
      <c r="Q195" s="5"/>
      <c r="AG195" s="43"/>
      <c r="AH195" s="43"/>
      <c r="AI195" s="22"/>
      <c r="AJ195" s="22"/>
      <c r="AK195" s="22"/>
      <c r="AL195" s="22"/>
      <c r="AM195" s="22"/>
      <c r="AN195" s="22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4"/>
      <c r="CP195" s="4"/>
      <c r="CQ195" s="4"/>
      <c r="CR195" s="2"/>
      <c r="CS195" s="2"/>
      <c r="CT195" s="2"/>
    </row>
    <row r="196" spans="1:151" s="13" customFormat="1" ht="18.75" customHeight="1" x14ac:dyDescent="0.2">
      <c r="A196" s="68">
        <v>42180</v>
      </c>
      <c r="B196" s="60">
        <v>305</v>
      </c>
      <c r="C196" s="45">
        <f t="shared" si="8"/>
        <v>1.8448023426061493</v>
      </c>
      <c r="D196" s="45">
        <f t="shared" si="6"/>
        <v>46.120058565153734</v>
      </c>
      <c r="E196" s="61"/>
      <c r="F196" s="62"/>
      <c r="G196" s="63"/>
      <c r="H196" s="45">
        <v>1085</v>
      </c>
      <c r="I196" s="64">
        <f t="shared" si="7"/>
        <v>7</v>
      </c>
      <c r="J196" s="71"/>
      <c r="K196" s="99">
        <v>320</v>
      </c>
      <c r="L196" s="5"/>
      <c r="M196" s="5"/>
      <c r="N196" s="5"/>
      <c r="O196" s="5"/>
      <c r="P196" s="5"/>
      <c r="Q196" s="5"/>
      <c r="AG196" s="23"/>
      <c r="AH196" s="2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2"/>
      <c r="CS196" s="2"/>
      <c r="CT196" s="2"/>
    </row>
    <row r="197" spans="1:151" s="17" customFormat="1" ht="18.75" customHeight="1" x14ac:dyDescent="0.2">
      <c r="A197" s="68">
        <v>42181</v>
      </c>
      <c r="B197" s="60">
        <v>294</v>
      </c>
      <c r="C197" s="45">
        <f t="shared" si="8"/>
        <v>3.1976573938506587</v>
      </c>
      <c r="D197" s="45">
        <f t="shared" si="6"/>
        <v>79.941434846266475</v>
      </c>
      <c r="E197" s="61"/>
      <c r="F197" s="62"/>
      <c r="G197" s="63"/>
      <c r="H197" s="45">
        <v>1090</v>
      </c>
      <c r="I197" s="64">
        <f t="shared" si="7"/>
        <v>2</v>
      </c>
      <c r="J197" s="71"/>
      <c r="K197" s="99">
        <v>320</v>
      </c>
      <c r="L197" s="5"/>
      <c r="M197" s="5"/>
      <c r="N197" s="5"/>
      <c r="O197" s="5"/>
      <c r="P197" s="5"/>
      <c r="Q197" s="5"/>
      <c r="AG197" s="24"/>
      <c r="AH197" s="24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</row>
    <row r="198" spans="1:151" s="18" customFormat="1" ht="18.75" customHeight="1" x14ac:dyDescent="0.2">
      <c r="A198" s="68">
        <v>42182</v>
      </c>
      <c r="B198" s="60"/>
      <c r="C198" s="45">
        <f t="shared" si="8"/>
        <v>39.355783308931187</v>
      </c>
      <c r="D198" s="45" t="str">
        <f t="shared" si="6"/>
        <v/>
      </c>
      <c r="E198" s="61"/>
      <c r="F198" s="62"/>
      <c r="G198" s="63"/>
      <c r="H198" s="45"/>
      <c r="I198" s="64" t="str">
        <f t="shared" si="7"/>
        <v/>
      </c>
      <c r="J198" s="71"/>
      <c r="K198" s="99">
        <v>320</v>
      </c>
      <c r="L198" s="5"/>
      <c r="M198" s="5"/>
      <c r="N198" s="5"/>
      <c r="O198" s="5"/>
      <c r="P198" s="5"/>
      <c r="Q198" s="5"/>
      <c r="AG198" s="42"/>
      <c r="AH198" s="42"/>
    </row>
    <row r="199" spans="1:151" ht="18.75" customHeight="1" x14ac:dyDescent="0.2">
      <c r="A199" s="68">
        <v>42183</v>
      </c>
      <c r="B199" s="60"/>
      <c r="C199" s="45">
        <f t="shared" si="8"/>
        <v>39.355783308931187</v>
      </c>
      <c r="D199" s="45" t="str">
        <f t="shared" si="6"/>
        <v/>
      </c>
      <c r="E199" s="61"/>
      <c r="F199" s="62"/>
      <c r="G199" s="63"/>
      <c r="H199" s="45"/>
      <c r="I199" s="64" t="str">
        <f t="shared" si="7"/>
        <v/>
      </c>
      <c r="J199" s="71"/>
      <c r="K199" s="99">
        <v>320</v>
      </c>
      <c r="CH199" s="18"/>
      <c r="CI199" s="18"/>
    </row>
    <row r="200" spans="1:151" ht="18.75" customHeight="1" x14ac:dyDescent="0.2">
      <c r="A200" s="68">
        <v>42184</v>
      </c>
      <c r="B200" s="60">
        <v>260</v>
      </c>
      <c r="C200" s="45">
        <v>5</v>
      </c>
      <c r="D200" s="45">
        <f t="shared" si="6"/>
        <v>125</v>
      </c>
      <c r="E200" s="61"/>
      <c r="F200" s="62"/>
      <c r="G200" s="63"/>
      <c r="H200" s="45">
        <v>1082</v>
      </c>
      <c r="I200" s="64">
        <f t="shared" si="7"/>
        <v>10</v>
      </c>
      <c r="J200" s="71"/>
      <c r="K200" s="99">
        <v>320</v>
      </c>
      <c r="CH200" s="18"/>
      <c r="CI200" s="18"/>
    </row>
    <row r="201" spans="1:151" s="5" customFormat="1" ht="18.75" customHeight="1" x14ac:dyDescent="0.2">
      <c r="A201" s="68">
        <v>42185</v>
      </c>
      <c r="B201" s="60">
        <v>309</v>
      </c>
      <c r="C201" s="45">
        <f t="shared" si="8"/>
        <v>1.3528550512445094</v>
      </c>
      <c r="D201" s="45">
        <f t="shared" ref="D201:D264" si="9">IF(B201="","",C201*$D$6)</f>
        <v>33.821376281112734</v>
      </c>
      <c r="E201" s="61"/>
      <c r="F201" s="62"/>
      <c r="G201" s="63"/>
      <c r="H201" s="45">
        <v>1085</v>
      </c>
      <c r="I201" s="64">
        <f t="shared" si="7"/>
        <v>7</v>
      </c>
      <c r="J201" s="71"/>
      <c r="K201" s="99">
        <v>320</v>
      </c>
      <c r="R201" s="7"/>
      <c r="S201" s="41"/>
      <c r="T201" s="41"/>
      <c r="U201" s="41"/>
      <c r="V201" s="41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  <c r="CI201" s="7"/>
      <c r="CJ201" s="7"/>
      <c r="CK201" s="7"/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7"/>
      <c r="DE201" s="7"/>
      <c r="DF201" s="7"/>
      <c r="DG201" s="7"/>
      <c r="DH201" s="7"/>
      <c r="DI201" s="7"/>
      <c r="DJ201" s="7"/>
      <c r="DK201" s="7"/>
      <c r="DL201" s="7"/>
      <c r="DM201" s="7"/>
      <c r="DN201" s="7"/>
      <c r="DO201" s="7"/>
      <c r="DP201" s="7"/>
      <c r="DQ201" s="7"/>
      <c r="DR201" s="7"/>
      <c r="DS201" s="7"/>
      <c r="DT201" s="7"/>
      <c r="DU201" s="7"/>
      <c r="DV201" s="7"/>
      <c r="DW201" s="7"/>
      <c r="DX201" s="7"/>
      <c r="DY201" s="7"/>
      <c r="DZ201" s="7"/>
      <c r="EA201" s="7"/>
      <c r="EB201" s="7"/>
      <c r="EC201" s="7"/>
      <c r="ED201" s="7"/>
      <c r="EE201" s="7"/>
      <c r="EF201" s="7"/>
      <c r="EG201" s="7"/>
      <c r="EH201" s="7"/>
      <c r="EI201" s="7"/>
      <c r="EJ201" s="7"/>
      <c r="EK201" s="7"/>
      <c r="EL201" s="7"/>
      <c r="EM201" s="7"/>
      <c r="EN201" s="7"/>
      <c r="EO201" s="7"/>
      <c r="EP201" s="7"/>
      <c r="EQ201" s="7"/>
      <c r="ER201" s="7"/>
      <c r="ES201" s="7"/>
      <c r="ET201" s="7"/>
      <c r="EU201" s="7"/>
    </row>
    <row r="202" spans="1:151" s="5" customFormat="1" ht="18.75" customHeight="1" x14ac:dyDescent="0.2">
      <c r="A202" s="68">
        <v>42186</v>
      </c>
      <c r="B202" s="60">
        <v>324</v>
      </c>
      <c r="C202" s="45">
        <f t="shared" si="8"/>
        <v>-0.49194729136163984</v>
      </c>
      <c r="D202" s="45">
        <f t="shared" si="9"/>
        <v>-12.298682284040996</v>
      </c>
      <c r="E202" s="61"/>
      <c r="F202" s="62"/>
      <c r="G202" s="63"/>
      <c r="H202" s="45">
        <v>1070</v>
      </c>
      <c r="I202" s="64">
        <f t="shared" ref="I202:I265" si="10">IF(H202="","",$H$6-H202)</f>
        <v>22</v>
      </c>
      <c r="J202" s="71"/>
      <c r="K202" s="99">
        <v>320</v>
      </c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7"/>
      <c r="DZ202" s="7"/>
      <c r="EA202" s="7"/>
      <c r="EB202" s="7"/>
      <c r="EC202" s="7"/>
      <c r="ED202" s="7"/>
      <c r="EE202" s="7"/>
      <c r="EF202" s="7"/>
      <c r="EG202" s="7"/>
      <c r="EH202" s="7"/>
      <c r="EI202" s="7"/>
      <c r="EJ202" s="7"/>
      <c r="EK202" s="7"/>
      <c r="EL202" s="7"/>
      <c r="EM202" s="7"/>
      <c r="EN202" s="7"/>
      <c r="EO202" s="7"/>
      <c r="EP202" s="7"/>
      <c r="EQ202" s="7"/>
      <c r="ER202" s="7"/>
      <c r="ES202" s="7"/>
      <c r="ET202" s="7"/>
      <c r="EU202" s="7"/>
    </row>
    <row r="203" spans="1:151" s="5" customFormat="1" ht="18.75" customHeight="1" x14ac:dyDescent="0.2">
      <c r="A203" s="68">
        <v>42187</v>
      </c>
      <c r="B203" s="60">
        <v>311</v>
      </c>
      <c r="C203" s="45">
        <f t="shared" si="8"/>
        <v>1.1068814055636895</v>
      </c>
      <c r="D203" s="45">
        <f t="shared" si="9"/>
        <v>27.672035139092237</v>
      </c>
      <c r="E203" s="61"/>
      <c r="F203" s="62"/>
      <c r="G203" s="63"/>
      <c r="H203" s="45">
        <v>1070</v>
      </c>
      <c r="I203" s="64">
        <f t="shared" si="10"/>
        <v>22</v>
      </c>
      <c r="J203" s="71"/>
      <c r="K203" s="99">
        <v>320</v>
      </c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7"/>
      <c r="DZ203" s="7"/>
      <c r="EA203" s="7"/>
      <c r="EB203" s="7"/>
      <c r="EC203" s="7"/>
      <c r="ED203" s="7"/>
      <c r="EE203" s="7"/>
      <c r="EF203" s="7"/>
      <c r="EG203" s="7"/>
      <c r="EH203" s="7"/>
      <c r="EI203" s="7"/>
      <c r="EJ203" s="7"/>
      <c r="EK203" s="7"/>
      <c r="EL203" s="7"/>
      <c r="EM203" s="7"/>
      <c r="EN203" s="7"/>
      <c r="EO203" s="7"/>
      <c r="EP203" s="7"/>
      <c r="EQ203" s="7"/>
      <c r="ER203" s="7"/>
      <c r="ES203" s="7"/>
      <c r="ET203" s="7"/>
      <c r="EU203" s="7"/>
    </row>
    <row r="204" spans="1:151" s="5" customFormat="1" ht="18.75" customHeight="1" x14ac:dyDescent="0.2">
      <c r="A204" s="68">
        <v>42188</v>
      </c>
      <c r="B204" s="60">
        <v>318</v>
      </c>
      <c r="C204" s="45">
        <f t="shared" si="8"/>
        <v>0.24597364568081992</v>
      </c>
      <c r="D204" s="45">
        <f t="shared" si="9"/>
        <v>6.1493411420204982</v>
      </c>
      <c r="E204" s="61"/>
      <c r="F204" s="62"/>
      <c r="G204" s="63"/>
      <c r="H204" s="45">
        <v>1070</v>
      </c>
      <c r="I204" s="64">
        <f t="shared" si="10"/>
        <v>22</v>
      </c>
      <c r="J204" s="71"/>
      <c r="K204" s="99">
        <v>320</v>
      </c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7"/>
      <c r="CA204" s="7"/>
      <c r="CB204" s="7"/>
      <c r="CC204" s="7"/>
      <c r="CD204" s="7"/>
      <c r="CE204" s="7"/>
      <c r="CF204" s="7"/>
      <c r="CG204" s="7"/>
      <c r="CH204" s="7"/>
      <c r="CI204" s="7"/>
      <c r="CJ204" s="7"/>
      <c r="CK204" s="7"/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  <c r="DE204" s="7"/>
      <c r="DF204" s="7"/>
      <c r="DG204" s="7"/>
      <c r="DH204" s="7"/>
      <c r="DI204" s="7"/>
      <c r="DJ204" s="7"/>
      <c r="DK204" s="7"/>
      <c r="DL204" s="7"/>
      <c r="DM204" s="7"/>
      <c r="DN204" s="7"/>
      <c r="DO204" s="7"/>
      <c r="DP204" s="7"/>
      <c r="DQ204" s="7"/>
      <c r="DR204" s="7"/>
      <c r="DS204" s="7"/>
      <c r="DT204" s="7"/>
      <c r="DU204" s="7"/>
      <c r="DV204" s="7"/>
      <c r="DW204" s="7"/>
      <c r="DX204" s="7"/>
      <c r="DY204" s="7"/>
      <c r="DZ204" s="7"/>
      <c r="EA204" s="7"/>
      <c r="EB204" s="7"/>
      <c r="EC204" s="7"/>
      <c r="ED204" s="7"/>
      <c r="EE204" s="7"/>
      <c r="EF204" s="7"/>
      <c r="EG204" s="7"/>
      <c r="EH204" s="7"/>
      <c r="EI204" s="7"/>
      <c r="EJ204" s="7"/>
      <c r="EK204" s="7"/>
      <c r="EL204" s="7"/>
      <c r="EM204" s="7"/>
      <c r="EN204" s="7"/>
      <c r="EO204" s="7"/>
      <c r="EP204" s="7"/>
      <c r="EQ204" s="7"/>
      <c r="ER204" s="7"/>
      <c r="ES204" s="7"/>
      <c r="ET204" s="7"/>
      <c r="EU204" s="7"/>
    </row>
    <row r="205" spans="1:151" s="5" customFormat="1" ht="18.75" customHeight="1" x14ac:dyDescent="0.2">
      <c r="A205" s="68">
        <v>42189</v>
      </c>
      <c r="B205" s="60"/>
      <c r="C205" s="45">
        <f t="shared" si="8"/>
        <v>39.355783308931187</v>
      </c>
      <c r="D205" s="45" t="str">
        <f t="shared" si="9"/>
        <v/>
      </c>
      <c r="E205" s="61"/>
      <c r="F205" s="62"/>
      <c r="G205" s="63"/>
      <c r="H205" s="45"/>
      <c r="I205" s="64" t="str">
        <f t="shared" si="10"/>
        <v/>
      </c>
      <c r="J205" s="71"/>
      <c r="K205" s="99">
        <v>320</v>
      </c>
      <c r="M205" s="33"/>
      <c r="N205" s="66" t="s">
        <v>17</v>
      </c>
      <c r="O205" s="33"/>
      <c r="P205" s="33" t="s">
        <v>23</v>
      </c>
      <c r="Q205" s="44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  <c r="DP205" s="7"/>
      <c r="DQ205" s="7"/>
      <c r="DR205" s="7"/>
      <c r="DS205" s="7"/>
      <c r="DT205" s="7"/>
      <c r="DU205" s="7"/>
      <c r="DV205" s="7"/>
      <c r="DW205" s="7"/>
      <c r="DX205" s="7"/>
      <c r="DY205" s="7"/>
      <c r="DZ205" s="7"/>
      <c r="EA205" s="7"/>
      <c r="EB205" s="7"/>
      <c r="EC205" s="7"/>
      <c r="ED205" s="7"/>
      <c r="EE205" s="7"/>
      <c r="EF205" s="7"/>
      <c r="EG205" s="7"/>
      <c r="EH205" s="7"/>
      <c r="EI205" s="7"/>
      <c r="EJ205" s="7"/>
      <c r="EK205" s="7"/>
      <c r="EL205" s="7"/>
      <c r="EM205" s="7"/>
      <c r="EN205" s="7"/>
      <c r="EO205" s="7"/>
      <c r="EP205" s="7"/>
      <c r="EQ205" s="7"/>
      <c r="ER205" s="7"/>
      <c r="ES205" s="7"/>
      <c r="ET205" s="7"/>
      <c r="EU205" s="7"/>
    </row>
    <row r="206" spans="1:151" s="5" customFormat="1" ht="18.75" customHeight="1" x14ac:dyDescent="0.2">
      <c r="A206" s="68">
        <v>42190</v>
      </c>
      <c r="B206" s="60"/>
      <c r="C206" s="45">
        <f t="shared" si="8"/>
        <v>39.355783308931187</v>
      </c>
      <c r="D206" s="45" t="str">
        <f t="shared" si="9"/>
        <v/>
      </c>
      <c r="E206" s="61"/>
      <c r="F206" s="62"/>
      <c r="G206" s="63"/>
      <c r="H206" s="45"/>
      <c r="I206" s="64" t="str">
        <f t="shared" si="10"/>
        <v/>
      </c>
      <c r="J206" s="71"/>
      <c r="K206" s="99">
        <v>320</v>
      </c>
      <c r="M206" s="5" t="s">
        <v>15</v>
      </c>
      <c r="N206" s="5" t="s">
        <v>16</v>
      </c>
      <c r="O206" s="5" t="s">
        <v>1</v>
      </c>
      <c r="P206" s="5" t="s">
        <v>6</v>
      </c>
      <c r="Q206" s="5" t="s">
        <v>2</v>
      </c>
    </row>
    <row r="207" spans="1:151" s="5" customFormat="1" ht="18.75" customHeight="1" x14ac:dyDescent="0.2">
      <c r="A207" s="68">
        <v>42191</v>
      </c>
      <c r="B207" s="60">
        <v>305</v>
      </c>
      <c r="C207" s="45">
        <f t="shared" si="8"/>
        <v>1.8448023426061493</v>
      </c>
      <c r="D207" s="45">
        <f t="shared" si="9"/>
        <v>46.120058565153734</v>
      </c>
      <c r="E207" s="61"/>
      <c r="F207" s="62"/>
      <c r="G207" s="63"/>
      <c r="H207" s="45">
        <v>1070</v>
      </c>
      <c r="I207" s="64">
        <f t="shared" si="10"/>
        <v>22</v>
      </c>
      <c r="J207" s="71"/>
      <c r="K207" s="99">
        <v>320</v>
      </c>
      <c r="M207" s="5">
        <f>COUNTA(B170:B202)</f>
        <v>25</v>
      </c>
      <c r="N207" s="5">
        <f>COUNTA(E172:E205)</f>
        <v>0</v>
      </c>
      <c r="O207" s="5">
        <f>COUNTA(F172:F205)</f>
        <v>0</v>
      </c>
      <c r="P207" s="5">
        <f>COUNTA(G172:G205)</f>
        <v>0</v>
      </c>
      <c r="Q207" s="5">
        <f>COUNTA(H172:H205)</f>
        <v>23</v>
      </c>
      <c r="S207" s="36">
        <f>SUM(M207:R207)</f>
        <v>48</v>
      </c>
      <c r="T207" s="35">
        <f>SUM(S207)</f>
        <v>48</v>
      </c>
    </row>
    <row r="208" spans="1:151" s="5" customFormat="1" ht="18.75" customHeight="1" x14ac:dyDescent="0.2">
      <c r="A208" s="68">
        <v>42192</v>
      </c>
      <c r="B208" s="60">
        <v>307</v>
      </c>
      <c r="C208" s="45">
        <f t="shared" si="8"/>
        <v>1.5988286969253294</v>
      </c>
      <c r="D208" s="45">
        <f t="shared" si="9"/>
        <v>39.970717423133237</v>
      </c>
      <c r="E208" s="61"/>
      <c r="F208" s="62"/>
      <c r="G208" s="63"/>
      <c r="H208" s="45">
        <v>1070</v>
      </c>
      <c r="I208" s="64">
        <f t="shared" si="10"/>
        <v>22</v>
      </c>
      <c r="J208" s="71"/>
      <c r="K208" s="99">
        <v>320</v>
      </c>
      <c r="S208" s="36"/>
    </row>
    <row r="209" spans="1:19" s="5" customFormat="1" ht="18.75" customHeight="1" x14ac:dyDescent="0.2">
      <c r="A209" s="82">
        <v>42192</v>
      </c>
      <c r="B209" s="79">
        <v>310</v>
      </c>
      <c r="C209" s="45">
        <f t="shared" si="8"/>
        <v>1.2298682284040996</v>
      </c>
      <c r="D209" s="45">
        <f t="shared" si="9"/>
        <v>30.746705710102489</v>
      </c>
      <c r="E209" s="61"/>
      <c r="F209" s="62"/>
      <c r="G209" s="63"/>
      <c r="H209" s="45"/>
      <c r="I209" s="64" t="str">
        <f t="shared" si="10"/>
        <v/>
      </c>
      <c r="J209" s="83" t="s">
        <v>29</v>
      </c>
      <c r="K209" s="99">
        <v>320</v>
      </c>
      <c r="S209" s="36"/>
    </row>
    <row r="210" spans="1:19" s="5" customFormat="1" ht="18.75" customHeight="1" x14ac:dyDescent="0.2">
      <c r="A210" s="68">
        <v>42193</v>
      </c>
      <c r="B210" s="60">
        <v>332</v>
      </c>
      <c r="C210" s="45">
        <f t="shared" si="8"/>
        <v>-1.4758418740849195</v>
      </c>
      <c r="D210" s="45">
        <f t="shared" si="9"/>
        <v>-36.896046852122986</v>
      </c>
      <c r="E210" s="61"/>
      <c r="F210" s="62"/>
      <c r="G210" s="63"/>
      <c r="H210" s="45">
        <v>1070</v>
      </c>
      <c r="I210" s="64">
        <f t="shared" si="10"/>
        <v>22</v>
      </c>
      <c r="J210" s="71"/>
      <c r="K210" s="99">
        <v>320</v>
      </c>
      <c r="S210" s="36"/>
    </row>
    <row r="211" spans="1:19" ht="18.75" customHeight="1" x14ac:dyDescent="0.2">
      <c r="A211" s="68">
        <v>42194</v>
      </c>
      <c r="B211" s="60">
        <v>295</v>
      </c>
      <c r="C211" s="45">
        <f t="shared" si="8"/>
        <v>3.0746705710102491</v>
      </c>
      <c r="D211" s="45">
        <f t="shared" si="9"/>
        <v>76.86676427525623</v>
      </c>
      <c r="E211" s="61"/>
      <c r="F211" s="62"/>
      <c r="G211" s="63"/>
      <c r="H211" s="45">
        <v>1080</v>
      </c>
      <c r="I211" s="64">
        <f t="shared" si="10"/>
        <v>12</v>
      </c>
      <c r="J211" s="71"/>
      <c r="K211" s="99">
        <v>320</v>
      </c>
    </row>
    <row r="212" spans="1:19" ht="18.75" customHeight="1" x14ac:dyDescent="0.2">
      <c r="A212" s="68">
        <v>42195</v>
      </c>
      <c r="B212" s="60">
        <v>288</v>
      </c>
      <c r="C212" s="45">
        <f t="shared" si="8"/>
        <v>3.9355783308931187</v>
      </c>
      <c r="D212" s="45">
        <f t="shared" si="9"/>
        <v>98.389458272327971</v>
      </c>
      <c r="E212" s="61"/>
      <c r="F212" s="62"/>
      <c r="G212" s="63"/>
      <c r="H212" s="45">
        <v>1080</v>
      </c>
      <c r="I212" s="64">
        <f t="shared" si="10"/>
        <v>12</v>
      </c>
      <c r="J212" s="71"/>
      <c r="K212" s="99">
        <v>320</v>
      </c>
    </row>
    <row r="213" spans="1:19" ht="18.75" customHeight="1" x14ac:dyDescent="0.2">
      <c r="A213" s="68">
        <v>42196</v>
      </c>
      <c r="B213" s="60"/>
      <c r="C213" s="45">
        <f t="shared" si="8"/>
        <v>39.355783308931187</v>
      </c>
      <c r="D213" s="45" t="str">
        <f t="shared" si="9"/>
        <v/>
      </c>
      <c r="E213" s="61"/>
      <c r="F213" s="62"/>
      <c r="G213" s="63"/>
      <c r="H213" s="45"/>
      <c r="I213" s="64" t="str">
        <f t="shared" si="10"/>
        <v/>
      </c>
      <c r="J213" s="71"/>
      <c r="K213" s="99">
        <v>320</v>
      </c>
    </row>
    <row r="214" spans="1:19" ht="18.75" customHeight="1" x14ac:dyDescent="0.2">
      <c r="A214" s="68">
        <v>42197</v>
      </c>
      <c r="B214" s="60"/>
      <c r="C214" s="45">
        <f t="shared" si="8"/>
        <v>39.355783308931187</v>
      </c>
      <c r="D214" s="45" t="str">
        <f t="shared" si="9"/>
        <v/>
      </c>
      <c r="E214" s="61"/>
      <c r="F214" s="62"/>
      <c r="G214" s="63"/>
      <c r="H214" s="45"/>
      <c r="I214" s="64" t="str">
        <f t="shared" si="10"/>
        <v/>
      </c>
      <c r="J214" s="71"/>
      <c r="K214" s="99">
        <v>320</v>
      </c>
    </row>
    <row r="215" spans="1:19" ht="18.75" customHeight="1" x14ac:dyDescent="0.2">
      <c r="A215" s="68">
        <v>42198</v>
      </c>
      <c r="B215" s="60"/>
      <c r="C215" s="45">
        <f t="shared" ref="C215:C281" si="11">(-B215+$B$6)*$I$6/$E$6</f>
        <v>39.355783308931187</v>
      </c>
      <c r="D215" s="45" t="str">
        <f t="shared" si="9"/>
        <v/>
      </c>
      <c r="E215" s="61"/>
      <c r="F215" s="62"/>
      <c r="G215" s="63"/>
      <c r="H215" s="45"/>
      <c r="I215" s="64" t="str">
        <f t="shared" si="10"/>
        <v/>
      </c>
      <c r="J215" s="71"/>
      <c r="K215" s="99">
        <v>320</v>
      </c>
    </row>
    <row r="216" spans="1:19" ht="18.75" customHeight="1" x14ac:dyDescent="0.2">
      <c r="A216" s="68">
        <v>42199</v>
      </c>
      <c r="B216" s="60"/>
      <c r="C216" s="45">
        <f t="shared" si="11"/>
        <v>39.355783308931187</v>
      </c>
      <c r="D216" s="45" t="str">
        <f t="shared" si="9"/>
        <v/>
      </c>
      <c r="E216" s="61"/>
      <c r="F216" s="62"/>
      <c r="G216" s="63"/>
      <c r="H216" s="45"/>
      <c r="I216" s="64" t="str">
        <f t="shared" si="10"/>
        <v/>
      </c>
      <c r="J216" s="71"/>
      <c r="K216" s="99">
        <v>320</v>
      </c>
    </row>
    <row r="217" spans="1:19" ht="18.75" customHeight="1" x14ac:dyDescent="0.2">
      <c r="A217" s="68">
        <v>42200</v>
      </c>
      <c r="B217" s="60">
        <v>294</v>
      </c>
      <c r="C217" s="45">
        <f t="shared" si="11"/>
        <v>3.1976573938506587</v>
      </c>
      <c r="D217" s="45">
        <f t="shared" si="9"/>
        <v>79.941434846266475</v>
      </c>
      <c r="E217" s="61"/>
      <c r="F217" s="62"/>
      <c r="G217" s="63"/>
      <c r="H217" s="45">
        <v>1080</v>
      </c>
      <c r="I217" s="64">
        <f t="shared" si="10"/>
        <v>12</v>
      </c>
      <c r="J217" s="71"/>
      <c r="K217" s="99">
        <v>320</v>
      </c>
    </row>
    <row r="218" spans="1:19" ht="18.75" customHeight="1" x14ac:dyDescent="0.2">
      <c r="A218" s="68">
        <v>42201</v>
      </c>
      <c r="B218" s="60">
        <v>308</v>
      </c>
      <c r="C218" s="45">
        <f t="shared" si="11"/>
        <v>1.4758418740849195</v>
      </c>
      <c r="D218" s="45">
        <f t="shared" si="9"/>
        <v>36.896046852122986</v>
      </c>
      <c r="E218" s="61"/>
      <c r="F218" s="62"/>
      <c r="G218" s="63"/>
      <c r="H218" s="45">
        <v>1080</v>
      </c>
      <c r="I218" s="64">
        <f t="shared" si="10"/>
        <v>12</v>
      </c>
      <c r="J218" s="71" t="s">
        <v>30</v>
      </c>
      <c r="K218" s="99">
        <v>320</v>
      </c>
    </row>
    <row r="219" spans="1:19" ht="18.75" customHeight="1" x14ac:dyDescent="0.2">
      <c r="A219" s="68">
        <v>42202</v>
      </c>
      <c r="B219" s="60">
        <v>292</v>
      </c>
      <c r="C219" s="45">
        <f t="shared" si="11"/>
        <v>3.4436310395314789</v>
      </c>
      <c r="D219" s="45">
        <f t="shared" si="9"/>
        <v>86.090775988286978</v>
      </c>
      <c r="E219" s="61"/>
      <c r="F219" s="62"/>
      <c r="G219" s="63"/>
      <c r="H219" s="45">
        <v>1080</v>
      </c>
      <c r="I219" s="64">
        <f t="shared" si="10"/>
        <v>12</v>
      </c>
      <c r="J219" s="71"/>
      <c r="K219" s="99">
        <v>320</v>
      </c>
    </row>
    <row r="220" spans="1:19" ht="18.75" customHeight="1" x14ac:dyDescent="0.2">
      <c r="A220" s="68">
        <v>42203</v>
      </c>
      <c r="B220" s="60"/>
      <c r="C220" s="45">
        <f t="shared" si="11"/>
        <v>39.355783308931187</v>
      </c>
      <c r="D220" s="45" t="str">
        <f t="shared" si="9"/>
        <v/>
      </c>
      <c r="E220" s="61"/>
      <c r="F220" s="62"/>
      <c r="G220" s="63"/>
      <c r="H220" s="45"/>
      <c r="I220" s="64" t="str">
        <f t="shared" si="10"/>
        <v/>
      </c>
      <c r="J220" s="71"/>
      <c r="K220" s="99">
        <v>320</v>
      </c>
    </row>
    <row r="221" spans="1:19" ht="18.75" customHeight="1" x14ac:dyDescent="0.2">
      <c r="A221" s="68">
        <v>42204</v>
      </c>
      <c r="B221" s="60"/>
      <c r="C221" s="45">
        <f t="shared" si="11"/>
        <v>39.355783308931187</v>
      </c>
      <c r="D221" s="45" t="str">
        <f t="shared" si="9"/>
        <v/>
      </c>
      <c r="E221" s="61"/>
      <c r="F221" s="62"/>
      <c r="G221" s="63"/>
      <c r="H221" s="45"/>
      <c r="I221" s="64" t="str">
        <f t="shared" si="10"/>
        <v/>
      </c>
      <c r="J221" s="71"/>
      <c r="K221" s="99">
        <v>320</v>
      </c>
    </row>
    <row r="222" spans="1:19" ht="18.75" customHeight="1" x14ac:dyDescent="0.2">
      <c r="A222" s="68">
        <v>42205</v>
      </c>
      <c r="B222" s="60">
        <v>288</v>
      </c>
      <c r="C222" s="45">
        <f t="shared" si="11"/>
        <v>3.9355783308931187</v>
      </c>
      <c r="D222" s="45">
        <f t="shared" si="9"/>
        <v>98.389458272327971</v>
      </c>
      <c r="E222" s="61"/>
      <c r="F222" s="62"/>
      <c r="G222" s="63"/>
      <c r="H222" s="45">
        <v>1090</v>
      </c>
      <c r="I222" s="64">
        <f t="shared" si="10"/>
        <v>2</v>
      </c>
      <c r="J222" s="71"/>
      <c r="K222" s="99">
        <v>320</v>
      </c>
    </row>
    <row r="223" spans="1:19" ht="18.75" customHeight="1" x14ac:dyDescent="0.2">
      <c r="A223" s="68">
        <v>42206</v>
      </c>
      <c r="B223" s="60">
        <v>300</v>
      </c>
      <c r="C223" s="45">
        <f t="shared" si="11"/>
        <v>2.4597364568081992</v>
      </c>
      <c r="D223" s="45">
        <f t="shared" si="9"/>
        <v>61.493411420204978</v>
      </c>
      <c r="E223" s="61"/>
      <c r="F223" s="62"/>
      <c r="G223" s="63"/>
      <c r="H223" s="45">
        <v>1080</v>
      </c>
      <c r="I223" s="64">
        <f t="shared" si="10"/>
        <v>12</v>
      </c>
      <c r="J223" s="71"/>
      <c r="K223" s="99">
        <v>320</v>
      </c>
    </row>
    <row r="224" spans="1:19" ht="18.75" customHeight="1" x14ac:dyDescent="0.2">
      <c r="A224" s="82">
        <v>42206</v>
      </c>
      <c r="B224" s="79">
        <v>330</v>
      </c>
      <c r="C224" s="45">
        <f t="shared" si="11"/>
        <v>-1.2298682284040996</v>
      </c>
      <c r="D224" s="45">
        <f t="shared" si="9"/>
        <v>-30.746705710102489</v>
      </c>
      <c r="E224" s="61"/>
      <c r="F224" s="62"/>
      <c r="G224" s="63"/>
      <c r="H224" s="45"/>
      <c r="I224" s="64" t="str">
        <f t="shared" si="10"/>
        <v/>
      </c>
      <c r="J224" s="83" t="s">
        <v>28</v>
      </c>
      <c r="K224" s="99">
        <v>320</v>
      </c>
    </row>
    <row r="225" spans="1:20" ht="18.75" customHeight="1" x14ac:dyDescent="0.2">
      <c r="A225" s="68">
        <v>42207</v>
      </c>
      <c r="B225" s="60">
        <v>293</v>
      </c>
      <c r="C225" s="45">
        <f t="shared" si="11"/>
        <v>3.3206442166910688</v>
      </c>
      <c r="D225" s="45">
        <f t="shared" si="9"/>
        <v>83.016105417276719</v>
      </c>
      <c r="E225" s="61"/>
      <c r="F225" s="62"/>
      <c r="G225" s="63"/>
      <c r="H225" s="45">
        <v>1080</v>
      </c>
      <c r="I225" s="64">
        <f t="shared" si="10"/>
        <v>12</v>
      </c>
      <c r="J225" s="71"/>
      <c r="K225" s="99">
        <v>320</v>
      </c>
    </row>
    <row r="226" spans="1:20" ht="18.75" customHeight="1" x14ac:dyDescent="0.2">
      <c r="A226" s="68">
        <v>42208</v>
      </c>
      <c r="B226" s="60">
        <v>301</v>
      </c>
      <c r="C226" s="45">
        <f t="shared" si="11"/>
        <v>2.3367496339677891</v>
      </c>
      <c r="D226" s="45">
        <f t="shared" si="9"/>
        <v>58.418740849194727</v>
      </c>
      <c r="E226" s="61"/>
      <c r="F226" s="62"/>
      <c r="G226" s="63"/>
      <c r="H226" s="45">
        <v>1080</v>
      </c>
      <c r="I226" s="64">
        <f t="shared" si="10"/>
        <v>12</v>
      </c>
      <c r="J226" s="71"/>
      <c r="K226" s="99">
        <v>320</v>
      </c>
    </row>
    <row r="227" spans="1:20" ht="18.75" customHeight="1" x14ac:dyDescent="0.2">
      <c r="A227" s="68">
        <v>42209</v>
      </c>
      <c r="B227" s="60">
        <v>324</v>
      </c>
      <c r="C227" s="45">
        <f t="shared" si="11"/>
        <v>-0.49194729136163984</v>
      </c>
      <c r="D227" s="45">
        <f t="shared" si="9"/>
        <v>-12.298682284040996</v>
      </c>
      <c r="E227" s="61"/>
      <c r="F227" s="62"/>
      <c r="G227" s="63"/>
      <c r="H227" s="45">
        <v>1070</v>
      </c>
      <c r="I227" s="64">
        <f t="shared" si="10"/>
        <v>22</v>
      </c>
      <c r="J227" s="71"/>
      <c r="K227" s="99">
        <v>320</v>
      </c>
    </row>
    <row r="228" spans="1:20" ht="18.75" customHeight="1" x14ac:dyDescent="0.2">
      <c r="A228" s="68">
        <v>42210</v>
      </c>
      <c r="B228" s="60"/>
      <c r="C228" s="45">
        <f t="shared" si="11"/>
        <v>39.355783308931187</v>
      </c>
      <c r="D228" s="45" t="str">
        <f t="shared" si="9"/>
        <v/>
      </c>
      <c r="E228" s="61"/>
      <c r="F228" s="62"/>
      <c r="G228" s="63"/>
      <c r="H228" s="45"/>
      <c r="I228" s="64" t="str">
        <f t="shared" si="10"/>
        <v/>
      </c>
      <c r="J228" s="75"/>
      <c r="K228" s="99">
        <v>320</v>
      </c>
    </row>
    <row r="229" spans="1:20" ht="18.75" customHeight="1" x14ac:dyDescent="0.2">
      <c r="A229" s="68">
        <v>42211</v>
      </c>
      <c r="B229" s="60"/>
      <c r="C229" s="45">
        <f t="shared" si="11"/>
        <v>39.355783308931187</v>
      </c>
      <c r="D229" s="45" t="str">
        <f t="shared" si="9"/>
        <v/>
      </c>
      <c r="E229" s="61"/>
      <c r="F229" s="62"/>
      <c r="G229" s="63"/>
      <c r="H229" s="45"/>
      <c r="I229" s="64" t="str">
        <f t="shared" si="10"/>
        <v/>
      </c>
      <c r="J229" s="71"/>
      <c r="K229" s="99">
        <v>320</v>
      </c>
    </row>
    <row r="230" spans="1:20" ht="18.75" customHeight="1" x14ac:dyDescent="0.2">
      <c r="A230" s="68">
        <v>42212</v>
      </c>
      <c r="B230" s="60">
        <v>319</v>
      </c>
      <c r="C230" s="45">
        <f t="shared" si="11"/>
        <v>0.12298682284040996</v>
      </c>
      <c r="D230" s="45">
        <f t="shared" si="9"/>
        <v>3.0746705710102491</v>
      </c>
      <c r="E230" s="61"/>
      <c r="F230" s="62"/>
      <c r="G230" s="63"/>
      <c r="H230" s="45">
        <v>1075</v>
      </c>
      <c r="I230" s="64">
        <f t="shared" si="10"/>
        <v>17</v>
      </c>
      <c r="J230" s="75"/>
      <c r="K230" s="99">
        <v>320</v>
      </c>
    </row>
    <row r="231" spans="1:20" ht="18.75" customHeight="1" x14ac:dyDescent="0.2">
      <c r="A231" s="68">
        <v>42213</v>
      </c>
      <c r="B231" s="60">
        <v>325</v>
      </c>
      <c r="C231" s="45">
        <f t="shared" si="11"/>
        <v>-0.6149341142020498</v>
      </c>
      <c r="D231" s="45">
        <f t="shared" si="9"/>
        <v>-15.373352855051245</v>
      </c>
      <c r="E231" s="61"/>
      <c r="F231" s="62"/>
      <c r="G231" s="63"/>
      <c r="H231" s="45">
        <v>1080</v>
      </c>
      <c r="I231" s="64">
        <f t="shared" si="10"/>
        <v>12</v>
      </c>
      <c r="J231" s="71"/>
      <c r="K231" s="99">
        <v>320</v>
      </c>
    </row>
    <row r="232" spans="1:20" ht="18.75" customHeight="1" x14ac:dyDescent="0.2">
      <c r="A232" s="68">
        <v>42214</v>
      </c>
      <c r="B232" s="60">
        <v>332</v>
      </c>
      <c r="C232" s="45">
        <f t="shared" si="11"/>
        <v>-1.4758418740849195</v>
      </c>
      <c r="D232" s="45">
        <f t="shared" si="9"/>
        <v>-36.896046852122986</v>
      </c>
      <c r="E232" s="61"/>
      <c r="F232" s="62"/>
      <c r="G232" s="63"/>
      <c r="H232" s="45">
        <v>1075</v>
      </c>
      <c r="I232" s="64">
        <f t="shared" si="10"/>
        <v>17</v>
      </c>
      <c r="J232" s="71"/>
      <c r="K232" s="99">
        <v>320</v>
      </c>
    </row>
    <row r="233" spans="1:20" ht="18.75" customHeight="1" x14ac:dyDescent="0.2">
      <c r="A233" s="68">
        <v>42215</v>
      </c>
      <c r="B233" s="60">
        <v>359.8</v>
      </c>
      <c r="C233" s="45">
        <f t="shared" si="11"/>
        <v>-4.8948755490483178</v>
      </c>
      <c r="D233" s="45">
        <f t="shared" si="9"/>
        <v>-122.37188872620794</v>
      </c>
      <c r="E233" s="61"/>
      <c r="F233" s="62"/>
      <c r="G233" s="63"/>
      <c r="H233" s="45">
        <v>1080</v>
      </c>
      <c r="I233" s="64">
        <f t="shared" si="10"/>
        <v>12</v>
      </c>
      <c r="J233" s="71"/>
      <c r="K233" s="99">
        <v>320</v>
      </c>
    </row>
    <row r="234" spans="1:20" ht="18.75" customHeight="1" x14ac:dyDescent="0.2">
      <c r="A234" s="68">
        <v>42216</v>
      </c>
      <c r="B234" s="60">
        <v>332</v>
      </c>
      <c r="C234" s="45">
        <f t="shared" si="11"/>
        <v>-1.4758418740849195</v>
      </c>
      <c r="D234" s="45">
        <f t="shared" si="9"/>
        <v>-36.896046852122986</v>
      </c>
      <c r="E234" s="61"/>
      <c r="F234" s="62"/>
      <c r="G234" s="63"/>
      <c r="H234" s="45">
        <v>1080</v>
      </c>
      <c r="I234" s="64">
        <f t="shared" si="10"/>
        <v>12</v>
      </c>
      <c r="J234" s="71"/>
      <c r="K234" s="99">
        <v>320</v>
      </c>
    </row>
    <row r="235" spans="1:20" ht="18.75" customHeight="1" x14ac:dyDescent="0.2">
      <c r="A235" s="68">
        <v>42217</v>
      </c>
      <c r="B235" s="60"/>
      <c r="C235" s="45">
        <f t="shared" si="11"/>
        <v>39.355783308931187</v>
      </c>
      <c r="D235" s="45" t="str">
        <f t="shared" si="9"/>
        <v/>
      </c>
      <c r="E235" s="61"/>
      <c r="F235" s="62"/>
      <c r="G235" s="63"/>
      <c r="H235" s="45"/>
      <c r="I235" s="64" t="str">
        <f t="shared" si="10"/>
        <v/>
      </c>
      <c r="J235" s="71"/>
      <c r="K235" s="99">
        <v>320</v>
      </c>
    </row>
    <row r="236" spans="1:20" ht="18.75" customHeight="1" x14ac:dyDescent="0.2">
      <c r="A236" s="68">
        <v>42218</v>
      </c>
      <c r="B236" s="60"/>
      <c r="C236" s="45">
        <f t="shared" si="11"/>
        <v>39.355783308931187</v>
      </c>
      <c r="D236" s="45" t="str">
        <f t="shared" si="9"/>
        <v/>
      </c>
      <c r="E236" s="61"/>
      <c r="F236" s="62"/>
      <c r="G236" s="63"/>
      <c r="H236" s="45"/>
      <c r="I236" s="64" t="str">
        <f t="shared" si="10"/>
        <v/>
      </c>
      <c r="J236" s="71"/>
      <c r="K236" s="99">
        <v>320</v>
      </c>
    </row>
    <row r="237" spans="1:20" ht="18.75" customHeight="1" x14ac:dyDescent="0.2">
      <c r="A237" s="68">
        <v>42219</v>
      </c>
      <c r="B237" s="60"/>
      <c r="C237" s="45">
        <f t="shared" si="11"/>
        <v>39.355783308931187</v>
      </c>
      <c r="D237" s="45" t="str">
        <f t="shared" si="9"/>
        <v/>
      </c>
      <c r="E237" s="61"/>
      <c r="F237" s="62"/>
      <c r="G237" s="63"/>
      <c r="H237" s="45"/>
      <c r="I237" s="64" t="str">
        <f t="shared" si="10"/>
        <v/>
      </c>
      <c r="J237" s="71"/>
      <c r="K237" s="99">
        <v>320</v>
      </c>
    </row>
    <row r="238" spans="1:20" ht="18.75" customHeight="1" x14ac:dyDescent="0.2">
      <c r="A238" s="68">
        <v>42220</v>
      </c>
      <c r="B238" s="60"/>
      <c r="C238" s="45">
        <f t="shared" si="11"/>
        <v>39.355783308931187</v>
      </c>
      <c r="D238" s="45" t="str">
        <f t="shared" si="9"/>
        <v/>
      </c>
      <c r="E238" s="61"/>
      <c r="F238" s="62"/>
      <c r="G238" s="63"/>
      <c r="H238" s="45"/>
      <c r="I238" s="64" t="str">
        <f t="shared" si="10"/>
        <v/>
      </c>
      <c r="J238" s="71"/>
      <c r="K238" s="99">
        <v>320</v>
      </c>
    </row>
    <row r="239" spans="1:20" ht="18.75" customHeight="1" x14ac:dyDescent="0.2">
      <c r="A239" s="68">
        <v>42221</v>
      </c>
      <c r="B239" s="60"/>
      <c r="C239" s="45">
        <f t="shared" si="11"/>
        <v>39.355783308931187</v>
      </c>
      <c r="D239" s="45" t="str">
        <f t="shared" si="9"/>
        <v/>
      </c>
      <c r="E239" s="61"/>
      <c r="F239" s="62"/>
      <c r="G239" s="63"/>
      <c r="H239" s="45"/>
      <c r="I239" s="64" t="str">
        <f t="shared" si="10"/>
        <v/>
      </c>
      <c r="J239" s="71"/>
      <c r="K239" s="99">
        <v>320</v>
      </c>
    </row>
    <row r="240" spans="1:20" ht="18.75" customHeight="1" x14ac:dyDescent="0.2">
      <c r="A240" s="68">
        <v>42222</v>
      </c>
      <c r="B240" s="60"/>
      <c r="C240" s="45">
        <f t="shared" si="11"/>
        <v>39.355783308931187</v>
      </c>
      <c r="D240" s="45" t="str">
        <f t="shared" si="9"/>
        <v/>
      </c>
      <c r="E240" s="61"/>
      <c r="F240" s="62"/>
      <c r="G240" s="63"/>
      <c r="H240" s="45"/>
      <c r="I240" s="64" t="str">
        <f t="shared" si="10"/>
        <v/>
      </c>
      <c r="J240" s="71"/>
      <c r="K240" s="99">
        <v>320</v>
      </c>
      <c r="M240" s="33"/>
      <c r="N240" s="66" t="s">
        <v>17</v>
      </c>
      <c r="O240" s="33"/>
      <c r="P240" s="33" t="s">
        <v>24</v>
      </c>
      <c r="Q240" s="44"/>
      <c r="R240" s="5"/>
      <c r="S240" s="5"/>
      <c r="T240" s="5"/>
    </row>
    <row r="241" spans="1:20" ht="18.75" customHeight="1" x14ac:dyDescent="0.2">
      <c r="A241" s="68">
        <v>42223</v>
      </c>
      <c r="B241" s="60"/>
      <c r="C241" s="45">
        <f t="shared" si="11"/>
        <v>39.355783308931187</v>
      </c>
      <c r="D241" s="45" t="str">
        <f t="shared" si="9"/>
        <v/>
      </c>
      <c r="E241" s="61"/>
      <c r="F241" s="62"/>
      <c r="G241" s="63"/>
      <c r="H241" s="45"/>
      <c r="I241" s="64" t="str">
        <f t="shared" si="10"/>
        <v/>
      </c>
      <c r="J241" s="71"/>
      <c r="K241" s="99">
        <v>320</v>
      </c>
      <c r="M241" s="5" t="s">
        <v>15</v>
      </c>
      <c r="N241" s="5" t="s">
        <v>16</v>
      </c>
      <c r="O241" s="5" t="s">
        <v>1</v>
      </c>
      <c r="P241" s="5" t="s">
        <v>6</v>
      </c>
      <c r="Q241" s="5" t="s">
        <v>2</v>
      </c>
      <c r="R241" s="5"/>
      <c r="S241" s="5"/>
      <c r="T241" s="5"/>
    </row>
    <row r="242" spans="1:20" ht="18.75" customHeight="1" x14ac:dyDescent="0.2">
      <c r="A242" s="68">
        <v>42224</v>
      </c>
      <c r="B242" s="60"/>
      <c r="C242" s="45">
        <f t="shared" si="11"/>
        <v>39.355783308931187</v>
      </c>
      <c r="D242" s="45" t="str">
        <f t="shared" si="9"/>
        <v/>
      </c>
      <c r="E242" s="61"/>
      <c r="F242" s="62"/>
      <c r="G242" s="63"/>
      <c r="H242" s="45"/>
      <c r="I242" s="64" t="str">
        <f t="shared" si="10"/>
        <v/>
      </c>
      <c r="J242" s="71"/>
      <c r="K242" s="99">
        <v>320</v>
      </c>
      <c r="M242" s="5">
        <f>COUNTA(B203:B236)</f>
        <v>22</v>
      </c>
      <c r="N242" s="5">
        <f>COUNTA(E206:E240)</f>
        <v>0</v>
      </c>
      <c r="O242" s="5">
        <f>COUNTA(F206:F240)</f>
        <v>0</v>
      </c>
      <c r="P242" s="5">
        <f>COUNTA(G206:G240)</f>
        <v>0</v>
      </c>
      <c r="Q242" s="5">
        <f>COUNTA(H206:H240)</f>
        <v>18</v>
      </c>
      <c r="R242" s="5"/>
      <c r="S242" s="36">
        <f>SUM(M242:R242)</f>
        <v>40</v>
      </c>
      <c r="T242" s="35">
        <f>SUM(S242)</f>
        <v>40</v>
      </c>
    </row>
    <row r="243" spans="1:20" ht="18.75" customHeight="1" x14ac:dyDescent="0.2">
      <c r="A243" s="68">
        <v>42225</v>
      </c>
      <c r="B243" s="60"/>
      <c r="C243" s="45">
        <f t="shared" si="11"/>
        <v>39.355783308931187</v>
      </c>
      <c r="D243" s="45" t="str">
        <f t="shared" si="9"/>
        <v/>
      </c>
      <c r="E243" s="61"/>
      <c r="F243" s="62"/>
      <c r="G243" s="63"/>
      <c r="H243" s="45"/>
      <c r="I243" s="64" t="str">
        <f t="shared" si="10"/>
        <v/>
      </c>
      <c r="J243" s="71"/>
      <c r="K243" s="99">
        <v>320</v>
      </c>
      <c r="M243" s="5">
        <f>COUNTA(#REF!)</f>
        <v>1</v>
      </c>
      <c r="N243" s="5">
        <f>COUNTA(#REF!)</f>
        <v>1</v>
      </c>
      <c r="O243" s="5">
        <f>COUNTA(#REF!)</f>
        <v>1</v>
      </c>
      <c r="P243" s="5">
        <f>COUNTA(#REF!)</f>
        <v>1</v>
      </c>
      <c r="Q243" s="5">
        <f>COUNTA(#REF!)</f>
        <v>1</v>
      </c>
      <c r="R243" s="5"/>
      <c r="S243" s="36">
        <f>SUM(M243:R243)</f>
        <v>5</v>
      </c>
      <c r="T243" s="5"/>
    </row>
    <row r="244" spans="1:20" ht="18.75" customHeight="1" x14ac:dyDescent="0.2">
      <c r="A244" s="68">
        <v>42226</v>
      </c>
      <c r="B244" s="60"/>
      <c r="C244" s="45">
        <f t="shared" si="11"/>
        <v>39.355783308931187</v>
      </c>
      <c r="D244" s="45" t="str">
        <f t="shared" si="9"/>
        <v/>
      </c>
      <c r="E244" s="61"/>
      <c r="F244" s="62"/>
      <c r="G244" s="63"/>
      <c r="H244" s="45"/>
      <c r="I244" s="64" t="str">
        <f t="shared" si="10"/>
        <v/>
      </c>
      <c r="J244" s="71"/>
      <c r="K244" s="99">
        <v>320</v>
      </c>
      <c r="M244" s="5">
        <f>COUNTA(#REF!)</f>
        <v>1</v>
      </c>
      <c r="N244" s="5">
        <f>COUNTA(#REF!)</f>
        <v>1</v>
      </c>
      <c r="O244" s="5">
        <f>COUNTA(#REF!)</f>
        <v>1</v>
      </c>
      <c r="P244" s="5">
        <f>COUNTA(#REF!)</f>
        <v>1</v>
      </c>
      <c r="Q244" s="5">
        <f>COUNTA(#REF!)</f>
        <v>1</v>
      </c>
      <c r="R244" s="5"/>
      <c r="S244" s="36">
        <f>SUM(M244:R244)</f>
        <v>5</v>
      </c>
      <c r="T244" s="5"/>
    </row>
    <row r="245" spans="1:20" ht="18.75" customHeight="1" x14ac:dyDescent="0.2">
      <c r="A245" s="68">
        <v>42227</v>
      </c>
      <c r="B245" s="60"/>
      <c r="C245" s="45">
        <f t="shared" si="11"/>
        <v>39.355783308931187</v>
      </c>
      <c r="D245" s="45" t="str">
        <f t="shared" si="9"/>
        <v/>
      </c>
      <c r="E245" s="61"/>
      <c r="F245" s="62"/>
      <c r="G245" s="63"/>
      <c r="H245" s="45"/>
      <c r="I245" s="64" t="str">
        <f t="shared" si="10"/>
        <v/>
      </c>
      <c r="J245" s="71"/>
      <c r="K245" s="99">
        <v>320</v>
      </c>
    </row>
    <row r="246" spans="1:20" ht="18.75" customHeight="1" x14ac:dyDescent="0.2">
      <c r="A246" s="68">
        <v>42228</v>
      </c>
      <c r="B246" s="60"/>
      <c r="C246" s="45">
        <f t="shared" si="11"/>
        <v>39.355783308931187</v>
      </c>
      <c r="D246" s="45" t="str">
        <f t="shared" si="9"/>
        <v/>
      </c>
      <c r="E246" s="61"/>
      <c r="F246" s="62"/>
      <c r="G246" s="63"/>
      <c r="H246" s="45"/>
      <c r="I246" s="64" t="str">
        <f t="shared" si="10"/>
        <v/>
      </c>
      <c r="J246" s="71"/>
      <c r="K246" s="99">
        <v>320</v>
      </c>
    </row>
    <row r="247" spans="1:20" ht="18.75" customHeight="1" x14ac:dyDescent="0.2">
      <c r="A247" s="68">
        <v>42229</v>
      </c>
      <c r="B247" s="60"/>
      <c r="C247" s="45">
        <f t="shared" si="11"/>
        <v>39.355783308931187</v>
      </c>
      <c r="D247" s="45" t="str">
        <f t="shared" si="9"/>
        <v/>
      </c>
      <c r="E247" s="61"/>
      <c r="F247" s="62"/>
      <c r="G247" s="63"/>
      <c r="H247" s="45"/>
      <c r="I247" s="64" t="str">
        <f t="shared" si="10"/>
        <v/>
      </c>
      <c r="J247" s="71"/>
      <c r="K247" s="99">
        <v>320</v>
      </c>
    </row>
    <row r="248" spans="1:20" ht="18.75" customHeight="1" x14ac:dyDescent="0.2">
      <c r="A248" s="68">
        <v>42230</v>
      </c>
      <c r="B248" s="60"/>
      <c r="C248" s="45">
        <f t="shared" si="11"/>
        <v>39.355783308931187</v>
      </c>
      <c r="D248" s="45" t="str">
        <f t="shared" si="9"/>
        <v/>
      </c>
      <c r="E248" s="61"/>
      <c r="F248" s="62"/>
      <c r="G248" s="63"/>
      <c r="H248" s="45"/>
      <c r="I248" s="64" t="str">
        <f t="shared" si="10"/>
        <v/>
      </c>
      <c r="J248" s="71"/>
      <c r="K248" s="99">
        <v>320</v>
      </c>
    </row>
    <row r="249" spans="1:20" ht="18.75" customHeight="1" x14ac:dyDescent="0.2">
      <c r="A249" s="68">
        <v>42231</v>
      </c>
      <c r="B249" s="60"/>
      <c r="C249" s="45">
        <f t="shared" si="11"/>
        <v>39.355783308931187</v>
      </c>
      <c r="D249" s="45" t="str">
        <f t="shared" si="9"/>
        <v/>
      </c>
      <c r="E249" s="61"/>
      <c r="F249" s="62"/>
      <c r="G249" s="63"/>
      <c r="H249" s="45"/>
      <c r="I249" s="64" t="str">
        <f t="shared" si="10"/>
        <v/>
      </c>
      <c r="J249" s="71"/>
      <c r="K249" s="99">
        <v>320</v>
      </c>
    </row>
    <row r="250" spans="1:20" ht="18.75" customHeight="1" x14ac:dyDescent="0.2">
      <c r="A250" s="68">
        <v>42232</v>
      </c>
      <c r="B250" s="60"/>
      <c r="C250" s="45">
        <f t="shared" si="11"/>
        <v>39.355783308931187</v>
      </c>
      <c r="D250" s="45" t="str">
        <f t="shared" si="9"/>
        <v/>
      </c>
      <c r="E250" s="61"/>
      <c r="F250" s="62"/>
      <c r="G250" s="63"/>
      <c r="H250" s="45"/>
      <c r="I250" s="64" t="str">
        <f t="shared" si="10"/>
        <v/>
      </c>
      <c r="J250" s="71"/>
      <c r="K250" s="99">
        <v>320</v>
      </c>
    </row>
    <row r="251" spans="1:20" ht="18.75" customHeight="1" x14ac:dyDescent="0.2">
      <c r="A251" s="68">
        <v>42233</v>
      </c>
      <c r="B251" s="60"/>
      <c r="C251" s="45">
        <f t="shared" si="11"/>
        <v>39.355783308931187</v>
      </c>
      <c r="D251" s="45" t="str">
        <f t="shared" si="9"/>
        <v/>
      </c>
      <c r="E251" s="61"/>
      <c r="F251" s="62"/>
      <c r="G251" s="63"/>
      <c r="H251" s="45"/>
      <c r="I251" s="64" t="str">
        <f t="shared" si="10"/>
        <v/>
      </c>
      <c r="J251" s="71"/>
      <c r="K251" s="99">
        <v>320</v>
      </c>
    </row>
    <row r="252" spans="1:20" ht="18.75" customHeight="1" x14ac:dyDescent="0.2">
      <c r="A252" s="68">
        <v>42234</v>
      </c>
      <c r="B252" s="60"/>
      <c r="C252" s="45">
        <f t="shared" si="11"/>
        <v>39.355783308931187</v>
      </c>
      <c r="D252" s="45" t="str">
        <f t="shared" si="9"/>
        <v/>
      </c>
      <c r="E252" s="61"/>
      <c r="F252" s="62"/>
      <c r="G252" s="63"/>
      <c r="H252" s="45"/>
      <c r="I252" s="64" t="str">
        <f t="shared" si="10"/>
        <v/>
      </c>
      <c r="J252" s="71"/>
      <c r="K252" s="99">
        <v>320</v>
      </c>
    </row>
    <row r="253" spans="1:20" ht="18.75" customHeight="1" x14ac:dyDescent="0.2">
      <c r="A253" s="68">
        <v>42235</v>
      </c>
      <c r="B253" s="60"/>
      <c r="C253" s="45">
        <f t="shared" si="11"/>
        <v>39.355783308931187</v>
      </c>
      <c r="D253" s="45" t="str">
        <f t="shared" si="9"/>
        <v/>
      </c>
      <c r="E253" s="61"/>
      <c r="F253" s="62"/>
      <c r="G253" s="63"/>
      <c r="H253" s="45"/>
      <c r="I253" s="64" t="str">
        <f t="shared" si="10"/>
        <v/>
      </c>
      <c r="J253" s="71"/>
      <c r="K253" s="99">
        <v>320</v>
      </c>
    </row>
    <row r="254" spans="1:20" ht="18.75" customHeight="1" x14ac:dyDescent="0.2">
      <c r="A254" s="68">
        <v>42236</v>
      </c>
      <c r="B254" s="60"/>
      <c r="C254" s="45">
        <f t="shared" si="11"/>
        <v>39.355783308931187</v>
      </c>
      <c r="D254" s="45" t="str">
        <f t="shared" si="9"/>
        <v/>
      </c>
      <c r="E254" s="61"/>
      <c r="F254" s="62"/>
      <c r="G254" s="63"/>
      <c r="H254" s="45"/>
      <c r="I254" s="64" t="str">
        <f t="shared" si="10"/>
        <v/>
      </c>
      <c r="J254" s="71"/>
      <c r="K254" s="99">
        <v>320</v>
      </c>
    </row>
    <row r="255" spans="1:20" ht="18.75" customHeight="1" x14ac:dyDescent="0.2">
      <c r="A255" s="68">
        <v>42237</v>
      </c>
      <c r="B255" s="60"/>
      <c r="C255" s="45">
        <f t="shared" si="11"/>
        <v>39.355783308931187</v>
      </c>
      <c r="D255" s="45" t="str">
        <f t="shared" si="9"/>
        <v/>
      </c>
      <c r="E255" s="61"/>
      <c r="F255" s="62"/>
      <c r="G255" s="63"/>
      <c r="H255" s="45"/>
      <c r="I255" s="64" t="str">
        <f t="shared" si="10"/>
        <v/>
      </c>
      <c r="J255" s="71"/>
      <c r="K255" s="99">
        <v>320</v>
      </c>
    </row>
    <row r="256" spans="1:20" ht="18.75" customHeight="1" x14ac:dyDescent="0.2">
      <c r="A256" s="68">
        <v>42238</v>
      </c>
      <c r="B256" s="60"/>
      <c r="C256" s="45">
        <f t="shared" si="11"/>
        <v>39.355783308931187</v>
      </c>
      <c r="D256" s="45" t="str">
        <f t="shared" si="9"/>
        <v/>
      </c>
      <c r="E256" s="61"/>
      <c r="F256" s="62"/>
      <c r="G256" s="63"/>
      <c r="H256" s="45"/>
      <c r="I256" s="64" t="str">
        <f t="shared" si="10"/>
        <v/>
      </c>
      <c r="J256" s="71"/>
      <c r="K256" s="99">
        <v>320</v>
      </c>
    </row>
    <row r="257" spans="1:17" ht="18.75" customHeight="1" x14ac:dyDescent="0.2">
      <c r="A257" s="68">
        <v>42239</v>
      </c>
      <c r="B257" s="60"/>
      <c r="C257" s="45">
        <f t="shared" si="11"/>
        <v>39.355783308931187</v>
      </c>
      <c r="D257" s="45" t="str">
        <f t="shared" si="9"/>
        <v/>
      </c>
      <c r="E257" s="61"/>
      <c r="F257" s="62"/>
      <c r="G257" s="63"/>
      <c r="H257" s="45"/>
      <c r="I257" s="64" t="str">
        <f t="shared" si="10"/>
        <v/>
      </c>
      <c r="J257" s="71"/>
      <c r="K257" s="99">
        <v>320</v>
      </c>
    </row>
    <row r="258" spans="1:17" ht="18.75" customHeight="1" x14ac:dyDescent="0.2">
      <c r="A258" s="68">
        <v>42240</v>
      </c>
      <c r="B258" s="60"/>
      <c r="C258" s="45">
        <f t="shared" si="11"/>
        <v>39.355783308931187</v>
      </c>
      <c r="D258" s="45" t="str">
        <f t="shared" si="9"/>
        <v/>
      </c>
      <c r="E258" s="61"/>
      <c r="F258" s="62"/>
      <c r="G258" s="63"/>
      <c r="H258" s="45">
        <v>1080</v>
      </c>
      <c r="I258" s="64">
        <f t="shared" si="10"/>
        <v>12</v>
      </c>
      <c r="J258" s="71"/>
      <c r="K258" s="99">
        <v>320</v>
      </c>
    </row>
    <row r="259" spans="1:17" ht="18.75" customHeight="1" x14ac:dyDescent="0.2">
      <c r="A259" s="68">
        <v>42241</v>
      </c>
      <c r="B259" s="60">
        <v>307</v>
      </c>
      <c r="C259" s="45">
        <f t="shared" si="11"/>
        <v>1.5988286969253294</v>
      </c>
      <c r="D259" s="45">
        <f t="shared" si="9"/>
        <v>39.970717423133237</v>
      </c>
      <c r="E259" s="61"/>
      <c r="F259" s="62"/>
      <c r="G259" s="63"/>
      <c r="H259" s="45">
        <v>1070</v>
      </c>
      <c r="I259" s="64">
        <f t="shared" si="10"/>
        <v>22</v>
      </c>
      <c r="J259" s="71"/>
      <c r="K259" s="99">
        <v>320</v>
      </c>
    </row>
    <row r="260" spans="1:17" ht="18.75" customHeight="1" x14ac:dyDescent="0.2">
      <c r="A260" s="89">
        <v>42241</v>
      </c>
      <c r="B260" s="88">
        <v>300</v>
      </c>
      <c r="C260" s="45"/>
      <c r="D260" s="45">
        <f t="shared" si="9"/>
        <v>0</v>
      </c>
      <c r="E260" s="61"/>
      <c r="F260" s="62"/>
      <c r="G260" s="63"/>
      <c r="H260" s="45"/>
      <c r="I260" s="64" t="str">
        <f t="shared" si="10"/>
        <v/>
      </c>
      <c r="J260" s="90" t="s">
        <v>28</v>
      </c>
      <c r="K260" s="99">
        <v>320</v>
      </c>
    </row>
    <row r="261" spans="1:17" ht="18.75" customHeight="1" x14ac:dyDescent="0.2">
      <c r="A261" s="68">
        <v>42242</v>
      </c>
      <c r="B261" s="60">
        <v>310</v>
      </c>
      <c r="C261" s="45">
        <f t="shared" si="11"/>
        <v>1.2298682284040996</v>
      </c>
      <c r="D261" s="45">
        <f t="shared" si="9"/>
        <v>30.746705710102489</v>
      </c>
      <c r="E261" s="61"/>
      <c r="F261" s="62"/>
      <c r="G261" s="63"/>
      <c r="H261" s="45">
        <v>1070</v>
      </c>
      <c r="I261" s="64">
        <f t="shared" si="10"/>
        <v>22</v>
      </c>
      <c r="J261" s="71"/>
      <c r="K261" s="99">
        <v>320</v>
      </c>
    </row>
    <row r="262" spans="1:17" ht="18.75" customHeight="1" x14ac:dyDescent="0.2">
      <c r="A262" s="68">
        <v>42243</v>
      </c>
      <c r="B262" s="60">
        <v>324</v>
      </c>
      <c r="C262" s="45">
        <f t="shared" si="11"/>
        <v>-0.49194729136163984</v>
      </c>
      <c r="D262" s="45">
        <f t="shared" si="9"/>
        <v>-12.298682284040996</v>
      </c>
      <c r="E262" s="61"/>
      <c r="F262" s="62"/>
      <c r="G262" s="63"/>
      <c r="H262" s="45">
        <v>1080</v>
      </c>
      <c r="I262" s="64">
        <f t="shared" si="10"/>
        <v>12</v>
      </c>
      <c r="J262" s="71"/>
      <c r="K262" s="99">
        <v>320</v>
      </c>
    </row>
    <row r="263" spans="1:17" s="5" customFormat="1" ht="18.75" customHeight="1" x14ac:dyDescent="0.2">
      <c r="A263" s="68">
        <v>42244</v>
      </c>
      <c r="B263" s="60">
        <v>330</v>
      </c>
      <c r="C263" s="45">
        <f t="shared" si="11"/>
        <v>-1.2298682284040996</v>
      </c>
      <c r="D263" s="45">
        <f t="shared" si="9"/>
        <v>-30.746705710102489</v>
      </c>
      <c r="E263" s="61"/>
      <c r="F263" s="62"/>
      <c r="G263" s="63"/>
      <c r="H263" s="45">
        <v>1085</v>
      </c>
      <c r="I263" s="64">
        <f t="shared" si="10"/>
        <v>7</v>
      </c>
      <c r="J263" s="71"/>
      <c r="K263" s="99">
        <v>320</v>
      </c>
    </row>
    <row r="264" spans="1:17" s="5" customFormat="1" ht="18.75" customHeight="1" x14ac:dyDescent="0.2">
      <c r="A264" s="68">
        <v>42245</v>
      </c>
      <c r="B264" s="60"/>
      <c r="C264" s="45">
        <f t="shared" si="11"/>
        <v>39.355783308931187</v>
      </c>
      <c r="D264" s="45" t="str">
        <f t="shared" si="9"/>
        <v/>
      </c>
      <c r="E264" s="61"/>
      <c r="F264" s="62"/>
      <c r="G264" s="63"/>
      <c r="H264" s="45"/>
      <c r="I264" s="64" t="str">
        <f t="shared" si="10"/>
        <v/>
      </c>
      <c r="J264" s="71"/>
      <c r="K264" s="99">
        <v>320</v>
      </c>
      <c r="Q264" s="34"/>
    </row>
    <row r="265" spans="1:17" ht="18.75" customHeight="1" x14ac:dyDescent="0.2">
      <c r="A265" s="68">
        <v>42246</v>
      </c>
      <c r="B265" s="60"/>
      <c r="C265" s="45">
        <f t="shared" si="11"/>
        <v>39.355783308931187</v>
      </c>
      <c r="D265" s="45" t="str">
        <f t="shared" ref="D265:D328" si="12">IF(B265="","",C265*$D$6)</f>
        <v/>
      </c>
      <c r="E265" s="61"/>
      <c r="F265" s="62"/>
      <c r="G265" s="63"/>
      <c r="H265" s="45"/>
      <c r="I265" s="64" t="str">
        <f t="shared" si="10"/>
        <v/>
      </c>
      <c r="J265" s="71"/>
      <c r="K265" s="99">
        <v>320</v>
      </c>
    </row>
    <row r="266" spans="1:17" ht="18.75" customHeight="1" x14ac:dyDescent="0.2">
      <c r="A266" s="68">
        <v>42247</v>
      </c>
      <c r="B266" s="60">
        <v>331</v>
      </c>
      <c r="C266" s="45">
        <f t="shared" si="11"/>
        <v>-1.3528550512445094</v>
      </c>
      <c r="D266" s="45">
        <f t="shared" si="12"/>
        <v>-33.821376281112734</v>
      </c>
      <c r="E266" s="61"/>
      <c r="F266" s="62"/>
      <c r="G266" s="63"/>
      <c r="H266" s="45">
        <v>1080</v>
      </c>
      <c r="I266" s="64">
        <f t="shared" ref="I266:I329" si="13">IF(H266="","",$H$6-H266)</f>
        <v>12</v>
      </c>
      <c r="J266" s="71"/>
      <c r="K266" s="99">
        <v>320</v>
      </c>
    </row>
    <row r="267" spans="1:17" ht="18.75" customHeight="1" x14ac:dyDescent="0.2">
      <c r="A267" s="68">
        <v>42248</v>
      </c>
      <c r="B267" s="60">
        <v>316</v>
      </c>
      <c r="C267" s="45">
        <f t="shared" si="11"/>
        <v>0.49194729136163984</v>
      </c>
      <c r="D267" s="45">
        <f t="shared" si="12"/>
        <v>12.298682284040996</v>
      </c>
      <c r="E267" s="61"/>
      <c r="F267" s="62"/>
      <c r="G267" s="63"/>
      <c r="H267" s="45">
        <v>1080</v>
      </c>
      <c r="I267" s="64">
        <f t="shared" si="13"/>
        <v>12</v>
      </c>
      <c r="J267" s="71"/>
      <c r="K267" s="99">
        <v>320</v>
      </c>
    </row>
    <row r="268" spans="1:17" ht="18.75" customHeight="1" x14ac:dyDescent="0.2">
      <c r="A268" s="89">
        <v>42248</v>
      </c>
      <c r="B268" s="88">
        <v>320</v>
      </c>
      <c r="C268" s="45">
        <f t="shared" si="11"/>
        <v>0</v>
      </c>
      <c r="D268" s="45">
        <f t="shared" si="12"/>
        <v>0</v>
      </c>
      <c r="E268" s="61"/>
      <c r="F268" s="62"/>
      <c r="G268" s="63"/>
      <c r="H268" s="45"/>
      <c r="I268" s="64" t="str">
        <f t="shared" si="13"/>
        <v/>
      </c>
      <c r="J268" s="90" t="s">
        <v>28</v>
      </c>
      <c r="K268" s="99">
        <v>320</v>
      </c>
    </row>
    <row r="269" spans="1:17" ht="18.75" customHeight="1" x14ac:dyDescent="0.2">
      <c r="A269" s="68">
        <v>42249</v>
      </c>
      <c r="B269" s="60">
        <v>325</v>
      </c>
      <c r="C269" s="45">
        <f t="shared" si="11"/>
        <v>-0.6149341142020498</v>
      </c>
      <c r="D269" s="45">
        <f t="shared" si="12"/>
        <v>-15.373352855051245</v>
      </c>
      <c r="E269" s="61"/>
      <c r="F269" s="62"/>
      <c r="G269" s="63"/>
      <c r="H269" s="45">
        <v>1075</v>
      </c>
      <c r="I269" s="64">
        <f t="shared" si="13"/>
        <v>17</v>
      </c>
      <c r="J269" s="71"/>
      <c r="K269" s="99">
        <v>320</v>
      </c>
    </row>
    <row r="270" spans="1:17" ht="18.75" customHeight="1" x14ac:dyDescent="0.2">
      <c r="A270" s="68">
        <v>42250</v>
      </c>
      <c r="B270" s="60">
        <v>340</v>
      </c>
      <c r="C270" s="45">
        <f t="shared" si="11"/>
        <v>-2.4597364568081992</v>
      </c>
      <c r="D270" s="45">
        <f t="shared" si="12"/>
        <v>-61.493411420204978</v>
      </c>
      <c r="E270" s="61"/>
      <c r="F270" s="62"/>
      <c r="G270" s="63"/>
      <c r="H270" s="45">
        <v>1080</v>
      </c>
      <c r="I270" s="64">
        <f t="shared" si="13"/>
        <v>12</v>
      </c>
      <c r="J270" s="71"/>
      <c r="K270" s="99">
        <v>320</v>
      </c>
    </row>
    <row r="271" spans="1:17" ht="18.75" customHeight="1" x14ac:dyDescent="0.2">
      <c r="A271" s="68">
        <v>42251</v>
      </c>
      <c r="B271" s="60">
        <v>310</v>
      </c>
      <c r="C271" s="45">
        <f t="shared" si="11"/>
        <v>1.2298682284040996</v>
      </c>
      <c r="D271" s="45">
        <f t="shared" si="12"/>
        <v>30.746705710102489</v>
      </c>
      <c r="E271" s="61"/>
      <c r="F271" s="62"/>
      <c r="G271" s="63"/>
      <c r="H271" s="45">
        <v>1080</v>
      </c>
      <c r="I271" s="64">
        <f t="shared" si="13"/>
        <v>12</v>
      </c>
      <c r="J271" s="71"/>
      <c r="K271" s="99">
        <v>320</v>
      </c>
    </row>
    <row r="272" spans="1:17" ht="18.75" customHeight="1" x14ac:dyDescent="0.2">
      <c r="A272" s="68">
        <v>42252</v>
      </c>
      <c r="B272" s="60"/>
      <c r="C272" s="45">
        <f t="shared" si="11"/>
        <v>39.355783308931187</v>
      </c>
      <c r="D272" s="45" t="str">
        <f t="shared" si="12"/>
        <v/>
      </c>
      <c r="E272" s="61"/>
      <c r="F272" s="62"/>
      <c r="G272" s="63"/>
      <c r="H272" s="45"/>
      <c r="I272" s="64" t="str">
        <f t="shared" si="13"/>
        <v/>
      </c>
      <c r="J272" s="71"/>
      <c r="K272" s="99">
        <v>320</v>
      </c>
    </row>
    <row r="273" spans="1:20" ht="18.75" customHeight="1" x14ac:dyDescent="0.2">
      <c r="A273" s="68">
        <v>42253</v>
      </c>
      <c r="B273" s="60"/>
      <c r="C273" s="45">
        <f t="shared" si="11"/>
        <v>39.355783308931187</v>
      </c>
      <c r="D273" s="45" t="str">
        <f t="shared" si="12"/>
        <v/>
      </c>
      <c r="E273" s="61"/>
      <c r="F273" s="62"/>
      <c r="G273" s="63"/>
      <c r="H273" s="45"/>
      <c r="I273" s="64" t="str">
        <f t="shared" si="13"/>
        <v/>
      </c>
      <c r="J273" s="71"/>
      <c r="K273" s="99">
        <v>320</v>
      </c>
    </row>
    <row r="274" spans="1:20" ht="18.75" customHeight="1" x14ac:dyDescent="0.2">
      <c r="A274" s="68">
        <v>42254</v>
      </c>
      <c r="B274" s="60">
        <v>330</v>
      </c>
      <c r="C274" s="45">
        <f t="shared" si="11"/>
        <v>-1.2298682284040996</v>
      </c>
      <c r="D274" s="45">
        <f t="shared" si="12"/>
        <v>-30.746705710102489</v>
      </c>
      <c r="E274" s="61"/>
      <c r="F274" s="62"/>
      <c r="G274" s="63"/>
      <c r="H274" s="45">
        <v>1080</v>
      </c>
      <c r="I274" s="64">
        <f t="shared" si="13"/>
        <v>12</v>
      </c>
      <c r="J274" s="71"/>
      <c r="K274" s="99">
        <v>320</v>
      </c>
      <c r="M274" s="33"/>
      <c r="N274" s="66" t="s">
        <v>17</v>
      </c>
      <c r="O274" s="33"/>
      <c r="P274" s="33" t="s">
        <v>12</v>
      </c>
      <c r="Q274" s="44"/>
      <c r="R274" s="5"/>
      <c r="S274" s="5"/>
      <c r="T274" s="5"/>
    </row>
    <row r="275" spans="1:20" ht="18.75" customHeight="1" x14ac:dyDescent="0.2">
      <c r="A275" s="68">
        <v>42255</v>
      </c>
      <c r="B275" s="60">
        <v>338</v>
      </c>
      <c r="C275" s="45">
        <f t="shared" si="11"/>
        <v>-2.213762811127379</v>
      </c>
      <c r="D275" s="45">
        <f t="shared" si="12"/>
        <v>-55.344070278184475</v>
      </c>
      <c r="E275" s="61"/>
      <c r="F275" s="62"/>
      <c r="G275" s="63"/>
      <c r="H275" s="45">
        <v>1080</v>
      </c>
      <c r="I275" s="64">
        <f t="shared" si="13"/>
        <v>12</v>
      </c>
      <c r="J275" s="71"/>
      <c r="K275" s="99">
        <v>320</v>
      </c>
      <c r="M275" s="5" t="s">
        <v>15</v>
      </c>
      <c r="N275" s="5" t="s">
        <v>16</v>
      </c>
      <c r="O275" s="5" t="s">
        <v>1</v>
      </c>
      <c r="P275" s="5" t="s">
        <v>6</v>
      </c>
      <c r="Q275" s="5" t="s">
        <v>2</v>
      </c>
      <c r="R275" s="5"/>
      <c r="S275" s="5"/>
      <c r="T275" s="5"/>
    </row>
    <row r="276" spans="1:20" ht="18.75" customHeight="1" x14ac:dyDescent="0.2">
      <c r="A276" s="68">
        <v>42256</v>
      </c>
      <c r="B276" s="60">
        <v>354</v>
      </c>
      <c r="C276" s="45">
        <f t="shared" si="11"/>
        <v>-4.1815519765739388</v>
      </c>
      <c r="D276" s="45">
        <f t="shared" si="12"/>
        <v>-104.53879941434847</v>
      </c>
      <c r="E276" s="61"/>
      <c r="F276" s="62"/>
      <c r="G276" s="63"/>
      <c r="H276" s="45">
        <v>1080</v>
      </c>
      <c r="I276" s="64">
        <f t="shared" si="13"/>
        <v>12</v>
      </c>
      <c r="J276" s="71"/>
      <c r="K276" s="99">
        <v>320</v>
      </c>
      <c r="M276" s="5">
        <f>COUNTA(B237:B269)</f>
        <v>9</v>
      </c>
      <c r="N276" s="5">
        <f>COUNTA(E241:E274)</f>
        <v>0</v>
      </c>
      <c r="O276" s="5">
        <f>COUNTA(F241:F274)</f>
        <v>0</v>
      </c>
      <c r="P276" s="5">
        <f>COUNTA(G241:G274)</f>
        <v>0</v>
      </c>
      <c r="Q276" s="5">
        <f>COUNTA(H241:H274)</f>
        <v>11</v>
      </c>
      <c r="R276" s="5"/>
      <c r="S276" s="36">
        <f>SUM(M276:R276)</f>
        <v>20</v>
      </c>
      <c r="T276" s="35">
        <f>SUM(S276)</f>
        <v>20</v>
      </c>
    </row>
    <row r="277" spans="1:20" ht="18.75" customHeight="1" x14ac:dyDescent="0.2">
      <c r="A277" s="68">
        <v>42257</v>
      </c>
      <c r="B277" s="60">
        <v>342</v>
      </c>
      <c r="C277" s="45">
        <f t="shared" si="11"/>
        <v>-2.7057101024890189</v>
      </c>
      <c r="D277" s="45">
        <f t="shared" si="12"/>
        <v>-67.642752562225468</v>
      </c>
      <c r="E277" s="61"/>
      <c r="F277" s="62"/>
      <c r="G277" s="63"/>
      <c r="H277" s="45">
        <v>1078</v>
      </c>
      <c r="I277" s="64">
        <f t="shared" si="13"/>
        <v>14</v>
      </c>
      <c r="J277" s="71"/>
      <c r="K277" s="99">
        <v>320</v>
      </c>
      <c r="M277" s="5">
        <f>COUNTA(#REF!)</f>
        <v>1</v>
      </c>
      <c r="N277" s="5">
        <f>COUNTA(#REF!)</f>
        <v>1</v>
      </c>
      <c r="O277" s="5">
        <f>COUNTA(#REF!)</f>
        <v>1</v>
      </c>
      <c r="P277" s="5">
        <f>COUNTA(#REF!)</f>
        <v>1</v>
      </c>
      <c r="Q277" s="5">
        <f>COUNTA(#REF!)</f>
        <v>1</v>
      </c>
      <c r="R277" s="5"/>
      <c r="S277" s="36">
        <f>SUM(M277:R277)</f>
        <v>5</v>
      </c>
      <c r="T277" s="5"/>
    </row>
    <row r="278" spans="1:20" ht="18.75" customHeight="1" x14ac:dyDescent="0.2">
      <c r="A278" s="68">
        <v>42258</v>
      </c>
      <c r="B278" s="60">
        <v>330</v>
      </c>
      <c r="C278" s="45">
        <f t="shared" si="11"/>
        <v>-1.2298682284040996</v>
      </c>
      <c r="D278" s="45">
        <f t="shared" si="12"/>
        <v>-30.746705710102489</v>
      </c>
      <c r="E278" s="61"/>
      <c r="F278" s="62"/>
      <c r="G278" s="63"/>
      <c r="H278" s="45">
        <v>1078</v>
      </c>
      <c r="I278" s="64">
        <f t="shared" si="13"/>
        <v>14</v>
      </c>
      <c r="J278" s="71"/>
      <c r="K278" s="99">
        <v>320</v>
      </c>
      <c r="M278" s="5">
        <f>COUNTA(#REF!)</f>
        <v>1</v>
      </c>
      <c r="N278" s="5">
        <f>COUNTA(#REF!)</f>
        <v>1</v>
      </c>
      <c r="O278" s="5">
        <f>COUNTA(#REF!)</f>
        <v>1</v>
      </c>
      <c r="P278" s="5">
        <f>COUNTA(#REF!)</f>
        <v>1</v>
      </c>
      <c r="Q278" s="5">
        <f>COUNTA(#REF!)</f>
        <v>1</v>
      </c>
      <c r="R278" s="5"/>
      <c r="S278" s="36">
        <f>SUM(M278:R278)</f>
        <v>5</v>
      </c>
      <c r="T278" s="5"/>
    </row>
    <row r="279" spans="1:20" ht="18.75" customHeight="1" x14ac:dyDescent="0.2">
      <c r="A279" s="68">
        <v>42259</v>
      </c>
      <c r="B279" s="60"/>
      <c r="C279" s="45">
        <f t="shared" si="11"/>
        <v>39.355783308931187</v>
      </c>
      <c r="D279" s="45" t="str">
        <f t="shared" si="12"/>
        <v/>
      </c>
      <c r="E279" s="61"/>
      <c r="F279" s="62"/>
      <c r="G279" s="63"/>
      <c r="H279" s="45"/>
      <c r="I279" s="64" t="str">
        <f t="shared" si="13"/>
        <v/>
      </c>
      <c r="J279" s="71"/>
      <c r="K279" s="99">
        <v>320</v>
      </c>
    </row>
    <row r="280" spans="1:20" ht="18.75" customHeight="1" x14ac:dyDescent="0.2">
      <c r="A280" s="68">
        <v>42260</v>
      </c>
      <c r="B280" s="60"/>
      <c r="C280" s="45">
        <f t="shared" si="11"/>
        <v>39.355783308931187</v>
      </c>
      <c r="D280" s="45" t="str">
        <f t="shared" si="12"/>
        <v/>
      </c>
      <c r="E280" s="61"/>
      <c r="F280" s="62"/>
      <c r="G280" s="63"/>
      <c r="H280" s="45"/>
      <c r="I280" s="64" t="str">
        <f t="shared" si="13"/>
        <v/>
      </c>
      <c r="J280" s="71"/>
      <c r="K280" s="99">
        <v>320</v>
      </c>
    </row>
    <row r="281" spans="1:20" ht="18.75" customHeight="1" x14ac:dyDescent="0.2">
      <c r="A281" s="68">
        <v>42261</v>
      </c>
      <c r="B281" s="60">
        <v>340</v>
      </c>
      <c r="C281" s="45">
        <f t="shared" si="11"/>
        <v>-2.4597364568081992</v>
      </c>
      <c r="D281" s="45">
        <f t="shared" si="12"/>
        <v>-61.493411420204978</v>
      </c>
      <c r="E281" s="61"/>
      <c r="F281" s="62"/>
      <c r="G281" s="63"/>
      <c r="H281" s="45">
        <v>1088</v>
      </c>
      <c r="I281" s="64">
        <f t="shared" si="13"/>
        <v>4</v>
      </c>
      <c r="J281" s="71"/>
      <c r="K281" s="99">
        <v>320</v>
      </c>
    </row>
    <row r="282" spans="1:20" ht="18.75" customHeight="1" x14ac:dyDescent="0.2">
      <c r="A282" s="68">
        <v>42262</v>
      </c>
      <c r="B282" s="60">
        <v>348</v>
      </c>
      <c r="C282" s="45">
        <f t="shared" ref="C282:C349" si="14">(-B282+$B$6)*$I$6/$E$6</f>
        <v>-3.4436310395314789</v>
      </c>
      <c r="D282" s="45">
        <f t="shared" si="12"/>
        <v>-86.090775988286978</v>
      </c>
      <c r="E282" s="61"/>
      <c r="F282" s="62"/>
      <c r="G282" s="63"/>
      <c r="H282" s="45">
        <v>1085</v>
      </c>
      <c r="I282" s="64">
        <f t="shared" si="13"/>
        <v>7</v>
      </c>
      <c r="J282" s="71"/>
      <c r="K282" s="99">
        <v>320</v>
      </c>
    </row>
    <row r="283" spans="1:20" ht="18.75" customHeight="1" x14ac:dyDescent="0.2">
      <c r="A283" s="82">
        <v>42262</v>
      </c>
      <c r="B283" s="79">
        <v>380</v>
      </c>
      <c r="C283" s="45">
        <f t="shared" si="14"/>
        <v>-7.3792093704245971</v>
      </c>
      <c r="D283" s="45">
        <f t="shared" si="12"/>
        <v>-184.48023426061494</v>
      </c>
      <c r="E283" s="61"/>
      <c r="F283" s="62"/>
      <c r="G283" s="63"/>
      <c r="H283" s="45"/>
      <c r="I283" s="64" t="str">
        <f t="shared" si="13"/>
        <v/>
      </c>
      <c r="J283" s="83" t="s">
        <v>28</v>
      </c>
      <c r="K283" s="99">
        <v>320</v>
      </c>
    </row>
    <row r="284" spans="1:20" ht="18.75" customHeight="1" x14ac:dyDescent="0.2">
      <c r="A284" s="68">
        <v>42263</v>
      </c>
      <c r="B284" s="60">
        <v>340</v>
      </c>
      <c r="C284" s="45">
        <f t="shared" si="14"/>
        <v>-2.4597364568081992</v>
      </c>
      <c r="D284" s="45">
        <f t="shared" si="12"/>
        <v>-61.493411420204978</v>
      </c>
      <c r="E284" s="61"/>
      <c r="F284" s="62"/>
      <c r="G284" s="63"/>
      <c r="H284" s="45">
        <v>1080</v>
      </c>
      <c r="I284" s="64">
        <f t="shared" si="13"/>
        <v>12</v>
      </c>
      <c r="J284" s="71"/>
      <c r="K284" s="99">
        <v>320</v>
      </c>
    </row>
    <row r="285" spans="1:20" ht="18.75" customHeight="1" x14ac:dyDescent="0.2">
      <c r="A285" s="68">
        <v>42264</v>
      </c>
      <c r="B285" s="60">
        <v>345</v>
      </c>
      <c r="C285" s="45">
        <f t="shared" si="14"/>
        <v>-3.0746705710102491</v>
      </c>
      <c r="D285" s="45">
        <f t="shared" si="12"/>
        <v>-76.86676427525623</v>
      </c>
      <c r="E285" s="61"/>
      <c r="F285" s="62"/>
      <c r="G285" s="63"/>
      <c r="H285" s="45">
        <v>1082</v>
      </c>
      <c r="I285" s="64">
        <f t="shared" si="13"/>
        <v>10</v>
      </c>
      <c r="J285" s="71"/>
      <c r="K285" s="99">
        <v>320</v>
      </c>
    </row>
    <row r="286" spans="1:20" ht="18.75" customHeight="1" x14ac:dyDescent="0.2">
      <c r="A286" s="68">
        <v>42265</v>
      </c>
      <c r="B286" s="60">
        <v>351</v>
      </c>
      <c r="C286" s="45">
        <f t="shared" si="14"/>
        <v>-3.8125915080527086</v>
      </c>
      <c r="D286" s="45">
        <f t="shared" si="12"/>
        <v>-95.314787701317712</v>
      </c>
      <c r="E286" s="61"/>
      <c r="F286" s="62"/>
      <c r="G286" s="63"/>
      <c r="H286" s="45">
        <v>1080</v>
      </c>
      <c r="I286" s="64">
        <f t="shared" si="13"/>
        <v>12</v>
      </c>
      <c r="J286" s="71"/>
      <c r="K286" s="99">
        <v>320</v>
      </c>
    </row>
    <row r="287" spans="1:20" ht="18.75" customHeight="1" x14ac:dyDescent="0.2">
      <c r="A287" s="68">
        <v>42266</v>
      </c>
      <c r="B287" s="60"/>
      <c r="C287" s="45">
        <f t="shared" si="14"/>
        <v>39.355783308931187</v>
      </c>
      <c r="D287" s="45" t="str">
        <f t="shared" si="12"/>
        <v/>
      </c>
      <c r="E287" s="61"/>
      <c r="F287" s="62"/>
      <c r="G287" s="63"/>
      <c r="H287" s="45"/>
      <c r="I287" s="64" t="str">
        <f t="shared" si="13"/>
        <v/>
      </c>
      <c r="J287" s="71"/>
      <c r="K287" s="99">
        <v>320</v>
      </c>
    </row>
    <row r="288" spans="1:20" ht="18.75" customHeight="1" x14ac:dyDescent="0.2">
      <c r="A288" s="68">
        <v>42267</v>
      </c>
      <c r="B288" s="60"/>
      <c r="C288" s="45">
        <f t="shared" si="14"/>
        <v>39.355783308931187</v>
      </c>
      <c r="D288" s="45" t="str">
        <f t="shared" si="12"/>
        <v/>
      </c>
      <c r="E288" s="61"/>
      <c r="F288" s="62"/>
      <c r="G288" s="63"/>
      <c r="H288" s="45"/>
      <c r="I288" s="64" t="str">
        <f t="shared" si="13"/>
        <v/>
      </c>
      <c r="J288" s="71"/>
      <c r="K288" s="99">
        <v>320</v>
      </c>
    </row>
    <row r="289" spans="1:17" ht="18.75" customHeight="1" x14ac:dyDescent="0.2">
      <c r="A289" s="68">
        <v>42268</v>
      </c>
      <c r="B289" s="60">
        <v>330</v>
      </c>
      <c r="C289" s="45">
        <f t="shared" si="14"/>
        <v>-1.2298682284040996</v>
      </c>
      <c r="D289" s="45">
        <f t="shared" si="12"/>
        <v>-30.746705710102489</v>
      </c>
      <c r="E289" s="61"/>
      <c r="F289" s="62"/>
      <c r="G289" s="63"/>
      <c r="H289" s="45">
        <v>1080</v>
      </c>
      <c r="I289" s="64">
        <f t="shared" si="13"/>
        <v>12</v>
      </c>
      <c r="J289" s="71"/>
      <c r="K289" s="99">
        <v>320</v>
      </c>
    </row>
    <row r="290" spans="1:17" ht="18.75" customHeight="1" x14ac:dyDescent="0.2">
      <c r="A290" s="68">
        <v>42269</v>
      </c>
      <c r="B290" s="60">
        <v>285</v>
      </c>
      <c r="C290" s="45">
        <f t="shared" si="14"/>
        <v>4.304538799414348</v>
      </c>
      <c r="D290" s="45">
        <f t="shared" si="12"/>
        <v>107.61346998535871</v>
      </c>
      <c r="E290" s="61"/>
      <c r="F290" s="62"/>
      <c r="G290" s="63"/>
      <c r="H290" s="45">
        <v>1080</v>
      </c>
      <c r="I290" s="64">
        <f t="shared" si="13"/>
        <v>12</v>
      </c>
      <c r="J290" s="71"/>
      <c r="K290" s="99">
        <v>320</v>
      </c>
    </row>
    <row r="291" spans="1:17" ht="18.75" customHeight="1" x14ac:dyDescent="0.2">
      <c r="A291" s="68">
        <v>42270</v>
      </c>
      <c r="B291" s="60">
        <v>350</v>
      </c>
      <c r="C291" s="45">
        <f t="shared" si="14"/>
        <v>-3.6896046852122986</v>
      </c>
      <c r="D291" s="45">
        <f t="shared" si="12"/>
        <v>-92.240117130307468</v>
      </c>
      <c r="E291" s="61"/>
      <c r="F291" s="62"/>
      <c r="G291" s="63"/>
      <c r="H291" s="45">
        <v>1075</v>
      </c>
      <c r="I291" s="64">
        <f t="shared" si="13"/>
        <v>17</v>
      </c>
      <c r="J291" s="71"/>
      <c r="K291" s="99">
        <v>320</v>
      </c>
    </row>
    <row r="292" spans="1:17" ht="18.75" customHeight="1" x14ac:dyDescent="0.2">
      <c r="A292" s="68">
        <v>42271</v>
      </c>
      <c r="B292" s="60">
        <v>334.5</v>
      </c>
      <c r="C292" s="45">
        <f t="shared" si="14"/>
        <v>-1.7833089311859445</v>
      </c>
      <c r="D292" s="45">
        <f t="shared" si="12"/>
        <v>-44.582723279648611</v>
      </c>
      <c r="E292" s="61"/>
      <c r="F292" s="62"/>
      <c r="G292" s="63"/>
      <c r="H292" s="45">
        <v>1068</v>
      </c>
      <c r="I292" s="64">
        <f t="shared" si="13"/>
        <v>24</v>
      </c>
      <c r="J292" s="71"/>
      <c r="K292" s="99">
        <v>320</v>
      </c>
    </row>
    <row r="293" spans="1:17" ht="18.75" customHeight="1" x14ac:dyDescent="0.2">
      <c r="A293" s="68">
        <v>42272</v>
      </c>
      <c r="B293" s="60">
        <v>329.1</v>
      </c>
      <c r="C293" s="45">
        <f t="shared" si="14"/>
        <v>-1.1191800878477334</v>
      </c>
      <c r="D293" s="45">
        <f t="shared" si="12"/>
        <v>-27.979502196193334</v>
      </c>
      <c r="E293" s="61"/>
      <c r="F293" s="62"/>
      <c r="G293" s="63"/>
      <c r="H293" s="45">
        <v>1070</v>
      </c>
      <c r="I293" s="64">
        <f t="shared" si="13"/>
        <v>22</v>
      </c>
      <c r="J293" s="71"/>
      <c r="K293" s="99">
        <v>320</v>
      </c>
    </row>
    <row r="294" spans="1:17" ht="18.75" customHeight="1" x14ac:dyDescent="0.2">
      <c r="A294" s="68">
        <v>42273</v>
      </c>
      <c r="B294" s="60"/>
      <c r="C294" s="45"/>
      <c r="D294" s="45" t="str">
        <f t="shared" si="12"/>
        <v/>
      </c>
      <c r="E294" s="61"/>
      <c r="F294" s="62"/>
      <c r="G294" s="63"/>
      <c r="H294" s="45"/>
      <c r="I294" s="64" t="str">
        <f t="shared" si="13"/>
        <v/>
      </c>
      <c r="J294" s="71"/>
      <c r="K294" s="99">
        <v>320</v>
      </c>
    </row>
    <row r="295" spans="1:17" ht="18.75" customHeight="1" x14ac:dyDescent="0.2">
      <c r="A295" s="68">
        <v>42274</v>
      </c>
      <c r="B295" s="60"/>
      <c r="C295" s="45"/>
      <c r="D295" s="45" t="str">
        <f t="shared" si="12"/>
        <v/>
      </c>
      <c r="E295" s="61"/>
      <c r="F295" s="62"/>
      <c r="G295" s="63"/>
      <c r="H295" s="45"/>
      <c r="I295" s="64" t="str">
        <f t="shared" si="13"/>
        <v/>
      </c>
      <c r="J295" s="71"/>
      <c r="K295" s="99">
        <v>320</v>
      </c>
    </row>
    <row r="296" spans="1:17" ht="18.75" customHeight="1" x14ac:dyDescent="0.2">
      <c r="A296" s="68">
        <v>42275</v>
      </c>
      <c r="B296" s="60">
        <v>340.7</v>
      </c>
      <c r="C296" s="45">
        <f>(-B296+$B$6)*$I$6/$E$6</f>
        <v>-2.5458272327964848</v>
      </c>
      <c r="D296" s="45">
        <f t="shared" si="12"/>
        <v>-63.645680819912123</v>
      </c>
      <c r="E296" s="61"/>
      <c r="F296" s="62"/>
      <c r="G296" s="63"/>
      <c r="H296" s="45">
        <v>1068</v>
      </c>
      <c r="I296" s="64">
        <f t="shared" si="13"/>
        <v>24</v>
      </c>
      <c r="J296" s="71"/>
      <c r="K296" s="99">
        <v>320</v>
      </c>
    </row>
    <row r="297" spans="1:17" ht="18.75" customHeight="1" x14ac:dyDescent="0.2">
      <c r="A297" s="68">
        <v>42276</v>
      </c>
      <c r="B297" s="60">
        <v>327</v>
      </c>
      <c r="C297" s="45">
        <f>(-B297+$B$6)*$I$6/$E$6</f>
        <v>-0.86090775988286972</v>
      </c>
      <c r="D297" s="45">
        <f t="shared" si="12"/>
        <v>-21.522693997071745</v>
      </c>
      <c r="E297" s="61"/>
      <c r="F297" s="62"/>
      <c r="G297" s="63"/>
      <c r="H297" s="45">
        <v>1060</v>
      </c>
      <c r="I297" s="64">
        <f t="shared" si="13"/>
        <v>32</v>
      </c>
      <c r="J297" s="71"/>
      <c r="K297" s="99">
        <v>320</v>
      </c>
    </row>
    <row r="298" spans="1:17" ht="18.75" customHeight="1" x14ac:dyDescent="0.2">
      <c r="A298" s="68">
        <v>42277</v>
      </c>
      <c r="B298" s="60">
        <v>345</v>
      </c>
      <c r="C298" s="45">
        <f t="shared" si="14"/>
        <v>-3.0746705710102491</v>
      </c>
      <c r="D298" s="45">
        <f t="shared" si="12"/>
        <v>-76.86676427525623</v>
      </c>
      <c r="E298" s="61"/>
      <c r="F298" s="62"/>
      <c r="G298" s="63"/>
      <c r="H298" s="45">
        <v>1070</v>
      </c>
      <c r="I298" s="64">
        <f t="shared" si="13"/>
        <v>22</v>
      </c>
      <c r="J298" s="71"/>
      <c r="K298" s="99">
        <v>320</v>
      </c>
    </row>
    <row r="299" spans="1:17" ht="18.75" customHeight="1" x14ac:dyDescent="0.2">
      <c r="A299" s="68">
        <v>42278</v>
      </c>
      <c r="B299" s="60">
        <v>350</v>
      </c>
      <c r="C299" s="45">
        <f t="shared" si="14"/>
        <v>-3.6896046852122986</v>
      </c>
      <c r="D299" s="45">
        <f t="shared" si="12"/>
        <v>-92.240117130307468</v>
      </c>
      <c r="E299" s="61"/>
      <c r="F299" s="62"/>
      <c r="G299" s="63"/>
      <c r="H299" s="45">
        <v>1078</v>
      </c>
      <c r="I299" s="64">
        <f t="shared" si="13"/>
        <v>14</v>
      </c>
      <c r="J299" s="71"/>
      <c r="K299" s="99">
        <v>320</v>
      </c>
    </row>
    <row r="300" spans="1:17" s="97" customFormat="1" ht="18.75" customHeight="1" x14ac:dyDescent="0.2">
      <c r="A300" s="94">
        <v>42279</v>
      </c>
      <c r="B300" s="91">
        <v>300</v>
      </c>
      <c r="C300" s="92">
        <f t="shared" si="14"/>
        <v>2.4597364568081992</v>
      </c>
      <c r="D300" s="45">
        <f t="shared" si="12"/>
        <v>61.493411420204978</v>
      </c>
      <c r="E300" s="92"/>
      <c r="F300" s="93"/>
      <c r="G300" s="93"/>
      <c r="H300" s="92"/>
      <c r="I300" s="64" t="str">
        <f t="shared" si="13"/>
        <v/>
      </c>
      <c r="J300" s="95" t="s">
        <v>28</v>
      </c>
      <c r="K300" s="99">
        <v>320</v>
      </c>
      <c r="L300" s="96"/>
      <c r="M300" s="96"/>
      <c r="N300" s="96"/>
      <c r="O300" s="96"/>
      <c r="P300" s="96"/>
      <c r="Q300" s="96"/>
    </row>
    <row r="301" spans="1:17" ht="18.75" customHeight="1" x14ac:dyDescent="0.2">
      <c r="A301" s="68">
        <v>42279</v>
      </c>
      <c r="B301" s="60">
        <v>353</v>
      </c>
      <c r="C301" s="45">
        <f t="shared" si="14"/>
        <v>-4.0585651537335288</v>
      </c>
      <c r="D301" s="45">
        <f t="shared" si="12"/>
        <v>-101.46412884333822</v>
      </c>
      <c r="E301" s="61"/>
      <c r="F301" s="62"/>
      <c r="G301" s="63"/>
      <c r="H301" s="45">
        <v>1080</v>
      </c>
      <c r="I301" s="64">
        <f t="shared" si="13"/>
        <v>12</v>
      </c>
      <c r="J301" s="71"/>
      <c r="K301" s="99">
        <v>320</v>
      </c>
    </row>
    <row r="302" spans="1:17" ht="18.75" customHeight="1" x14ac:dyDescent="0.2">
      <c r="A302" s="68">
        <v>42280</v>
      </c>
      <c r="B302" s="78"/>
      <c r="C302" s="45">
        <f t="shared" si="14"/>
        <v>39.355783308931187</v>
      </c>
      <c r="D302" s="45" t="str">
        <f t="shared" si="12"/>
        <v/>
      </c>
      <c r="E302" s="61"/>
      <c r="F302" s="62"/>
      <c r="G302" s="63"/>
      <c r="H302" s="45"/>
      <c r="I302" s="64" t="str">
        <f t="shared" si="13"/>
        <v/>
      </c>
      <c r="J302" s="71"/>
      <c r="K302" s="99">
        <v>320</v>
      </c>
    </row>
    <row r="303" spans="1:17" ht="18.75" customHeight="1" x14ac:dyDescent="0.2">
      <c r="A303" s="68">
        <v>42281</v>
      </c>
      <c r="B303" s="60"/>
      <c r="C303" s="45">
        <f t="shared" si="14"/>
        <v>39.355783308931187</v>
      </c>
      <c r="D303" s="45" t="str">
        <f t="shared" si="12"/>
        <v/>
      </c>
      <c r="E303" s="61"/>
      <c r="F303" s="62"/>
      <c r="G303" s="63"/>
      <c r="H303" s="45"/>
      <c r="I303" s="64" t="str">
        <f t="shared" si="13"/>
        <v/>
      </c>
      <c r="J303" s="71"/>
      <c r="K303" s="99">
        <v>320</v>
      </c>
    </row>
    <row r="304" spans="1:17" ht="18.75" customHeight="1" x14ac:dyDescent="0.2">
      <c r="A304" s="68">
        <v>42282</v>
      </c>
      <c r="B304" s="60"/>
      <c r="C304" s="45">
        <f t="shared" si="14"/>
        <v>39.355783308931187</v>
      </c>
      <c r="D304" s="45" t="str">
        <f t="shared" si="12"/>
        <v/>
      </c>
      <c r="E304" s="61"/>
      <c r="F304" s="62"/>
      <c r="G304" s="63"/>
      <c r="H304" s="45"/>
      <c r="I304" s="64" t="str">
        <f t="shared" si="13"/>
        <v/>
      </c>
      <c r="J304" s="71"/>
      <c r="K304" s="99">
        <v>320</v>
      </c>
    </row>
    <row r="305" spans="1:20" ht="18.75" customHeight="1" x14ac:dyDescent="0.2">
      <c r="A305" s="68">
        <v>42283</v>
      </c>
      <c r="B305" s="60">
        <v>336</v>
      </c>
      <c r="C305" s="45">
        <f t="shared" si="14"/>
        <v>-1.9677891654465594</v>
      </c>
      <c r="D305" s="45">
        <f t="shared" si="12"/>
        <v>-49.194729136163986</v>
      </c>
      <c r="E305" s="61"/>
      <c r="F305" s="62"/>
      <c r="G305" s="63"/>
      <c r="H305" s="45">
        <v>1082</v>
      </c>
      <c r="I305" s="64">
        <f t="shared" si="13"/>
        <v>10</v>
      </c>
      <c r="J305" s="71"/>
      <c r="K305" s="99">
        <v>320</v>
      </c>
    </row>
    <row r="306" spans="1:20" ht="18.75" customHeight="1" x14ac:dyDescent="0.2">
      <c r="A306" s="68">
        <v>42284</v>
      </c>
      <c r="B306" s="60">
        <v>309.60000000000002</v>
      </c>
      <c r="C306" s="45">
        <f t="shared" si="14"/>
        <v>1.2790629575402608</v>
      </c>
      <c r="D306" s="45">
        <f t="shared" si="12"/>
        <v>31.976573938506519</v>
      </c>
      <c r="E306" s="61"/>
      <c r="F306" s="62"/>
      <c r="G306" s="63"/>
      <c r="H306" s="45">
        <v>1084</v>
      </c>
      <c r="I306" s="64">
        <f t="shared" si="13"/>
        <v>8</v>
      </c>
      <c r="J306" s="71"/>
      <c r="K306" s="99">
        <v>320</v>
      </c>
    </row>
    <row r="307" spans="1:20" ht="18.75" customHeight="1" x14ac:dyDescent="0.2">
      <c r="A307" s="68">
        <v>42285</v>
      </c>
      <c r="B307" s="60">
        <v>313</v>
      </c>
      <c r="C307" s="45">
        <f t="shared" si="14"/>
        <v>0.86090775988286972</v>
      </c>
      <c r="D307" s="45">
        <f t="shared" si="12"/>
        <v>21.522693997071745</v>
      </c>
      <c r="E307" s="61"/>
      <c r="F307" s="62"/>
      <c r="G307" s="63"/>
      <c r="H307" s="45">
        <v>1088</v>
      </c>
      <c r="I307" s="64">
        <f t="shared" si="13"/>
        <v>4</v>
      </c>
      <c r="J307" s="71"/>
      <c r="K307" s="99">
        <v>320</v>
      </c>
    </row>
    <row r="308" spans="1:20" s="5" customFormat="1" ht="18.75" customHeight="1" x14ac:dyDescent="0.2">
      <c r="A308" s="68">
        <v>42286</v>
      </c>
      <c r="B308" s="60">
        <v>327.3</v>
      </c>
      <c r="C308" s="45">
        <f t="shared" si="14"/>
        <v>-0.89780380673499405</v>
      </c>
      <c r="D308" s="45">
        <f t="shared" si="12"/>
        <v>-22.445095168374852</v>
      </c>
      <c r="E308" s="61"/>
      <c r="F308" s="62"/>
      <c r="G308" s="63"/>
      <c r="H308" s="45">
        <v>1086</v>
      </c>
      <c r="I308" s="64">
        <f t="shared" si="13"/>
        <v>6</v>
      </c>
      <c r="J308" s="71"/>
      <c r="K308" s="99">
        <v>320</v>
      </c>
      <c r="S308" s="36"/>
      <c r="T308" s="35"/>
    </row>
    <row r="309" spans="1:20" s="5" customFormat="1" ht="18.75" customHeight="1" x14ac:dyDescent="0.2">
      <c r="A309" s="68">
        <v>42287</v>
      </c>
      <c r="B309" s="60"/>
      <c r="C309" s="45">
        <f t="shared" si="14"/>
        <v>39.355783308931187</v>
      </c>
      <c r="D309" s="45" t="str">
        <f t="shared" si="12"/>
        <v/>
      </c>
      <c r="E309" s="61"/>
      <c r="F309" s="62"/>
      <c r="G309" s="63"/>
      <c r="H309" s="45"/>
      <c r="I309" s="64" t="str">
        <f t="shared" si="13"/>
        <v/>
      </c>
      <c r="J309" s="71"/>
      <c r="K309" s="99">
        <v>320</v>
      </c>
      <c r="S309" s="36"/>
    </row>
    <row r="310" spans="1:20" ht="18.75" customHeight="1" x14ac:dyDescent="0.2">
      <c r="A310" s="68">
        <v>42288</v>
      </c>
      <c r="B310" s="60"/>
      <c r="C310" s="45">
        <f t="shared" si="14"/>
        <v>39.355783308931187</v>
      </c>
      <c r="D310" s="45" t="str">
        <f t="shared" si="12"/>
        <v/>
      </c>
      <c r="E310" s="61"/>
      <c r="F310" s="62"/>
      <c r="G310" s="63"/>
      <c r="H310" s="45"/>
      <c r="I310" s="64" t="str">
        <f t="shared" si="13"/>
        <v/>
      </c>
      <c r="J310" s="71"/>
      <c r="K310" s="99">
        <v>320</v>
      </c>
    </row>
    <row r="311" spans="1:20" ht="18.75" customHeight="1" x14ac:dyDescent="0.2">
      <c r="A311" s="68">
        <v>42289</v>
      </c>
      <c r="B311" s="60"/>
      <c r="C311" s="45">
        <f t="shared" si="14"/>
        <v>39.355783308931187</v>
      </c>
      <c r="D311" s="45" t="str">
        <f t="shared" si="12"/>
        <v/>
      </c>
      <c r="E311" s="61"/>
      <c r="F311" s="62"/>
      <c r="G311" s="63"/>
      <c r="H311" s="45"/>
      <c r="I311" s="64" t="str">
        <f t="shared" si="13"/>
        <v/>
      </c>
      <c r="J311" s="71"/>
      <c r="K311" s="99">
        <v>320</v>
      </c>
    </row>
    <row r="312" spans="1:20" ht="18.75" customHeight="1" x14ac:dyDescent="0.2">
      <c r="A312" s="68">
        <v>42290</v>
      </c>
      <c r="B312" s="60">
        <v>335</v>
      </c>
      <c r="C312" s="45">
        <f t="shared" si="14"/>
        <v>-1.8448023426061493</v>
      </c>
      <c r="D312" s="45">
        <f t="shared" si="12"/>
        <v>-46.120058565153734</v>
      </c>
      <c r="E312" s="61"/>
      <c r="F312" s="62"/>
      <c r="G312" s="63"/>
      <c r="H312" s="45">
        <v>1088</v>
      </c>
      <c r="I312" s="64">
        <f t="shared" si="13"/>
        <v>4</v>
      </c>
      <c r="J312" s="71"/>
      <c r="K312" s="99">
        <v>320</v>
      </c>
    </row>
    <row r="313" spans="1:20" ht="18.75" customHeight="1" x14ac:dyDescent="0.2">
      <c r="A313" s="68">
        <v>42291</v>
      </c>
      <c r="B313" s="60">
        <v>329.7</v>
      </c>
      <c r="C313" s="45">
        <f t="shared" si="14"/>
        <v>-1.1929721815519752</v>
      </c>
      <c r="D313" s="45">
        <f t="shared" si="12"/>
        <v>-29.824304538799378</v>
      </c>
      <c r="E313" s="61"/>
      <c r="F313" s="62"/>
      <c r="G313" s="63"/>
      <c r="H313" s="45">
        <v>1082</v>
      </c>
      <c r="I313" s="64">
        <f t="shared" si="13"/>
        <v>10</v>
      </c>
      <c r="J313" s="71"/>
      <c r="K313" s="99">
        <v>320</v>
      </c>
    </row>
    <row r="314" spans="1:20" ht="18.75" customHeight="1" x14ac:dyDescent="0.2">
      <c r="A314" s="68">
        <v>42292</v>
      </c>
      <c r="B314" s="60">
        <v>281.60000000000002</v>
      </c>
      <c r="C314" s="45">
        <v>3</v>
      </c>
      <c r="D314" s="45">
        <f t="shared" si="12"/>
        <v>75</v>
      </c>
      <c r="E314" s="61"/>
      <c r="F314" s="62"/>
      <c r="G314" s="63"/>
      <c r="H314" s="45">
        <v>1084</v>
      </c>
      <c r="I314" s="64">
        <f t="shared" si="13"/>
        <v>8</v>
      </c>
      <c r="J314" s="71"/>
      <c r="K314" s="99">
        <v>320</v>
      </c>
      <c r="M314" s="33"/>
      <c r="N314" s="66" t="s">
        <v>17</v>
      </c>
      <c r="O314" s="33"/>
      <c r="P314" s="33" t="s">
        <v>13</v>
      </c>
      <c r="Q314" s="44"/>
      <c r="R314" s="5"/>
      <c r="S314" s="5"/>
      <c r="T314" s="5"/>
    </row>
    <row r="315" spans="1:20" ht="18.75" customHeight="1" x14ac:dyDescent="0.2">
      <c r="A315" s="68">
        <v>42293</v>
      </c>
      <c r="B315" s="60">
        <v>291.39999999999998</v>
      </c>
      <c r="C315" s="45">
        <f t="shared" si="14"/>
        <v>3.5174231332357278</v>
      </c>
      <c r="D315" s="45">
        <f t="shared" si="12"/>
        <v>87.935578330893193</v>
      </c>
      <c r="E315" s="61"/>
      <c r="F315" s="62"/>
      <c r="G315" s="63"/>
      <c r="H315" s="45">
        <v>1078</v>
      </c>
      <c r="I315" s="64">
        <f t="shared" si="13"/>
        <v>14</v>
      </c>
      <c r="J315" s="71"/>
      <c r="K315" s="99">
        <v>320</v>
      </c>
      <c r="M315" s="5" t="s">
        <v>15</v>
      </c>
      <c r="N315" s="5" t="s">
        <v>16</v>
      </c>
      <c r="O315" s="5" t="s">
        <v>1</v>
      </c>
      <c r="P315" s="5" t="s">
        <v>6</v>
      </c>
      <c r="Q315" s="5" t="s">
        <v>2</v>
      </c>
      <c r="R315" s="5"/>
      <c r="S315" s="5"/>
      <c r="T315" s="5"/>
    </row>
    <row r="316" spans="1:20" ht="18.75" customHeight="1" x14ac:dyDescent="0.2">
      <c r="A316" s="68">
        <v>42294</v>
      </c>
      <c r="B316" s="60"/>
      <c r="C316" s="45">
        <f t="shared" si="14"/>
        <v>39.355783308931187</v>
      </c>
      <c r="D316" s="45" t="str">
        <f t="shared" si="12"/>
        <v/>
      </c>
      <c r="E316" s="61"/>
      <c r="F316" s="62"/>
      <c r="G316" s="63"/>
      <c r="H316" s="45"/>
      <c r="I316" s="64" t="str">
        <f t="shared" si="13"/>
        <v/>
      </c>
      <c r="J316" s="71"/>
      <c r="K316" s="99">
        <v>320</v>
      </c>
      <c r="R316" s="5"/>
      <c r="S316" s="5"/>
      <c r="T316" s="5"/>
    </row>
    <row r="317" spans="1:20" ht="18.75" customHeight="1" x14ac:dyDescent="0.2">
      <c r="A317" s="68">
        <v>42295</v>
      </c>
      <c r="B317" s="60"/>
      <c r="C317" s="45">
        <f t="shared" si="14"/>
        <v>39.355783308931187</v>
      </c>
      <c r="D317" s="45" t="str">
        <f t="shared" si="12"/>
        <v/>
      </c>
      <c r="E317" s="61"/>
      <c r="F317" s="62"/>
      <c r="G317" s="63"/>
      <c r="H317" s="45"/>
      <c r="I317" s="64" t="str">
        <f t="shared" si="13"/>
        <v/>
      </c>
      <c r="J317" s="71"/>
      <c r="K317" s="99">
        <v>320</v>
      </c>
      <c r="M317" s="5">
        <f>COUNTA(B270:B303)</f>
        <v>24</v>
      </c>
      <c r="N317" s="5">
        <f>COUNTA(E275:E314)</f>
        <v>0</v>
      </c>
      <c r="O317" s="5">
        <f>COUNTA(F275:F314)</f>
        <v>0</v>
      </c>
      <c r="P317" s="5">
        <f>COUNTA(G275:G314)</f>
        <v>0</v>
      </c>
      <c r="Q317" s="5">
        <f>COUNTA(H275:H314)</f>
        <v>26</v>
      </c>
      <c r="R317" s="5"/>
      <c r="S317" s="36">
        <f>SUM(M317:R317)</f>
        <v>50</v>
      </c>
      <c r="T317" s="35">
        <f>SUM(S317)</f>
        <v>50</v>
      </c>
    </row>
    <row r="318" spans="1:20" ht="18.75" customHeight="1" x14ac:dyDescent="0.2">
      <c r="A318" s="68">
        <v>42296</v>
      </c>
      <c r="B318" s="60">
        <v>317</v>
      </c>
      <c r="C318" s="45">
        <f t="shared" si="14"/>
        <v>0.36896046852122988</v>
      </c>
      <c r="D318" s="45">
        <f t="shared" si="12"/>
        <v>9.2240117130307464</v>
      </c>
      <c r="E318" s="61"/>
      <c r="F318" s="62"/>
      <c r="G318" s="63"/>
      <c r="H318" s="45">
        <v>1076</v>
      </c>
      <c r="I318" s="64">
        <f t="shared" si="13"/>
        <v>16</v>
      </c>
      <c r="J318" s="71"/>
      <c r="K318" s="99">
        <v>320</v>
      </c>
      <c r="M318" s="5">
        <f>COUNTA(#REF!)</f>
        <v>1</v>
      </c>
      <c r="N318" s="5">
        <f>COUNTA(#REF!)</f>
        <v>1</v>
      </c>
      <c r="O318" s="5">
        <f>COUNTA(#REF!)</f>
        <v>1</v>
      </c>
      <c r="P318" s="5">
        <f>COUNTA(#REF!)</f>
        <v>1</v>
      </c>
      <c r="Q318" s="5">
        <f>COUNTA(#REF!)</f>
        <v>1</v>
      </c>
      <c r="R318" s="5"/>
      <c r="S318" s="36">
        <f>SUM(M318:R318)</f>
        <v>5</v>
      </c>
      <c r="T318" s="5"/>
    </row>
    <row r="319" spans="1:20" s="97" customFormat="1" ht="18.75" customHeight="1" x14ac:dyDescent="0.2">
      <c r="A319" s="94">
        <v>42297</v>
      </c>
      <c r="B319" s="91">
        <v>290</v>
      </c>
      <c r="C319" s="92">
        <f t="shared" si="14"/>
        <v>3.6896046852122986</v>
      </c>
      <c r="D319" s="45">
        <f t="shared" si="12"/>
        <v>92.240117130307468</v>
      </c>
      <c r="E319" s="92"/>
      <c r="F319" s="93"/>
      <c r="G319" s="93"/>
      <c r="H319" s="92"/>
      <c r="I319" s="64" t="str">
        <f t="shared" si="13"/>
        <v/>
      </c>
      <c r="J319" s="95" t="s">
        <v>28</v>
      </c>
      <c r="K319" s="99">
        <v>320</v>
      </c>
      <c r="L319" s="96"/>
      <c r="M319" s="96"/>
      <c r="N319" s="96"/>
      <c r="O319" s="96"/>
      <c r="P319" s="96"/>
      <c r="Q319" s="96"/>
      <c r="R319" s="96"/>
      <c r="S319" s="98"/>
      <c r="T319" s="96"/>
    </row>
    <row r="320" spans="1:20" ht="18.75" customHeight="1" x14ac:dyDescent="0.2">
      <c r="A320" s="68">
        <v>42297</v>
      </c>
      <c r="B320" s="60">
        <v>305</v>
      </c>
      <c r="C320" s="45">
        <f t="shared" si="14"/>
        <v>1.8448023426061493</v>
      </c>
      <c r="D320" s="45">
        <f t="shared" si="12"/>
        <v>46.120058565153734</v>
      </c>
      <c r="E320" s="61"/>
      <c r="F320" s="62"/>
      <c r="G320" s="63"/>
      <c r="H320" s="45">
        <v>1080</v>
      </c>
      <c r="I320" s="64">
        <f t="shared" si="13"/>
        <v>12</v>
      </c>
      <c r="J320" s="71"/>
      <c r="K320" s="99">
        <v>320</v>
      </c>
      <c r="M320" s="5">
        <f>COUNTA(#REF!)</f>
        <v>1</v>
      </c>
      <c r="N320" s="5">
        <f>COUNTA(#REF!)</f>
        <v>1</v>
      </c>
      <c r="O320" s="5">
        <f>COUNTA(#REF!)</f>
        <v>1</v>
      </c>
      <c r="P320" s="5">
        <f>COUNTA(#REF!)</f>
        <v>1</v>
      </c>
      <c r="Q320" s="5">
        <f>COUNTA(#REF!)</f>
        <v>1</v>
      </c>
      <c r="R320" s="5"/>
      <c r="S320" s="36">
        <f>SUM(M320:R320)</f>
        <v>5</v>
      </c>
      <c r="T320" s="5"/>
    </row>
    <row r="321" spans="1:20" ht="18.75" customHeight="1" x14ac:dyDescent="0.2">
      <c r="A321" s="68">
        <v>42298</v>
      </c>
      <c r="B321" s="60">
        <v>311</v>
      </c>
      <c r="C321" s="45">
        <f t="shared" si="14"/>
        <v>1.1068814055636895</v>
      </c>
      <c r="D321" s="45">
        <f t="shared" si="12"/>
        <v>27.672035139092237</v>
      </c>
      <c r="E321" s="61"/>
      <c r="F321" s="62"/>
      <c r="G321" s="63"/>
      <c r="H321" s="45">
        <v>1082</v>
      </c>
      <c r="I321" s="64">
        <f t="shared" si="13"/>
        <v>10</v>
      </c>
      <c r="J321" s="71"/>
      <c r="K321" s="99">
        <v>320</v>
      </c>
      <c r="R321" s="5"/>
      <c r="S321" s="36"/>
      <c r="T321" s="5"/>
    </row>
    <row r="322" spans="1:20" ht="18.75" customHeight="1" x14ac:dyDescent="0.2">
      <c r="A322" s="68">
        <v>42299</v>
      </c>
      <c r="B322" s="60">
        <v>306</v>
      </c>
      <c r="C322" s="45">
        <f t="shared" si="14"/>
        <v>1.7218155197657394</v>
      </c>
      <c r="D322" s="45">
        <f t="shared" si="12"/>
        <v>43.045387994143489</v>
      </c>
      <c r="E322" s="61"/>
      <c r="F322" s="62"/>
      <c r="G322" s="63"/>
      <c r="H322" s="45">
        <v>1080</v>
      </c>
      <c r="I322" s="64">
        <f t="shared" si="13"/>
        <v>12</v>
      </c>
      <c r="J322" s="71"/>
      <c r="K322" s="99">
        <v>320</v>
      </c>
    </row>
    <row r="323" spans="1:20" ht="18.75" customHeight="1" x14ac:dyDescent="0.2">
      <c r="A323" s="68">
        <v>42300</v>
      </c>
      <c r="B323" s="60">
        <v>275.10000000000002</v>
      </c>
      <c r="C323" s="45">
        <v>4</v>
      </c>
      <c r="D323" s="45">
        <f t="shared" si="12"/>
        <v>100</v>
      </c>
      <c r="E323" s="61"/>
      <c r="F323" s="62"/>
      <c r="G323" s="63"/>
      <c r="H323" s="45">
        <v>1074</v>
      </c>
      <c r="I323" s="64">
        <f t="shared" si="13"/>
        <v>18</v>
      </c>
      <c r="J323" s="71"/>
      <c r="K323" s="99">
        <v>320</v>
      </c>
    </row>
    <row r="324" spans="1:20" ht="18.75" customHeight="1" x14ac:dyDescent="0.2">
      <c r="A324" s="68">
        <v>42301</v>
      </c>
      <c r="B324" s="60"/>
      <c r="C324" s="45">
        <f t="shared" si="14"/>
        <v>39.355783308931187</v>
      </c>
      <c r="D324" s="45" t="str">
        <f t="shared" si="12"/>
        <v/>
      </c>
      <c r="E324" s="61"/>
      <c r="F324" s="62"/>
      <c r="G324" s="63"/>
      <c r="H324" s="45"/>
      <c r="I324" s="64" t="str">
        <f t="shared" si="13"/>
        <v/>
      </c>
      <c r="J324" s="71"/>
      <c r="K324" s="99">
        <v>320</v>
      </c>
    </row>
    <row r="325" spans="1:20" ht="18.75" customHeight="1" x14ac:dyDescent="0.2">
      <c r="A325" s="68">
        <v>42302</v>
      </c>
      <c r="B325" s="60"/>
      <c r="C325" s="45">
        <f t="shared" si="14"/>
        <v>39.355783308931187</v>
      </c>
      <c r="D325" s="45" t="str">
        <f t="shared" si="12"/>
        <v/>
      </c>
      <c r="E325" s="61"/>
      <c r="F325" s="62"/>
      <c r="G325" s="63"/>
      <c r="H325" s="45"/>
      <c r="I325" s="64" t="str">
        <f t="shared" si="13"/>
        <v/>
      </c>
      <c r="J325" s="71"/>
      <c r="K325" s="99">
        <v>320</v>
      </c>
    </row>
    <row r="326" spans="1:20" ht="18.75" customHeight="1" x14ac:dyDescent="0.2">
      <c r="A326" s="68">
        <v>42303</v>
      </c>
      <c r="B326" s="60">
        <v>253.7</v>
      </c>
      <c r="C326" s="45">
        <f t="shared" si="14"/>
        <v>8.154026354319182</v>
      </c>
      <c r="D326" s="45">
        <f t="shared" si="12"/>
        <v>203.85065885797954</v>
      </c>
      <c r="E326" s="61"/>
      <c r="F326" s="62"/>
      <c r="G326" s="63"/>
      <c r="H326" s="45">
        <v>1072</v>
      </c>
      <c r="I326" s="64">
        <f t="shared" si="13"/>
        <v>20</v>
      </c>
      <c r="J326" s="71"/>
      <c r="K326" s="99">
        <v>320</v>
      </c>
    </row>
    <row r="327" spans="1:20" ht="18.75" customHeight="1" x14ac:dyDescent="0.2">
      <c r="A327" s="68">
        <v>42304</v>
      </c>
      <c r="B327" s="60">
        <v>292</v>
      </c>
      <c r="C327" s="45">
        <f t="shared" si="14"/>
        <v>3.4436310395314789</v>
      </c>
      <c r="D327" s="45">
        <f t="shared" si="12"/>
        <v>86.090775988286978</v>
      </c>
      <c r="E327" s="61"/>
      <c r="F327" s="62"/>
      <c r="G327" s="63"/>
      <c r="H327" s="45">
        <v>1070</v>
      </c>
      <c r="I327" s="64">
        <f t="shared" si="13"/>
        <v>22</v>
      </c>
      <c r="J327" s="71"/>
      <c r="K327" s="99">
        <v>320</v>
      </c>
    </row>
    <row r="328" spans="1:20" ht="18.75" customHeight="1" x14ac:dyDescent="0.2">
      <c r="A328" s="68">
        <v>42305</v>
      </c>
      <c r="B328" s="60">
        <v>291</v>
      </c>
      <c r="C328" s="45">
        <f t="shared" si="14"/>
        <v>3.5666178623718889</v>
      </c>
      <c r="D328" s="45">
        <f t="shared" si="12"/>
        <v>89.165446559297223</v>
      </c>
      <c r="E328" s="61"/>
      <c r="F328" s="62"/>
      <c r="G328" s="63"/>
      <c r="H328" s="45">
        <v>1068</v>
      </c>
      <c r="I328" s="64">
        <f t="shared" si="13"/>
        <v>24</v>
      </c>
      <c r="J328" s="71"/>
      <c r="K328" s="99">
        <v>320</v>
      </c>
    </row>
    <row r="329" spans="1:20" ht="18.75" customHeight="1" x14ac:dyDescent="0.2">
      <c r="A329" s="68">
        <v>42306</v>
      </c>
      <c r="B329" s="60">
        <v>326.8</v>
      </c>
      <c r="C329" s="45">
        <f t="shared" si="14"/>
        <v>-0.83631039531478912</v>
      </c>
      <c r="D329" s="45">
        <f t="shared" ref="D329:D392" si="15">IF(B329="","",C329*$D$6)</f>
        <v>-20.90775988286973</v>
      </c>
      <c r="E329" s="61"/>
      <c r="F329" s="62"/>
      <c r="G329" s="63"/>
      <c r="H329" s="45">
        <v>1068</v>
      </c>
      <c r="I329" s="64">
        <f t="shared" si="13"/>
        <v>24</v>
      </c>
      <c r="J329" s="71"/>
      <c r="K329" s="99">
        <v>320</v>
      </c>
    </row>
    <row r="330" spans="1:20" ht="18.75" customHeight="1" x14ac:dyDescent="0.2">
      <c r="A330" s="68">
        <v>42307</v>
      </c>
      <c r="B330" s="60">
        <v>302</v>
      </c>
      <c r="C330" s="45">
        <f t="shared" si="14"/>
        <v>2.213762811127379</v>
      </c>
      <c r="D330" s="45">
        <f t="shared" si="15"/>
        <v>55.344070278184475</v>
      </c>
      <c r="E330" s="61"/>
      <c r="F330" s="62"/>
      <c r="G330" s="63"/>
      <c r="H330" s="45">
        <v>1060</v>
      </c>
      <c r="I330" s="64">
        <f t="shared" ref="I330:I393" si="16">IF(H330="","",$H$6-H330)</f>
        <v>32</v>
      </c>
      <c r="J330" s="71"/>
      <c r="K330" s="99">
        <v>320</v>
      </c>
    </row>
    <row r="331" spans="1:20" ht="18.75" customHeight="1" x14ac:dyDescent="0.2">
      <c r="A331" s="68">
        <v>42308</v>
      </c>
      <c r="B331" s="79"/>
      <c r="C331" s="45">
        <f t="shared" si="14"/>
        <v>39.355783308931187</v>
      </c>
      <c r="D331" s="45" t="str">
        <f t="shared" si="15"/>
        <v/>
      </c>
      <c r="E331" s="61"/>
      <c r="F331" s="62"/>
      <c r="G331" s="63"/>
      <c r="H331" s="45"/>
      <c r="I331" s="64" t="str">
        <f t="shared" si="16"/>
        <v/>
      </c>
      <c r="J331" s="71"/>
      <c r="K331" s="99">
        <v>320</v>
      </c>
    </row>
    <row r="332" spans="1:20" ht="18.75" customHeight="1" x14ac:dyDescent="0.2">
      <c r="A332" s="68">
        <v>42309</v>
      </c>
      <c r="B332" s="60"/>
      <c r="C332" s="45">
        <f t="shared" si="14"/>
        <v>39.355783308931187</v>
      </c>
      <c r="D332" s="45" t="str">
        <f t="shared" si="15"/>
        <v/>
      </c>
      <c r="E332" s="61"/>
      <c r="F332" s="62"/>
      <c r="G332" s="63"/>
      <c r="H332" s="45"/>
      <c r="I332" s="64" t="str">
        <f t="shared" si="16"/>
        <v/>
      </c>
      <c r="J332" s="71"/>
      <c r="K332" s="99">
        <v>320</v>
      </c>
    </row>
    <row r="333" spans="1:20" ht="18.75" customHeight="1" x14ac:dyDescent="0.2">
      <c r="A333" s="68">
        <v>42310</v>
      </c>
      <c r="B333" s="60">
        <v>343.4</v>
      </c>
      <c r="C333" s="45">
        <f t="shared" si="14"/>
        <v>-2.8778916544655901</v>
      </c>
      <c r="D333" s="45">
        <f t="shared" si="15"/>
        <v>-71.947291361639756</v>
      </c>
      <c r="E333" s="61"/>
      <c r="F333" s="62"/>
      <c r="G333" s="63"/>
      <c r="H333" s="45">
        <v>1075</v>
      </c>
      <c r="I333" s="64">
        <f t="shared" si="16"/>
        <v>17</v>
      </c>
      <c r="J333" s="71"/>
      <c r="K333" s="99">
        <v>320</v>
      </c>
    </row>
    <row r="334" spans="1:20" ht="18.75" customHeight="1" x14ac:dyDescent="0.2">
      <c r="A334" s="68">
        <v>42311</v>
      </c>
      <c r="B334" s="60">
        <v>303</v>
      </c>
      <c r="C334" s="45">
        <f t="shared" si="14"/>
        <v>2.0907759882869694</v>
      </c>
      <c r="D334" s="45">
        <f t="shared" si="15"/>
        <v>52.269399707174237</v>
      </c>
      <c r="E334" s="61"/>
      <c r="F334" s="62"/>
      <c r="G334" s="63"/>
      <c r="H334" s="45">
        <v>1070</v>
      </c>
      <c r="I334" s="64">
        <f t="shared" si="16"/>
        <v>22</v>
      </c>
      <c r="J334" s="71"/>
      <c r="K334" s="99">
        <v>320</v>
      </c>
    </row>
    <row r="335" spans="1:20" ht="18.75" customHeight="1" x14ac:dyDescent="0.2">
      <c r="A335" s="68">
        <v>42312</v>
      </c>
      <c r="B335" s="60">
        <v>274.60000000000002</v>
      </c>
      <c r="C335" s="45">
        <f t="shared" si="14"/>
        <v>5.583601756954609</v>
      </c>
      <c r="D335" s="45">
        <f t="shared" si="15"/>
        <v>139.59004392386524</v>
      </c>
      <c r="E335" s="61"/>
      <c r="F335" s="62"/>
      <c r="G335" s="63"/>
      <c r="H335" s="45">
        <v>1075</v>
      </c>
      <c r="I335" s="64">
        <f t="shared" si="16"/>
        <v>17</v>
      </c>
      <c r="J335" s="71"/>
      <c r="K335" s="99">
        <v>320</v>
      </c>
    </row>
    <row r="336" spans="1:20" ht="18.75" customHeight="1" x14ac:dyDescent="0.2">
      <c r="A336" s="68">
        <v>42313</v>
      </c>
      <c r="B336" s="60">
        <v>328</v>
      </c>
      <c r="C336" s="45">
        <f t="shared" si="14"/>
        <v>-0.98389458272327968</v>
      </c>
      <c r="D336" s="45">
        <f t="shared" si="15"/>
        <v>-24.597364568081993</v>
      </c>
      <c r="E336" s="61"/>
      <c r="F336" s="62"/>
      <c r="G336" s="63"/>
      <c r="H336" s="45">
        <v>1084</v>
      </c>
      <c r="I336" s="64">
        <f t="shared" si="16"/>
        <v>8</v>
      </c>
      <c r="J336" s="71"/>
      <c r="K336" s="99">
        <v>320</v>
      </c>
    </row>
    <row r="337" spans="1:20" ht="18.75" customHeight="1" x14ac:dyDescent="0.2">
      <c r="A337" s="68">
        <v>42314</v>
      </c>
      <c r="B337" s="60">
        <v>332.6</v>
      </c>
      <c r="C337" s="45">
        <f t="shared" si="14"/>
        <v>-1.5496339677891682</v>
      </c>
      <c r="D337" s="45">
        <f t="shared" si="15"/>
        <v>-38.740849194729208</v>
      </c>
      <c r="E337" s="61"/>
      <c r="F337" s="62"/>
      <c r="G337" s="63"/>
      <c r="H337" s="45">
        <v>1080</v>
      </c>
      <c r="I337" s="64">
        <f t="shared" si="16"/>
        <v>12</v>
      </c>
      <c r="J337" s="71"/>
      <c r="K337" s="99">
        <v>320</v>
      </c>
    </row>
    <row r="338" spans="1:20" ht="18.75" customHeight="1" x14ac:dyDescent="0.2">
      <c r="A338" s="68">
        <v>42315</v>
      </c>
      <c r="B338" s="60"/>
      <c r="C338" s="45">
        <f t="shared" si="14"/>
        <v>39.355783308931187</v>
      </c>
      <c r="D338" s="45" t="str">
        <f t="shared" si="15"/>
        <v/>
      </c>
      <c r="E338" s="61"/>
      <c r="F338" s="62"/>
      <c r="G338" s="63"/>
      <c r="H338" s="45"/>
      <c r="I338" s="64" t="str">
        <f t="shared" si="16"/>
        <v/>
      </c>
      <c r="J338" s="71"/>
      <c r="K338" s="99">
        <v>320</v>
      </c>
    </row>
    <row r="339" spans="1:20" ht="18.75" customHeight="1" x14ac:dyDescent="0.2">
      <c r="A339" s="68">
        <v>42316</v>
      </c>
      <c r="B339" s="60"/>
      <c r="C339" s="45">
        <f t="shared" si="14"/>
        <v>39.355783308931187</v>
      </c>
      <c r="D339" s="45" t="str">
        <f t="shared" si="15"/>
        <v/>
      </c>
      <c r="E339" s="61"/>
      <c r="F339" s="62"/>
      <c r="G339" s="63"/>
      <c r="H339" s="45"/>
      <c r="I339" s="64" t="str">
        <f t="shared" si="16"/>
        <v/>
      </c>
      <c r="J339" s="71"/>
      <c r="K339" s="99">
        <v>320</v>
      </c>
    </row>
    <row r="340" spans="1:20" ht="18.75" customHeight="1" x14ac:dyDescent="0.2">
      <c r="A340" s="68">
        <v>42317</v>
      </c>
      <c r="B340" s="79"/>
      <c r="C340" s="45">
        <f t="shared" si="14"/>
        <v>39.355783308931187</v>
      </c>
      <c r="D340" s="45" t="str">
        <f t="shared" si="15"/>
        <v/>
      </c>
      <c r="E340" s="61"/>
      <c r="F340" s="62"/>
      <c r="G340" s="63"/>
      <c r="H340" s="45"/>
      <c r="I340" s="64" t="str">
        <f t="shared" si="16"/>
        <v/>
      </c>
      <c r="J340" s="71"/>
      <c r="K340" s="99">
        <v>320</v>
      </c>
    </row>
    <row r="341" spans="1:20" ht="18.75" customHeight="1" x14ac:dyDescent="0.2">
      <c r="A341" s="68">
        <v>42318</v>
      </c>
      <c r="B341" s="60"/>
      <c r="C341" s="45">
        <f t="shared" si="14"/>
        <v>39.355783308931187</v>
      </c>
      <c r="D341" s="45" t="str">
        <f t="shared" si="15"/>
        <v/>
      </c>
      <c r="E341" s="61"/>
      <c r="F341" s="62"/>
      <c r="G341" s="63"/>
      <c r="H341" s="45"/>
      <c r="I341" s="64" t="str">
        <f t="shared" si="16"/>
        <v/>
      </c>
      <c r="J341" s="71"/>
      <c r="K341" s="99">
        <v>320</v>
      </c>
    </row>
    <row r="342" spans="1:20" ht="18.75" customHeight="1" x14ac:dyDescent="0.2">
      <c r="A342" s="68">
        <v>42319</v>
      </c>
      <c r="B342" s="60"/>
      <c r="C342" s="45">
        <f t="shared" si="14"/>
        <v>39.355783308931187</v>
      </c>
      <c r="D342" s="45" t="str">
        <f t="shared" si="15"/>
        <v/>
      </c>
      <c r="E342" s="61"/>
      <c r="F342" s="62"/>
      <c r="G342" s="63"/>
      <c r="H342" s="45"/>
      <c r="I342" s="64" t="str">
        <f t="shared" si="16"/>
        <v/>
      </c>
      <c r="J342" s="71"/>
      <c r="K342" s="99">
        <v>320</v>
      </c>
    </row>
    <row r="343" spans="1:20" ht="18.75" customHeight="1" x14ac:dyDescent="0.2">
      <c r="A343" s="68">
        <v>42320</v>
      </c>
      <c r="B343" s="60"/>
      <c r="C343" s="45">
        <f t="shared" si="14"/>
        <v>39.355783308931187</v>
      </c>
      <c r="D343" s="45" t="str">
        <f t="shared" si="15"/>
        <v/>
      </c>
      <c r="E343" s="61"/>
      <c r="F343" s="62"/>
      <c r="G343" s="63"/>
      <c r="H343" s="45"/>
      <c r="I343" s="64" t="str">
        <f t="shared" si="16"/>
        <v/>
      </c>
      <c r="J343" s="71"/>
      <c r="K343" s="99">
        <v>320</v>
      </c>
    </row>
    <row r="344" spans="1:20" ht="18.75" customHeight="1" x14ac:dyDescent="0.2">
      <c r="A344" s="68">
        <v>42321</v>
      </c>
      <c r="B344" s="60"/>
      <c r="C344" s="45">
        <f t="shared" si="14"/>
        <v>39.355783308931187</v>
      </c>
      <c r="D344" s="45" t="str">
        <f t="shared" si="15"/>
        <v/>
      </c>
      <c r="E344" s="61"/>
      <c r="F344" s="62"/>
      <c r="G344" s="63"/>
      <c r="H344" s="45"/>
      <c r="I344" s="64" t="str">
        <f t="shared" si="16"/>
        <v/>
      </c>
      <c r="J344" s="71"/>
      <c r="K344" s="99">
        <v>320</v>
      </c>
    </row>
    <row r="345" spans="1:20" ht="18.75" customHeight="1" x14ac:dyDescent="0.2">
      <c r="A345" s="68">
        <v>42322</v>
      </c>
      <c r="B345" s="60"/>
      <c r="C345" s="45">
        <f t="shared" si="14"/>
        <v>39.355783308931187</v>
      </c>
      <c r="D345" s="45" t="str">
        <f t="shared" si="15"/>
        <v/>
      </c>
      <c r="E345" s="61"/>
      <c r="F345" s="62"/>
      <c r="G345" s="63"/>
      <c r="H345" s="45"/>
      <c r="I345" s="64" t="str">
        <f t="shared" si="16"/>
        <v/>
      </c>
      <c r="J345" s="71"/>
      <c r="K345" s="99">
        <v>320</v>
      </c>
    </row>
    <row r="346" spans="1:20" ht="18.75" customHeight="1" x14ac:dyDescent="0.2">
      <c r="A346" s="68">
        <v>42323</v>
      </c>
      <c r="B346" s="60"/>
      <c r="C346" s="45">
        <f t="shared" si="14"/>
        <v>39.355783308931187</v>
      </c>
      <c r="D346" s="45" t="str">
        <f t="shared" si="15"/>
        <v/>
      </c>
      <c r="E346" s="61"/>
      <c r="F346" s="62"/>
      <c r="G346" s="63"/>
      <c r="H346" s="45"/>
      <c r="I346" s="64" t="str">
        <f t="shared" si="16"/>
        <v/>
      </c>
      <c r="J346" s="71"/>
      <c r="K346" s="99">
        <v>320</v>
      </c>
    </row>
    <row r="347" spans="1:20" ht="18.75" customHeight="1" x14ac:dyDescent="0.2">
      <c r="A347" s="94">
        <v>42324</v>
      </c>
      <c r="B347" s="91">
        <v>320</v>
      </c>
      <c r="C347" s="92"/>
      <c r="D347" s="45">
        <f t="shared" si="15"/>
        <v>0</v>
      </c>
      <c r="E347" s="92"/>
      <c r="F347" s="93"/>
      <c r="G347" s="93"/>
      <c r="H347" s="92"/>
      <c r="I347" s="64" t="str">
        <f t="shared" si="16"/>
        <v/>
      </c>
      <c r="J347" s="95" t="s">
        <v>28</v>
      </c>
      <c r="K347" s="99">
        <v>320</v>
      </c>
    </row>
    <row r="348" spans="1:20" ht="18.75" customHeight="1" x14ac:dyDescent="0.2">
      <c r="A348" s="68">
        <v>42324</v>
      </c>
      <c r="B348" s="60">
        <v>341.6</v>
      </c>
      <c r="C348" s="45">
        <f t="shared" si="14"/>
        <v>-2.6565153733528581</v>
      </c>
      <c r="D348" s="45">
        <f t="shared" si="15"/>
        <v>-66.412884333821452</v>
      </c>
      <c r="E348" s="61"/>
      <c r="F348" s="62"/>
      <c r="G348" s="63"/>
      <c r="H348" s="45">
        <v>1080</v>
      </c>
      <c r="I348" s="64">
        <f t="shared" si="16"/>
        <v>12</v>
      </c>
      <c r="J348" s="71"/>
      <c r="K348" s="99">
        <v>320</v>
      </c>
    </row>
    <row r="349" spans="1:20" ht="18.75" customHeight="1" x14ac:dyDescent="0.2">
      <c r="A349" s="68">
        <v>42325</v>
      </c>
      <c r="B349" s="60">
        <v>303.10000000000002</v>
      </c>
      <c r="C349" s="45">
        <f t="shared" si="14"/>
        <v>2.0784773060029251</v>
      </c>
      <c r="D349" s="45">
        <f t="shared" si="15"/>
        <v>51.96193265007313</v>
      </c>
      <c r="E349" s="61"/>
      <c r="F349" s="62"/>
      <c r="G349" s="63"/>
      <c r="H349" s="45">
        <v>1085</v>
      </c>
      <c r="I349" s="64">
        <f t="shared" si="16"/>
        <v>7</v>
      </c>
      <c r="J349" s="71"/>
      <c r="K349" s="99">
        <v>320</v>
      </c>
      <c r="R349" s="5"/>
      <c r="S349" s="5"/>
      <c r="T349" s="5"/>
    </row>
    <row r="350" spans="1:20" ht="18.75" customHeight="1" x14ac:dyDescent="0.2">
      <c r="A350" s="68">
        <v>42326</v>
      </c>
      <c r="B350" s="60">
        <v>315.5</v>
      </c>
      <c r="C350" s="45">
        <f t="shared" ref="C350:C393" si="17">(-B350+$B$6)*$I$6/$E$6</f>
        <v>0.55344070278184476</v>
      </c>
      <c r="D350" s="45">
        <f t="shared" si="15"/>
        <v>13.836017569546119</v>
      </c>
      <c r="E350" s="61"/>
      <c r="F350" s="62"/>
      <c r="G350" s="63"/>
      <c r="H350" s="45">
        <v>1090</v>
      </c>
      <c r="I350" s="64">
        <f t="shared" si="16"/>
        <v>2</v>
      </c>
      <c r="J350" s="71"/>
      <c r="K350" s="99">
        <v>320</v>
      </c>
      <c r="R350" s="5"/>
      <c r="S350" s="36"/>
      <c r="T350" s="35"/>
    </row>
    <row r="351" spans="1:20" ht="18.75" customHeight="1" x14ac:dyDescent="0.2">
      <c r="A351" s="68">
        <v>42327</v>
      </c>
      <c r="B351" s="60">
        <v>322.5</v>
      </c>
      <c r="C351" s="45">
        <f t="shared" si="17"/>
        <v>-0.3074670571010249</v>
      </c>
      <c r="D351" s="45">
        <f t="shared" si="15"/>
        <v>-7.6866764275256223</v>
      </c>
      <c r="E351" s="61"/>
      <c r="F351" s="62"/>
      <c r="G351" s="63"/>
      <c r="H351" s="45">
        <v>1090</v>
      </c>
      <c r="I351" s="64">
        <f t="shared" si="16"/>
        <v>2</v>
      </c>
      <c r="J351" s="71"/>
      <c r="K351" s="99">
        <v>320</v>
      </c>
      <c r="R351" s="5"/>
      <c r="S351" s="36"/>
      <c r="T351" s="5"/>
    </row>
    <row r="352" spans="1:20" ht="18.75" customHeight="1" x14ac:dyDescent="0.2">
      <c r="A352" s="68">
        <v>42328</v>
      </c>
      <c r="B352" s="60">
        <v>329.3</v>
      </c>
      <c r="C352" s="45">
        <f t="shared" si="17"/>
        <v>-1.1437774524158142</v>
      </c>
      <c r="D352" s="45">
        <f t="shared" si="15"/>
        <v>-28.594436310395356</v>
      </c>
      <c r="E352" s="61"/>
      <c r="F352" s="62"/>
      <c r="G352" s="63"/>
      <c r="H352" s="45">
        <v>1098</v>
      </c>
      <c r="I352" s="64">
        <f t="shared" si="16"/>
        <v>-6</v>
      </c>
      <c r="J352" s="71"/>
      <c r="K352" s="99">
        <v>320</v>
      </c>
    </row>
    <row r="353" spans="1:20" ht="18.75" customHeight="1" x14ac:dyDescent="0.2">
      <c r="A353" s="68">
        <v>42329</v>
      </c>
      <c r="B353" s="60"/>
      <c r="C353" s="45">
        <f t="shared" si="17"/>
        <v>39.355783308931187</v>
      </c>
      <c r="D353" s="45" t="str">
        <f t="shared" si="15"/>
        <v/>
      </c>
      <c r="E353" s="61"/>
      <c r="F353" s="62"/>
      <c r="G353" s="63"/>
      <c r="H353" s="45"/>
      <c r="I353" s="64" t="str">
        <f t="shared" si="16"/>
        <v/>
      </c>
      <c r="J353" s="71"/>
      <c r="K353" s="99">
        <v>320</v>
      </c>
    </row>
    <row r="354" spans="1:20" ht="18.75" customHeight="1" x14ac:dyDescent="0.2">
      <c r="A354" s="68">
        <v>42330</v>
      </c>
      <c r="B354" s="60"/>
      <c r="C354" s="45">
        <f t="shared" si="17"/>
        <v>39.355783308931187</v>
      </c>
      <c r="D354" s="45" t="str">
        <f t="shared" si="15"/>
        <v/>
      </c>
      <c r="E354" s="61"/>
      <c r="F354" s="62"/>
      <c r="G354" s="63"/>
      <c r="H354" s="45"/>
      <c r="I354" s="64" t="str">
        <f t="shared" si="16"/>
        <v/>
      </c>
      <c r="J354" s="71"/>
      <c r="K354" s="99">
        <v>320</v>
      </c>
    </row>
    <row r="355" spans="1:20" ht="18.75" customHeight="1" x14ac:dyDescent="0.2">
      <c r="A355" s="68">
        <v>42331</v>
      </c>
      <c r="B355" s="60">
        <v>320.60000000000002</v>
      </c>
      <c r="C355" s="45">
        <f t="shared" si="17"/>
        <v>-7.3792093704248773E-2</v>
      </c>
      <c r="D355" s="45">
        <f t="shared" si="15"/>
        <v>-1.8448023426062194</v>
      </c>
      <c r="E355" s="61"/>
      <c r="F355" s="62"/>
      <c r="G355" s="63"/>
      <c r="H355" s="45">
        <v>1085</v>
      </c>
      <c r="I355" s="64">
        <f t="shared" si="16"/>
        <v>7</v>
      </c>
      <c r="J355" s="71"/>
      <c r="K355" s="99">
        <v>320</v>
      </c>
    </row>
    <row r="356" spans="1:20" ht="18.75" customHeight="1" x14ac:dyDescent="0.2">
      <c r="A356" s="68">
        <v>42332</v>
      </c>
      <c r="B356" s="60">
        <v>319.2</v>
      </c>
      <c r="C356" s="45">
        <f t="shared" si="17"/>
        <v>9.8389458272329366E-2</v>
      </c>
      <c r="D356" s="45">
        <f t="shared" si="15"/>
        <v>2.4597364568082343</v>
      </c>
      <c r="E356" s="61"/>
      <c r="F356" s="62"/>
      <c r="G356" s="63"/>
      <c r="H356" s="45">
        <v>1082</v>
      </c>
      <c r="I356" s="64">
        <f t="shared" si="16"/>
        <v>10</v>
      </c>
      <c r="J356" s="71"/>
      <c r="K356" s="99">
        <v>320</v>
      </c>
      <c r="M356" s="33"/>
      <c r="N356" s="66" t="s">
        <v>17</v>
      </c>
      <c r="O356" s="33"/>
      <c r="P356" s="33" t="s">
        <v>14</v>
      </c>
      <c r="Q356" s="44"/>
      <c r="R356" s="5"/>
      <c r="S356" s="5"/>
      <c r="T356" s="5"/>
    </row>
    <row r="357" spans="1:20" ht="18.75" customHeight="1" x14ac:dyDescent="0.2">
      <c r="A357" s="68">
        <v>42333</v>
      </c>
      <c r="B357" s="60">
        <v>333.5</v>
      </c>
      <c r="C357" s="45">
        <f t="shared" si="17"/>
        <v>-1.6603221083455344</v>
      </c>
      <c r="D357" s="45">
        <f t="shared" si="15"/>
        <v>-41.50805270863836</v>
      </c>
      <c r="E357" s="61"/>
      <c r="F357" s="62"/>
      <c r="G357" s="63"/>
      <c r="H357" s="45">
        <v>1082</v>
      </c>
      <c r="I357" s="64">
        <f t="shared" si="16"/>
        <v>10</v>
      </c>
      <c r="J357" s="71"/>
      <c r="K357" s="99">
        <v>320</v>
      </c>
      <c r="M357" s="5" t="s">
        <v>15</v>
      </c>
      <c r="N357" s="5" t="s">
        <v>16</v>
      </c>
      <c r="O357" s="5" t="s">
        <v>1</v>
      </c>
      <c r="P357" s="5" t="s">
        <v>6</v>
      </c>
      <c r="Q357" s="5" t="s">
        <v>2</v>
      </c>
      <c r="R357" s="5"/>
      <c r="S357" s="5"/>
      <c r="T357" s="5"/>
    </row>
    <row r="358" spans="1:20" ht="18.75" customHeight="1" x14ac:dyDescent="0.2">
      <c r="A358" s="68">
        <v>42334</v>
      </c>
      <c r="B358" s="60">
        <v>317.10000000000002</v>
      </c>
      <c r="C358" s="45">
        <f t="shared" si="17"/>
        <v>0.35666178623718608</v>
      </c>
      <c r="D358" s="45">
        <f t="shared" si="15"/>
        <v>8.916544655929652</v>
      </c>
      <c r="E358" s="61"/>
      <c r="F358" s="62"/>
      <c r="G358" s="63"/>
      <c r="H358" s="45">
        <v>1086</v>
      </c>
      <c r="I358" s="64">
        <f t="shared" si="16"/>
        <v>6</v>
      </c>
      <c r="J358" s="71"/>
      <c r="K358" s="99">
        <v>320</v>
      </c>
      <c r="M358" s="5">
        <f>COUNTA(B304:B337)</f>
        <v>24</v>
      </c>
      <c r="N358" s="5">
        <f>COUNTA(E315:E356)</f>
        <v>0</v>
      </c>
      <c r="O358" s="5">
        <f>COUNTA(F315:F356)</f>
        <v>0</v>
      </c>
      <c r="P358" s="5">
        <f>COUNTA(G315:G356)</f>
        <v>0</v>
      </c>
      <c r="Q358" s="5">
        <f>COUNTA(H315:H356)</f>
        <v>23</v>
      </c>
      <c r="R358" s="5"/>
      <c r="S358" s="36">
        <f>SUM(M358:R358)</f>
        <v>47</v>
      </c>
      <c r="T358" s="35">
        <f>SUM(S358)</f>
        <v>47</v>
      </c>
    </row>
    <row r="359" spans="1:20" ht="18.75" customHeight="1" x14ac:dyDescent="0.2">
      <c r="A359" s="68">
        <v>42335</v>
      </c>
      <c r="B359" s="60">
        <v>330</v>
      </c>
      <c r="C359" s="45">
        <f t="shared" si="17"/>
        <v>-1.2298682284040996</v>
      </c>
      <c r="D359" s="45">
        <f t="shared" si="15"/>
        <v>-30.746705710102489</v>
      </c>
      <c r="E359" s="61"/>
      <c r="F359" s="62"/>
      <c r="G359" s="63"/>
      <c r="H359" s="45">
        <v>1086</v>
      </c>
      <c r="I359" s="64">
        <f t="shared" si="16"/>
        <v>6</v>
      </c>
      <c r="J359" s="71"/>
      <c r="K359" s="99">
        <v>320</v>
      </c>
      <c r="M359" s="5">
        <f>COUNTA(#REF!)</f>
        <v>1</v>
      </c>
      <c r="N359" s="5">
        <f>COUNTA(#REF!)</f>
        <v>1</v>
      </c>
      <c r="O359" s="5">
        <f>COUNTA(#REF!)</f>
        <v>1</v>
      </c>
      <c r="P359" s="5">
        <f>COUNTA(#REF!)</f>
        <v>1</v>
      </c>
      <c r="Q359" s="5">
        <f>COUNTA(#REF!)</f>
        <v>1</v>
      </c>
      <c r="R359" s="5"/>
      <c r="S359" s="36">
        <f>SUM(M359:R359)</f>
        <v>5</v>
      </c>
      <c r="T359" s="5"/>
    </row>
    <row r="360" spans="1:20" ht="18.75" customHeight="1" x14ac:dyDescent="0.2">
      <c r="A360" s="68">
        <v>42336</v>
      </c>
      <c r="B360" s="60"/>
      <c r="C360" s="45">
        <f t="shared" si="17"/>
        <v>39.355783308931187</v>
      </c>
      <c r="D360" s="45" t="str">
        <f t="shared" si="15"/>
        <v/>
      </c>
      <c r="E360" s="61"/>
      <c r="F360" s="62"/>
      <c r="G360" s="63"/>
      <c r="H360" s="45"/>
      <c r="I360" s="64" t="str">
        <f t="shared" si="16"/>
        <v/>
      </c>
      <c r="J360" s="71"/>
      <c r="K360" s="99">
        <v>320</v>
      </c>
      <c r="M360" s="5">
        <f>COUNTA(#REF!)</f>
        <v>1</v>
      </c>
      <c r="N360" s="5">
        <f>COUNTA(#REF!)</f>
        <v>1</v>
      </c>
      <c r="O360" s="5">
        <f>COUNTA(#REF!)</f>
        <v>1</v>
      </c>
      <c r="P360" s="5">
        <f>COUNTA(#REF!)</f>
        <v>1</v>
      </c>
      <c r="Q360" s="5">
        <f>COUNTA(#REF!)</f>
        <v>1</v>
      </c>
      <c r="R360" s="5"/>
      <c r="S360" s="36">
        <f>SUM(M360:R360)</f>
        <v>5</v>
      </c>
      <c r="T360" s="5"/>
    </row>
    <row r="361" spans="1:20" ht="18.75" customHeight="1" x14ac:dyDescent="0.2">
      <c r="A361" s="68">
        <v>42337</v>
      </c>
      <c r="B361" s="60"/>
      <c r="C361" s="45">
        <f t="shared" si="17"/>
        <v>39.355783308931187</v>
      </c>
      <c r="D361" s="45" t="str">
        <f t="shared" si="15"/>
        <v/>
      </c>
      <c r="E361" s="61"/>
      <c r="F361" s="62"/>
      <c r="G361" s="63"/>
      <c r="H361" s="45"/>
      <c r="I361" s="64" t="str">
        <f t="shared" si="16"/>
        <v/>
      </c>
      <c r="J361" s="71"/>
      <c r="K361" s="99">
        <v>320</v>
      </c>
    </row>
    <row r="362" spans="1:20" ht="18.75" customHeight="1" x14ac:dyDescent="0.2">
      <c r="A362" s="68">
        <v>42338</v>
      </c>
      <c r="B362" s="60"/>
      <c r="C362" s="45">
        <f t="shared" si="17"/>
        <v>39.355783308931187</v>
      </c>
      <c r="D362" s="45" t="str">
        <f t="shared" si="15"/>
        <v/>
      </c>
      <c r="E362" s="61"/>
      <c r="F362" s="62"/>
      <c r="G362" s="63"/>
      <c r="H362" s="45"/>
      <c r="I362" s="64" t="str">
        <f t="shared" si="16"/>
        <v/>
      </c>
      <c r="J362" s="71"/>
      <c r="K362" s="99">
        <v>320</v>
      </c>
    </row>
    <row r="363" spans="1:20" ht="18.75" customHeight="1" x14ac:dyDescent="0.2">
      <c r="A363" s="68">
        <v>42339</v>
      </c>
      <c r="B363" s="60"/>
      <c r="C363" s="45">
        <f t="shared" si="17"/>
        <v>39.355783308931187</v>
      </c>
      <c r="D363" s="45" t="str">
        <f t="shared" si="15"/>
        <v/>
      </c>
      <c r="E363" s="61"/>
      <c r="F363" s="62"/>
      <c r="G363" s="63"/>
      <c r="H363" s="45"/>
      <c r="I363" s="64" t="str">
        <f t="shared" si="16"/>
        <v/>
      </c>
      <c r="J363" s="71"/>
      <c r="K363" s="99">
        <v>320</v>
      </c>
    </row>
    <row r="364" spans="1:20" ht="18.75" customHeight="1" x14ac:dyDescent="0.2">
      <c r="A364" s="68">
        <v>42340</v>
      </c>
      <c r="B364" s="60"/>
      <c r="C364" s="45">
        <f t="shared" si="17"/>
        <v>39.355783308931187</v>
      </c>
      <c r="D364" s="45" t="str">
        <f t="shared" si="15"/>
        <v/>
      </c>
      <c r="E364" s="61"/>
      <c r="F364" s="62"/>
      <c r="G364" s="63"/>
      <c r="H364" s="45"/>
      <c r="I364" s="64" t="str">
        <f t="shared" si="16"/>
        <v/>
      </c>
      <c r="J364" s="71"/>
      <c r="K364" s="99">
        <v>320</v>
      </c>
    </row>
    <row r="365" spans="1:20" ht="18.75" customHeight="1" x14ac:dyDescent="0.2">
      <c r="A365" s="68">
        <v>42341</v>
      </c>
      <c r="B365" s="60"/>
      <c r="C365" s="45">
        <f t="shared" si="17"/>
        <v>39.355783308931187</v>
      </c>
      <c r="D365" s="45" t="str">
        <f t="shared" si="15"/>
        <v/>
      </c>
      <c r="E365" s="61"/>
      <c r="F365" s="62"/>
      <c r="G365" s="63"/>
      <c r="H365" s="45"/>
      <c r="I365" s="64" t="str">
        <f t="shared" si="16"/>
        <v/>
      </c>
      <c r="J365" s="71"/>
      <c r="K365" s="99">
        <v>320</v>
      </c>
    </row>
    <row r="366" spans="1:20" ht="18.75" customHeight="1" x14ac:dyDescent="0.2">
      <c r="A366" s="68">
        <v>42342</v>
      </c>
      <c r="B366" s="60"/>
      <c r="C366" s="45">
        <f t="shared" si="17"/>
        <v>39.355783308931187</v>
      </c>
      <c r="D366" s="45" t="str">
        <f t="shared" si="15"/>
        <v/>
      </c>
      <c r="E366" s="61"/>
      <c r="F366" s="62"/>
      <c r="G366" s="63"/>
      <c r="H366" s="45"/>
      <c r="I366" s="64" t="str">
        <f t="shared" si="16"/>
        <v/>
      </c>
      <c r="J366" s="71"/>
      <c r="K366" s="99">
        <v>320</v>
      </c>
    </row>
    <row r="367" spans="1:20" ht="18.75" customHeight="1" x14ac:dyDescent="0.2">
      <c r="A367" s="68">
        <v>42343</v>
      </c>
      <c r="B367" s="60"/>
      <c r="C367" s="45">
        <f t="shared" si="17"/>
        <v>39.355783308931187</v>
      </c>
      <c r="D367" s="45" t="str">
        <f t="shared" si="15"/>
        <v/>
      </c>
      <c r="E367" s="61"/>
      <c r="F367" s="62"/>
      <c r="G367" s="63"/>
      <c r="H367" s="45"/>
      <c r="I367" s="64" t="str">
        <f t="shared" si="16"/>
        <v/>
      </c>
      <c r="J367" s="71"/>
      <c r="K367" s="99">
        <v>320</v>
      </c>
    </row>
    <row r="368" spans="1:20" ht="18.75" customHeight="1" x14ac:dyDescent="0.2">
      <c r="A368" s="68">
        <v>42344</v>
      </c>
      <c r="B368" s="60"/>
      <c r="C368" s="45">
        <f t="shared" si="17"/>
        <v>39.355783308931187</v>
      </c>
      <c r="D368" s="45" t="str">
        <f t="shared" si="15"/>
        <v/>
      </c>
      <c r="E368" s="61"/>
      <c r="F368" s="62"/>
      <c r="G368" s="63"/>
      <c r="H368" s="45"/>
      <c r="I368" s="64" t="str">
        <f t="shared" si="16"/>
        <v/>
      </c>
      <c r="J368" s="71"/>
      <c r="K368" s="99">
        <v>320</v>
      </c>
    </row>
    <row r="369" spans="1:20" ht="18.75" customHeight="1" x14ac:dyDescent="0.2">
      <c r="A369" s="68">
        <v>42345</v>
      </c>
      <c r="B369" s="60"/>
      <c r="C369" s="45">
        <f t="shared" si="17"/>
        <v>39.355783308931187</v>
      </c>
      <c r="D369" s="45" t="str">
        <f t="shared" si="15"/>
        <v/>
      </c>
      <c r="E369" s="61"/>
      <c r="F369" s="62"/>
      <c r="G369" s="63"/>
      <c r="H369" s="45"/>
      <c r="I369" s="64" t="str">
        <f t="shared" si="16"/>
        <v/>
      </c>
      <c r="J369" s="71"/>
      <c r="K369" s="99">
        <v>320</v>
      </c>
    </row>
    <row r="370" spans="1:20" ht="18.75" customHeight="1" x14ac:dyDescent="0.2">
      <c r="A370" s="68">
        <v>42346</v>
      </c>
      <c r="B370" s="60"/>
      <c r="C370" s="45">
        <f t="shared" si="17"/>
        <v>39.355783308931187</v>
      </c>
      <c r="D370" s="45" t="str">
        <f t="shared" si="15"/>
        <v/>
      </c>
      <c r="E370" s="61"/>
      <c r="F370" s="62"/>
      <c r="G370" s="63"/>
      <c r="H370" s="45"/>
      <c r="I370" s="64" t="str">
        <f t="shared" si="16"/>
        <v/>
      </c>
      <c r="J370" s="71"/>
      <c r="K370" s="99">
        <v>320</v>
      </c>
    </row>
    <row r="371" spans="1:20" ht="18.75" customHeight="1" x14ac:dyDescent="0.2">
      <c r="A371" s="68">
        <v>42347</v>
      </c>
      <c r="B371" s="60"/>
      <c r="C371" s="45">
        <f t="shared" si="17"/>
        <v>39.355783308931187</v>
      </c>
      <c r="D371" s="45" t="str">
        <f t="shared" si="15"/>
        <v/>
      </c>
      <c r="E371" s="61"/>
      <c r="F371" s="62"/>
      <c r="G371" s="63"/>
      <c r="H371" s="45"/>
      <c r="I371" s="64" t="str">
        <f t="shared" si="16"/>
        <v/>
      </c>
      <c r="J371" s="75"/>
      <c r="K371" s="99">
        <v>320</v>
      </c>
    </row>
    <row r="372" spans="1:20" ht="18.75" customHeight="1" x14ac:dyDescent="0.2">
      <c r="A372" s="68">
        <v>42348</v>
      </c>
      <c r="B372" s="60"/>
      <c r="C372" s="45">
        <f t="shared" si="17"/>
        <v>39.355783308931187</v>
      </c>
      <c r="D372" s="45" t="str">
        <f t="shared" si="15"/>
        <v/>
      </c>
      <c r="E372" s="61"/>
      <c r="F372" s="62"/>
      <c r="G372" s="63"/>
      <c r="H372" s="45"/>
      <c r="I372" s="64" t="str">
        <f t="shared" si="16"/>
        <v/>
      </c>
      <c r="J372" s="75"/>
      <c r="K372" s="99">
        <v>320</v>
      </c>
    </row>
    <row r="373" spans="1:20" ht="18.75" customHeight="1" x14ac:dyDescent="0.2">
      <c r="A373" s="68">
        <v>42349</v>
      </c>
      <c r="B373" s="60"/>
      <c r="C373" s="45">
        <f t="shared" si="17"/>
        <v>39.355783308931187</v>
      </c>
      <c r="D373" s="45" t="str">
        <f t="shared" si="15"/>
        <v/>
      </c>
      <c r="E373" s="61"/>
      <c r="F373" s="62"/>
      <c r="G373" s="63"/>
      <c r="H373" s="45"/>
      <c r="I373" s="64" t="str">
        <f t="shared" si="16"/>
        <v/>
      </c>
      <c r="J373" s="71"/>
      <c r="K373" s="99">
        <v>320</v>
      </c>
    </row>
    <row r="374" spans="1:20" ht="18.75" customHeight="1" x14ac:dyDescent="0.2">
      <c r="A374" s="68">
        <v>42350</v>
      </c>
      <c r="B374" s="60"/>
      <c r="C374" s="45">
        <f t="shared" si="17"/>
        <v>39.355783308931187</v>
      </c>
      <c r="D374" s="45" t="str">
        <f t="shared" si="15"/>
        <v/>
      </c>
      <c r="E374" s="61"/>
      <c r="F374" s="62"/>
      <c r="G374" s="63"/>
      <c r="H374" s="45"/>
      <c r="I374" s="64" t="str">
        <f t="shared" si="16"/>
        <v/>
      </c>
      <c r="J374" s="71"/>
      <c r="K374" s="99">
        <v>320</v>
      </c>
    </row>
    <row r="375" spans="1:20" ht="18.75" customHeight="1" x14ac:dyDescent="0.2">
      <c r="A375" s="68">
        <v>42351</v>
      </c>
      <c r="B375" s="60"/>
      <c r="C375" s="45">
        <f t="shared" si="17"/>
        <v>39.355783308931187</v>
      </c>
      <c r="D375" s="45" t="str">
        <f t="shared" si="15"/>
        <v/>
      </c>
      <c r="E375" s="61"/>
      <c r="F375" s="62"/>
      <c r="G375" s="63"/>
      <c r="H375" s="45"/>
      <c r="I375" s="64" t="str">
        <f t="shared" si="16"/>
        <v/>
      </c>
      <c r="J375" s="71"/>
      <c r="K375" s="99">
        <v>320</v>
      </c>
    </row>
    <row r="376" spans="1:20" ht="18.75" customHeight="1" x14ac:dyDescent="0.2">
      <c r="A376" s="68">
        <v>42352</v>
      </c>
      <c r="B376" s="60"/>
      <c r="C376" s="45">
        <f t="shared" si="17"/>
        <v>39.355783308931187</v>
      </c>
      <c r="D376" s="45" t="str">
        <f t="shared" si="15"/>
        <v/>
      </c>
      <c r="E376" s="61"/>
      <c r="F376" s="62"/>
      <c r="G376" s="63"/>
      <c r="H376" s="45"/>
      <c r="I376" s="64" t="str">
        <f t="shared" si="16"/>
        <v/>
      </c>
      <c r="J376" s="71"/>
      <c r="K376" s="99">
        <v>320</v>
      </c>
    </row>
    <row r="377" spans="1:20" ht="18.75" customHeight="1" x14ac:dyDescent="0.2">
      <c r="A377" s="68">
        <v>42353</v>
      </c>
      <c r="B377" s="60"/>
      <c r="C377" s="45">
        <f t="shared" si="17"/>
        <v>39.355783308931187</v>
      </c>
      <c r="D377" s="45" t="str">
        <f t="shared" si="15"/>
        <v/>
      </c>
      <c r="E377" s="61"/>
      <c r="F377" s="62"/>
      <c r="G377" s="63"/>
      <c r="H377" s="45"/>
      <c r="I377" s="64" t="str">
        <f t="shared" si="16"/>
        <v/>
      </c>
      <c r="J377" s="71"/>
      <c r="K377" s="99">
        <v>320</v>
      </c>
    </row>
    <row r="378" spans="1:20" ht="18.75" customHeight="1" x14ac:dyDescent="0.2">
      <c r="A378" s="68">
        <v>42354</v>
      </c>
      <c r="B378" s="60"/>
      <c r="C378" s="45">
        <f t="shared" si="17"/>
        <v>39.355783308931187</v>
      </c>
      <c r="D378" s="45" t="str">
        <f t="shared" si="15"/>
        <v/>
      </c>
      <c r="E378" s="61"/>
      <c r="F378" s="62"/>
      <c r="G378" s="63"/>
      <c r="H378" s="45"/>
      <c r="I378" s="64" t="str">
        <f t="shared" si="16"/>
        <v/>
      </c>
      <c r="J378" s="71"/>
      <c r="K378" s="99">
        <v>320</v>
      </c>
    </row>
    <row r="379" spans="1:20" ht="18.75" customHeight="1" x14ac:dyDescent="0.2">
      <c r="A379" s="68">
        <v>42355</v>
      </c>
      <c r="B379" s="60"/>
      <c r="C379" s="45">
        <f t="shared" si="17"/>
        <v>39.355783308931187</v>
      </c>
      <c r="D379" s="45" t="str">
        <f t="shared" si="15"/>
        <v/>
      </c>
      <c r="E379" s="61"/>
      <c r="F379" s="62"/>
      <c r="G379" s="63"/>
      <c r="H379" s="45"/>
      <c r="I379" s="64" t="str">
        <f t="shared" si="16"/>
        <v/>
      </c>
      <c r="J379" s="71"/>
      <c r="K379" s="99">
        <v>320</v>
      </c>
    </row>
    <row r="380" spans="1:20" ht="18.75" customHeight="1" x14ac:dyDescent="0.2">
      <c r="A380" s="68">
        <v>42356</v>
      </c>
      <c r="B380" s="60"/>
      <c r="C380" s="45">
        <f t="shared" si="17"/>
        <v>39.355783308931187</v>
      </c>
      <c r="D380" s="45" t="str">
        <f t="shared" si="15"/>
        <v/>
      </c>
      <c r="E380" s="61"/>
      <c r="F380" s="62"/>
      <c r="G380" s="63"/>
      <c r="H380" s="45"/>
      <c r="I380" s="64" t="str">
        <f t="shared" si="16"/>
        <v/>
      </c>
      <c r="J380" s="71"/>
      <c r="K380" s="99">
        <v>320</v>
      </c>
    </row>
    <row r="381" spans="1:20" ht="18.75" customHeight="1" x14ac:dyDescent="0.2">
      <c r="A381" s="68">
        <v>42357</v>
      </c>
      <c r="B381" s="60"/>
      <c r="C381" s="45">
        <f t="shared" si="17"/>
        <v>39.355783308931187</v>
      </c>
      <c r="D381" s="45" t="str">
        <f t="shared" si="15"/>
        <v/>
      </c>
      <c r="E381" s="61"/>
      <c r="F381" s="62"/>
      <c r="G381" s="63"/>
      <c r="H381" s="45"/>
      <c r="I381" s="64" t="str">
        <f t="shared" si="16"/>
        <v/>
      </c>
      <c r="J381" s="71"/>
      <c r="K381" s="99">
        <v>320</v>
      </c>
    </row>
    <row r="382" spans="1:20" ht="18.75" customHeight="1" x14ac:dyDescent="0.2">
      <c r="A382" s="68">
        <v>42358</v>
      </c>
      <c r="B382" s="60"/>
      <c r="C382" s="45">
        <f t="shared" si="17"/>
        <v>39.355783308931187</v>
      </c>
      <c r="D382" s="45" t="str">
        <f t="shared" si="15"/>
        <v/>
      </c>
      <c r="E382" s="61"/>
      <c r="F382" s="62"/>
      <c r="G382" s="63"/>
      <c r="H382" s="45"/>
      <c r="I382" s="64" t="str">
        <f t="shared" si="16"/>
        <v/>
      </c>
      <c r="J382" s="71"/>
      <c r="K382" s="99">
        <v>320</v>
      </c>
      <c r="R382" s="5"/>
      <c r="S382" s="5"/>
      <c r="T382" s="5"/>
    </row>
    <row r="383" spans="1:20" ht="18.75" customHeight="1" x14ac:dyDescent="0.2">
      <c r="A383" s="68">
        <v>42359</v>
      </c>
      <c r="B383" s="60"/>
      <c r="C383" s="45">
        <f t="shared" si="17"/>
        <v>39.355783308931187</v>
      </c>
      <c r="D383" s="45" t="str">
        <f t="shared" si="15"/>
        <v/>
      </c>
      <c r="E383" s="61"/>
      <c r="F383" s="62"/>
      <c r="G383" s="63"/>
      <c r="H383" s="45"/>
      <c r="I383" s="64" t="str">
        <f t="shared" si="16"/>
        <v/>
      </c>
      <c r="J383" s="71"/>
      <c r="K383" s="99">
        <v>320</v>
      </c>
      <c r="R383" s="5"/>
      <c r="S383" s="36"/>
      <c r="T383" s="35"/>
    </row>
    <row r="384" spans="1:20" ht="18.75" customHeight="1" x14ac:dyDescent="0.2">
      <c r="A384" s="68">
        <v>42360</v>
      </c>
      <c r="B384" s="60"/>
      <c r="C384" s="45">
        <f t="shared" si="17"/>
        <v>39.355783308931187</v>
      </c>
      <c r="D384" s="45" t="str">
        <f t="shared" si="15"/>
        <v/>
      </c>
      <c r="E384" s="61"/>
      <c r="F384" s="62"/>
      <c r="G384" s="63"/>
      <c r="H384" s="45"/>
      <c r="I384" s="64" t="str">
        <f t="shared" si="16"/>
        <v/>
      </c>
      <c r="J384" s="71"/>
      <c r="K384" s="99">
        <v>320</v>
      </c>
      <c r="M384" s="33"/>
      <c r="N384" s="66" t="s">
        <v>17</v>
      </c>
      <c r="O384" s="33"/>
      <c r="P384" s="33" t="s">
        <v>25</v>
      </c>
      <c r="Q384" s="44"/>
      <c r="R384" s="5"/>
      <c r="S384" s="36"/>
      <c r="T384" s="5"/>
    </row>
    <row r="385" spans="1:20" ht="18.75" customHeight="1" x14ac:dyDescent="0.2">
      <c r="A385" s="68">
        <v>42361</v>
      </c>
      <c r="B385" s="60"/>
      <c r="C385" s="45">
        <f t="shared" si="17"/>
        <v>39.355783308931187</v>
      </c>
      <c r="D385" s="45" t="str">
        <f t="shared" si="15"/>
        <v/>
      </c>
      <c r="E385" s="61"/>
      <c r="F385" s="62"/>
      <c r="G385" s="63"/>
      <c r="H385" s="45"/>
      <c r="I385" s="64" t="str">
        <f t="shared" si="16"/>
        <v/>
      </c>
      <c r="J385" s="71"/>
      <c r="K385" s="99">
        <v>320</v>
      </c>
      <c r="M385" s="5" t="s">
        <v>15</v>
      </c>
      <c r="N385" s="5" t="s">
        <v>16</v>
      </c>
      <c r="O385" s="5" t="s">
        <v>1</v>
      </c>
      <c r="P385" s="5" t="s">
        <v>6</v>
      </c>
      <c r="Q385" s="5" t="s">
        <v>2</v>
      </c>
    </row>
    <row r="386" spans="1:20" ht="18.75" customHeight="1" x14ac:dyDescent="0.2">
      <c r="A386" s="68">
        <v>42362</v>
      </c>
      <c r="B386" s="60"/>
      <c r="C386" s="45">
        <f t="shared" si="17"/>
        <v>39.355783308931187</v>
      </c>
      <c r="D386" s="45" t="str">
        <f t="shared" si="15"/>
        <v/>
      </c>
      <c r="E386" s="61"/>
      <c r="F386" s="62"/>
      <c r="G386" s="63"/>
      <c r="H386" s="45"/>
      <c r="I386" s="64" t="str">
        <f t="shared" si="16"/>
        <v/>
      </c>
      <c r="J386" s="71"/>
      <c r="K386" s="99">
        <v>320</v>
      </c>
      <c r="M386" s="5">
        <f>COUNTA(B334:B365)</f>
        <v>15</v>
      </c>
      <c r="N386" s="5">
        <f>COUNTA(E353:E384)</f>
        <v>0</v>
      </c>
      <c r="O386" s="5">
        <f>COUNTA(F353:F384)</f>
        <v>0</v>
      </c>
      <c r="P386" s="5">
        <f>COUNTA(G353:G384)</f>
        <v>0</v>
      </c>
      <c r="Q386" s="5">
        <f>COUNTA(H353:H384)</f>
        <v>5</v>
      </c>
    </row>
    <row r="387" spans="1:20" ht="18.75" customHeight="1" x14ac:dyDescent="0.2">
      <c r="A387" s="68">
        <v>42363</v>
      </c>
      <c r="B387" s="60"/>
      <c r="C387" s="45">
        <f t="shared" si="17"/>
        <v>39.355783308931187</v>
      </c>
      <c r="D387" s="45" t="str">
        <f t="shared" si="15"/>
        <v/>
      </c>
      <c r="E387" s="61"/>
      <c r="F387" s="62"/>
      <c r="G387" s="63"/>
      <c r="H387" s="45"/>
      <c r="I387" s="64" t="str">
        <f t="shared" si="16"/>
        <v/>
      </c>
      <c r="J387" s="71"/>
      <c r="K387" s="99">
        <v>320</v>
      </c>
      <c r="M387" s="5">
        <f>COUNTA(#REF!)</f>
        <v>1</v>
      </c>
      <c r="N387" s="5">
        <f>COUNTA(#REF!)</f>
        <v>1</v>
      </c>
      <c r="O387" s="5">
        <f>COUNTA(#REF!)</f>
        <v>1</v>
      </c>
      <c r="P387" s="5">
        <f>COUNTA(#REF!)</f>
        <v>1</v>
      </c>
      <c r="Q387" s="5">
        <f>COUNTA(#REF!)</f>
        <v>1</v>
      </c>
    </row>
    <row r="388" spans="1:20" ht="18.75" customHeight="1" x14ac:dyDescent="0.2">
      <c r="A388" s="68">
        <v>42364</v>
      </c>
      <c r="B388" s="60"/>
      <c r="C388" s="45">
        <f t="shared" si="17"/>
        <v>39.355783308931187</v>
      </c>
      <c r="D388" s="45" t="str">
        <f t="shared" si="15"/>
        <v/>
      </c>
      <c r="E388" s="61"/>
      <c r="F388" s="62"/>
      <c r="G388" s="63"/>
      <c r="H388" s="45"/>
      <c r="I388" s="64" t="str">
        <f t="shared" si="16"/>
        <v/>
      </c>
      <c r="J388" s="71"/>
      <c r="K388" s="99">
        <v>320</v>
      </c>
      <c r="M388" s="5">
        <f>COUNTA(#REF!)</f>
        <v>1</v>
      </c>
      <c r="N388" s="5">
        <f>COUNTA(#REF!)</f>
        <v>1</v>
      </c>
      <c r="O388" s="5">
        <f>COUNTA(#REF!)</f>
        <v>1</v>
      </c>
      <c r="P388" s="5">
        <f>COUNTA(#REF!)</f>
        <v>1</v>
      </c>
      <c r="Q388" s="5">
        <f>COUNTA(#REF!)</f>
        <v>1</v>
      </c>
      <c r="R388" s="5"/>
      <c r="S388" s="5"/>
      <c r="T388" s="5"/>
    </row>
    <row r="389" spans="1:20" ht="18.75" customHeight="1" x14ac:dyDescent="0.2">
      <c r="A389" s="68">
        <v>42365</v>
      </c>
      <c r="B389" s="60"/>
      <c r="C389" s="45">
        <f t="shared" si="17"/>
        <v>39.355783308931187</v>
      </c>
      <c r="D389" s="45" t="str">
        <f t="shared" si="15"/>
        <v/>
      </c>
      <c r="E389" s="61"/>
      <c r="F389" s="62"/>
      <c r="G389" s="63"/>
      <c r="H389" s="45"/>
      <c r="I389" s="64" t="str">
        <f t="shared" si="16"/>
        <v/>
      </c>
      <c r="J389" s="71"/>
      <c r="K389" s="99">
        <v>320</v>
      </c>
      <c r="R389" s="5"/>
      <c r="S389" s="5"/>
      <c r="T389" s="5"/>
    </row>
    <row r="390" spans="1:20" ht="18.75" customHeight="1" x14ac:dyDescent="0.2">
      <c r="A390" s="68">
        <v>42366</v>
      </c>
      <c r="B390" s="60"/>
      <c r="C390" s="45">
        <f t="shared" si="17"/>
        <v>39.355783308931187</v>
      </c>
      <c r="D390" s="45" t="str">
        <f t="shared" si="15"/>
        <v/>
      </c>
      <c r="E390" s="61"/>
      <c r="F390" s="62"/>
      <c r="G390" s="63"/>
      <c r="H390" s="45"/>
      <c r="I390" s="64" t="str">
        <f t="shared" si="16"/>
        <v/>
      </c>
      <c r="J390" s="71"/>
      <c r="K390" s="99">
        <v>320</v>
      </c>
      <c r="R390" s="5"/>
      <c r="S390" s="36">
        <f>SUM(M390:R390)</f>
        <v>0</v>
      </c>
      <c r="T390" s="35">
        <f>SUM(S390)</f>
        <v>0</v>
      </c>
    </row>
    <row r="391" spans="1:20" ht="18.75" customHeight="1" x14ac:dyDescent="0.2">
      <c r="A391" s="68">
        <v>42367</v>
      </c>
      <c r="B391" s="60"/>
      <c r="C391" s="45">
        <f t="shared" si="17"/>
        <v>39.355783308931187</v>
      </c>
      <c r="D391" s="45" t="str">
        <f t="shared" si="15"/>
        <v/>
      </c>
      <c r="E391" s="61"/>
      <c r="F391" s="62"/>
      <c r="G391" s="63"/>
      <c r="H391" s="45"/>
      <c r="I391" s="64" t="str">
        <f t="shared" si="16"/>
        <v/>
      </c>
      <c r="J391" s="71"/>
      <c r="K391" s="99">
        <v>320</v>
      </c>
      <c r="R391" s="5"/>
      <c r="S391" s="36">
        <f>SUM(M391:R391)</f>
        <v>0</v>
      </c>
      <c r="T391" s="5"/>
    </row>
    <row r="392" spans="1:20" ht="18.75" customHeight="1" x14ac:dyDescent="0.2">
      <c r="A392" s="68">
        <v>42368</v>
      </c>
      <c r="B392" s="60"/>
      <c r="C392" s="45">
        <f t="shared" si="17"/>
        <v>39.355783308931187</v>
      </c>
      <c r="D392" s="45" t="str">
        <f t="shared" si="15"/>
        <v/>
      </c>
      <c r="E392" s="61"/>
      <c r="F392" s="62"/>
      <c r="G392" s="63"/>
      <c r="H392" s="45"/>
      <c r="I392" s="64" t="str">
        <f t="shared" si="16"/>
        <v/>
      </c>
      <c r="J392" s="71"/>
      <c r="K392" s="99">
        <v>320</v>
      </c>
      <c r="R392" s="5"/>
      <c r="S392" s="36">
        <f>SUM(M392:R392)</f>
        <v>0</v>
      </c>
      <c r="T392" s="5"/>
    </row>
    <row r="393" spans="1:20" ht="18.75" customHeight="1" x14ac:dyDescent="0.2">
      <c r="A393" s="68">
        <v>42369</v>
      </c>
      <c r="B393" s="60"/>
      <c r="C393" s="45">
        <f t="shared" si="17"/>
        <v>39.355783308931187</v>
      </c>
      <c r="D393" s="45" t="str">
        <f>IF(B393="","",C393*$D$6)</f>
        <v/>
      </c>
      <c r="E393" s="61"/>
      <c r="F393" s="62"/>
      <c r="G393" s="63"/>
      <c r="H393" s="45"/>
      <c r="I393" s="64" t="str">
        <f t="shared" si="16"/>
        <v/>
      </c>
      <c r="J393" s="71"/>
      <c r="K393" s="99">
        <v>320</v>
      </c>
      <c r="M393" s="33"/>
      <c r="N393" s="66" t="s">
        <v>17</v>
      </c>
      <c r="O393" s="33"/>
      <c r="P393" s="33" t="s">
        <v>27</v>
      </c>
      <c r="Q393" s="44"/>
    </row>
    <row r="394" spans="1:20" ht="18.75" customHeight="1" x14ac:dyDescent="0.2">
      <c r="A394" s="46"/>
      <c r="K394" s="7"/>
      <c r="L394" s="7"/>
      <c r="R394" s="5"/>
      <c r="S394" s="36">
        <f>SUM(M394:R394)</f>
        <v>0</v>
      </c>
      <c r="T394" s="5"/>
    </row>
    <row r="395" spans="1:20" ht="18.75" customHeight="1" x14ac:dyDescent="0.2">
      <c r="A395" s="46"/>
      <c r="K395" s="7"/>
      <c r="L395" s="7"/>
      <c r="M395" s="7"/>
      <c r="N395" s="7"/>
      <c r="O395" s="7"/>
      <c r="P395" s="7"/>
      <c r="Q395" s="7"/>
    </row>
    <row r="396" spans="1:20" ht="18.75" customHeight="1" x14ac:dyDescent="0.2">
      <c r="A396" s="46"/>
      <c r="K396" s="7"/>
      <c r="L396" s="7"/>
      <c r="M396" s="7"/>
      <c r="N396" s="7"/>
      <c r="O396" s="7"/>
      <c r="P396" s="7"/>
      <c r="Q396" s="7"/>
    </row>
    <row r="397" spans="1:20" ht="18.75" customHeight="1" x14ac:dyDescent="0.2">
      <c r="A397" s="46"/>
      <c r="K397" s="7"/>
      <c r="L397" s="7"/>
      <c r="M397" s="7"/>
      <c r="N397" s="7"/>
      <c r="O397" s="7"/>
      <c r="P397" s="7"/>
      <c r="Q397" s="7"/>
    </row>
    <row r="398" spans="1:20" ht="18.75" customHeight="1" x14ac:dyDescent="0.2">
      <c r="A398" s="46"/>
      <c r="K398" s="7"/>
      <c r="L398" s="7"/>
      <c r="M398" s="7"/>
      <c r="N398" s="7"/>
      <c r="O398" s="7"/>
      <c r="P398" s="7"/>
      <c r="Q398" s="7"/>
    </row>
    <row r="399" spans="1:20" ht="18.75" customHeight="1" x14ac:dyDescent="0.2">
      <c r="A399" s="46"/>
      <c r="K399" s="7"/>
      <c r="L399" s="7"/>
      <c r="M399" s="7"/>
      <c r="N399" s="7"/>
      <c r="O399" s="7"/>
      <c r="P399" s="7"/>
      <c r="Q399" s="7"/>
    </row>
    <row r="400" spans="1:20" ht="18.75" customHeight="1" x14ac:dyDescent="0.2">
      <c r="A400" s="46"/>
      <c r="K400" s="7"/>
      <c r="L400" s="7"/>
      <c r="M400" s="7"/>
      <c r="N400" s="7"/>
      <c r="O400" s="7"/>
      <c r="P400" s="7"/>
      <c r="Q400" s="7"/>
    </row>
    <row r="401" spans="1:17" ht="18.75" customHeight="1" x14ac:dyDescent="0.2">
      <c r="A401" s="46"/>
      <c r="K401" s="7"/>
      <c r="L401" s="7"/>
      <c r="M401" s="7"/>
      <c r="N401" s="7"/>
      <c r="O401" s="7"/>
      <c r="P401" s="7"/>
      <c r="Q401" s="7"/>
    </row>
    <row r="402" spans="1:17" ht="18.75" customHeight="1" x14ac:dyDescent="0.2">
      <c r="A402" s="46"/>
      <c r="K402" s="7"/>
      <c r="L402" s="7"/>
      <c r="M402" s="7"/>
      <c r="N402" s="7"/>
      <c r="O402" s="7"/>
      <c r="P402" s="7"/>
      <c r="Q402" s="7"/>
    </row>
    <row r="403" spans="1:17" ht="18.75" customHeight="1" x14ac:dyDescent="0.2">
      <c r="A403" s="46"/>
      <c r="K403" s="7"/>
      <c r="L403" s="7"/>
      <c r="M403" s="7"/>
      <c r="N403" s="7"/>
      <c r="O403" s="7"/>
      <c r="P403" s="7"/>
      <c r="Q403" s="7"/>
    </row>
    <row r="404" spans="1:17" ht="18.75" customHeight="1" x14ac:dyDescent="0.2">
      <c r="A404" s="46"/>
      <c r="K404" s="7"/>
      <c r="L404" s="7"/>
      <c r="M404" s="7"/>
      <c r="N404" s="7"/>
      <c r="O404" s="7"/>
      <c r="P404" s="7"/>
      <c r="Q404" s="7"/>
    </row>
    <row r="405" spans="1:17" ht="18.75" customHeight="1" x14ac:dyDescent="0.2">
      <c r="A405" s="46"/>
      <c r="K405" s="7"/>
      <c r="L405" s="7"/>
      <c r="M405" s="7"/>
      <c r="N405" s="7"/>
      <c r="O405" s="7"/>
      <c r="P405" s="7"/>
      <c r="Q405" s="7"/>
    </row>
    <row r="406" spans="1:17" ht="18.75" customHeight="1" x14ac:dyDescent="0.2">
      <c r="A406" s="46"/>
      <c r="K406" s="7"/>
      <c r="L406" s="7"/>
      <c r="M406" s="7"/>
      <c r="N406" s="7"/>
      <c r="O406" s="7"/>
      <c r="P406" s="7"/>
      <c r="Q406" s="7"/>
    </row>
    <row r="407" spans="1:17" ht="18.75" customHeight="1" x14ac:dyDescent="0.2">
      <c r="A407" s="46"/>
      <c r="K407" s="7"/>
      <c r="L407" s="7"/>
      <c r="M407" s="7"/>
      <c r="N407" s="7"/>
      <c r="O407" s="7"/>
      <c r="P407" s="7"/>
      <c r="Q407" s="7"/>
    </row>
    <row r="408" spans="1:17" ht="18.75" customHeight="1" x14ac:dyDescent="0.2">
      <c r="A408" s="46"/>
      <c r="K408" s="7"/>
      <c r="L408" s="7"/>
      <c r="M408" s="7"/>
      <c r="N408" s="7"/>
      <c r="O408" s="7"/>
      <c r="P408" s="7"/>
      <c r="Q408" s="7"/>
    </row>
    <row r="409" spans="1:17" ht="18.75" customHeight="1" x14ac:dyDescent="0.2">
      <c r="A409" s="46"/>
      <c r="K409" s="7"/>
      <c r="L409" s="7"/>
      <c r="M409" s="7"/>
      <c r="N409" s="7"/>
      <c r="O409" s="7"/>
      <c r="P409" s="7"/>
      <c r="Q409" s="7"/>
    </row>
    <row r="410" spans="1:17" ht="18.75" customHeight="1" x14ac:dyDescent="0.2">
      <c r="A410" s="46"/>
      <c r="K410" s="7"/>
      <c r="L410" s="7"/>
      <c r="M410" s="7"/>
      <c r="N410" s="7"/>
      <c r="O410" s="7"/>
      <c r="P410" s="7"/>
      <c r="Q410" s="7"/>
    </row>
    <row r="411" spans="1:17" ht="18.75" customHeight="1" x14ac:dyDescent="0.2">
      <c r="A411" s="46"/>
      <c r="K411" s="7"/>
      <c r="L411" s="7"/>
      <c r="M411" s="7"/>
      <c r="N411" s="7"/>
      <c r="O411" s="7"/>
      <c r="P411" s="7"/>
      <c r="Q411" s="7"/>
    </row>
    <row r="412" spans="1:17" ht="18.75" customHeight="1" x14ac:dyDescent="0.2">
      <c r="A412" s="46"/>
      <c r="K412" s="7"/>
      <c r="L412" s="7"/>
      <c r="M412" s="7"/>
      <c r="N412" s="7"/>
      <c r="O412" s="7"/>
      <c r="P412" s="7"/>
      <c r="Q412" s="7"/>
    </row>
    <row r="413" spans="1:17" ht="18.75" customHeight="1" x14ac:dyDescent="0.2">
      <c r="A413" s="46"/>
      <c r="K413" s="7"/>
      <c r="L413" s="7"/>
      <c r="M413" s="7"/>
      <c r="N413" s="7"/>
      <c r="O413" s="7"/>
      <c r="P413" s="7"/>
      <c r="Q413" s="7"/>
    </row>
    <row r="414" spans="1:17" ht="18.75" customHeight="1" x14ac:dyDescent="0.2">
      <c r="A414" s="46"/>
      <c r="K414" s="7"/>
      <c r="L414" s="7"/>
      <c r="M414" s="7"/>
      <c r="N414" s="7"/>
      <c r="O414" s="7"/>
      <c r="P414" s="7"/>
      <c r="Q414" s="47"/>
    </row>
    <row r="415" spans="1:17" ht="18.75" customHeight="1" x14ac:dyDescent="0.2">
      <c r="K415" s="7"/>
      <c r="L415" s="7"/>
      <c r="M415" s="7"/>
      <c r="N415" s="7"/>
      <c r="O415" s="7"/>
      <c r="P415" s="7"/>
      <c r="Q415" s="7"/>
    </row>
    <row r="416" spans="1:17" ht="18.75" customHeight="1" x14ac:dyDescent="0.2">
      <c r="K416" s="7"/>
      <c r="L416" s="7"/>
      <c r="M416" s="7"/>
      <c r="N416" s="7"/>
      <c r="O416" s="7"/>
      <c r="P416" s="7"/>
      <c r="Q416" s="7"/>
    </row>
  </sheetData>
  <mergeCells count="4">
    <mergeCell ref="A6:A8"/>
    <mergeCell ref="J6:J8"/>
    <mergeCell ref="B7:I7"/>
    <mergeCell ref="Q1:Q8"/>
  </mergeCells>
  <phoneticPr fontId="0" type="noConversion"/>
  <conditionalFormatting sqref="C9:C295 C298:C414">
    <cfRule type="cellIs" dxfId="2" priority="9" stopIfTrue="1" operator="equal">
      <formula>$F$6</formula>
    </cfRule>
  </conditionalFormatting>
  <conditionalFormatting sqref="C296:C297">
    <cfRule type="cellIs" dxfId="1" priority="5" stopIfTrue="1" operator="equal">
      <formula>$F$6</formula>
    </cfRule>
  </conditionalFormatting>
  <conditionalFormatting sqref="B9:B393">
    <cfRule type="colorScale" priority="2">
      <colorScale>
        <cfvo type="num" val="300"/>
        <cfvo type="num" val="320"/>
        <cfvo type="num" val="340"/>
        <color rgb="FFF8696B"/>
        <color rgb="FFFFEB84"/>
        <color rgb="FF63BE7B"/>
      </colorScale>
    </cfRule>
  </conditionalFormatting>
  <conditionalFormatting sqref="H9:H393">
    <cfRule type="colorScale" priority="1">
      <colorScale>
        <cfvo type="num" val="1080"/>
        <cfvo type="num" val="1092"/>
        <cfvo type="num" val="1100"/>
        <color theme="5"/>
        <color rgb="FFFFEB84"/>
        <color theme="6"/>
      </colorScale>
    </cfRule>
  </conditionalFormatting>
  <pageMargins left="0.39370078740157483" right="0.39370078740157483" top="0.39370078740157483" bottom="0.39370078740157483" header="0.51181102362204722" footer="0.51181102362204722"/>
  <pageSetup paperSize="9" orientation="portrait" horizontalDpi="300" verticalDpi="3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Auruna or 1N 3N</vt:lpstr>
      <vt:lpstr>'Auruna or 1N 3N'!Zone_d_impression</vt:lpstr>
    </vt:vector>
  </TitlesOfParts>
  <Company>SFG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Laboratoire</dc:creator>
  <cp:lastModifiedBy>Fanny Gaillot</cp:lastModifiedBy>
  <cp:lastPrinted>2007-10-31T10:47:33Z</cp:lastPrinted>
  <dcterms:created xsi:type="dcterms:W3CDTF">2004-03-23T08:57:44Z</dcterms:created>
  <dcterms:modified xsi:type="dcterms:W3CDTF">2015-11-27T13:14:39Z</dcterms:modified>
</cp:coreProperties>
</file>