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10" yWindow="-120" windowWidth="27315" windowHeight="12585" activeTab="1"/>
  </bookViews>
  <sheets>
    <sheet name="Horaires" sheetId="1" r:id="rId1"/>
    <sheet name="Alain FOURNIER" sheetId="2" r:id="rId2"/>
    <sheet name="Jacques Prévert" sheetId="3" r:id="rId3"/>
    <sheet name="Pierre de Coubertin" sheetId="4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I27" i="4" l="1"/>
  <c r="I24" i="4"/>
  <c r="I20" i="4"/>
  <c r="I18" i="4"/>
  <c r="I16" i="4"/>
  <c r="I14" i="4"/>
  <c r="J12" i="4"/>
  <c r="I12" i="4"/>
  <c r="I11" i="4"/>
  <c r="J9" i="4"/>
  <c r="I9" i="4"/>
  <c r="I7" i="4"/>
  <c r="I3" i="4"/>
  <c r="I27" i="3"/>
  <c r="I24" i="3"/>
  <c r="I20" i="3"/>
  <c r="I18" i="3"/>
  <c r="I16" i="3"/>
  <c r="I14" i="3"/>
  <c r="J12" i="3"/>
  <c r="I12" i="3"/>
  <c r="I11" i="3"/>
  <c r="J9" i="3"/>
  <c r="I9" i="3"/>
  <c r="I7" i="3"/>
  <c r="I3" i="3"/>
  <c r="I27" i="2"/>
  <c r="I24" i="2"/>
  <c r="I20" i="2"/>
  <c r="I18" i="2"/>
  <c r="I16" i="2"/>
  <c r="I14" i="2"/>
  <c r="J12" i="2"/>
  <c r="I12" i="2"/>
  <c r="I11" i="2"/>
  <c r="J9" i="2"/>
  <c r="I9" i="2"/>
  <c r="I7" i="2"/>
  <c r="I3" i="2"/>
</calcChain>
</file>

<file path=xl/sharedStrings.xml><?xml version="1.0" encoding="utf-8"?>
<sst xmlns="http://schemas.openxmlformats.org/spreadsheetml/2006/main" count="466" uniqueCount="57">
  <si>
    <t>Alain Fournier</t>
  </si>
  <si>
    <t>Collège</t>
  </si>
  <si>
    <t>Heures d'entrée</t>
  </si>
  <si>
    <t>Heures de sortie</t>
  </si>
  <si>
    <t>HORAIRE</t>
  </si>
  <si>
    <t>LUN</t>
  </si>
  <si>
    <t>MAR</t>
  </si>
  <si>
    <t>MER</t>
  </si>
  <si>
    <t>JEU</t>
  </si>
  <si>
    <t>VEN</t>
  </si>
  <si>
    <t>SAM</t>
  </si>
  <si>
    <t>DIM</t>
  </si>
  <si>
    <t>CADRE N°1</t>
  </si>
  <si>
    <t>Type d'établissement</t>
  </si>
  <si>
    <t>Nom d'établissement</t>
  </si>
  <si>
    <t>Alain FOURNIER</t>
  </si>
  <si>
    <t>Code établissement (CODE Tao)</t>
  </si>
  <si>
    <t>Nom du Principal</t>
  </si>
  <si>
    <t>Adresse de l'établissement</t>
  </si>
  <si>
    <t>Ligne(s) TAO desservant l'établissement en 2014</t>
  </si>
  <si>
    <t>Arrêt(s) de bus (ou tram) TAO desservant l'établissement</t>
  </si>
  <si>
    <t>Arrêt(s) secondaire(s) TAO desservant l'établissement</t>
  </si>
  <si>
    <t>Nombre d'élèves de l'établissement :</t>
  </si>
  <si>
    <t>Nombre d'élèves externes :</t>
  </si>
  <si>
    <t>Adresse mail (pour envoi des perturbations sur les lignes de bus ou tram)</t>
  </si>
  <si>
    <t>Temps pris en compte par Keolis</t>
  </si>
  <si>
    <t>Temps que vous souhaiteriez</t>
  </si>
  <si>
    <t xml:space="preserve">Temps (à pied) entre l'arrêt de Bus (ou Tram) et l'entrée de l'établissement </t>
  </si>
  <si>
    <t>CADRE N°2 : Horaires scolaires de la rentrée 2014</t>
  </si>
  <si>
    <t>Heures de début des cours</t>
  </si>
  <si>
    <t>MATIN</t>
  </si>
  <si>
    <t>Heure de DEBUT des cours</t>
  </si>
  <si>
    <t>√</t>
  </si>
  <si>
    <t>MIDI</t>
  </si>
  <si>
    <t>Heure(s) de DEBUT des cours l'après-midi</t>
  </si>
  <si>
    <t>Heures de fin des cours</t>
  </si>
  <si>
    <t>Heure de FIN des cours du MATIN</t>
  </si>
  <si>
    <t>SOIR</t>
  </si>
  <si>
    <t>Heure de FIN des cours</t>
  </si>
  <si>
    <t>En bleu et en gras : horaires de début/fin de cours principaux de l'établissement</t>
  </si>
  <si>
    <t>En noir  : horaires secondaires</t>
  </si>
  <si>
    <t>MISE A JOUR DES HORAIRES : AVRIL 2014</t>
  </si>
  <si>
    <t>Ces horaires seont-ils toujours valablesà la rentrée 2015? merci de le confirmer ci-contre :</t>
  </si>
  <si>
    <t xml:space="preserve">OUI : </t>
  </si>
  <si>
    <t>NON  :</t>
  </si>
  <si>
    <r>
      <rPr>
        <i/>
        <u/>
        <sz val="12"/>
        <rFont val="Arial"/>
        <family val="2"/>
      </rPr>
      <t>Dans le cas contraire</t>
    </r>
    <r>
      <rPr>
        <i/>
        <sz val="12"/>
        <rFont val="Arial"/>
        <family val="2"/>
      </rPr>
      <t>, merci de compléter le tableau ci-dessous (Cadre N°3)</t>
    </r>
  </si>
  <si>
    <t>CADRE N°3 : Horaires scolaires de la rentrée 2015</t>
  </si>
  <si>
    <t>Autre(s) heure(s) impotante(s) de DEBUT de cours le matin</t>
  </si>
  <si>
    <t xml:space="preserve">Autre(s) heure(s) impotante(s) de FIN des cours l'après-midi </t>
  </si>
  <si>
    <t xml:space="preserve">Merci de surligner les entrées et sorties principales de l'établissement comme suit : </t>
  </si>
  <si>
    <t>Commentaires:</t>
  </si>
  <si>
    <t xml:space="preserve">Visa de l'établissement / Bon pour accord : </t>
  </si>
  <si>
    <t>Jacques Prévert</t>
  </si>
  <si>
    <t>MODIFICATION DEMANDEE EN AVRIL 2014 DU TEMPS DE TRANSFERT : 15 min au lieu de 10</t>
  </si>
  <si>
    <t>Pierre de Coubertin</t>
  </si>
  <si>
    <t>PAS DE MODIFICATION EN AVRIL 2014
Mais demande de modification après la rentrée scolaire car un horaire transmis était éronné</t>
  </si>
  <si>
    <t>CODE_ETB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</si>
</sst>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2" tint="-0.49998474074526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8"/>
      <name val="Arial"/>
      <family val="2"/>
    </font>
    <font>
      <i/>
      <sz val="9"/>
      <name val="Arial"/>
      <family val="2"/>
    </font>
    <font>
      <b/>
      <sz val="18"/>
      <color theme="2" tint="-0.499984740745262"/>
      <name val="Calibri"/>
      <family val="2"/>
    </font>
    <font>
      <b/>
      <sz val="16"/>
      <name val="Arial"/>
      <family val="2"/>
    </font>
    <font>
      <b/>
      <sz val="12"/>
      <color theme="2" tint="-0.749992370372631"/>
      <name val="Arial"/>
      <family val="2"/>
    </font>
    <font>
      <b/>
      <sz val="12"/>
      <name val="Arial"/>
      <family val="2"/>
    </font>
    <font>
      <b/>
      <sz val="14"/>
      <color rgb="FF0070C0"/>
      <name val="Calibri"/>
      <family val="2"/>
      <scheme val="minor"/>
    </font>
    <font>
      <b/>
      <sz val="14"/>
      <color rgb="FF00B050"/>
      <name val="Calibri"/>
      <family val="2"/>
    </font>
    <font>
      <sz val="12"/>
      <color theme="1"/>
      <name val="Calibri"/>
      <family val="2"/>
      <scheme val="minor"/>
    </font>
    <font>
      <b/>
      <sz val="14"/>
      <color theme="9" tint="-0.249977111117893"/>
      <name val="Calibri"/>
      <family val="2"/>
    </font>
    <font>
      <i/>
      <sz val="11"/>
      <color theme="2" tint="-0.749992370372631"/>
      <name val="Arial"/>
      <family val="2"/>
    </font>
    <font>
      <i/>
      <sz val="12"/>
      <color rgb="FFFF0000"/>
      <name val="Calibri"/>
      <family val="2"/>
      <scheme val="minor"/>
    </font>
    <font>
      <b/>
      <sz val="12"/>
      <color indexed="10"/>
      <name val="Arial"/>
      <family val="2"/>
    </font>
    <font>
      <i/>
      <sz val="12"/>
      <color indexed="12"/>
      <name val="Arial"/>
      <family val="2"/>
    </font>
    <font>
      <b/>
      <i/>
      <sz val="14"/>
      <name val="Arial"/>
      <family val="2"/>
    </font>
    <font>
      <b/>
      <i/>
      <sz val="14"/>
      <color rgb="FFFF7C80"/>
      <name val="Arial"/>
      <family val="2"/>
    </font>
    <font>
      <b/>
      <sz val="16"/>
      <color rgb="FFFF7C80"/>
      <name val="Arial"/>
      <family val="2"/>
    </font>
    <font>
      <b/>
      <sz val="14"/>
      <color theme="1"/>
      <name val="Calibri"/>
      <family val="2"/>
      <scheme val="minor"/>
    </font>
    <font>
      <i/>
      <sz val="12"/>
      <name val="Arial"/>
      <family val="2"/>
    </font>
    <font>
      <i/>
      <u/>
      <sz val="12"/>
      <name val="Arial"/>
      <family val="2"/>
    </font>
    <font>
      <b/>
      <sz val="20"/>
      <color rgb="FFFF7C80"/>
      <name val="Arial"/>
      <family val="2"/>
    </font>
    <font>
      <i/>
      <sz val="11"/>
      <name val="Arial"/>
      <family val="2"/>
    </font>
    <font>
      <b/>
      <i/>
      <sz val="14"/>
      <color rgb="FFFF0000"/>
      <name val="Arial"/>
      <family val="2"/>
    </font>
    <font>
      <i/>
      <sz val="12"/>
      <color indexed="10"/>
      <name val="Arial"/>
      <family val="2"/>
    </font>
    <font>
      <b/>
      <u/>
      <sz val="12"/>
      <name val="Arial"/>
      <family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lightUp"/>
    </fill>
    <fill>
      <patternFill patternType="lightUp">
        <bgColor theme="0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2" tint="-0.24994659260841701"/>
      </left>
      <right/>
      <top style="medium">
        <color theme="2" tint="-0.24994659260841701"/>
      </top>
      <bottom/>
      <diagonal/>
    </border>
    <border>
      <left/>
      <right/>
      <top style="medium">
        <color theme="2" tint="-0.24994659260841701"/>
      </top>
      <bottom/>
      <diagonal/>
    </border>
    <border>
      <left/>
      <right style="medium">
        <color theme="2" tint="-0.24994659260841701"/>
      </right>
      <top style="medium">
        <color theme="2" tint="-0.24994659260841701"/>
      </top>
      <bottom/>
      <diagonal/>
    </border>
    <border>
      <left style="medium">
        <color theme="2" tint="-0.24994659260841701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theme="2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2" tint="-0.24994659260841701"/>
      </left>
      <right/>
      <top/>
      <bottom style="medium">
        <color theme="2" tint="-0.24994659260841701"/>
      </bottom>
      <diagonal/>
    </border>
    <border>
      <left/>
      <right/>
      <top/>
      <bottom style="medium">
        <color theme="2" tint="-0.24994659260841701"/>
      </bottom>
      <diagonal/>
    </border>
    <border>
      <left/>
      <right style="medium">
        <color theme="2" tint="-0.24994659260841701"/>
      </right>
      <top/>
      <bottom style="medium">
        <color theme="2" tint="-0.24994659260841701"/>
      </bottom>
      <diagonal/>
    </border>
    <border>
      <left style="medium">
        <color theme="2" tint="-0.24994659260841701"/>
      </left>
      <right style="medium">
        <color indexed="64"/>
      </right>
      <top style="medium">
        <color theme="2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theme="2" tint="-0.24994659260841701"/>
      </top>
      <bottom/>
      <diagonal/>
    </border>
    <border>
      <left style="medium">
        <color indexed="64"/>
      </left>
      <right/>
      <top style="medium">
        <color theme="2" tint="-0.2499465926084170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5" fillId="2" borderId="0" xfId="0" applyFont="1" applyFill="1" applyAlignment="1">
      <alignment vertical="center"/>
    </xf>
    <xf numFmtId="0" fontId="4" fillId="2" borderId="0" xfId="0" applyFont="1" applyFill="1"/>
    <xf numFmtId="0" fontId="0" fillId="0" borderId="0" xfId="0" applyBorder="1"/>
    <xf numFmtId="20" fontId="6" fillId="3" borderId="0" xfId="0" applyNumberFormat="1" applyFont="1" applyFill="1" applyBorder="1" applyAlignment="1">
      <alignment horizontal="left" vertical="center"/>
    </xf>
    <xf numFmtId="0" fontId="2" fillId="3" borderId="0" xfId="0" applyFont="1" applyFill="1"/>
    <xf numFmtId="20" fontId="6" fillId="4" borderId="0" xfId="0" applyNumberFormat="1" applyFont="1" applyFill="1" applyBorder="1" applyAlignment="1">
      <alignment horizontal="left" vertical="center"/>
    </xf>
    <xf numFmtId="0" fontId="2" fillId="4" borderId="0" xfId="0" applyFont="1" applyFill="1"/>
    <xf numFmtId="20" fontId="7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20" fontId="8" fillId="0" borderId="1" xfId="0" applyNumberFormat="1" applyFont="1" applyBorder="1" applyAlignment="1">
      <alignment horizontal="center"/>
    </xf>
    <xf numFmtId="0" fontId="0" fillId="5" borderId="1" xfId="0" applyFill="1" applyBorder="1"/>
    <xf numFmtId="20" fontId="0" fillId="0" borderId="1" xfId="0" applyNumberFormat="1" applyBorder="1" applyAlignment="1">
      <alignment horizontal="center"/>
    </xf>
    <xf numFmtId="0" fontId="0" fillId="0" borderId="1" xfId="0" applyFill="1" applyBorder="1"/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20" fontId="9" fillId="0" borderId="1" xfId="0" applyNumberFormat="1" applyFont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0" fillId="5" borderId="0" xfId="0" applyFill="1" applyBorder="1"/>
    <xf numFmtId="0" fontId="30" fillId="5" borderId="0" xfId="1" applyFont="1" applyFill="1" applyBorder="1" applyAlignment="1">
      <alignment vertical="center" wrapText="1"/>
    </xf>
    <xf numFmtId="0" fontId="31" fillId="5" borderId="0" xfId="1" applyFont="1" applyFill="1" applyBorder="1" applyAlignment="1">
      <alignment vertical="center" wrapText="1"/>
    </xf>
    <xf numFmtId="0" fontId="33" fillId="5" borderId="0" xfId="1" applyFont="1" applyFill="1" applyBorder="1" applyAlignment="1">
      <alignment vertical="center"/>
    </xf>
    <xf numFmtId="0" fontId="35" fillId="5" borderId="0" xfId="1" applyFont="1" applyFill="1" applyBorder="1" applyAlignment="1">
      <alignment vertical="center" wrapText="1"/>
    </xf>
    <xf numFmtId="0" fontId="0" fillId="5" borderId="0" xfId="0" applyFill="1"/>
    <xf numFmtId="0" fontId="10" fillId="5" borderId="2" xfId="0" applyFont="1" applyFill="1" applyBorder="1"/>
    <xf numFmtId="0" fontId="10" fillId="5" borderId="3" xfId="0" applyFont="1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11" fillId="5" borderId="6" xfId="0" applyFont="1" applyFill="1" applyBorder="1" applyAlignment="1">
      <alignment horizontal="left" vertical="center"/>
    </xf>
    <xf numFmtId="0" fontId="0" fillId="5" borderId="6" xfId="0" applyFill="1" applyBorder="1" applyAlignment="1">
      <alignment vertical="center"/>
    </xf>
    <xf numFmtId="0" fontId="12" fillId="5" borderId="6" xfId="0" applyFont="1" applyFill="1" applyBorder="1" applyAlignment="1">
      <alignment horizontal="center" vertical="center"/>
    </xf>
    <xf numFmtId="0" fontId="0" fillId="5" borderId="7" xfId="0" applyFill="1" applyBorder="1"/>
    <xf numFmtId="0" fontId="13" fillId="5" borderId="0" xfId="0" applyFont="1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11" fillId="5" borderId="6" xfId="0" applyFont="1" applyFill="1" applyBorder="1" applyAlignment="1">
      <alignment horizontal="center" vertical="center"/>
    </xf>
    <xf numFmtId="0" fontId="14" fillId="5" borderId="6" xfId="0" applyFont="1" applyFill="1" applyBorder="1" applyAlignment="1" applyProtection="1">
      <alignment vertical="center"/>
      <protection locked="0"/>
    </xf>
    <xf numFmtId="0" fontId="11" fillId="5" borderId="6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>
      <alignment vertical="center"/>
    </xf>
    <xf numFmtId="0" fontId="11" fillId="5" borderId="0" xfId="0" applyFont="1" applyFill="1" applyBorder="1" applyAlignment="1" applyProtection="1">
      <alignment horizontal="left" vertical="center"/>
      <protection locked="0"/>
    </xf>
    <xf numFmtId="0" fontId="11" fillId="5" borderId="6" xfId="0" applyFont="1" applyFill="1" applyBorder="1" applyAlignment="1" applyProtection="1">
      <alignment horizontal="left" vertical="center"/>
      <protection locked="0"/>
    </xf>
    <xf numFmtId="0" fontId="11" fillId="5" borderId="6" xfId="0" applyFont="1" applyFill="1" applyBorder="1" applyAlignment="1" applyProtection="1">
      <alignment horizontal="left" vertical="center"/>
      <protection locked="0"/>
    </xf>
    <xf numFmtId="0" fontId="11" fillId="5" borderId="6" xfId="0" applyFont="1" applyFill="1" applyBorder="1" applyAlignment="1">
      <alignment horizontal="left"/>
    </xf>
    <xf numFmtId="0" fontId="11" fillId="5" borderId="6" xfId="0" applyFont="1" applyFill="1" applyBorder="1" applyAlignment="1"/>
    <xf numFmtId="0" fontId="15" fillId="5" borderId="6" xfId="0" applyFont="1" applyFill="1" applyBorder="1" applyAlignment="1" applyProtection="1">
      <alignment horizontal="center" vertical="center"/>
      <protection locked="0"/>
    </xf>
    <xf numFmtId="0" fontId="11" fillId="5" borderId="6" xfId="0" applyFont="1" applyFill="1" applyBorder="1" applyAlignment="1" applyProtection="1">
      <alignment horizontal="center"/>
      <protection locked="0"/>
    </xf>
    <xf numFmtId="0" fontId="11" fillId="5" borderId="6" xfId="0" applyFont="1" applyFill="1" applyBorder="1" applyAlignment="1">
      <alignment vertical="center"/>
    </xf>
    <xf numFmtId="0" fontId="11" fillId="5" borderId="6" xfId="0" applyFont="1" applyFill="1" applyBorder="1" applyAlignment="1" applyProtection="1">
      <alignment horizontal="center" wrapText="1"/>
      <protection locked="0"/>
    </xf>
    <xf numFmtId="0" fontId="6" fillId="5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12" fillId="5" borderId="10" xfId="0" applyFont="1" applyFill="1" applyBorder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12" fillId="5" borderId="10" xfId="0" applyFont="1" applyFill="1" applyBorder="1" applyAlignment="1" applyProtection="1">
      <alignment horizontal="center" vertical="center"/>
      <protection locked="0"/>
    </xf>
    <xf numFmtId="0" fontId="12" fillId="5" borderId="11" xfId="0" applyFont="1" applyFill="1" applyBorder="1" applyAlignment="1" applyProtection="1">
      <alignment horizontal="center" vertical="center"/>
      <protection locked="0"/>
    </xf>
    <xf numFmtId="0" fontId="0" fillId="5" borderId="12" xfId="0" applyFill="1" applyBorder="1"/>
    <xf numFmtId="0" fontId="0" fillId="5" borderId="13" xfId="0" applyFill="1" applyBorder="1"/>
    <xf numFmtId="0" fontId="16" fillId="5" borderId="13" xfId="0" applyFont="1" applyFill="1" applyBorder="1"/>
    <xf numFmtId="0" fontId="0" fillId="5" borderId="14" xfId="0" applyFill="1" applyBorder="1"/>
    <xf numFmtId="0" fontId="16" fillId="5" borderId="0" xfId="0" applyFont="1" applyFill="1" applyBorder="1"/>
    <xf numFmtId="0" fontId="17" fillId="5" borderId="15" xfId="1" applyFont="1" applyFill="1" applyBorder="1" applyAlignment="1">
      <alignment horizontal="left" vertical="center"/>
    </xf>
    <xf numFmtId="0" fontId="17" fillId="5" borderId="3" xfId="1" applyFont="1" applyFill="1" applyBorder="1" applyAlignment="1">
      <alignment horizontal="left" vertical="center"/>
    </xf>
    <xf numFmtId="0" fontId="1" fillId="5" borderId="3" xfId="1" applyFill="1" applyBorder="1" applyAlignment="1">
      <alignment horizontal="left"/>
    </xf>
    <xf numFmtId="0" fontId="16" fillId="5" borderId="3" xfId="1" applyFont="1" applyFill="1" applyBorder="1"/>
    <xf numFmtId="0" fontId="1" fillId="5" borderId="3" xfId="1" applyFill="1" applyBorder="1"/>
    <xf numFmtId="0" fontId="1" fillId="5" borderId="4" xfId="1" applyFill="1" applyBorder="1"/>
    <xf numFmtId="0" fontId="18" fillId="5" borderId="5" xfId="1" applyFont="1" applyFill="1" applyBorder="1" applyAlignment="1">
      <alignment vertical="center"/>
    </xf>
    <xf numFmtId="0" fontId="18" fillId="5" borderId="0" xfId="1" applyFont="1" applyFill="1" applyBorder="1" applyAlignment="1">
      <alignment vertical="center"/>
    </xf>
    <xf numFmtId="0" fontId="1" fillId="5" borderId="7" xfId="1" applyFill="1" applyBorder="1"/>
    <xf numFmtId="0" fontId="0" fillId="5" borderId="0" xfId="0" applyFill="1" applyAlignment="1">
      <alignment vertical="center"/>
    </xf>
    <xf numFmtId="0" fontId="1" fillId="5" borderId="5" xfId="1" applyFill="1" applyBorder="1"/>
    <xf numFmtId="20" fontId="19" fillId="5" borderId="0" xfId="0" applyNumberFormat="1" applyFont="1" applyFill="1" applyBorder="1" applyAlignment="1">
      <alignment horizontal="left" vertical="center"/>
    </xf>
    <xf numFmtId="0" fontId="2" fillId="5" borderId="0" xfId="0" applyFont="1" applyFill="1"/>
    <xf numFmtId="0" fontId="1" fillId="5" borderId="0" xfId="1" applyFill="1" applyBorder="1"/>
    <xf numFmtId="20" fontId="7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left" vertical="center" wrapText="1"/>
    </xf>
    <xf numFmtId="20" fontId="21" fillId="5" borderId="1" xfId="0" applyNumberFormat="1" applyFont="1" applyFill="1" applyBorder="1" applyAlignment="1">
      <alignment horizontal="center" vertical="center"/>
    </xf>
    <xf numFmtId="0" fontId="22" fillId="5" borderId="1" xfId="0" applyFont="1" applyFill="1" applyBorder="1" applyAlignment="1">
      <alignment horizontal="center" vertical="center"/>
    </xf>
    <xf numFmtId="0" fontId="0" fillId="7" borderId="1" xfId="0" applyFill="1" applyBorder="1"/>
    <xf numFmtId="20" fontId="23" fillId="5" borderId="1" xfId="0" applyNumberFormat="1" applyFont="1" applyFill="1" applyBorder="1" applyAlignment="1">
      <alignment horizontal="center" vertical="center"/>
    </xf>
    <xf numFmtId="0" fontId="23" fillId="7" borderId="16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vertical="center" wrapText="1"/>
    </xf>
    <xf numFmtId="0" fontId="1" fillId="5" borderId="0" xfId="1" applyFill="1" applyBorder="1" applyAlignment="1">
      <alignment horizontal="center"/>
    </xf>
    <xf numFmtId="0" fontId="23" fillId="5" borderId="0" xfId="0" applyFont="1" applyFill="1" applyAlignment="1">
      <alignment vertical="center"/>
    </xf>
    <xf numFmtId="0" fontId="24" fillId="5" borderId="1" xfId="0" applyFont="1" applyFill="1" applyBorder="1" applyAlignment="1">
      <alignment horizontal="center" vertical="center"/>
    </xf>
    <xf numFmtId="0" fontId="25" fillId="5" borderId="0" xfId="1" applyFont="1" applyFill="1" applyBorder="1" applyAlignment="1">
      <alignment vertical="center"/>
    </xf>
    <xf numFmtId="0" fontId="12" fillId="5" borderId="5" xfId="1" applyFont="1" applyFill="1" applyBorder="1" applyAlignment="1">
      <alignment horizontal="center" vertical="center"/>
    </xf>
    <xf numFmtId="0" fontId="12" fillId="5" borderId="0" xfId="1" applyFont="1" applyFill="1" applyBorder="1" applyAlignment="1">
      <alignment horizontal="center" vertical="center"/>
    </xf>
    <xf numFmtId="0" fontId="26" fillId="5" borderId="0" xfId="0" applyFont="1" applyFill="1" applyAlignment="1">
      <alignment horizontal="right"/>
    </xf>
    <xf numFmtId="0" fontId="1" fillId="5" borderId="12" xfId="1" applyFill="1" applyBorder="1"/>
    <xf numFmtId="0" fontId="1" fillId="5" borderId="13" xfId="1" applyFill="1" applyBorder="1"/>
    <xf numFmtId="0" fontId="1" fillId="5" borderId="14" xfId="1" applyFill="1" applyBorder="1"/>
    <xf numFmtId="0" fontId="27" fillId="5" borderId="0" xfId="1" applyFont="1" applyFill="1" applyBorder="1" applyAlignment="1">
      <alignment horizontal="left" vertical="center"/>
    </xf>
    <xf numFmtId="0" fontId="28" fillId="5" borderId="0" xfId="1" applyFont="1" applyFill="1" applyBorder="1" applyAlignment="1">
      <alignment vertical="center"/>
    </xf>
    <xf numFmtId="0" fontId="29" fillId="5" borderId="0" xfId="1" applyFont="1" applyFill="1" applyBorder="1" applyAlignment="1">
      <alignment vertical="center"/>
    </xf>
    <xf numFmtId="0" fontId="31" fillId="5" borderId="0" xfId="1" applyFont="1" applyFill="1" applyBorder="1" applyAlignment="1">
      <alignment vertical="center"/>
    </xf>
    <xf numFmtId="0" fontId="32" fillId="5" borderId="0" xfId="1" applyFont="1" applyFill="1" applyBorder="1" applyAlignment="1">
      <alignment horizontal="right" vertical="center"/>
    </xf>
    <xf numFmtId="0" fontId="12" fillId="5" borderId="17" xfId="1" applyFont="1" applyFill="1" applyBorder="1" applyAlignment="1" applyProtection="1">
      <alignment horizontal="center" vertical="center"/>
      <protection locked="0"/>
    </xf>
    <xf numFmtId="0" fontId="17" fillId="5" borderId="18" xfId="1" applyFont="1" applyFill="1" applyBorder="1" applyAlignment="1">
      <alignment horizontal="left" vertical="center"/>
    </xf>
    <xf numFmtId="0" fontId="17" fillId="5" borderId="19" xfId="1" applyFont="1" applyFill="1" applyBorder="1" applyAlignment="1">
      <alignment horizontal="left" vertical="center"/>
    </xf>
    <xf numFmtId="0" fontId="17" fillId="5" borderId="5" xfId="1" applyFont="1" applyFill="1" applyBorder="1" applyAlignment="1">
      <alignment horizontal="left" vertical="center"/>
    </xf>
    <xf numFmtId="0" fontId="17" fillId="5" borderId="0" xfId="1" applyFont="1" applyFill="1" applyBorder="1" applyAlignment="1">
      <alignment horizontal="left" vertical="center"/>
    </xf>
    <xf numFmtId="0" fontId="1" fillId="5" borderId="0" xfId="1" applyFill="1" applyBorder="1" applyAlignment="1">
      <alignment horizontal="left"/>
    </xf>
    <xf numFmtId="0" fontId="16" fillId="5" borderId="0" xfId="1" applyFont="1" applyFill="1" applyBorder="1"/>
    <xf numFmtId="20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22" fillId="5" borderId="1" xfId="0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Protection="1">
      <protection locked="0"/>
    </xf>
    <xf numFmtId="20" fontId="23" fillId="5" borderId="1" xfId="0" applyNumberFormat="1" applyFont="1" applyFill="1" applyBorder="1" applyAlignment="1" applyProtection="1">
      <alignment horizontal="center" vertical="center"/>
      <protection locked="0"/>
    </xf>
    <xf numFmtId="0" fontId="36" fillId="5" borderId="16" xfId="0" applyFont="1" applyFill="1" applyBorder="1" applyAlignment="1">
      <alignment horizontal="left" vertical="center" wrapText="1"/>
    </xf>
    <xf numFmtId="0" fontId="0" fillId="5" borderId="1" xfId="0" applyFill="1" applyBorder="1" applyProtection="1">
      <protection locked="0"/>
    </xf>
    <xf numFmtId="0" fontId="36" fillId="5" borderId="20" xfId="0" applyFont="1" applyFill="1" applyBorder="1" applyAlignment="1">
      <alignment horizontal="left" vertical="center" wrapText="1"/>
    </xf>
    <xf numFmtId="0" fontId="23" fillId="7" borderId="16" xfId="0" applyFont="1" applyFill="1" applyBorder="1" applyAlignment="1" applyProtection="1">
      <alignment horizontal="center" vertical="center"/>
      <protection locked="0"/>
    </xf>
    <xf numFmtId="0" fontId="20" fillId="5" borderId="16" xfId="0" applyFont="1" applyFill="1" applyBorder="1" applyAlignment="1">
      <alignment horizontal="center" vertical="center"/>
    </xf>
    <xf numFmtId="0" fontId="24" fillId="5" borderId="1" xfId="0" applyFont="1" applyFill="1" applyBorder="1" applyAlignment="1" applyProtection="1">
      <alignment horizontal="center" vertical="center"/>
      <protection locked="0"/>
    </xf>
    <xf numFmtId="0" fontId="20" fillId="5" borderId="20" xfId="0" applyFont="1" applyFill="1" applyBorder="1" applyAlignment="1">
      <alignment horizontal="center" vertical="center"/>
    </xf>
    <xf numFmtId="20" fontId="23" fillId="5" borderId="16" xfId="0" applyNumberFormat="1" applyFont="1" applyFill="1" applyBorder="1" applyAlignment="1" applyProtection="1">
      <alignment horizontal="center" vertical="center"/>
      <protection locked="0"/>
    </xf>
    <xf numFmtId="0" fontId="37" fillId="5" borderId="0" xfId="1" applyFont="1" applyFill="1" applyBorder="1" applyAlignment="1">
      <alignment horizontal="left" vertical="center"/>
    </xf>
    <xf numFmtId="0" fontId="16" fillId="5" borderId="13" xfId="1" applyFont="1" applyFill="1" applyBorder="1" applyAlignment="1">
      <alignment horizontal="left" wrapText="1"/>
    </xf>
    <xf numFmtId="0" fontId="38" fillId="5" borderId="0" xfId="1" applyFont="1" applyFill="1" applyBorder="1" applyAlignment="1">
      <alignment vertical="center"/>
    </xf>
    <xf numFmtId="0" fontId="39" fillId="5" borderId="21" xfId="1" applyFont="1" applyFill="1" applyBorder="1" applyAlignment="1" applyProtection="1">
      <alignment horizontal="left" vertical="top"/>
      <protection locked="0"/>
    </xf>
    <xf numFmtId="0" fontId="39" fillId="5" borderId="22" xfId="1" applyFont="1" applyFill="1" applyBorder="1" applyAlignment="1" applyProtection="1">
      <alignment horizontal="left" vertical="top"/>
      <protection locked="0"/>
    </xf>
    <xf numFmtId="0" fontId="39" fillId="5" borderId="23" xfId="1" applyFont="1" applyFill="1" applyBorder="1" applyAlignment="1" applyProtection="1">
      <alignment horizontal="left" vertical="top"/>
      <protection locked="0"/>
    </xf>
    <xf numFmtId="0" fontId="39" fillId="5" borderId="24" xfId="1" applyFont="1" applyFill="1" applyBorder="1" applyAlignment="1" applyProtection="1">
      <alignment horizontal="left" vertical="top"/>
      <protection locked="0"/>
    </xf>
    <xf numFmtId="0" fontId="39" fillId="5" borderId="0" xfId="1" applyFont="1" applyFill="1" applyBorder="1" applyAlignment="1" applyProtection="1">
      <alignment horizontal="left" vertical="top"/>
      <protection locked="0"/>
    </xf>
    <xf numFmtId="0" fontId="39" fillId="5" borderId="25" xfId="1" applyFont="1" applyFill="1" applyBorder="1" applyAlignment="1" applyProtection="1">
      <alignment horizontal="left" vertical="top"/>
      <protection locked="0"/>
    </xf>
    <xf numFmtId="0" fontId="39" fillId="5" borderId="26" xfId="1" applyFont="1" applyFill="1" applyBorder="1" applyAlignment="1" applyProtection="1">
      <alignment horizontal="left" vertical="top"/>
      <protection locked="0"/>
    </xf>
    <xf numFmtId="0" fontId="39" fillId="5" borderId="27" xfId="1" applyFont="1" applyFill="1" applyBorder="1" applyAlignment="1" applyProtection="1">
      <alignment horizontal="left" vertical="top"/>
      <protection locked="0"/>
    </xf>
    <xf numFmtId="0" fontId="39" fillId="5" borderId="28" xfId="1" applyFont="1" applyFill="1" applyBorder="1" applyAlignment="1" applyProtection="1">
      <alignment horizontal="left" vertical="top"/>
      <protection locked="0"/>
    </xf>
    <xf numFmtId="0" fontId="20" fillId="5" borderId="6" xfId="1" applyFont="1" applyFill="1" applyBorder="1" applyAlignment="1">
      <alignment horizontal="right" vertical="center"/>
    </xf>
    <xf numFmtId="0" fontId="1" fillId="5" borderId="6" xfId="1" applyFill="1" applyBorder="1"/>
    <xf numFmtId="0" fontId="1" fillId="5" borderId="6" xfId="1" applyFill="1" applyBorder="1" applyAlignment="1" applyProtection="1">
      <alignment horizontal="center"/>
      <protection locked="0"/>
    </xf>
    <xf numFmtId="0" fontId="20" fillId="5" borderId="0" xfId="1" applyFont="1" applyFill="1" applyBorder="1" applyAlignment="1">
      <alignment horizontal="left" vertical="center"/>
    </xf>
    <xf numFmtId="0" fontId="1" fillId="5" borderId="0" xfId="1" applyFill="1" applyBorder="1" applyAlignment="1" applyProtection="1">
      <alignment horizontal="center"/>
      <protection locked="0"/>
    </xf>
    <xf numFmtId="0" fontId="36" fillId="5" borderId="16" xfId="0" applyFont="1" applyFill="1" applyBorder="1" applyAlignment="1">
      <alignment horizontal="left" vertical="center" wrapText="1"/>
    </xf>
    <xf numFmtId="0" fontId="26" fillId="5" borderId="0" xfId="0" applyFont="1" applyFill="1" applyAlignment="1">
      <alignment horizontal="right" wrapText="1"/>
    </xf>
    <xf numFmtId="0" fontId="40" fillId="2" borderId="0" xfId="0" applyFont="1" applyFill="1" applyAlignment="1">
      <alignment horizontal="center" vertical="center" wrapText="1"/>
    </xf>
    <xf numFmtId="0" fontId="7" fillId="8" borderId="0" xfId="0" applyFont="1" applyFill="1" applyBorder="1" applyAlignment="1">
      <alignment horizontal="center"/>
    </xf>
    <xf numFmtId="0" fontId="41" fillId="8" borderId="0" xfId="0" applyFont="1" applyFill="1" applyBorder="1"/>
    <xf numFmtId="20" fontId="42" fillId="0" borderId="1" xfId="0" applyNumberFormat="1" applyFont="1" applyFill="1" applyBorder="1" applyAlignment="1">
      <alignment horizontal="center" vertical="center"/>
    </xf>
    <xf numFmtId="0" fontId="20" fillId="5" borderId="29" xfId="0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87"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9933"/>
      </font>
      <fill>
        <patternFill>
          <bgColor rgb="FFFF9933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2</xdr:row>
      <xdr:rowOff>57150</xdr:rowOff>
    </xdr:from>
    <xdr:to>
      <xdr:col>3</xdr:col>
      <xdr:colOff>0</xdr:colOff>
      <xdr:row>6</xdr:row>
      <xdr:rowOff>0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485775"/>
          <a:ext cx="112395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2</xdr:row>
      <xdr:rowOff>57150</xdr:rowOff>
    </xdr:from>
    <xdr:to>
      <xdr:col>3</xdr:col>
      <xdr:colOff>0</xdr:colOff>
      <xdr:row>6</xdr:row>
      <xdr:rowOff>0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485775"/>
          <a:ext cx="112395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2</xdr:row>
      <xdr:rowOff>57150</xdr:rowOff>
    </xdr:from>
    <xdr:to>
      <xdr:col>3</xdr:col>
      <xdr:colOff>0</xdr:colOff>
      <xdr:row>6</xdr:row>
      <xdr:rowOff>0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485775"/>
          <a:ext cx="112395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AINTES%202015-Formulaire%20+%20Horai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LISSEMENTS"/>
      <sheetName val="HORAIRES"/>
      <sheetName val="Alain Fournier"/>
      <sheetName val="André Chêne"/>
      <sheetName val="André Malraux"/>
      <sheetName val="Charles Rivière"/>
      <sheetName val="Condorcet"/>
      <sheetName val="Dunois"/>
      <sheetName val="Etienne Dolet"/>
      <sheetName val="Jacques Prévert"/>
      <sheetName val="Jean Pelletier"/>
      <sheetName val="Jean Rostand"/>
      <sheetName val="Louis Pasteur"/>
      <sheetName val="Max Jacob"/>
      <sheetName val="Montabuzard"/>
      <sheetName val="Montesquieu"/>
      <sheetName val="La Montjoie"/>
      <sheetName val="L'Orbellière"/>
      <sheetName val="Coubertin"/>
      <sheetName val="Mendès France"/>
      <sheetName val="St Exupéry"/>
      <sheetName val="Val de Loire"/>
      <sheetName val="Jeanne d'Arc"/>
      <sheetName val="Croix St Marceau"/>
      <sheetName val="Providence"/>
      <sheetName val="St Aignan"/>
      <sheetName val="St Charles"/>
      <sheetName val="St Paul"/>
      <sheetName val="Ste Croix"/>
      <sheetName val="Benjamin Franklin"/>
      <sheetName val="Charles Péguy"/>
      <sheetName val="Jacques Monod"/>
      <sheetName val="Jean zay"/>
      <sheetName val="Maurice Genevoix"/>
      <sheetName val="Pothier"/>
      <sheetName val="Voltaire"/>
      <sheetName val="Ecole Métier St Euverte"/>
      <sheetName val="Lycée St Charles"/>
      <sheetName val="Lycée St Paul"/>
      <sheetName val="Lycée Ste Croix"/>
      <sheetName val="Paul Gauguin"/>
      <sheetName val="Dolto"/>
      <sheetName val="Brzeska"/>
      <sheetName val="Jean Lurçat"/>
      <sheetName val="Maréchal Leclerc"/>
      <sheetName val="BTP LOIRET"/>
      <sheetName val="CFA Péguy"/>
      <sheetName val="CFA AGGLO"/>
      <sheetName val="Pharmacie"/>
      <sheetName val="AFTEC"/>
      <sheetName val="IUT"/>
      <sheetName val="Polytech-Vinci"/>
      <sheetName val="Polytech-Galilée"/>
      <sheetName val="Ecole Mardié"/>
      <sheetName val="Couronnerie"/>
      <sheetName val="Rodin"/>
      <sheetName val="Papin"/>
      <sheetName val="Pinaud"/>
      <sheetName val="Lignerolles"/>
      <sheetName val="Servi'pep"/>
      <sheetName val="Boigny"/>
      <sheetName val="APAJH 45"/>
      <sheetName val="ADAPEI"/>
      <sheetName val="AMAZON"/>
      <sheetName val="STEF TFE"/>
      <sheetName val="DAUMEZON"/>
      <sheetName val="LA CLAIRIERE"/>
      <sheetName val="ORELIANCE"/>
      <sheetName val="ERTS OLIVET"/>
      <sheetName val="HOPITAL LA SOURCE"/>
      <sheetName val="VAUBAN HUMANIS"/>
      <sheetName val="CENTRE DES ARMEES"/>
      <sheetName val="ND LOGISTIQUE"/>
      <sheetName val="J. DEERE"/>
      <sheetName val="FAGORBRANDT"/>
      <sheetName val="BRGM"/>
      <sheetName val="FAMAR"/>
      <sheetName val="MERCK SANTE"/>
      <sheetName val="GEMEY"/>
      <sheetName val="DV Construction"/>
      <sheetName val="THERMOR PACIFIC"/>
      <sheetName val="DURALEX"/>
      <sheetName val="TRX ORLEANS"/>
      <sheetName val="MR BRICOLAGE"/>
      <sheetName val="CHEQUES POSTAUX"/>
      <sheetName val="THALES"/>
      <sheetName val="DIOR"/>
      <sheetName val="CARGILL FOODS"/>
      <sheetName val="COCHEZ"/>
      <sheetName val="DEPOT TRADE"/>
      <sheetName val="DERET"/>
      <sheetName val="FM France"/>
      <sheetName val="IBM"/>
      <sheetName val="LIMPA NETTOYAGES"/>
      <sheetName val="ONF"/>
      <sheetName val="ONET SERVICES"/>
      <sheetName val="ORANGE"/>
      <sheetName val="LAROUSSE"/>
      <sheetName val="LECLERC CHECY"/>
      <sheetName val="Lexmark"/>
      <sheetName val="LOOMIS"/>
      <sheetName val="MOVIANTO France"/>
      <sheetName val="PDCI   TILOLI"/>
      <sheetName val="PRODIA"/>
      <sheetName val="PROMODIS"/>
      <sheetName val="SOCOLOIR"/>
      <sheetName val="TRADIVAL"/>
      <sheetName val="CNRS"/>
      <sheetName val="ENTREPRISES A AJOUTER"/>
    </sheetNames>
    <sheetDataSet>
      <sheetData sheetId="0">
        <row r="1">
          <cell r="A1" t="str">
            <v>NOM_ETB</v>
          </cell>
          <cell r="B1" t="str">
            <v>CLE_ETB</v>
          </cell>
          <cell r="C1" t="str">
            <v>TYPE</v>
          </cell>
          <cell r="D1" t="str">
            <v>GENRE_ETB</v>
          </cell>
          <cell r="E1" t="str">
            <v>COLLEGE_RATTACHEMENT</v>
          </cell>
          <cell r="F1" t="str">
            <v>NOM_RESP</v>
          </cell>
          <cell r="G1" t="str">
            <v>TITRE_RESP</v>
          </cell>
          <cell r="H1" t="str">
            <v>FONCTION_RESP</v>
          </cell>
          <cell r="I1" t="str">
            <v>NOM_CONTACT</v>
          </cell>
          <cell r="J1" t="str">
            <v>TITRE_CONTACT</v>
          </cell>
          <cell r="K1" t="str">
            <v>FONCTION_CONTACT</v>
          </cell>
          <cell r="L1" t="str">
            <v>ADRESSE</v>
          </cell>
          <cell r="M1" t="str">
            <v>ADRESSE_2</v>
          </cell>
          <cell r="N1" t="str">
            <v>CODE_POSTAL</v>
          </cell>
          <cell r="O1" t="str">
            <v>COMMUNE</v>
          </cell>
          <cell r="P1" t="str">
            <v>EFFECTIF</v>
          </cell>
          <cell r="Q1" t="str">
            <v>TEL</v>
          </cell>
          <cell r="R1" t="str">
            <v>FAX</v>
          </cell>
          <cell r="S1" t="str">
            <v>MAIL</v>
          </cell>
          <cell r="T1" t="str">
            <v>TAO_PRINCIPAL_LIGNES</v>
          </cell>
          <cell r="U1" t="str">
            <v>TAO_SECONDAIRE_LIGNES</v>
          </cell>
          <cell r="V1" t="str">
            <v>TAO_PRINCIPAL_ARRETS</v>
          </cell>
          <cell r="W1" t="str">
            <v>TAO_SECONDAIRE_ARRETS</v>
          </cell>
          <cell r="X1" t="str">
            <v>TEMPS_TRANSFERT</v>
          </cell>
          <cell r="Y1" t="str">
            <v>Commentaires</v>
          </cell>
        </row>
        <row r="2">
          <cell r="A2" t="str">
            <v>BTP CFA du Loiret</v>
          </cell>
          <cell r="B2" t="str">
            <v>010001</v>
          </cell>
          <cell r="C2" t="str">
            <v>SCOLAIRE</v>
          </cell>
          <cell r="D2" t="str">
            <v>CFA</v>
          </cell>
          <cell r="F2" t="str">
            <v>LACOUR</v>
          </cell>
          <cell r="G2" t="str">
            <v>Madame</v>
          </cell>
          <cell r="L2" t="str">
            <v>79, Rue du Petit Pont</v>
          </cell>
          <cell r="N2" t="str">
            <v xml:space="preserve">45000 </v>
          </cell>
          <cell r="O2" t="str">
            <v>ORLEANS</v>
          </cell>
          <cell r="P2">
            <v>650</v>
          </cell>
          <cell r="Q2" t="str">
            <v>02.38.86.02.51</v>
          </cell>
          <cell r="R2" t="str">
            <v>02 38 84 38 28</v>
          </cell>
          <cell r="S2" t="str">
            <v>patricia.lacour@ccca-btp.fr
lydie.annoot@ccca-btp.fr</v>
          </cell>
          <cell r="T2" t="str">
            <v>L60</v>
          </cell>
          <cell r="U2">
            <v>5</v>
          </cell>
          <cell r="V2" t="str">
            <v>BTP CFA du Loiret</v>
          </cell>
          <cell r="X2" t="str">
            <v>10 min</v>
          </cell>
        </row>
        <row r="3">
          <cell r="A3" t="str">
            <v>Cité des Métiers</v>
          </cell>
          <cell r="B3" t="str">
            <v>010002</v>
          </cell>
          <cell r="C3" t="str">
            <v>SCOLAIRE</v>
          </cell>
          <cell r="D3" t="str">
            <v>CFA</v>
          </cell>
          <cell r="F3" t="str">
            <v>BRIDAY</v>
          </cell>
          <cell r="G3" t="str">
            <v>Monsieur</v>
          </cell>
          <cell r="H3" t="str">
            <v>Directeur</v>
          </cell>
          <cell r="L3" t="str">
            <v>9, Rue du 11 Novembre</v>
          </cell>
          <cell r="N3" t="str">
            <v xml:space="preserve">45000 </v>
          </cell>
          <cell r="O3" t="str">
            <v>ORLEANS</v>
          </cell>
          <cell r="P3">
            <v>450</v>
          </cell>
          <cell r="Q3" t="str">
            <v>02.38.83.81.81</v>
          </cell>
          <cell r="R3" t="str">
            <v>02 38 83 19 15</v>
          </cell>
          <cell r="S3" t="str">
            <v>cfadirection@agglo-orleans.fr</v>
          </cell>
          <cell r="T3" t="str">
            <v>L60</v>
          </cell>
          <cell r="V3" t="str">
            <v>CFA De l'AgglO</v>
          </cell>
          <cell r="X3" t="str">
            <v>10 min</v>
          </cell>
        </row>
        <row r="4">
          <cell r="A4" t="str">
            <v>Pharmacie</v>
          </cell>
          <cell r="B4" t="str">
            <v>010003</v>
          </cell>
          <cell r="C4" t="str">
            <v>SCOLAIRE</v>
          </cell>
          <cell r="D4" t="str">
            <v>CFA</v>
          </cell>
          <cell r="F4" t="str">
            <v>URVOY</v>
          </cell>
          <cell r="G4" t="str">
            <v>Madame</v>
          </cell>
          <cell r="H4" t="str">
            <v>Directrice</v>
          </cell>
          <cell r="L4" t="str">
            <v>7, Rue François Hauchecorne</v>
          </cell>
          <cell r="N4" t="str">
            <v xml:space="preserve">45000 </v>
          </cell>
          <cell r="O4" t="str">
            <v xml:space="preserve"> ORLEANS</v>
          </cell>
          <cell r="P4">
            <v>145</v>
          </cell>
          <cell r="Q4" t="str">
            <v>02 38 84 39 57</v>
          </cell>
          <cell r="R4" t="str">
            <v>02 38 86 18 02</v>
          </cell>
          <cell r="S4" t="str">
            <v>s.pousse@cfapharmacie.com</v>
          </cell>
          <cell r="T4" t="str">
            <v>L3, L5</v>
          </cell>
          <cell r="V4" t="str">
            <v>Cité de l'agriculture</v>
          </cell>
          <cell r="X4" t="str">
            <v>10 min</v>
          </cell>
        </row>
        <row r="5">
          <cell r="A5" t="str">
            <v>AFTEC</v>
          </cell>
          <cell r="B5" t="str">
            <v>010004</v>
          </cell>
          <cell r="C5" t="str">
            <v>SCOLAIRE</v>
          </cell>
          <cell r="D5" t="str">
            <v>CFSA</v>
          </cell>
          <cell r="F5" t="str">
            <v>MEYTONNADE</v>
          </cell>
          <cell r="G5" t="str">
            <v>Monsieur</v>
          </cell>
          <cell r="H5" t="str">
            <v>Principal</v>
          </cell>
          <cell r="L5" t="str">
            <v>27, Avenue du Parc de l’Etuvée</v>
          </cell>
          <cell r="N5" t="str">
            <v xml:space="preserve">45058 </v>
          </cell>
          <cell r="O5" t="str">
            <v>ORLEANS CEDEX</v>
          </cell>
          <cell r="P5">
            <v>750</v>
          </cell>
          <cell r="Q5" t="str">
            <v>02.38.22.13.00</v>
          </cell>
          <cell r="R5" t="str">
            <v>02 38 22 13 01</v>
          </cell>
          <cell r="S5" t="str">
            <v>info@cfsa-aftec.com;
f.camut@cfsa-aftec.com</v>
          </cell>
          <cell r="T5" t="str">
            <v>L3, L5</v>
          </cell>
          <cell r="V5" t="str">
            <v>Cité de l'agriculture</v>
          </cell>
          <cell r="X5" t="str">
            <v>10 min</v>
          </cell>
        </row>
        <row r="6">
          <cell r="A6" t="str">
            <v>Charles Péguy (CFA)</v>
          </cell>
          <cell r="B6" t="str">
            <v>010005</v>
          </cell>
          <cell r="C6" t="str">
            <v>SCOLAIRE</v>
          </cell>
          <cell r="D6" t="str">
            <v>CFA</v>
          </cell>
          <cell r="L6" t="str">
            <v>5, Rue Charles Péguy</v>
          </cell>
          <cell r="N6">
            <v>45000</v>
          </cell>
          <cell r="O6" t="str">
            <v>ORLEANS</v>
          </cell>
          <cell r="P6">
            <v>1287</v>
          </cell>
          <cell r="S6" t="str">
            <v>p.jeunesse@cfacm45.fr;
n.goueffon@cfacm45.fr</v>
          </cell>
          <cell r="T6" t="str">
            <v>L2</v>
          </cell>
          <cell r="V6" t="str">
            <v>Lavedan</v>
          </cell>
          <cell r="X6" t="str">
            <v>10 min</v>
          </cell>
        </row>
        <row r="7">
          <cell r="A7" t="str">
            <v>Alain Fournier</v>
          </cell>
          <cell r="B7" t="str">
            <v>010006</v>
          </cell>
          <cell r="C7" t="str">
            <v>SCOLAIRE</v>
          </cell>
          <cell r="D7" t="str">
            <v>Collège</v>
          </cell>
          <cell r="F7" t="str">
            <v>BAUBION-BROYE</v>
          </cell>
          <cell r="G7" t="str">
            <v>Madame</v>
          </cell>
          <cell r="H7" t="str">
            <v>Principal</v>
          </cell>
          <cell r="I7" t="str">
            <v>PERCHERON</v>
          </cell>
          <cell r="J7" t="str">
            <v>Madame</v>
          </cell>
          <cell r="K7" t="str">
            <v>CPE</v>
          </cell>
          <cell r="L7" t="str">
            <v>25, Avenue de La Bolière</v>
          </cell>
          <cell r="N7" t="str">
            <v xml:space="preserve">45100 </v>
          </cell>
          <cell r="O7" t="str">
            <v>ORLEANS LA SOURCE</v>
          </cell>
          <cell r="P7">
            <v>428</v>
          </cell>
          <cell r="Q7" t="str">
            <v>02.38.49.39.39</v>
          </cell>
          <cell r="R7" t="str">
            <v>02 38 49 39 30</v>
          </cell>
          <cell r="S7" t="str">
            <v>ce.0450939b@ac-orleans-tours.fr</v>
          </cell>
          <cell r="T7" t="str">
            <v>L24</v>
          </cell>
          <cell r="V7" t="str">
            <v>Bolière</v>
          </cell>
          <cell r="X7" t="str">
            <v>10 min</v>
          </cell>
        </row>
        <row r="8">
          <cell r="A8" t="str">
            <v>André Chêne</v>
          </cell>
          <cell r="B8" t="str">
            <v>010007</v>
          </cell>
          <cell r="C8" t="str">
            <v>SCOLAIRE</v>
          </cell>
          <cell r="D8" t="str">
            <v>Collège</v>
          </cell>
          <cell r="F8" t="str">
            <v>FIX</v>
          </cell>
          <cell r="G8" t="str">
            <v>Monsieur</v>
          </cell>
          <cell r="H8" t="str">
            <v>Principal</v>
          </cell>
          <cell r="I8" t="str">
            <v>DESBOIS</v>
          </cell>
          <cell r="J8" t="str">
            <v>Monsieur</v>
          </cell>
          <cell r="K8" t="str">
            <v>CPE</v>
          </cell>
          <cell r="L8" t="str">
            <v>36, Rue du 11 novembre</v>
          </cell>
          <cell r="N8" t="str">
            <v xml:space="preserve">45400 </v>
          </cell>
          <cell r="O8" t="str">
            <v>FLEURY LES AUBRAIS CEDEX</v>
          </cell>
          <cell r="P8">
            <v>562</v>
          </cell>
          <cell r="Q8" t="str">
            <v>02.38.65.90.00</v>
          </cell>
          <cell r="R8" t="str">
            <v>02 38 65 90 10</v>
          </cell>
          <cell r="S8" t="str">
            <v>ce.0451544J@ac-orleans-tours.fr</v>
          </cell>
          <cell r="T8" t="str">
            <v>L7, L21,L33</v>
          </cell>
          <cell r="V8" t="str">
            <v>Collège André Chêne, Verdun</v>
          </cell>
          <cell r="W8" t="str">
            <v>André Chêne</v>
          </cell>
          <cell r="X8" t="str">
            <v>10 min</v>
          </cell>
        </row>
        <row r="9">
          <cell r="A9" t="str">
            <v>André Malraux</v>
          </cell>
          <cell r="B9" t="str">
            <v>010008</v>
          </cell>
          <cell r="C9" t="str">
            <v>SCOLAIRE</v>
          </cell>
          <cell r="D9" t="str">
            <v>Collège</v>
          </cell>
          <cell r="F9" t="str">
            <v>ROIG</v>
          </cell>
          <cell r="G9" t="str">
            <v>Monsieur</v>
          </cell>
          <cell r="H9" t="str">
            <v>Principal</v>
          </cell>
          <cell r="I9" t="str">
            <v>SAPINHO</v>
          </cell>
          <cell r="J9" t="str">
            <v>Madame</v>
          </cell>
          <cell r="K9" t="str">
            <v>CPE</v>
          </cell>
          <cell r="L9" t="str">
            <v>1, Rue des Salmoneries</v>
          </cell>
          <cell r="N9" t="str">
            <v xml:space="preserve">45145 </v>
          </cell>
          <cell r="O9" t="str">
            <v>ST JEAN DE LA RUELLE</v>
          </cell>
          <cell r="P9">
            <v>300</v>
          </cell>
          <cell r="Q9" t="str">
            <v>02.38.88.34.45</v>
          </cell>
          <cell r="R9" t="str">
            <v>02 38 88 65 12</v>
          </cell>
          <cell r="S9" t="str">
            <v>ce.0451241e@ac-orleans-tours.fr</v>
          </cell>
          <cell r="T9" t="str">
            <v>L2,L 3</v>
          </cell>
          <cell r="V9" t="str">
            <v>Mendès France</v>
          </cell>
          <cell r="X9" t="str">
            <v>10 min</v>
          </cell>
        </row>
        <row r="10">
          <cell r="A10" t="str">
            <v>Charles Rivière</v>
          </cell>
          <cell r="B10" t="str">
            <v>010009</v>
          </cell>
          <cell r="C10" t="str">
            <v>SCOLAIRE</v>
          </cell>
          <cell r="D10" t="str">
            <v>Collège</v>
          </cell>
          <cell r="F10" t="str">
            <v>TOURNIER</v>
          </cell>
          <cell r="G10" t="str">
            <v>Madame</v>
          </cell>
          <cell r="H10" t="str">
            <v>Principale</v>
          </cell>
          <cell r="L10" t="str">
            <v>1035, Rue du Général de Gaulle</v>
          </cell>
          <cell r="N10" t="str">
            <v xml:space="preserve">45160 </v>
          </cell>
          <cell r="O10" t="str">
            <v>OLIVET</v>
          </cell>
          <cell r="P10">
            <v>598</v>
          </cell>
          <cell r="Q10" t="str">
            <v>02.38.69.17.41</v>
          </cell>
          <cell r="R10" t="str">
            <v>02 38 64 29 36</v>
          </cell>
          <cell r="S10" t="str">
            <v>ce.0450047g@ac-orleans-tours.fr</v>
          </cell>
          <cell r="T10" t="str">
            <v>L13, L23</v>
          </cell>
          <cell r="V10" t="str">
            <v>Charles Rivière, Saint Martin</v>
          </cell>
          <cell r="X10" t="str">
            <v>10 min (L13)</v>
          </cell>
        </row>
        <row r="11">
          <cell r="A11" t="str">
            <v>Condorcet</v>
          </cell>
          <cell r="B11" t="str">
            <v>010010</v>
          </cell>
          <cell r="C11" t="str">
            <v>SCOLAIRE</v>
          </cell>
          <cell r="D11" t="str">
            <v>Collège</v>
          </cell>
          <cell r="F11" t="str">
            <v>BURUCUOA</v>
          </cell>
          <cell r="G11" t="str">
            <v>Madame</v>
          </cell>
          <cell r="H11" t="str">
            <v>Principale</v>
          </cell>
          <cell r="I11" t="str">
            <v>CAMPANER</v>
          </cell>
          <cell r="J11" t="str">
            <v>Madame</v>
          </cell>
          <cell r="K11" t="str">
            <v>CPE</v>
          </cell>
          <cell r="L11" t="str">
            <v>113, Rue des Fossés</v>
          </cell>
          <cell r="N11" t="str">
            <v xml:space="preserve">45400 </v>
          </cell>
          <cell r="O11" t="str">
            <v>FLEURY LES AUBRAIS</v>
          </cell>
          <cell r="P11">
            <v>818</v>
          </cell>
          <cell r="Q11" t="str">
            <v>02.38.22.14.00</v>
          </cell>
          <cell r="R11" t="str">
            <v>02 38 22 14 10</v>
          </cell>
          <cell r="S11" t="str">
            <v>ce.0450784h@ac-orleans-tours.fr</v>
          </cell>
          <cell r="T11" t="str">
            <v>L37, L21</v>
          </cell>
          <cell r="V11" t="str">
            <v>Condorcet, Emile Zola</v>
          </cell>
          <cell r="X11" t="str">
            <v>10 min</v>
          </cell>
        </row>
        <row r="12">
          <cell r="A12" t="str">
            <v>Dunois</v>
          </cell>
          <cell r="B12" t="str">
            <v>010011</v>
          </cell>
          <cell r="C12" t="str">
            <v>SCOLAIRE</v>
          </cell>
          <cell r="D12" t="str">
            <v>Collège</v>
          </cell>
          <cell r="F12" t="str">
            <v>BEDU</v>
          </cell>
          <cell r="G12" t="str">
            <v>Madame</v>
          </cell>
          <cell r="H12" t="str">
            <v>Principale</v>
          </cell>
          <cell r="I12" t="str">
            <v>ROCHE</v>
          </cell>
          <cell r="J12" t="str">
            <v>Monsieur</v>
          </cell>
          <cell r="K12" t="str">
            <v>CPE</v>
          </cell>
          <cell r="L12" t="str">
            <v xml:space="preserve">23, Rue Coulmiers </v>
          </cell>
          <cell r="N12" t="str">
            <v xml:space="preserve">45000 </v>
          </cell>
          <cell r="O12" t="str">
            <v>ORLEANS</v>
          </cell>
          <cell r="P12">
            <v>480</v>
          </cell>
          <cell r="Q12" t="str">
            <v>02.38.53.96.58</v>
          </cell>
          <cell r="R12" t="str">
            <v>02.38.68.02.85</v>
          </cell>
          <cell r="S12" t="str">
            <v>ce.0450053n@ac-orleans-tours.fr</v>
          </cell>
          <cell r="T12" t="str">
            <v>L10, L18</v>
          </cell>
          <cell r="V12" t="str">
            <v>Dunois</v>
          </cell>
          <cell r="X12" t="str">
            <v>10 min</v>
          </cell>
        </row>
        <row r="13">
          <cell r="A13" t="str">
            <v>Etienne Dolet</v>
          </cell>
          <cell r="B13" t="str">
            <v>010012</v>
          </cell>
          <cell r="C13" t="str">
            <v>SCOLAIRE</v>
          </cell>
          <cell r="D13" t="str">
            <v>Collège</v>
          </cell>
          <cell r="F13" t="str">
            <v>ZANIER</v>
          </cell>
          <cell r="G13" t="str">
            <v>Madame</v>
          </cell>
          <cell r="H13" t="str">
            <v>Principale</v>
          </cell>
          <cell r="I13" t="str">
            <v>PHILIPPE</v>
          </cell>
          <cell r="J13" t="str">
            <v>Madame</v>
          </cell>
          <cell r="K13" t="str">
            <v>CPE</v>
          </cell>
          <cell r="L13" t="str">
            <v>10, Rue greffier</v>
          </cell>
          <cell r="N13">
            <v>45100</v>
          </cell>
          <cell r="O13" t="str">
            <v>ORLEANS</v>
          </cell>
          <cell r="P13">
            <v>590</v>
          </cell>
          <cell r="Q13" t="str">
            <v>02.38.56.94.30</v>
          </cell>
          <cell r="R13" t="str">
            <v>02 38 56 94 32</v>
          </cell>
          <cell r="S13" t="str">
            <v>ce.0450055r@ac-orleans-tours.fr</v>
          </cell>
          <cell r="T13" t="str">
            <v>L22</v>
          </cell>
          <cell r="V13" t="str">
            <v>Greffiers</v>
          </cell>
          <cell r="X13" t="str">
            <v>15 min</v>
          </cell>
        </row>
        <row r="14">
          <cell r="A14" t="str">
            <v>Jacques Prévert</v>
          </cell>
          <cell r="B14" t="str">
            <v>010013</v>
          </cell>
          <cell r="C14" t="str">
            <v>SCOLAIRE</v>
          </cell>
          <cell r="D14" t="str">
            <v>Collège</v>
          </cell>
          <cell r="F14" t="str">
            <v>AMETEPE</v>
          </cell>
          <cell r="G14" t="str">
            <v>Madame</v>
          </cell>
          <cell r="H14" t="str">
            <v>Principale</v>
          </cell>
          <cell r="I14" t="str">
            <v>GOUMY</v>
          </cell>
          <cell r="J14" t="str">
            <v>Madame</v>
          </cell>
          <cell r="K14" t="str">
            <v>Secrétaire</v>
          </cell>
          <cell r="L14" t="str">
            <v>23, Rue Creuse</v>
          </cell>
          <cell r="N14" t="str">
            <v xml:space="preserve">45650 </v>
          </cell>
          <cell r="O14" t="str">
            <v>ST JEAN LE BLANC</v>
          </cell>
          <cell r="P14">
            <v>420</v>
          </cell>
          <cell r="Q14" t="str">
            <v>02.38.66.62.60</v>
          </cell>
          <cell r="R14" t="str">
            <v>02 38 51 91 93</v>
          </cell>
          <cell r="S14" t="str">
            <v>florence.goumy@ac-orleans-tours.fr
ce.0451074y@ac-orleans-tours.fr</v>
          </cell>
          <cell r="T14" t="str">
            <v>L16, L4</v>
          </cell>
          <cell r="V14" t="str">
            <v>Porte Rouge, Rue Creuse</v>
          </cell>
          <cell r="X14" t="str">
            <v>15 min</v>
          </cell>
        </row>
        <row r="15">
          <cell r="A15" t="str">
            <v>Jean Pelletier</v>
          </cell>
          <cell r="B15" t="str">
            <v>010014</v>
          </cell>
          <cell r="C15" t="str">
            <v>SCOLAIRE</v>
          </cell>
          <cell r="D15" t="str">
            <v>Collège</v>
          </cell>
          <cell r="F15" t="str">
            <v>DEMASSE</v>
          </cell>
          <cell r="G15" t="str">
            <v>Monsieur</v>
          </cell>
          <cell r="H15" t="str">
            <v>Principal</v>
          </cell>
          <cell r="I15" t="str">
            <v>LACOUR</v>
          </cell>
          <cell r="J15" t="str">
            <v>Madame</v>
          </cell>
          <cell r="K15" t="str">
            <v>CPE</v>
          </cell>
          <cell r="L15" t="str">
            <v>11, Rue des Tonneliers – BP33</v>
          </cell>
          <cell r="N15" t="str">
            <v xml:space="preserve">45019 </v>
          </cell>
          <cell r="O15" t="str">
            <v>ORLEANS CEDEX 1</v>
          </cell>
          <cell r="P15">
            <v>485</v>
          </cell>
          <cell r="Q15" t="str">
            <v>02.38.22.33.55</v>
          </cell>
          <cell r="R15" t="str">
            <v>02 38 22 33 59</v>
          </cell>
          <cell r="S15" t="str">
            <v>ce.0451421a@ac-orleans-tours.fr</v>
          </cell>
          <cell r="T15" t="str">
            <v>L18, L63</v>
          </cell>
          <cell r="V15" t="str">
            <v>Maurice Dubois</v>
          </cell>
          <cell r="X15" t="str">
            <v>10 min</v>
          </cell>
        </row>
        <row r="16">
          <cell r="A16" t="str">
            <v>Jean Rostand</v>
          </cell>
          <cell r="B16" t="str">
            <v>010015</v>
          </cell>
          <cell r="C16" t="str">
            <v>SCOLAIRE</v>
          </cell>
          <cell r="D16" t="str">
            <v>Collège</v>
          </cell>
          <cell r="F16" t="str">
            <v>KELLER</v>
          </cell>
          <cell r="G16" t="str">
            <v>Madame</v>
          </cell>
          <cell r="H16" t="str">
            <v>Principale</v>
          </cell>
          <cell r="I16" t="str">
            <v>DOSSIER</v>
          </cell>
          <cell r="J16" t="str">
            <v>Madame</v>
          </cell>
          <cell r="K16" t="str">
            <v>CPE</v>
          </cell>
          <cell r="L16" t="str">
            <v>18, Rue du Nécotin – BP3046</v>
          </cell>
          <cell r="N16" t="str">
            <v xml:space="preserve">45028 </v>
          </cell>
          <cell r="O16" t="str">
            <v>ORLEANS CEDEX 1</v>
          </cell>
          <cell r="P16">
            <v>374</v>
          </cell>
          <cell r="Q16" t="str">
            <v>02.38.86.68.06</v>
          </cell>
          <cell r="R16" t="str">
            <v>02 38 86 72 82</v>
          </cell>
          <cell r="S16" t="str">
            <v>ce.0450936y@ac-orleans-tours.fr</v>
          </cell>
          <cell r="T16" t="str">
            <v>L3, L3B</v>
          </cell>
          <cell r="V16" t="str">
            <v>Necotin</v>
          </cell>
          <cell r="X16" t="str">
            <v>10 min (L3B), 
20 min (L3)</v>
          </cell>
        </row>
        <row r="17">
          <cell r="A17" t="str">
            <v>Jeanne d'Arc</v>
          </cell>
          <cell r="B17" t="str">
            <v>010016</v>
          </cell>
          <cell r="C17" t="str">
            <v>SCOLAIRE</v>
          </cell>
          <cell r="D17" t="str">
            <v>Collège</v>
          </cell>
          <cell r="F17" t="str">
            <v>GENEMAUX</v>
          </cell>
          <cell r="G17" t="str">
            <v>Madame</v>
          </cell>
          <cell r="H17" t="str">
            <v>Principale</v>
          </cell>
          <cell r="L17" t="str">
            <v>2, Rue Dupanloup</v>
          </cell>
          <cell r="N17" t="str">
            <v xml:space="preserve">45043 </v>
          </cell>
          <cell r="O17" t="str">
            <v>ORLEANS CEDEX</v>
          </cell>
          <cell r="P17">
            <v>710</v>
          </cell>
          <cell r="Q17" t="str">
            <v>02.38.24.04.70</v>
          </cell>
          <cell r="R17" t="str">
            <v>02 38 62 94 23</v>
          </cell>
          <cell r="S17" t="str">
            <v>ce.0450785j@ac-orleans-tours.fr</v>
          </cell>
          <cell r="T17" t="str">
            <v>L10</v>
          </cell>
          <cell r="V17" t="str">
            <v>Carré Saint-Vincent</v>
          </cell>
          <cell r="X17" t="str">
            <v>15 min</v>
          </cell>
        </row>
        <row r="18">
          <cell r="A18" t="str">
            <v>Louis Pasteur</v>
          </cell>
          <cell r="B18" t="str">
            <v>010017</v>
          </cell>
          <cell r="C18" t="str">
            <v>SCOLAIRE</v>
          </cell>
          <cell r="D18" t="str">
            <v>Collège</v>
          </cell>
          <cell r="F18" t="str">
            <v>CLAVE</v>
          </cell>
          <cell r="G18" t="str">
            <v>Monsieur</v>
          </cell>
          <cell r="H18" t="str">
            <v>Principal</v>
          </cell>
          <cell r="I18" t="str">
            <v>PAPONNET</v>
          </cell>
          <cell r="J18" t="str">
            <v>Madame</v>
          </cell>
          <cell r="K18" t="str">
            <v>CPE</v>
          </cell>
          <cell r="L18" t="str">
            <v>13, Impasse Beauvois</v>
          </cell>
          <cell r="N18" t="str">
            <v xml:space="preserve">45380 </v>
          </cell>
          <cell r="O18" t="str">
            <v>LA CHAPELLE ST MESMIN</v>
          </cell>
          <cell r="P18">
            <v>500</v>
          </cell>
          <cell r="Q18" t="str">
            <v>02.38.72.65.81</v>
          </cell>
          <cell r="R18" t="str">
            <v>02 38 70 52 48</v>
          </cell>
          <cell r="S18" t="str">
            <v>ce.0451035f@ac-orleans-tours.fr</v>
          </cell>
          <cell r="T18" t="str">
            <v>L2, L40</v>
          </cell>
          <cell r="V18" t="str">
            <v>Les Tilleuls</v>
          </cell>
          <cell r="X18" t="str">
            <v>10 min</v>
          </cell>
        </row>
        <row r="19">
          <cell r="A19" t="str">
            <v>Max Jacob</v>
          </cell>
          <cell r="B19" t="str">
            <v>010018</v>
          </cell>
          <cell r="C19" t="str">
            <v>SCOLAIRE</v>
          </cell>
          <cell r="D19" t="str">
            <v>Collège</v>
          </cell>
          <cell r="F19" t="str">
            <v>DORION</v>
          </cell>
          <cell r="G19" t="str">
            <v>Madame</v>
          </cell>
          <cell r="H19" t="str">
            <v>Principale</v>
          </cell>
          <cell r="I19" t="str">
            <v>BRAHIMI</v>
          </cell>
          <cell r="J19" t="str">
            <v>Madame</v>
          </cell>
          <cell r="K19" t="str">
            <v>CPE</v>
          </cell>
          <cell r="L19" t="str">
            <v>26, rue Maurice Millet – BP 76</v>
          </cell>
          <cell r="N19" t="str">
            <v xml:space="preserve">45142 </v>
          </cell>
          <cell r="O19" t="str">
            <v>ST JEAN DE LA RUELLE CEDEX</v>
          </cell>
          <cell r="P19">
            <v>400</v>
          </cell>
          <cell r="Q19" t="str">
            <v>02.38.88.26.70</v>
          </cell>
          <cell r="R19" t="str">
            <v>02 38 72 17 85</v>
          </cell>
          <cell r="S19" t="str">
            <v>ce.0450069f@ac-orleans-tours.fr</v>
          </cell>
          <cell r="T19" t="str">
            <v>L3</v>
          </cell>
          <cell r="V19" t="str">
            <v>Diamants</v>
          </cell>
          <cell r="X19" t="str">
            <v>10 min</v>
          </cell>
        </row>
        <row r="20">
          <cell r="A20" t="str">
            <v>Montabuzard</v>
          </cell>
          <cell r="B20" t="str">
            <v>010019</v>
          </cell>
          <cell r="C20" t="str">
            <v>SCOLAIRE</v>
          </cell>
          <cell r="D20" t="str">
            <v>Collège</v>
          </cell>
          <cell r="F20" t="str">
            <v>BONSANG</v>
          </cell>
          <cell r="G20" t="str">
            <v>Monsieur</v>
          </cell>
          <cell r="H20" t="str">
            <v>Principal</v>
          </cell>
          <cell r="I20" t="str">
            <v>BONNAUT</v>
          </cell>
          <cell r="J20" t="str">
            <v>Madame</v>
          </cell>
          <cell r="K20" t="str">
            <v>CPE</v>
          </cell>
          <cell r="L20" t="str">
            <v>6, Avenue Coudraye</v>
          </cell>
          <cell r="N20" t="str">
            <v xml:space="preserve">45140 </v>
          </cell>
          <cell r="O20" t="str">
            <v>INGRE</v>
          </cell>
          <cell r="P20">
            <v>745</v>
          </cell>
          <cell r="Q20" t="str">
            <v>02.38.74.71.98</v>
          </cell>
          <cell r="R20" t="str">
            <v>02 38 74 86 27</v>
          </cell>
          <cell r="S20" t="str">
            <v>ce.0451068s@ac-orleans-tours.fr</v>
          </cell>
          <cell r="T20" t="str">
            <v>L4, L17, L25, L35,L 40</v>
          </cell>
          <cell r="V20" t="str">
            <v>Maurice Genevoix</v>
          </cell>
          <cell r="X20" t="str">
            <v>10 min</v>
          </cell>
        </row>
        <row r="21">
          <cell r="A21" t="str">
            <v>Montesquieu</v>
          </cell>
          <cell r="B21" t="str">
            <v>010020</v>
          </cell>
          <cell r="C21" t="str">
            <v>SCOLAIRE</v>
          </cell>
          <cell r="D21" t="str">
            <v>Collège</v>
          </cell>
          <cell r="F21" t="str">
            <v>SOUBAÏ</v>
          </cell>
          <cell r="G21" t="str">
            <v>Monsieur</v>
          </cell>
          <cell r="H21" t="str">
            <v>Principal</v>
          </cell>
          <cell r="L21" t="str">
            <v>1, place Albert Camus - BP 26427</v>
          </cell>
          <cell r="N21">
            <v>45064</v>
          </cell>
          <cell r="O21" t="str">
            <v>ORLEANS CEDEX 2</v>
          </cell>
          <cell r="P21">
            <v>450</v>
          </cell>
          <cell r="Q21" t="str">
            <v>02 38 25 10 10</v>
          </cell>
          <cell r="R21" t="str">
            <v>02 38 25 10 11</v>
          </cell>
          <cell r="S21" t="str">
            <v>ce.0451070U@ac-orleans-tours.fr</v>
          </cell>
          <cell r="T21" t="str">
            <v>L7, L13, L24</v>
          </cell>
          <cell r="V21" t="str">
            <v>Montesquieu</v>
          </cell>
          <cell r="X21" t="str">
            <v>10 min</v>
          </cell>
        </row>
        <row r="22">
          <cell r="A22" t="str">
            <v>La Montjoie</v>
          </cell>
          <cell r="B22" t="str">
            <v>010021</v>
          </cell>
          <cell r="C22" t="str">
            <v>SCOLAIRE</v>
          </cell>
          <cell r="D22" t="str">
            <v>Collège</v>
          </cell>
          <cell r="F22" t="str">
            <v>DORVAL</v>
          </cell>
          <cell r="G22" t="str">
            <v>Monsieur</v>
          </cell>
          <cell r="H22" t="str">
            <v>Principal</v>
          </cell>
          <cell r="I22" t="str">
            <v>LEFAUCHOUX</v>
          </cell>
          <cell r="J22" t="str">
            <v>Madame</v>
          </cell>
          <cell r="K22" t="str">
            <v>CPE</v>
          </cell>
          <cell r="L22" t="str">
            <v>331, Rue Maurice Claret</v>
          </cell>
          <cell r="N22" t="str">
            <v xml:space="preserve">45770 </v>
          </cell>
          <cell r="O22" t="str">
            <v>SARAN</v>
          </cell>
          <cell r="P22">
            <v>512</v>
          </cell>
          <cell r="Q22" t="str">
            <v>02.38.79.00.22</v>
          </cell>
          <cell r="R22" t="str">
            <v>02 38 65 93 26</v>
          </cell>
          <cell r="S22" t="str">
            <v>ce.0451038j@ac-orleans-tours.fr</v>
          </cell>
          <cell r="T22" t="str">
            <v>L6, L1, L7, L25</v>
          </cell>
          <cell r="V22" t="str">
            <v>Piscine, Maurice Claret</v>
          </cell>
          <cell r="X22" t="str">
            <v>10 min</v>
          </cell>
        </row>
        <row r="23">
          <cell r="A23" t="str">
            <v>L'Orbellière</v>
          </cell>
          <cell r="B23" t="str">
            <v>010022</v>
          </cell>
          <cell r="C23" t="str">
            <v>SCOLAIRE</v>
          </cell>
          <cell r="D23" t="str">
            <v>Collège</v>
          </cell>
          <cell r="F23" t="str">
            <v>RICHARD</v>
          </cell>
          <cell r="G23" t="str">
            <v>Monsieur</v>
          </cell>
          <cell r="H23" t="str">
            <v>Principal</v>
          </cell>
          <cell r="I23" t="str">
            <v>DJEMAI</v>
          </cell>
          <cell r="J23" t="str">
            <v>Madame</v>
          </cell>
          <cell r="K23" t="str">
            <v>CPE</v>
          </cell>
          <cell r="L23" t="str">
            <v>241 Rue des Cireries</v>
          </cell>
          <cell r="N23" t="str">
            <v xml:space="preserve">45160 </v>
          </cell>
          <cell r="O23" t="str">
            <v>OLIVET</v>
          </cell>
          <cell r="P23">
            <v>500</v>
          </cell>
          <cell r="Q23" t="str">
            <v>02.38.56.06.06</v>
          </cell>
          <cell r="R23" t="str">
            <v>02 38 66 97 36</v>
          </cell>
          <cell r="S23" t="str">
            <v>ce.0451499k@ac-orleans-tours.fr</v>
          </cell>
          <cell r="T23">
            <v>17</v>
          </cell>
          <cell r="V23" t="str">
            <v>Collège de l'Orbellière</v>
          </cell>
          <cell r="X23" t="str">
            <v>10 min</v>
          </cell>
          <cell r="Y23" t="str">
            <v>Horaires transmis en 2014 : erronés</v>
          </cell>
        </row>
        <row r="24">
          <cell r="A24" t="str">
            <v>Pierre de Coubertin</v>
          </cell>
          <cell r="B24" t="str">
            <v>010023</v>
          </cell>
          <cell r="C24" t="str">
            <v>SCOLAIRE</v>
          </cell>
          <cell r="D24" t="str">
            <v>Collège</v>
          </cell>
          <cell r="F24" t="str">
            <v>ROMAIN</v>
          </cell>
          <cell r="G24" t="str">
            <v>Monsieur</v>
          </cell>
          <cell r="H24" t="str">
            <v>Principal</v>
          </cell>
          <cell r="I24" t="str">
            <v>DEMEE</v>
          </cell>
          <cell r="J24" t="str">
            <v>Madame</v>
          </cell>
          <cell r="K24" t="str">
            <v>CPE</v>
          </cell>
          <cell r="L24" t="str">
            <v>66, Avenue Pierre Mendès France</v>
          </cell>
          <cell r="N24" t="str">
            <v xml:space="preserve">45800 </v>
          </cell>
          <cell r="O24" t="str">
            <v>ST JEAN DE BRAYE</v>
          </cell>
          <cell r="P24">
            <v>821</v>
          </cell>
          <cell r="Q24" t="str">
            <v>02.38.86.61.44</v>
          </cell>
          <cell r="R24" t="str">
            <v>02 38 55 07 42</v>
          </cell>
          <cell r="S24" t="str">
            <v>ce.0451072w@ac-orleans-tours.fr</v>
          </cell>
          <cell r="T24" t="str">
            <v>L2, L8, L15, L33, L62</v>
          </cell>
          <cell r="V24" t="str">
            <v>Collège Coubertin, Clos du Hameau</v>
          </cell>
          <cell r="X24" t="str">
            <v>10 min (Coll. Coub.), 
15 min (Clos du H)</v>
          </cell>
          <cell r="Y24" t="str">
            <v>Les élèves de Combleux restent à Coubertin rentrée SEPT 2015. Les élèves de Bou risquent de rester en grande partie à Coubertin. Mise à jour Janvier 2015
Horaires transmis en 2014 : erronés</v>
          </cell>
        </row>
        <row r="25">
          <cell r="A25" t="str">
            <v>Pierre Mendès France</v>
          </cell>
          <cell r="B25" t="str">
            <v>010024</v>
          </cell>
          <cell r="C25" t="str">
            <v>SCOLAIRE</v>
          </cell>
          <cell r="D25" t="str">
            <v>Collège</v>
          </cell>
          <cell r="F25" t="str">
            <v>THARRAULT</v>
          </cell>
          <cell r="G25" t="str">
            <v>Madame</v>
          </cell>
          <cell r="H25" t="str">
            <v>Principale</v>
          </cell>
          <cell r="I25" t="str">
            <v>SANCHIS</v>
          </cell>
          <cell r="J25" t="str">
            <v>Madame</v>
          </cell>
          <cell r="K25" t="str">
            <v>CPE</v>
          </cell>
          <cell r="L25" t="str">
            <v>Rue Blanche</v>
          </cell>
          <cell r="N25" t="str">
            <v xml:space="preserve">45430 </v>
          </cell>
          <cell r="O25" t="str">
            <v>CHECY</v>
          </cell>
          <cell r="P25">
            <v>570</v>
          </cell>
          <cell r="Q25" t="str">
            <v>02.38.86.93.65</v>
          </cell>
          <cell r="R25" t="str">
            <v>02 38 91 31 15</v>
          </cell>
          <cell r="S25" t="str">
            <v>ce.0451365p@ac-orleans-tours.fr</v>
          </cell>
          <cell r="T25" t="str">
            <v>L8, L19, L64</v>
          </cell>
          <cell r="V25" t="str">
            <v>Collège Mendès France, 
Jean Beaudoin (ou Berne)</v>
          </cell>
          <cell r="X25" t="str">
            <v>10 min</v>
          </cell>
        </row>
        <row r="26">
          <cell r="A26" t="str">
            <v>Saint Exupéry</v>
          </cell>
          <cell r="B26" t="str">
            <v>010025</v>
          </cell>
          <cell r="C26" t="str">
            <v>SCOLAIRE</v>
          </cell>
          <cell r="D26" t="str">
            <v>Collège</v>
          </cell>
          <cell r="F26" t="str">
            <v>BEAUNE</v>
          </cell>
          <cell r="G26" t="str">
            <v>Madame</v>
          </cell>
          <cell r="H26" t="str">
            <v>Principale</v>
          </cell>
          <cell r="I26" t="str">
            <v>DJOUAD</v>
          </cell>
          <cell r="J26" t="str">
            <v>Madame</v>
          </cell>
          <cell r="K26" t="str">
            <v>CPE</v>
          </cell>
          <cell r="L26" t="str">
            <v>64, Rue Griffonnerie</v>
          </cell>
          <cell r="N26" t="str">
            <v xml:space="preserve">45800 </v>
          </cell>
          <cell r="O26" t="str">
            <v>ST JEAN DE BRAYE</v>
          </cell>
          <cell r="P26">
            <v>523</v>
          </cell>
          <cell r="Q26" t="str">
            <v>02.38.55.16.42</v>
          </cell>
          <cell r="R26" t="str">
            <v>02 38 70 07 49</v>
          </cell>
          <cell r="S26" t="str">
            <v>ce.0450839t@ac-orleans-tours.fr</v>
          </cell>
          <cell r="T26" t="str">
            <v>Tram B</v>
          </cell>
          <cell r="V26" t="str">
            <v>Verville</v>
          </cell>
          <cell r="X26" t="str">
            <v>10 min</v>
          </cell>
        </row>
        <row r="27">
          <cell r="A27" t="str">
            <v>Val de Loire</v>
          </cell>
          <cell r="B27" t="str">
            <v>010026</v>
          </cell>
          <cell r="C27" t="str">
            <v>SCOLAIRE</v>
          </cell>
          <cell r="D27" t="str">
            <v>Collège</v>
          </cell>
          <cell r="F27" t="str">
            <v>LUCCIONI</v>
          </cell>
          <cell r="G27" t="str">
            <v>Monsieur</v>
          </cell>
          <cell r="H27" t="str">
            <v>Principal</v>
          </cell>
          <cell r="I27" t="str">
            <v>LANDRY</v>
          </cell>
          <cell r="J27" t="str">
            <v>Madame</v>
          </cell>
          <cell r="K27" t="str">
            <v>CPE</v>
          </cell>
          <cell r="L27" t="str">
            <v>1012, rue Chemeau</v>
          </cell>
          <cell r="N27" t="str">
            <v xml:space="preserve">45560 </v>
          </cell>
          <cell r="O27" t="str">
            <v>SAINT DENIS EN VAL</v>
          </cell>
          <cell r="P27">
            <v>500</v>
          </cell>
          <cell r="Q27" t="str">
            <v>02.38.49.20.00</v>
          </cell>
          <cell r="S27" t="str">
            <v>ce.0451660k@ac-orleans-tours.fr</v>
          </cell>
          <cell r="T27" t="str">
            <v>L16</v>
          </cell>
          <cell r="V27" t="str">
            <v>Collège Val de Loire</v>
          </cell>
          <cell r="X27" t="str">
            <v>10 min</v>
          </cell>
          <cell r="Y27" t="str">
            <v>Horaires transmis en 2014 : erronés</v>
          </cell>
        </row>
        <row r="28">
          <cell r="A28" t="str">
            <v>La Croix Saint Marceau</v>
          </cell>
          <cell r="B28" t="str">
            <v>010027</v>
          </cell>
          <cell r="C28" t="str">
            <v>SCOLAIRE</v>
          </cell>
          <cell r="D28" t="str">
            <v>Collège Privé</v>
          </cell>
          <cell r="F28" t="str">
            <v>DE FERAUDY</v>
          </cell>
          <cell r="G28" t="str">
            <v>Madame</v>
          </cell>
          <cell r="H28" t="str">
            <v>Principale</v>
          </cell>
          <cell r="I28" t="str">
            <v>VERGE</v>
          </cell>
          <cell r="J28" t="str">
            <v>Madame</v>
          </cell>
          <cell r="K28" t="str">
            <v>CPE</v>
          </cell>
          <cell r="L28" t="str">
            <v>Rue Jules Gouchault</v>
          </cell>
          <cell r="N28" t="str">
            <v xml:space="preserve">45100 </v>
          </cell>
          <cell r="O28" t="str">
            <v>ORLEANS</v>
          </cell>
          <cell r="P28">
            <v>400</v>
          </cell>
          <cell r="Q28" t="str">
            <v>02 38 56 98 20</v>
          </cell>
          <cell r="R28" t="str">
            <v>02 38 56 98 29</v>
          </cell>
          <cell r="S28" t="str">
            <v>la-croix-st-marceau@orange.fr</v>
          </cell>
          <cell r="T28" t="str">
            <v>L22</v>
          </cell>
          <cell r="V28" t="str">
            <v>Alain Savary</v>
          </cell>
          <cell r="X28" t="str">
            <v>15 min</v>
          </cell>
        </row>
        <row r="29">
          <cell r="A29" t="str">
            <v>La Providence</v>
          </cell>
          <cell r="B29" t="str">
            <v>010028</v>
          </cell>
          <cell r="C29" t="str">
            <v>SCOLAIRE</v>
          </cell>
          <cell r="D29" t="str">
            <v>Collège Privé</v>
          </cell>
          <cell r="F29" t="str">
            <v>CAHU</v>
          </cell>
          <cell r="G29" t="str">
            <v>Monsieur</v>
          </cell>
          <cell r="H29" t="str">
            <v>Chef d'établissement</v>
          </cell>
          <cell r="I29" t="str">
            <v>HEE</v>
          </cell>
          <cell r="J29" t="str">
            <v>Monsieur</v>
          </cell>
          <cell r="K29" t="str">
            <v>CPE</v>
          </cell>
          <cell r="L29" t="str">
            <v>46 rue Pierre Beaulieu</v>
          </cell>
          <cell r="N29" t="str">
            <v xml:space="preserve">45160 </v>
          </cell>
          <cell r="O29" t="str">
            <v>OLIVET</v>
          </cell>
          <cell r="P29">
            <v>443</v>
          </cell>
          <cell r="Q29" t="str">
            <v>02.38.69.08.81</v>
          </cell>
          <cell r="R29" t="str">
            <v>02 38 63 57 13</v>
          </cell>
          <cell r="S29" t="str">
            <v>contact@college-la-providence.fr</v>
          </cell>
          <cell r="T29" t="str">
            <v>L13, L23</v>
          </cell>
          <cell r="V29" t="str">
            <v>Eglise d'Olivet</v>
          </cell>
          <cell r="X29" t="str">
            <v>15 min</v>
          </cell>
        </row>
        <row r="30">
          <cell r="A30" t="str">
            <v>Saint-Aignan</v>
          </cell>
          <cell r="B30" t="str">
            <v>010029</v>
          </cell>
          <cell r="C30" t="str">
            <v>SCOLAIRE</v>
          </cell>
          <cell r="D30" t="str">
            <v>Collège Privé</v>
          </cell>
          <cell r="F30" t="str">
            <v>COIRET</v>
          </cell>
          <cell r="G30" t="str">
            <v>Monsieur</v>
          </cell>
          <cell r="H30" t="str">
            <v>Principal</v>
          </cell>
          <cell r="I30" t="str">
            <v>TERRIER</v>
          </cell>
          <cell r="J30" t="str">
            <v>Madame</v>
          </cell>
          <cell r="K30" t="str">
            <v>CPE</v>
          </cell>
          <cell r="L30" t="str">
            <v>20, Rue St Marc</v>
          </cell>
          <cell r="N30">
            <v>45000</v>
          </cell>
          <cell r="O30" t="str">
            <v>ORLEANS CEDEX</v>
          </cell>
          <cell r="P30">
            <v>390</v>
          </cell>
          <cell r="Q30" t="str">
            <v>02.38.24.02.70</v>
          </cell>
          <cell r="R30" t="str">
            <v>02 38 68 02 91</v>
          </cell>
          <cell r="S30" t="str">
            <v>contact@asmsa.fr</v>
          </cell>
          <cell r="T30" t="str">
            <v>L3, L10</v>
          </cell>
          <cell r="V30" t="str">
            <v>Eglise, Avenue Jean Zay</v>
          </cell>
          <cell r="X30" t="str">
            <v>10 min</v>
          </cell>
        </row>
        <row r="31">
          <cell r="A31" t="str">
            <v>Saint-Charles</v>
          </cell>
          <cell r="B31" t="str">
            <v>010030</v>
          </cell>
          <cell r="C31" t="str">
            <v>SCOLAIRE</v>
          </cell>
          <cell r="D31" t="str">
            <v>Collège Privé</v>
          </cell>
          <cell r="F31" t="str">
            <v>LE NALIO</v>
          </cell>
          <cell r="G31" t="str">
            <v>Monsieur</v>
          </cell>
          <cell r="H31" t="str">
            <v>Principal</v>
          </cell>
          <cell r="I31" t="str">
            <v>ODILE</v>
          </cell>
          <cell r="J31" t="str">
            <v>Monsieur</v>
          </cell>
          <cell r="K31" t="str">
            <v>CPE</v>
          </cell>
          <cell r="L31" t="str">
            <v>24, Rue des Grands Champs</v>
          </cell>
          <cell r="N31">
            <v>45058</v>
          </cell>
          <cell r="O31" t="str">
            <v>ORLEANS</v>
          </cell>
          <cell r="P31">
            <v>460</v>
          </cell>
          <cell r="Q31" t="str">
            <v>02.38.53.13.69</v>
          </cell>
          <cell r="R31" t="str">
            <v>06 86 08 13 89</v>
          </cell>
          <cell r="S31" t="str">
            <v>lycee.st-charles@wanadoo.fr</v>
          </cell>
          <cell r="T31" t="str">
            <v>L1, L2, L4, L5</v>
          </cell>
          <cell r="V31" t="str">
            <v>Médiathèque</v>
          </cell>
          <cell r="X31" t="str">
            <v>10 min</v>
          </cell>
        </row>
        <row r="32">
          <cell r="A32" t="str">
            <v>Saint-Paul Bourdon Blanc</v>
          </cell>
          <cell r="B32" t="str">
            <v>010031</v>
          </cell>
          <cell r="C32" t="str">
            <v>SCOLAIRE</v>
          </cell>
          <cell r="D32" t="str">
            <v>Collège Privé</v>
          </cell>
          <cell r="F32" t="str">
            <v>CHAPUIS</v>
          </cell>
          <cell r="G32" t="str">
            <v>Monsieur</v>
          </cell>
          <cell r="H32" t="str">
            <v>Principal</v>
          </cell>
          <cell r="I32" t="str">
            <v>BOURDONCLE</v>
          </cell>
          <cell r="J32" t="str">
            <v>Monsieur</v>
          </cell>
          <cell r="K32" t="str">
            <v>CPE</v>
          </cell>
          <cell r="L32" t="str">
            <v>22, Rue du Bourdon Blanc</v>
          </cell>
          <cell r="N32" t="str">
            <v xml:space="preserve">45000 </v>
          </cell>
          <cell r="O32" t="str">
            <v>ORLEANS</v>
          </cell>
          <cell r="P32">
            <v>450</v>
          </cell>
          <cell r="Q32" t="str">
            <v>02.38.78.13.80</v>
          </cell>
          <cell r="R32" t="str">
            <v>02 38 78 13 81</v>
          </cell>
          <cell r="S32" t="str">
            <v>stpaulbb@stpaulbb.org
accueil.bb@stpaulbb.org</v>
          </cell>
          <cell r="T32" t="str">
            <v>Tram B, L2, L4, L7</v>
          </cell>
          <cell r="U32" t="str">
            <v>3, 5</v>
          </cell>
          <cell r="V32" t="str">
            <v>Cathédrale-H. de Ville, Aristide Briand</v>
          </cell>
          <cell r="X32" t="str">
            <v>10 min</v>
          </cell>
        </row>
        <row r="33">
          <cell r="A33" t="str">
            <v>Sainte-Croix Saint-Euverte</v>
          </cell>
          <cell r="B33" t="str">
            <v>010032</v>
          </cell>
          <cell r="C33" t="str">
            <v>SCOLAIRE</v>
          </cell>
          <cell r="D33" t="str">
            <v>Collège Privé</v>
          </cell>
          <cell r="F33" t="str">
            <v>VERON</v>
          </cell>
          <cell r="G33" t="str">
            <v>Monsieur</v>
          </cell>
          <cell r="H33" t="str">
            <v>Principal</v>
          </cell>
          <cell r="L33" t="str">
            <v>75bis, Rue du Faubourg Bannier</v>
          </cell>
          <cell r="N33" t="str">
            <v xml:space="preserve">45000 </v>
          </cell>
          <cell r="O33" t="str">
            <v>ORLEANS</v>
          </cell>
          <cell r="P33">
            <v>835</v>
          </cell>
          <cell r="Q33" t="str">
            <v>02.38.52.27.30</v>
          </cell>
          <cell r="R33" t="str">
            <v>02 38 53 98 29
02 38 52 27 03</v>
          </cell>
          <cell r="S33" t="str">
            <v>secr.general@scse.fr</v>
          </cell>
          <cell r="T33" t="str">
            <v>L1</v>
          </cell>
          <cell r="V33" t="str">
            <v>Pasteur</v>
          </cell>
          <cell r="X33" t="str">
            <v>15 min</v>
          </cell>
        </row>
        <row r="34">
          <cell r="A34" t="str">
            <v>Benjamin Franklin</v>
          </cell>
          <cell r="B34" t="str">
            <v>010033</v>
          </cell>
          <cell r="C34" t="str">
            <v>SCOLAIRE</v>
          </cell>
          <cell r="D34" t="str">
            <v>Lycée</v>
          </cell>
          <cell r="E34" t="str">
            <v>André Chêne, Condorcet, J. Rostand, J. Pelletier</v>
          </cell>
          <cell r="F34" t="str">
            <v>GENET</v>
          </cell>
          <cell r="G34" t="str">
            <v>Monsieur</v>
          </cell>
          <cell r="H34" t="str">
            <v>Proviseur</v>
          </cell>
          <cell r="I34" t="str">
            <v>CASENAVE</v>
          </cell>
          <cell r="J34" t="str">
            <v>Madame</v>
          </cell>
          <cell r="K34" t="str">
            <v>CPE</v>
          </cell>
          <cell r="L34" t="str">
            <v>21bis, Rue Eugène Vignat</v>
          </cell>
          <cell r="N34" t="str">
            <v xml:space="preserve">45010 </v>
          </cell>
          <cell r="O34" t="str">
            <v>ORLEANS CEDEX</v>
          </cell>
          <cell r="P34">
            <v>1700</v>
          </cell>
          <cell r="Q34" t="str">
            <v>02.38.79.10.10</v>
          </cell>
          <cell r="R34" t="str">
            <v>02 38 79 10 00</v>
          </cell>
          <cell r="S34" t="str">
            <v>ce.0450051l@ac-orleans-tours.fr</v>
          </cell>
          <cell r="T34" t="str">
            <v>Tram A &amp; B, L1, L2, L3, L4, L5, L6, L7, L10, L18</v>
          </cell>
          <cell r="V34" t="str">
            <v>Benjamin Franklin, Eugène Vignat, Gare d'Orléans</v>
          </cell>
          <cell r="X34" t="str">
            <v>15 min</v>
          </cell>
        </row>
        <row r="35">
          <cell r="A35" t="str">
            <v>Charles Péguy (Lycée)</v>
          </cell>
          <cell r="B35" t="str">
            <v>010034</v>
          </cell>
          <cell r="C35" t="str">
            <v>SCOLAIRE</v>
          </cell>
          <cell r="D35" t="str">
            <v>Lycée</v>
          </cell>
          <cell r="E35" t="str">
            <v>Ch. Rivière, L'Orbellière, E. Dolet, J. d'Arc : uniquement école du J. des Plantes</v>
          </cell>
          <cell r="F35" t="str">
            <v>CIMOLINO</v>
          </cell>
          <cell r="G35" t="str">
            <v>Monsieur</v>
          </cell>
          <cell r="H35" t="str">
            <v>Proviseur</v>
          </cell>
          <cell r="I35" t="str">
            <v>MOREAU</v>
          </cell>
          <cell r="J35" t="str">
            <v>Madame</v>
          </cell>
          <cell r="K35" t="str">
            <v>CPE</v>
          </cell>
          <cell r="L35" t="str">
            <v>1, Cours Victor Hugo</v>
          </cell>
          <cell r="N35">
            <v>45074</v>
          </cell>
          <cell r="O35" t="str">
            <v>ORLEANS</v>
          </cell>
          <cell r="P35">
            <v>1274</v>
          </cell>
          <cell r="Q35" t="str">
            <v>02.38.22.62.40</v>
          </cell>
          <cell r="R35" t="str">
            <v>02 38 51 01 36</v>
          </cell>
          <cell r="S35" t="str">
            <v>ce.0451526p@ac-orleans-tours.fr</v>
          </cell>
          <cell r="T35" t="str">
            <v>L1, L16</v>
          </cell>
          <cell r="U35" t="str">
            <v>A</v>
          </cell>
          <cell r="V35" t="str">
            <v>Candolle</v>
          </cell>
          <cell r="X35" t="str">
            <v>10 min</v>
          </cell>
          <cell r="Y35" t="str">
            <v>Horaires transmis en 2014 : erronés</v>
          </cell>
        </row>
        <row r="36">
          <cell r="A36" t="str">
            <v>Jacques Monod</v>
          </cell>
          <cell r="B36" t="str">
            <v>010035</v>
          </cell>
          <cell r="C36" t="str">
            <v>SCOLAIRE</v>
          </cell>
          <cell r="D36" t="str">
            <v>Lycée</v>
          </cell>
          <cell r="E36" t="str">
            <v>P. de Coubertin, St Exupéry, CHÉCY</v>
          </cell>
          <cell r="F36" t="str">
            <v>BARON</v>
          </cell>
          <cell r="G36" t="str">
            <v>Madame</v>
          </cell>
          <cell r="H36" t="str">
            <v>Proviseur</v>
          </cell>
          <cell r="I36" t="str">
            <v>STRINTZ</v>
          </cell>
          <cell r="J36" t="str">
            <v>Monsieur</v>
          </cell>
          <cell r="K36" t="str">
            <v>CPE</v>
          </cell>
          <cell r="L36" t="str">
            <v>7, Rue Léon Blum</v>
          </cell>
          <cell r="N36" t="str">
            <v xml:space="preserve">45800 </v>
          </cell>
          <cell r="O36" t="str">
            <v>ST JEAN DE BRAYE</v>
          </cell>
          <cell r="P36">
            <v>1400</v>
          </cell>
          <cell r="Q36" t="str">
            <v>02.38.55.72.30</v>
          </cell>
          <cell r="R36" t="str">
            <v xml:space="preserve"> -</v>
          </cell>
          <cell r="S36" t="str">
            <v>ce.0451462v@ac-orleans-tours.fr</v>
          </cell>
          <cell r="T36" t="str">
            <v>Tram B,  L2, L8, L15, L19, L33, L37</v>
          </cell>
          <cell r="V36" t="str">
            <v>Léon Blum</v>
          </cell>
          <cell r="X36" t="str">
            <v>10 min</v>
          </cell>
        </row>
        <row r="37">
          <cell r="A37" t="str">
            <v>Jean Zay</v>
          </cell>
          <cell r="B37" t="str">
            <v>010036</v>
          </cell>
          <cell r="C37" t="str">
            <v>SCOLAIRE</v>
          </cell>
          <cell r="D37" t="str">
            <v>Lycée</v>
          </cell>
          <cell r="E37" t="str">
            <v>J. d’Arc : sauf école du J. des Plantes, J. Curie, J. Prévert, Max Jacob, A. Malraux, SAINT-DENIS-EN-VAL</v>
          </cell>
          <cell r="F37" t="str">
            <v>RICHARD</v>
          </cell>
          <cell r="G37" t="str">
            <v>Madame</v>
          </cell>
          <cell r="H37" t="str">
            <v>Proviseur</v>
          </cell>
          <cell r="I37" t="str">
            <v>SOBRIE</v>
          </cell>
          <cell r="J37" t="str">
            <v>Madame</v>
          </cell>
          <cell r="K37" t="str">
            <v>CPE</v>
          </cell>
          <cell r="L37" t="str">
            <v>2, Rue Ferdinand Buisson</v>
          </cell>
          <cell r="N37" t="str">
            <v xml:space="preserve">45044 </v>
          </cell>
          <cell r="O37" t="str">
            <v>ORLEANS CEDEX</v>
          </cell>
          <cell r="P37">
            <v>1298</v>
          </cell>
          <cell r="Q37" t="str">
            <v>02.38.78.12.12</v>
          </cell>
          <cell r="R37" t="str">
            <v>02 38 78 12 18</v>
          </cell>
          <cell r="S37" t="str">
            <v>ce.0450050k@ac-orleans-tours.fr</v>
          </cell>
          <cell r="T37" t="str">
            <v xml:space="preserve">Tram B, L2, L3, L4, L5, L6, L7, L10 </v>
          </cell>
          <cell r="V37" t="str">
            <v>Carré St Vincent, Halmagrand, Droits de l'Homme</v>
          </cell>
          <cell r="X37" t="str">
            <v>10 min</v>
          </cell>
        </row>
        <row r="38">
          <cell r="A38" t="str">
            <v>Maurice Genevoix</v>
          </cell>
          <cell r="B38" t="str">
            <v>010037</v>
          </cell>
          <cell r="C38" t="str">
            <v>SCOLAIRE</v>
          </cell>
          <cell r="D38" t="str">
            <v>Lycée</v>
          </cell>
          <cell r="E38" t="str">
            <v>INGRÉ, LA CHAPELLE ST MESMIN, SARAN</v>
          </cell>
          <cell r="F38" t="str">
            <v>MAUGUIN</v>
          </cell>
          <cell r="G38" t="str">
            <v>Monsieur</v>
          </cell>
          <cell r="H38" t="str">
            <v>Proviseur</v>
          </cell>
          <cell r="I38" t="str">
            <v>ADAM</v>
          </cell>
          <cell r="J38" t="str">
            <v>Madame</v>
          </cell>
          <cell r="K38" t="str">
            <v>CPE</v>
          </cell>
          <cell r="L38" t="str">
            <v>1, Avenue de la Grenaudière – BP30</v>
          </cell>
          <cell r="N38" t="str">
            <v xml:space="preserve">45147 </v>
          </cell>
          <cell r="O38" t="str">
            <v>INGRE CEDEX</v>
          </cell>
          <cell r="P38">
            <v>1202</v>
          </cell>
          <cell r="Q38" t="str">
            <v>02.38.78.77.76</v>
          </cell>
          <cell r="R38" t="str">
            <v>02 38 78 77 65</v>
          </cell>
          <cell r="S38" t="str">
            <v>ce.0451483t@ac-orleans-tours.fr</v>
          </cell>
          <cell r="T38" t="str">
            <v>L4, L17, L25, L35, L40</v>
          </cell>
          <cell r="V38" t="str">
            <v>Maurice Genevoix</v>
          </cell>
          <cell r="X38" t="str">
            <v>10 min</v>
          </cell>
        </row>
        <row r="39">
          <cell r="A39" t="str">
            <v>Pothier</v>
          </cell>
          <cell r="B39" t="str">
            <v>010038</v>
          </cell>
          <cell r="C39" t="str">
            <v>SCOLAIRE</v>
          </cell>
          <cell r="D39" t="str">
            <v>Lycée</v>
          </cell>
          <cell r="E39" t="str">
            <v>A. Bailly, Dunois</v>
          </cell>
          <cell r="F39" t="str">
            <v>PLASSE</v>
          </cell>
          <cell r="G39" t="str">
            <v>Monsieur</v>
          </cell>
          <cell r="H39" t="str">
            <v>Proviseur</v>
          </cell>
          <cell r="I39" t="str">
            <v>CHESNOY</v>
          </cell>
          <cell r="J39" t="str">
            <v>Madame</v>
          </cell>
          <cell r="K39" t="str">
            <v>CPE</v>
          </cell>
          <cell r="L39" t="str">
            <v>2bis, Rue Marcel Proust</v>
          </cell>
          <cell r="N39" t="str">
            <v xml:space="preserve">45044 </v>
          </cell>
          <cell r="O39" t="str">
            <v>ORLEANS CEDEX 01</v>
          </cell>
          <cell r="P39">
            <v>1950</v>
          </cell>
          <cell r="Q39" t="str">
            <v>02.38.79.56.00</v>
          </cell>
          <cell r="R39" t="str">
            <v>02 38 81 74 56</v>
          </cell>
          <cell r="S39" t="str">
            <v>ce.0450049j@ac-orleans-tours.fr</v>
          </cell>
          <cell r="T39" t="str">
            <v xml:space="preserve">Tram A &amp; B, L1,  L2, L3, L4, L5, L6, L7, L10, L18 </v>
          </cell>
          <cell r="V39" t="str">
            <v>Benjamin Franklin, Gare d'Orléans</v>
          </cell>
          <cell r="X39" t="str">
            <v>15 min</v>
          </cell>
        </row>
        <row r="40">
          <cell r="A40" t="str">
            <v>Voltaire</v>
          </cell>
          <cell r="B40" t="str">
            <v>010039</v>
          </cell>
          <cell r="C40" t="str">
            <v>SCOLAIRE</v>
          </cell>
          <cell r="D40" t="str">
            <v>Lycée</v>
          </cell>
          <cell r="E40" t="str">
            <v>A. Fournier, Montesquieu, La Bolière</v>
          </cell>
          <cell r="F40" t="str">
            <v>MEITINGER</v>
          </cell>
          <cell r="G40" t="str">
            <v>Monsieur</v>
          </cell>
          <cell r="H40" t="str">
            <v>Proviseur</v>
          </cell>
          <cell r="I40" t="str">
            <v>KERVRAN</v>
          </cell>
          <cell r="J40" t="str">
            <v>Madame</v>
          </cell>
          <cell r="K40" t="str">
            <v>CPE</v>
          </cell>
          <cell r="L40" t="str">
            <v>3, Avenue Voltaire - La Source</v>
          </cell>
          <cell r="N40" t="str">
            <v xml:space="preserve">45072 </v>
          </cell>
          <cell r="O40" t="str">
            <v>ORLEANS CEDEX 2</v>
          </cell>
          <cell r="P40">
            <v>1730</v>
          </cell>
          <cell r="Q40" t="str">
            <v>02.38.63.36.20</v>
          </cell>
          <cell r="R40" t="str">
            <v>02 38 63 89 45</v>
          </cell>
          <cell r="S40" t="str">
            <v>ce.0450782f@ac-orleans-tours.fr</v>
          </cell>
          <cell r="T40" t="str">
            <v>Tram A, L7, L13, L24</v>
          </cell>
          <cell r="V40" t="str">
            <v>Montesquieu</v>
          </cell>
          <cell r="X40" t="str">
            <v>10 min</v>
          </cell>
        </row>
        <row r="41">
          <cell r="A41" t="str">
            <v>Lycée des Métiers Sainte-Croix Saint-Euverte</v>
          </cell>
          <cell r="B41" t="str">
            <v>010040</v>
          </cell>
          <cell r="C41" t="str">
            <v>SCOLAIRE</v>
          </cell>
          <cell r="D41" t="str">
            <v>Lycée Privé</v>
          </cell>
          <cell r="F41" t="str">
            <v>VERON</v>
          </cell>
          <cell r="G41" t="str">
            <v>Monsieur</v>
          </cell>
          <cell r="H41" t="str">
            <v>Proviseur</v>
          </cell>
          <cell r="I41" t="str">
            <v>MOUNIER</v>
          </cell>
          <cell r="J41" t="str">
            <v>Monsieur</v>
          </cell>
          <cell r="K41" t="str">
            <v>Responsable lycée</v>
          </cell>
          <cell r="L41" t="str">
            <v>28, Rue de l'Etelon</v>
          </cell>
          <cell r="N41" t="str">
            <v xml:space="preserve">45000 </v>
          </cell>
          <cell r="O41" t="str">
            <v>ORLEANS</v>
          </cell>
          <cell r="P41">
            <v>600</v>
          </cell>
          <cell r="Q41" t="str">
            <v>02 38 52 27 00</v>
          </cell>
          <cell r="R41" t="str">
            <v>02 38 52 27 01</v>
          </cell>
          <cell r="S41" t="str">
            <v>sblanc@scse.fr</v>
          </cell>
          <cell r="T41" t="str">
            <v>L2, L4, L7, L10</v>
          </cell>
          <cell r="V41" t="str">
            <v>Aristide Briand</v>
          </cell>
          <cell r="X41" t="str">
            <v>10 min</v>
          </cell>
        </row>
        <row r="42">
          <cell r="A42" t="str">
            <v>Saint Charles (Lycée)</v>
          </cell>
          <cell r="B42" t="str">
            <v>010041</v>
          </cell>
          <cell r="C42" t="str">
            <v>SCOLAIRE</v>
          </cell>
          <cell r="D42" t="str">
            <v>Lycée Privé</v>
          </cell>
          <cell r="F42" t="str">
            <v>LE NALIO</v>
          </cell>
          <cell r="G42" t="str">
            <v>Monsieur</v>
          </cell>
          <cell r="H42" t="str">
            <v>Proviseur</v>
          </cell>
          <cell r="I42" t="str">
            <v>RINGOY</v>
          </cell>
          <cell r="J42" t="str">
            <v>Madame</v>
          </cell>
          <cell r="K42" t="str">
            <v>CPE</v>
          </cell>
          <cell r="L42" t="str">
            <v>31, Avenue Saint-Fiacre</v>
          </cell>
          <cell r="N42" t="str">
            <v xml:space="preserve">45000 </v>
          </cell>
          <cell r="O42" t="str">
            <v>ORLEANS</v>
          </cell>
          <cell r="P42">
            <v>440</v>
          </cell>
          <cell r="Q42" t="str">
            <v>02.38.53.13.69</v>
          </cell>
          <cell r="S42" t="str">
            <v>lycee.st-charles@wanadoo.fr</v>
          </cell>
          <cell r="T42">
            <v>22</v>
          </cell>
          <cell r="V42" t="str">
            <v>Alain Savary, Michelet</v>
          </cell>
          <cell r="X42" t="str">
            <v>10 min</v>
          </cell>
        </row>
        <row r="43">
          <cell r="A43" t="str">
            <v>Saint Paul Bourdon Blanc (Lycée)</v>
          </cell>
          <cell r="B43" t="str">
            <v>010042</v>
          </cell>
          <cell r="C43" t="str">
            <v>SCOLAIRE</v>
          </cell>
          <cell r="D43" t="str">
            <v>Lycée Privé</v>
          </cell>
          <cell r="F43" t="str">
            <v>CHAPUIS</v>
          </cell>
          <cell r="G43" t="str">
            <v>Monsieur</v>
          </cell>
          <cell r="H43" t="str">
            <v>Proviseur</v>
          </cell>
          <cell r="I43" t="str">
            <v>DE SAINT ALBIN</v>
          </cell>
          <cell r="J43" t="str">
            <v>Monsieur</v>
          </cell>
          <cell r="K43" t="str">
            <v>CPE</v>
          </cell>
          <cell r="L43" t="str">
            <v>6, Rue Neuve Saint-Aignan</v>
          </cell>
          <cell r="N43" t="str">
            <v xml:space="preserve">45057 </v>
          </cell>
          <cell r="O43" t="str">
            <v>ORLEANS CEDEX 1</v>
          </cell>
          <cell r="P43">
            <v>1300</v>
          </cell>
          <cell r="Q43" t="str">
            <v>02.38.78.13.00</v>
          </cell>
          <cell r="R43" t="str">
            <v>02 38 78 13 01</v>
          </cell>
          <cell r="S43" t="str">
            <v>stpaulbb@stpaulbb.org</v>
          </cell>
          <cell r="T43" t="str">
            <v>L</v>
          </cell>
          <cell r="V43" t="str">
            <v>St Aignan</v>
          </cell>
          <cell r="X43" t="str">
            <v>10 min</v>
          </cell>
        </row>
        <row r="44">
          <cell r="A44" t="str">
            <v>Sainte Croix Saint Euverte (Lycée)</v>
          </cell>
          <cell r="B44" t="str">
            <v>010043</v>
          </cell>
          <cell r="C44" t="str">
            <v>SCOLAIRE</v>
          </cell>
          <cell r="D44" t="str">
            <v>Lycée Privé LEGT</v>
          </cell>
          <cell r="F44" t="str">
            <v>VERON</v>
          </cell>
          <cell r="G44" t="str">
            <v>Monsieur</v>
          </cell>
          <cell r="H44" t="str">
            <v>Proviseur</v>
          </cell>
          <cell r="I44" t="str">
            <v>GUILLAUME</v>
          </cell>
          <cell r="J44" t="str">
            <v>Madame</v>
          </cell>
          <cell r="K44" t="str">
            <v>Responsable lycée</v>
          </cell>
          <cell r="L44" t="str">
            <v>2, Place du Champ Saint-Marc</v>
          </cell>
          <cell r="N44" t="str">
            <v xml:space="preserve">45056 </v>
          </cell>
          <cell r="O44" t="str">
            <v>ORLEANS CEDEX 1</v>
          </cell>
          <cell r="P44">
            <v>600</v>
          </cell>
          <cell r="Q44" t="str">
            <v>02.38.52.27.00</v>
          </cell>
          <cell r="R44" t="str">
            <v>02 38 52 27 01</v>
          </cell>
          <cell r="S44" t="str">
            <v>leg@scse.fr</v>
          </cell>
          <cell r="T44" t="str">
            <v>L3, L5</v>
          </cell>
          <cell r="V44" t="str">
            <v>Avenue jean Zay</v>
          </cell>
          <cell r="X44" t="str">
            <v>10 min</v>
          </cell>
        </row>
        <row r="45">
          <cell r="A45" t="str">
            <v>Paul Gauguin</v>
          </cell>
          <cell r="B45" t="str">
            <v>010044</v>
          </cell>
          <cell r="C45" t="str">
            <v>SCOLAIRE</v>
          </cell>
          <cell r="D45" t="str">
            <v>Lycée Professionnel</v>
          </cell>
          <cell r="F45" t="str">
            <v>MARIE</v>
          </cell>
          <cell r="G45" t="str">
            <v>Monsieur</v>
          </cell>
          <cell r="H45" t="str">
            <v>Proviseur</v>
          </cell>
          <cell r="I45" t="str">
            <v>BEAUFILS</v>
          </cell>
          <cell r="J45" t="str">
            <v>Madame</v>
          </cell>
          <cell r="K45" t="str">
            <v>CPE</v>
          </cell>
          <cell r="L45" t="str">
            <v>10, Avenue de la Recherche Scientifique</v>
          </cell>
          <cell r="N45" t="str">
            <v xml:space="preserve">45010 </v>
          </cell>
          <cell r="O45" t="str">
            <v>ORLEANS CEDEX 2</v>
          </cell>
          <cell r="P45">
            <v>720</v>
          </cell>
          <cell r="Q45" t="str">
            <v>02.38.69.16.88</v>
          </cell>
          <cell r="R45" t="str">
            <v>02 38 63 89 93</v>
          </cell>
          <cell r="S45" t="str">
            <v xml:space="preserve">ce.0450786k@ac-orleans-tours.fr
</v>
          </cell>
          <cell r="T45" t="str">
            <v>Tram A,L13, L24</v>
          </cell>
          <cell r="U45">
            <v>7</v>
          </cell>
          <cell r="V45" t="str">
            <v>Université-L'Indien, Voltaire-Gauguin</v>
          </cell>
          <cell r="W45" t="str">
            <v>Diderot, Montesquieu</v>
          </cell>
          <cell r="X45" t="str">
            <v>15 min (tram)
10 min (bus)</v>
          </cell>
        </row>
        <row r="46">
          <cell r="A46" t="str">
            <v>Françoise Dolto</v>
          </cell>
          <cell r="B46" t="str">
            <v>010045</v>
          </cell>
          <cell r="C46" t="str">
            <v>SCOLAIRE</v>
          </cell>
          <cell r="D46" t="str">
            <v>Lycée Professionnel</v>
          </cell>
          <cell r="F46" t="str">
            <v>NEYRET</v>
          </cell>
          <cell r="G46" t="str">
            <v>Monsieur</v>
          </cell>
          <cell r="H46" t="str">
            <v>Proviseur</v>
          </cell>
          <cell r="I46" t="str">
            <v>NIBAUDEAU</v>
          </cell>
          <cell r="J46" t="str">
            <v>Monsieur</v>
          </cell>
          <cell r="K46" t="str">
            <v>CPE</v>
          </cell>
          <cell r="L46" t="str">
            <v>125, Rue Claude Debussy</v>
          </cell>
          <cell r="N46" t="str">
            <v xml:space="preserve">45160 </v>
          </cell>
          <cell r="O46" t="str">
            <v>OLIVET</v>
          </cell>
          <cell r="P46">
            <v>400</v>
          </cell>
          <cell r="Q46" t="str">
            <v>02.38.63.49.16</v>
          </cell>
          <cell r="R46" t="str">
            <v>02 38 63 87 05</v>
          </cell>
          <cell r="S46" t="str">
            <v>ce.0451304y@ac-orleans-tours.fr
jerome.nibaudeau@ac-orleans-tours.fr</v>
          </cell>
          <cell r="T46" t="str">
            <v>L13</v>
          </cell>
          <cell r="V46" t="str">
            <v>Lycée Dolto</v>
          </cell>
          <cell r="X46" t="str">
            <v>10 min</v>
          </cell>
        </row>
        <row r="47">
          <cell r="A47" t="str">
            <v>Henri Gaudier Brzeska</v>
          </cell>
          <cell r="B47" t="str">
            <v>010046</v>
          </cell>
          <cell r="C47" t="str">
            <v>SCOLAIRE</v>
          </cell>
          <cell r="D47" t="str">
            <v>Lycée Professionnel</v>
          </cell>
          <cell r="F47" t="str">
            <v>FERRY-VANNIERE</v>
          </cell>
          <cell r="G47" t="str">
            <v>Madame</v>
          </cell>
          <cell r="H47" t="str">
            <v>Proviseur</v>
          </cell>
          <cell r="I47" t="str">
            <v>LALANDE</v>
          </cell>
          <cell r="J47" t="str">
            <v>Monsieur</v>
          </cell>
          <cell r="K47" t="str">
            <v>CPE</v>
          </cell>
          <cell r="L47" t="str">
            <v>40, Avenue Denis Papin</v>
          </cell>
          <cell r="N47" t="str">
            <v xml:space="preserve">45800 </v>
          </cell>
          <cell r="O47" t="str">
            <v>ST JEAN DE BRAYE</v>
          </cell>
          <cell r="P47">
            <v>900</v>
          </cell>
          <cell r="Q47" t="str">
            <v>02.38.22.13.50</v>
          </cell>
          <cell r="R47" t="str">
            <v>02 38 22 13 52</v>
          </cell>
          <cell r="S47" t="str">
            <v>ce.0450064a@ac-orleans-tours.fr</v>
          </cell>
          <cell r="T47" t="str">
            <v>Tram B, L15</v>
          </cell>
          <cell r="V47" t="str">
            <v>Gaudier Brzeska</v>
          </cell>
          <cell r="X47" t="str">
            <v>10 min</v>
          </cell>
        </row>
        <row r="48">
          <cell r="A48" t="str">
            <v>Jean Lurçat</v>
          </cell>
          <cell r="B48" t="str">
            <v>010047</v>
          </cell>
          <cell r="C48" t="str">
            <v>SCOLAIRE</v>
          </cell>
          <cell r="D48" t="str">
            <v>Lycée Professionnel</v>
          </cell>
          <cell r="F48" t="str">
            <v>VARGUES</v>
          </cell>
          <cell r="G48" t="str">
            <v>Monsieur</v>
          </cell>
          <cell r="H48" t="str">
            <v>Proviseur</v>
          </cell>
          <cell r="I48" t="str">
            <v>CHRISTOPHE</v>
          </cell>
          <cell r="J48" t="str">
            <v>Madame</v>
          </cell>
          <cell r="K48" t="str">
            <v>CPE</v>
          </cell>
          <cell r="L48" t="str">
            <v>4, Rue Perron</v>
          </cell>
          <cell r="N48" t="str">
            <v xml:space="preserve">45400 </v>
          </cell>
          <cell r="O48" t="str">
            <v>FLEURY LES AUBRAIS</v>
          </cell>
          <cell r="P48">
            <v>500</v>
          </cell>
          <cell r="Q48" t="str">
            <v>02.38.70.97.00</v>
          </cell>
          <cell r="R48" t="str">
            <v xml:space="preserve">02 38 70 97 11 </v>
          </cell>
          <cell r="S48" t="str">
            <v>ce.0451067r@ac-orleans-tours.fr</v>
          </cell>
          <cell r="T48" t="str">
            <v>Tram A, L5, L21, L37</v>
          </cell>
          <cell r="V48" t="str">
            <v>Jules Verne, Bustière (Tram A-L7), Lamballe (Tram A-L6)</v>
          </cell>
          <cell r="X48" t="str">
            <v>15 min</v>
          </cell>
        </row>
        <row r="49">
          <cell r="A49" t="str">
            <v>Maréchal Leclerc</v>
          </cell>
          <cell r="B49" t="str">
            <v>010048</v>
          </cell>
          <cell r="C49" t="str">
            <v>SCOLAIRE</v>
          </cell>
          <cell r="D49" t="str">
            <v>Lycée Professionnel</v>
          </cell>
          <cell r="F49" t="str">
            <v>LUCAS</v>
          </cell>
          <cell r="G49" t="str">
            <v>Madame</v>
          </cell>
          <cell r="H49" t="str">
            <v>Proviseur</v>
          </cell>
          <cell r="L49" t="str">
            <v>85, Avenue Georges Clémenceau</v>
          </cell>
          <cell r="N49" t="str">
            <v xml:space="preserve">45140 </v>
          </cell>
          <cell r="O49" t="str">
            <v>ST JEAN DE LA RUELLE</v>
          </cell>
          <cell r="P49">
            <v>660</v>
          </cell>
          <cell r="Q49" t="str">
            <v>02.38.88.32.40</v>
          </cell>
          <cell r="R49" t="str">
            <v>02 38 88 22 25</v>
          </cell>
          <cell r="S49" t="str">
            <v>vs-marechal@ac-orleans-tours.fr</v>
          </cell>
          <cell r="T49" t="str">
            <v>L3, L17</v>
          </cell>
          <cell r="V49" t="str">
            <v>Roche aux Fées, Viviane</v>
          </cell>
          <cell r="X49" t="str">
            <v>15 min(L17), 
10 min(L3)</v>
          </cell>
        </row>
        <row r="50">
          <cell r="A50" t="str">
            <v>IUT de la Source</v>
          </cell>
          <cell r="B50" t="str">
            <v>010049</v>
          </cell>
          <cell r="C50" t="str">
            <v>SCOLAIRE</v>
          </cell>
          <cell r="D50" t="str">
            <v>Enseignement supérieur</v>
          </cell>
          <cell r="L50" t="str">
            <v>16, Rue d'Issoudun</v>
          </cell>
          <cell r="N50">
            <v>45000</v>
          </cell>
          <cell r="O50" t="str">
            <v>ORLEANS</v>
          </cell>
          <cell r="P50">
            <v>1300</v>
          </cell>
          <cell r="Q50" t="str">
            <v>02.38.49.44.00</v>
          </cell>
          <cell r="S50" t="str">
            <v>directeur.iut45@univ-orleans,fr</v>
          </cell>
          <cell r="T50" t="str">
            <v>L7</v>
          </cell>
          <cell r="V50" t="str">
            <v>Polytech'</v>
          </cell>
          <cell r="X50" t="str">
            <v>15 min</v>
          </cell>
        </row>
        <row r="51">
          <cell r="A51" t="str">
            <v>POLYTECH' (site Galilée)</v>
          </cell>
          <cell r="B51" t="str">
            <v>010050</v>
          </cell>
          <cell r="C51" t="str">
            <v>SCOLAIRE</v>
          </cell>
          <cell r="D51" t="str">
            <v>Enseignement supérieur</v>
          </cell>
          <cell r="F51" t="str">
            <v>LEGER</v>
          </cell>
          <cell r="G51" t="str">
            <v>Monsieur</v>
          </cell>
          <cell r="H51" t="str">
            <v>Directeur</v>
          </cell>
          <cell r="L51" t="str">
            <v>12, Rue de Blois</v>
          </cell>
          <cell r="N51">
            <v>45000</v>
          </cell>
          <cell r="O51" t="str">
            <v>ORLEANS</v>
          </cell>
          <cell r="P51">
            <v>1150</v>
          </cell>
          <cell r="Q51" t="str">
            <v>02.38.41.70.50</v>
          </cell>
          <cell r="S51" t="str">
            <v>Communication.Polytech@univ-orleans.fr</v>
          </cell>
          <cell r="T51" t="str">
            <v>L7</v>
          </cell>
          <cell r="V51" t="str">
            <v>Polytech'</v>
          </cell>
          <cell r="X51" t="str">
            <v>15 min</v>
          </cell>
        </row>
        <row r="52">
          <cell r="A52" t="str">
            <v>POLYTECH' (site principal-Vinci)</v>
          </cell>
          <cell r="B52" t="str">
            <v>010051</v>
          </cell>
          <cell r="C52" t="str">
            <v>SCOLAIRE</v>
          </cell>
          <cell r="D52" t="str">
            <v>Enseignement supérieur</v>
          </cell>
          <cell r="F52" t="str">
            <v>LEGER</v>
          </cell>
          <cell r="G52" t="str">
            <v>Monsieur</v>
          </cell>
          <cell r="H52" t="str">
            <v>Directeur</v>
          </cell>
          <cell r="L52" t="str">
            <v>8 rue Léonard de Vinci</v>
          </cell>
          <cell r="N52">
            <v>45100</v>
          </cell>
          <cell r="O52" t="str">
            <v>ORLEANS</v>
          </cell>
          <cell r="P52">
            <v>700</v>
          </cell>
          <cell r="S52" t="str">
            <v>directeur.polytech@univ-orleans.fr</v>
          </cell>
          <cell r="T52" t="str">
            <v>Tram A</v>
          </cell>
          <cell r="V52" t="str">
            <v>Université-L'Indien</v>
          </cell>
        </row>
        <row r="53">
          <cell r="A53" t="str">
            <v>Ecole Primaire de Mardié</v>
          </cell>
          <cell r="B53" t="str">
            <v>010052</v>
          </cell>
          <cell r="C53" t="str">
            <v>SCOLAIRE</v>
          </cell>
          <cell r="D53" t="str">
            <v>Ecole primaire</v>
          </cell>
          <cell r="T53" t="str">
            <v>L64</v>
          </cell>
          <cell r="V53" t="str">
            <v>Place Jean Zay</v>
          </cell>
        </row>
        <row r="54">
          <cell r="A54" t="str">
            <v>Ateliers de la Couronnerie</v>
          </cell>
          <cell r="B54" t="str">
            <v>020001</v>
          </cell>
          <cell r="C54" t="str">
            <v>ETABLISSEMENT SOCIAUX</v>
          </cell>
          <cell r="D54" t="str">
            <v>APC</v>
          </cell>
          <cell r="F54" t="str">
            <v>ARRONDEAU</v>
          </cell>
          <cell r="G54" t="str">
            <v>Monsieur</v>
          </cell>
          <cell r="H54" t="str">
            <v>Adjoint de Direction</v>
          </cell>
          <cell r="L54" t="str">
            <v>3, Rue des Moines</v>
          </cell>
          <cell r="N54">
            <v>45161</v>
          </cell>
          <cell r="O54" t="str">
            <v>OLIVET</v>
          </cell>
          <cell r="P54">
            <v>99</v>
          </cell>
          <cell r="Q54" t="str">
            <v>06 27 85 17 08
02 38 56 53 43</v>
          </cell>
          <cell r="R54" t="str">
            <v>02 38 51 31 31</v>
          </cell>
          <cell r="S54" t="str">
            <v>n.ruiz@couronnerie.com</v>
          </cell>
          <cell r="T54" t="str">
            <v>L5</v>
          </cell>
          <cell r="V54" t="str">
            <v>Rue aux Moines</v>
          </cell>
          <cell r="X54" t="str">
            <v>10 min</v>
          </cell>
        </row>
        <row r="55">
          <cell r="A55" t="str">
            <v>Auguste Rodin</v>
          </cell>
          <cell r="B55" t="str">
            <v>020002</v>
          </cell>
          <cell r="C55" t="str">
            <v>ETABLISSEMENT SOCIAUX</v>
          </cell>
          <cell r="D55" t="str">
            <v>ESAT</v>
          </cell>
          <cell r="F55" t="str">
            <v>MARZIO</v>
          </cell>
          <cell r="G55" t="str">
            <v>Monsieur</v>
          </cell>
          <cell r="H55" t="str">
            <v>Directeur</v>
          </cell>
          <cell r="L55" t="str">
            <v>4, Rue Auguste Rodin</v>
          </cell>
          <cell r="N55" t="str">
            <v xml:space="preserve">45071 </v>
          </cell>
          <cell r="O55" t="str">
            <v>ORLEANS CEDEX 2</v>
          </cell>
          <cell r="P55">
            <v>100</v>
          </cell>
          <cell r="Q55" t="str">
            <v>02.38.49.30.60</v>
          </cell>
          <cell r="R55" t="str">
            <v>02 38 49 30 69</v>
          </cell>
          <cell r="S55" t="str">
            <v>secretariatrodin@aphl.fr</v>
          </cell>
          <cell r="T55" t="str">
            <v>L7</v>
          </cell>
          <cell r="V55" t="str">
            <v>Rodin</v>
          </cell>
          <cell r="X55" t="str">
            <v>15 min</v>
          </cell>
        </row>
        <row r="56">
          <cell r="A56" t="str">
            <v>Denis Papin</v>
          </cell>
          <cell r="B56" t="str">
            <v>020003</v>
          </cell>
          <cell r="C56" t="str">
            <v>ETABLISSEMENT SOCIAUX</v>
          </cell>
          <cell r="D56" t="str">
            <v>ESAT</v>
          </cell>
          <cell r="F56" t="str">
            <v>MARZIO</v>
          </cell>
          <cell r="G56" t="str">
            <v>Monsieur</v>
          </cell>
          <cell r="H56" t="str">
            <v>Directeur</v>
          </cell>
          <cell r="L56" t="str">
            <v>114, Avenue Denis Papin</v>
          </cell>
          <cell r="N56" t="str">
            <v xml:space="preserve">45800 </v>
          </cell>
          <cell r="O56" t="str">
            <v>ST JEAN DE BRAYE</v>
          </cell>
          <cell r="P56">
            <v>90</v>
          </cell>
          <cell r="Q56" t="str">
            <v>02.38.61.45.77</v>
          </cell>
          <cell r="R56" t="str">
            <v>02 38 86 18 10</v>
          </cell>
          <cell r="S56" t="str">
            <v>secretariatpapin@aphl.fr
directionpapin@aphl.fr</v>
          </cell>
          <cell r="T56" t="str">
            <v>L15</v>
          </cell>
          <cell r="V56" t="str">
            <v>Ampère</v>
          </cell>
          <cell r="X56" t="str">
            <v>10 min</v>
          </cell>
        </row>
        <row r="57">
          <cell r="A57" t="str">
            <v>Jean Pinaud</v>
          </cell>
          <cell r="B57" t="str">
            <v>020004</v>
          </cell>
          <cell r="C57" t="str">
            <v>ETABLISSEMENT SOCIAUX</v>
          </cell>
          <cell r="D57" t="str">
            <v>ESAT</v>
          </cell>
          <cell r="F57" t="str">
            <v>POLLET</v>
          </cell>
          <cell r="G57" t="str">
            <v>Madame</v>
          </cell>
          <cell r="H57" t="str">
            <v>Directrice</v>
          </cell>
          <cell r="L57" t="str">
            <v>450, Rue des Jonquilles - Domaine des Cent Arpents</v>
          </cell>
          <cell r="N57">
            <v>45770</v>
          </cell>
          <cell r="O57" t="str">
            <v>SARAN</v>
          </cell>
          <cell r="P57">
            <v>70</v>
          </cell>
          <cell r="Q57" t="str">
            <v>02 38 52 12 12</v>
          </cell>
          <cell r="R57" t="str">
            <v>02 38 52 26 99</v>
          </cell>
          <cell r="S57" t="str">
            <v>esatpinaud@centarpents.fr</v>
          </cell>
          <cell r="T57" t="str">
            <v>L7</v>
          </cell>
          <cell r="V57" t="str">
            <v>Grands champs</v>
          </cell>
          <cell r="X57" t="str">
            <v>15 min (L7), 
20 min (L1&amp;L6)</v>
          </cell>
        </row>
        <row r="58">
          <cell r="A58" t="str">
            <v>Lignerolles</v>
          </cell>
          <cell r="B58" t="str">
            <v>020005</v>
          </cell>
          <cell r="C58" t="str">
            <v>ETABLISSEMENT SOCIAUX</v>
          </cell>
          <cell r="D58" t="str">
            <v>ESAT</v>
          </cell>
          <cell r="F58" t="str">
            <v>FLOUEST</v>
          </cell>
          <cell r="G58" t="str">
            <v>Madame</v>
          </cell>
          <cell r="H58" t="str">
            <v>Directrice</v>
          </cell>
          <cell r="L58" t="str">
            <v>110 Rue de Curembourg – BP 82250</v>
          </cell>
          <cell r="N58" t="str">
            <v xml:space="preserve">45403 </v>
          </cell>
          <cell r="O58" t="str">
            <v>FLEURY LES AUBRAIS</v>
          </cell>
          <cell r="P58">
            <v>105</v>
          </cell>
          <cell r="Q58" t="str">
            <v>02.38.83.10.10</v>
          </cell>
          <cell r="R58" t="str">
            <v>02 38 61 08 28</v>
          </cell>
          <cell r="S58" t="str">
            <v>catlignerolles@adapei45.asso.fr</v>
          </cell>
          <cell r="T58" t="str">
            <v>L5, L21</v>
          </cell>
          <cell r="V58" t="str">
            <v>Lignerolles, Rameau</v>
          </cell>
          <cell r="X58" t="str">
            <v>15 min</v>
          </cell>
        </row>
        <row r="59">
          <cell r="A59" t="str">
            <v>Servi'pep</v>
          </cell>
          <cell r="B59" t="str">
            <v>020006</v>
          </cell>
          <cell r="C59" t="str">
            <v>ETABLISSEMENT SOCIAUX</v>
          </cell>
          <cell r="D59" t="str">
            <v>ESAT</v>
          </cell>
          <cell r="F59" t="str">
            <v>SERGENT</v>
          </cell>
          <cell r="G59" t="str">
            <v>Madame</v>
          </cell>
          <cell r="H59" t="str">
            <v>Directrice</v>
          </cell>
          <cell r="L59" t="str">
            <v>1, Place Avicenne</v>
          </cell>
          <cell r="N59" t="str">
            <v xml:space="preserve">45800 </v>
          </cell>
          <cell r="O59" t="str">
            <v>ST JEAN DE BRAYE</v>
          </cell>
          <cell r="P59">
            <v>55</v>
          </cell>
          <cell r="Q59" t="str">
            <v>02 38 61 93 10</v>
          </cell>
          <cell r="R59" t="str">
            <v>02 38 83 54 14</v>
          </cell>
          <cell r="S59" t="str">
            <v>cat.servipep@pep45.asso.fr</v>
          </cell>
          <cell r="T59" t="str">
            <v>Tram B, L2</v>
          </cell>
          <cell r="V59" t="str">
            <v>Pont Bordeau, Rabelais</v>
          </cell>
          <cell r="X59" t="str">
            <v>10 min</v>
          </cell>
        </row>
        <row r="60">
          <cell r="A60" t="str">
            <v>Servi'pep Boigny</v>
          </cell>
          <cell r="B60" t="str">
            <v>020007</v>
          </cell>
          <cell r="C60" t="str">
            <v>ETABLISSEMENT SOCIAUX</v>
          </cell>
          <cell r="D60" t="str">
            <v>ESAT</v>
          </cell>
          <cell r="F60" t="str">
            <v>SERGENT</v>
          </cell>
          <cell r="G60" t="str">
            <v>Madame</v>
          </cell>
          <cell r="H60" t="str">
            <v>Directrice</v>
          </cell>
          <cell r="L60" t="str">
            <v>4, Rue de la Motte aux Saulniers</v>
          </cell>
          <cell r="N60">
            <v>45760</v>
          </cell>
          <cell r="O60" t="str">
            <v>BOIGNY SUR BIONNE</v>
          </cell>
          <cell r="P60">
            <v>45</v>
          </cell>
          <cell r="S60" t="str">
            <v>cat.servipep@pep45.asso.fr</v>
          </cell>
          <cell r="T60" t="str">
            <v>L33, L15, L50</v>
          </cell>
          <cell r="V60" t="str">
            <v>La Motte Saulnier</v>
          </cell>
          <cell r="X60" t="str">
            <v>15 min</v>
          </cell>
        </row>
        <row r="61">
          <cell r="A61" t="str">
            <v>APAJH 45 OLIVET</v>
          </cell>
          <cell r="B61" t="str">
            <v>020010</v>
          </cell>
          <cell r="C61" t="str">
            <v>ETABLISSEMENT SOCIAUX</v>
          </cell>
          <cell r="D61" t="str">
            <v>ESAT</v>
          </cell>
          <cell r="I61" t="str">
            <v>BOUCHER</v>
          </cell>
          <cell r="J61" t="str">
            <v>Madame</v>
          </cell>
          <cell r="L61" t="str">
            <v>2032 Rue du Général de Gaulle</v>
          </cell>
          <cell r="N61">
            <v>45160</v>
          </cell>
          <cell r="O61" t="str">
            <v>OLIVET</v>
          </cell>
          <cell r="Q61" t="str">
            <v>02 38 63 25 88</v>
          </cell>
          <cell r="S61" t="str">
            <v>s.boucher@apajh45.fr</v>
          </cell>
          <cell r="T61" t="str">
            <v>L13</v>
          </cell>
          <cell r="V61" t="str">
            <v>La Mothe</v>
          </cell>
        </row>
        <row r="62">
          <cell r="A62" t="str">
            <v>AMAZON</v>
          </cell>
          <cell r="B62" t="str">
            <v>050001</v>
          </cell>
          <cell r="C62" t="str">
            <v>ENTREPRISE</v>
          </cell>
          <cell r="D62" t="str">
            <v>ENTREPRISE</v>
          </cell>
          <cell r="I62" t="str">
            <v>Michael TROME</v>
          </cell>
          <cell r="J62" t="str">
            <v>Monsieur</v>
          </cell>
          <cell r="K62" t="str">
            <v>RH</v>
          </cell>
          <cell r="L62" t="str">
            <v>1401, rue Champ Rouge</v>
          </cell>
          <cell r="N62">
            <v>45770</v>
          </cell>
          <cell r="O62" t="str">
            <v>SARAN</v>
          </cell>
          <cell r="P62" t="str">
            <v>4 équipes</v>
          </cell>
          <cell r="Q62" t="str">
            <v>07.86.85.15.49</v>
          </cell>
          <cell r="S62" t="str">
            <v>trome@amazon.fr</v>
          </cell>
          <cell r="T62" t="str">
            <v>L4</v>
          </cell>
          <cell r="V62" t="str">
            <v>Champs Rouge</v>
          </cell>
          <cell r="X62" t="str">
            <v>15 min</v>
          </cell>
          <cell r="Y62" t="str">
            <v>Contact et coordonnées mis à jour en mars 2015</v>
          </cell>
        </row>
        <row r="63">
          <cell r="A63" t="str">
            <v>STEF TFE</v>
          </cell>
          <cell r="B63" t="str">
            <v>050002</v>
          </cell>
          <cell r="C63" t="str">
            <v>ENTREPRISE</v>
          </cell>
          <cell r="D63" t="str">
            <v>ENTREPRISE</v>
          </cell>
          <cell r="I63" t="str">
            <v>Jezabelle VAILLANT</v>
          </cell>
          <cell r="J63" t="str">
            <v>Madame</v>
          </cell>
          <cell r="K63" t="str">
            <v>RH</v>
          </cell>
          <cell r="L63" t="str">
            <v>1001, rue du Champ Rouge</v>
          </cell>
          <cell r="N63">
            <v>45770</v>
          </cell>
          <cell r="O63" t="str">
            <v>SARAN</v>
          </cell>
          <cell r="P63" t="str">
            <v>4 équipes</v>
          </cell>
          <cell r="Q63" t="str">
            <v>02 38 86 36 36</v>
          </cell>
          <cell r="S63" t="str">
            <v>jezabelle.vaillant@stef.com</v>
          </cell>
          <cell r="T63" t="str">
            <v>L4</v>
          </cell>
          <cell r="V63" t="str">
            <v>L'Epineux</v>
          </cell>
          <cell r="X63" t="str">
            <v>15 min</v>
          </cell>
        </row>
        <row r="64">
          <cell r="A64" t="str">
            <v>CHRS Daumezon</v>
          </cell>
          <cell r="B64" t="str">
            <v>030001</v>
          </cell>
          <cell r="C64" t="str">
            <v>ETABLISSEMENT DE SANTE</v>
          </cell>
          <cell r="D64" t="str">
            <v>ETABLISSEMENT DE SANTE</v>
          </cell>
          <cell r="I64" t="str">
            <v>BRIVET</v>
          </cell>
          <cell r="J64" t="str">
            <v>Madame</v>
          </cell>
          <cell r="K64" t="str">
            <v>Directrice Adjointe</v>
          </cell>
          <cell r="L64" t="str">
            <v>1, route de Chanteau</v>
          </cell>
          <cell r="N64">
            <v>45400</v>
          </cell>
          <cell r="O64" t="str">
            <v>FLEURY LES AUBRAIS</v>
          </cell>
          <cell r="Q64" t="str">
            <v>02 38 60 79 04</v>
          </cell>
          <cell r="S64" t="str">
            <v>ibrivet@ch-daumezon45.fr</v>
          </cell>
          <cell r="T64" t="str">
            <v>L3, L33</v>
          </cell>
          <cell r="V64" t="str">
            <v>Hôpital Daumezon</v>
          </cell>
          <cell r="X64" t="str">
            <v>20 min</v>
          </cell>
        </row>
        <row r="65">
          <cell r="A65" t="str">
            <v>APHL La clairière</v>
          </cell>
          <cell r="B65" t="str">
            <v>030002</v>
          </cell>
          <cell r="C65" t="str">
            <v>ETABLISSEMENT DE SANTE</v>
          </cell>
          <cell r="D65" t="str">
            <v>ETABLISSEMENT DE SANTE</v>
          </cell>
          <cell r="I65" t="str">
            <v>LEBEC</v>
          </cell>
          <cell r="J65" t="str">
            <v>Monsieur</v>
          </cell>
          <cell r="K65" t="str">
            <v>Directeur</v>
          </cell>
          <cell r="L65" t="str">
            <v>2, route de Chanteau</v>
          </cell>
          <cell r="N65">
            <v>45400</v>
          </cell>
          <cell r="O65" t="str">
            <v>FLEURY LES AUBRAIS</v>
          </cell>
          <cell r="P65" t="str">
            <v xml:space="preserve">62 salariés + 52 résidents </v>
          </cell>
          <cell r="Q65" t="str">
            <v>02.38.61.50.20</v>
          </cell>
          <cell r="S65" t="str">
            <v>secretariatclairiere@aphl.fr</v>
          </cell>
          <cell r="T65" t="str">
            <v>L3, L33</v>
          </cell>
          <cell r="V65" t="str">
            <v>Hôpital Daumezon</v>
          </cell>
          <cell r="X65" t="str">
            <v>15 min</v>
          </cell>
        </row>
        <row r="66">
          <cell r="A66" t="str">
            <v>Pôle Santé ORELIANCE</v>
          </cell>
          <cell r="B66" t="str">
            <v>030003</v>
          </cell>
          <cell r="C66" t="str">
            <v>ETABLISSEMENT DE SANTE</v>
          </cell>
          <cell r="D66" t="str">
            <v>ETABLISSEMENT DE SANTE</v>
          </cell>
          <cell r="I66" t="str">
            <v>Véronique VILLARET</v>
          </cell>
          <cell r="J66" t="str">
            <v>Madame</v>
          </cell>
          <cell r="K66" t="str">
            <v>Responsable RH</v>
          </cell>
          <cell r="L66" t="str">
            <v>ZAC des Portes du Loiret Sud, 555 Avenue Jacqueline Auriol</v>
          </cell>
          <cell r="N66">
            <v>45770</v>
          </cell>
          <cell r="O66" t="str">
            <v>SARAN</v>
          </cell>
          <cell r="Q66" t="str">
            <v>02.38.79.60.44</v>
          </cell>
          <cell r="S66" t="str">
            <v>veronique.villaret@longuesallees.fr</v>
          </cell>
          <cell r="T66" t="str">
            <v>L1</v>
          </cell>
          <cell r="V66" t="str">
            <v>Polyclinique Nord</v>
          </cell>
          <cell r="X66" t="str">
            <v>15 min</v>
          </cell>
        </row>
        <row r="67">
          <cell r="A67" t="str">
            <v>Ecole Régionale du Travail Social</v>
          </cell>
          <cell r="B67" t="str">
            <v>050033</v>
          </cell>
          <cell r="C67" t="str">
            <v>ERTS</v>
          </cell>
          <cell r="D67" t="str">
            <v>ERTS</v>
          </cell>
          <cell r="L67" t="str">
            <v xml:space="preserve">2032 Rue du Général de Gaulle </v>
          </cell>
          <cell r="M67" t="str">
            <v>CS 60002</v>
          </cell>
          <cell r="N67">
            <v>45166</v>
          </cell>
          <cell r="O67" t="str">
            <v>OLIVET Cedex</v>
          </cell>
          <cell r="Q67" t="str">
            <v>02.38.69.17.45</v>
          </cell>
          <cell r="S67" t="str">
            <v>accueil@erts-olivet.org</v>
          </cell>
          <cell r="T67" t="str">
            <v>L13</v>
          </cell>
          <cell r="V67" t="str">
            <v>La Mothe</v>
          </cell>
        </row>
        <row r="68">
          <cell r="A68" t="str">
            <v>CHRO La Source</v>
          </cell>
          <cell r="B68" t="str">
            <v>030004</v>
          </cell>
          <cell r="C68" t="str">
            <v>ETABLISSEMENT DE SANTE</v>
          </cell>
          <cell r="D68" t="str">
            <v>ETABLISSEMENT DE SANTE</v>
          </cell>
          <cell r="I68" t="str">
            <v>Dominique LECOMTE</v>
          </cell>
          <cell r="J68" t="str">
            <v>Madame</v>
          </cell>
          <cell r="L68" t="str">
            <v>14, avenue de l'Hôpital</v>
          </cell>
          <cell r="N68">
            <v>45100</v>
          </cell>
          <cell r="O68" t="str">
            <v>ORLEANS</v>
          </cell>
          <cell r="P68" t="str">
            <v>4 500 pers</v>
          </cell>
          <cell r="Q68" t="str">
            <v>02.38.51.44.09</v>
          </cell>
          <cell r="S68" t="str">
            <v>dominique.lecomte@chr-orleans.fr</v>
          </cell>
          <cell r="T68" t="str">
            <v>Tram A, L1</v>
          </cell>
          <cell r="V68" t="str">
            <v>Hôpital de la Source</v>
          </cell>
          <cell r="X68" t="str">
            <v>20 min</v>
          </cell>
        </row>
        <row r="69">
          <cell r="A69" t="str">
            <v>VAUBAN HUMANIS</v>
          </cell>
          <cell r="B69" t="str">
            <v>050003</v>
          </cell>
          <cell r="C69" t="str">
            <v>ENTREPRISE</v>
          </cell>
          <cell r="D69" t="str">
            <v>ENTREPRISE</v>
          </cell>
          <cell r="I69" t="str">
            <v>Patrice DIDIER</v>
          </cell>
          <cell r="J69" t="str">
            <v>Monsieur</v>
          </cell>
          <cell r="K69" t="str">
            <v>Responsable Moyens généraux</v>
          </cell>
          <cell r="L69" t="str">
            <v>485, rue Flandres-Dunkerque</v>
          </cell>
          <cell r="N69">
            <v>45160</v>
          </cell>
          <cell r="O69" t="str">
            <v>OLIVET</v>
          </cell>
          <cell r="P69" t="str">
            <v xml:space="preserve"> Olivet 500 salariés+ 200 salariés en 2014, Saran : 500 salariés </v>
          </cell>
          <cell r="Q69" t="str">
            <v>02.38.69.59.77
03.20.63.36.36</v>
          </cell>
          <cell r="S69" t="str">
            <v>patrice.didier@humanis.com</v>
          </cell>
          <cell r="T69" t="str">
            <v>L23</v>
          </cell>
          <cell r="V69" t="str">
            <v>Quatre Vents</v>
          </cell>
          <cell r="X69" t="str">
            <v>10 min</v>
          </cell>
          <cell r="Y69" t="str">
            <v xml:space="preserve">Mise à jour 1/10/2014
Ancien contact : Mme DEGRIGNY
2 sites Vauban Humanis, Olivet 500 salariés+ 200 salariés en 2014, Saran : 500 salariés </v>
          </cell>
        </row>
        <row r="70">
          <cell r="A70" t="str">
            <v>BRGM</v>
          </cell>
          <cell r="B70" t="str">
            <v>040001</v>
          </cell>
          <cell r="C70" t="str">
            <v>GRAND COMPTE</v>
          </cell>
          <cell r="D70" t="str">
            <v>GRAND COMPTE</v>
          </cell>
          <cell r="T70" t="str">
            <v>L7</v>
          </cell>
        </row>
        <row r="71">
          <cell r="A71" t="str">
            <v>CNRS</v>
          </cell>
          <cell r="B71" t="str">
            <v>050024</v>
          </cell>
        </row>
        <row r="72">
          <cell r="A72" t="str">
            <v>CENTRE DES ARMEES</v>
          </cell>
          <cell r="B72" t="str">
            <v>050023</v>
          </cell>
        </row>
        <row r="73">
          <cell r="A73" t="str">
            <v>THALES</v>
          </cell>
          <cell r="B73" t="str">
            <v>050022</v>
          </cell>
          <cell r="C73" t="str">
            <v>ENTREPRISE</v>
          </cell>
          <cell r="D73" t="str">
            <v>ENTREPRISE</v>
          </cell>
        </row>
        <row r="74">
          <cell r="A74" t="str">
            <v>Chèques Postaux</v>
          </cell>
          <cell r="B74" t="str">
            <v>040002</v>
          </cell>
          <cell r="C74" t="str">
            <v>GRAND COMPTE</v>
          </cell>
          <cell r="D74" t="str">
            <v>GRAND COMPTE</v>
          </cell>
          <cell r="O74" t="str">
            <v>ORLEANS</v>
          </cell>
          <cell r="Q74" t="str">
            <v>02.38.64.77.22</v>
          </cell>
          <cell r="T74" t="str">
            <v>Tram A, L24</v>
          </cell>
          <cell r="V74" t="str">
            <v>Chèques Postaux</v>
          </cell>
          <cell r="X74" t="str">
            <v>15 min</v>
          </cell>
        </row>
        <row r="75">
          <cell r="A75" t="str">
            <v>Christian DIOR</v>
          </cell>
          <cell r="B75" t="str">
            <v>050025</v>
          </cell>
          <cell r="C75" t="str">
            <v>ENTREPRISE</v>
          </cell>
          <cell r="D75" t="str">
            <v>ENTREPRISE</v>
          </cell>
          <cell r="Y75" t="str">
            <v>Si calage ok pour septembre 2015, prévoir action co'</v>
          </cell>
        </row>
        <row r="76">
          <cell r="A76" t="str">
            <v>FAGORBRANDT</v>
          </cell>
          <cell r="B76" t="str">
            <v>050026</v>
          </cell>
          <cell r="C76" t="str">
            <v>ENTREPRISE</v>
          </cell>
          <cell r="D76" t="str">
            <v>ENTREPRISE</v>
          </cell>
          <cell r="P76" t="str">
            <v>300 Personnes en équipe</v>
          </cell>
          <cell r="Y76" t="str">
            <v>Si calage ok pour septembre 2015, prévoir action co'</v>
          </cell>
        </row>
        <row r="77">
          <cell r="A77" t="str">
            <v>LIMPA NETTOYAGES</v>
          </cell>
          <cell r="B77" t="str">
            <v>050027</v>
          </cell>
          <cell r="C77" t="str">
            <v>ENTREPRISE</v>
          </cell>
          <cell r="D77" t="str">
            <v>ENTREPRISE</v>
          </cell>
          <cell r="Y77" t="str">
            <v>Si calage ok pour septembre 2015, prévoir action co'</v>
          </cell>
        </row>
        <row r="78">
          <cell r="A78" t="str">
            <v>OFFICE NATIONAL DES FORETS</v>
          </cell>
          <cell r="B78" t="str">
            <v>050028</v>
          </cell>
          <cell r="C78" t="str">
            <v>ENTREPRISE</v>
          </cell>
          <cell r="D78" t="str">
            <v>ENTREPRISE</v>
          </cell>
          <cell r="Y78" t="str">
            <v>Si calage ok pour septembre 2015, prévoir action co'</v>
          </cell>
        </row>
        <row r="79">
          <cell r="A79" t="str">
            <v>ND LOGISTIQUE</v>
          </cell>
          <cell r="B79" t="str">
            <v>050004</v>
          </cell>
          <cell r="C79" t="str">
            <v>ENTREPRISE</v>
          </cell>
          <cell r="D79" t="str">
            <v>ENTREPRISE</v>
          </cell>
          <cell r="I79" t="str">
            <v>Aurélie PINSON</v>
          </cell>
          <cell r="J79" t="str">
            <v>Madame</v>
          </cell>
          <cell r="K79" t="str">
            <v>RH</v>
          </cell>
          <cell r="L79" t="str">
            <v>4, rue de Paradis</v>
          </cell>
          <cell r="N79">
            <v>45140</v>
          </cell>
          <cell r="O79" t="str">
            <v>ORMES</v>
          </cell>
          <cell r="P79">
            <v>60</v>
          </cell>
          <cell r="Q79" t="str">
            <v>02 38 65 01 02</v>
          </cell>
          <cell r="T79" t="str">
            <v>L7, L45</v>
          </cell>
          <cell r="V79" t="str">
            <v>Paradis</v>
          </cell>
          <cell r="X79" t="str">
            <v>15 min</v>
          </cell>
        </row>
        <row r="80">
          <cell r="A80" t="str">
            <v>CARGILL FOODS</v>
          </cell>
          <cell r="B80" t="str">
            <v>050005</v>
          </cell>
          <cell r="C80" t="str">
            <v>ENTREPRISE</v>
          </cell>
          <cell r="D80" t="str">
            <v>ENTREPRISE</v>
          </cell>
          <cell r="L80" t="str">
            <v>ZI La Saussaye</v>
          </cell>
          <cell r="M80" t="str">
            <v>Rue Fougères</v>
          </cell>
          <cell r="N80">
            <v>45002</v>
          </cell>
          <cell r="O80" t="str">
            <v>ORLEANS</v>
          </cell>
          <cell r="P80">
            <v>246</v>
          </cell>
          <cell r="Q80" t="str">
            <v>02 38 69 58 00</v>
          </cell>
          <cell r="T80" t="str">
            <v>L24</v>
          </cell>
          <cell r="V80" t="str">
            <v>Gautray</v>
          </cell>
          <cell r="X80" t="str">
            <v>20 min</v>
          </cell>
        </row>
        <row r="81">
          <cell r="A81" t="str">
            <v>COCHEZ</v>
          </cell>
          <cell r="B81" t="str">
            <v>050006</v>
          </cell>
          <cell r="C81" t="str">
            <v>ENTREPRISE</v>
          </cell>
          <cell r="D81" t="str">
            <v>ENTREPRISE</v>
          </cell>
          <cell r="L81" t="str">
            <v>Rue Rond d'Eau</v>
          </cell>
          <cell r="N81">
            <v>45590</v>
          </cell>
          <cell r="O81" t="str">
            <v>SAINT CYR EN VAL</v>
          </cell>
          <cell r="Q81" t="str">
            <v>02 38 25 12 19</v>
          </cell>
          <cell r="T81" t="str">
            <v>L24</v>
          </cell>
          <cell r="V81" t="str">
            <v>La Saussaye</v>
          </cell>
          <cell r="X81" t="str">
            <v>20 min</v>
          </cell>
        </row>
        <row r="82">
          <cell r="A82" t="str">
            <v>DEPOT TRADE</v>
          </cell>
          <cell r="B82" t="str">
            <v>050007</v>
          </cell>
          <cell r="C82" t="str">
            <v>ENTREPRISE</v>
          </cell>
          <cell r="D82" t="str">
            <v>ENTREPRISE</v>
          </cell>
          <cell r="L82" t="str">
            <v>472, rue du Rond d'Eau</v>
          </cell>
          <cell r="N82">
            <v>45590</v>
          </cell>
          <cell r="O82" t="str">
            <v>SAINT CYR EN VAL</v>
          </cell>
          <cell r="T82" t="str">
            <v>L24</v>
          </cell>
          <cell r="V82" t="str">
            <v>La Saussaye</v>
          </cell>
          <cell r="X82" t="str">
            <v>20 min</v>
          </cell>
        </row>
        <row r="83">
          <cell r="A83" t="str">
            <v>Deret</v>
          </cell>
          <cell r="B83" t="str">
            <v>050008</v>
          </cell>
          <cell r="C83" t="str">
            <v>ENTREPRISE</v>
          </cell>
          <cell r="D83" t="str">
            <v>ENTREPRISE</v>
          </cell>
          <cell r="I83" t="str">
            <v>Elodie DELANGE</v>
          </cell>
          <cell r="J83" t="str">
            <v>Madame</v>
          </cell>
          <cell r="L83" t="str">
            <v>580, rue Champ Rouge</v>
          </cell>
          <cell r="N83">
            <v>45770</v>
          </cell>
          <cell r="O83" t="str">
            <v>SARAN</v>
          </cell>
          <cell r="Q83" t="str">
            <v>02.38.70.82.00</v>
          </cell>
          <cell r="S83" t="str">
            <v>edelange@deret.fr</v>
          </cell>
          <cell r="T83" t="str">
            <v>L4, L7</v>
          </cell>
          <cell r="V83" t="str">
            <v>Centre Routier</v>
          </cell>
          <cell r="X83" t="str">
            <v>15 min</v>
          </cell>
        </row>
        <row r="84">
          <cell r="A84" t="str">
            <v>FM France</v>
          </cell>
          <cell r="B84" t="str">
            <v>050009</v>
          </cell>
          <cell r="C84" t="str">
            <v>ENTREPRISE</v>
          </cell>
          <cell r="D84" t="str">
            <v>ENTREPRISE</v>
          </cell>
          <cell r="L84" t="str">
            <v>Rue des Genêts</v>
          </cell>
          <cell r="N84">
            <v>45590</v>
          </cell>
          <cell r="O84" t="str">
            <v>SAINT CYR EN VAL</v>
          </cell>
          <cell r="Q84" t="str">
            <v>08 99 23 21 65</v>
          </cell>
          <cell r="T84" t="str">
            <v>L24</v>
          </cell>
          <cell r="V84" t="str">
            <v>Rue de Genêts</v>
          </cell>
          <cell r="X84" t="str">
            <v>20 min</v>
          </cell>
        </row>
        <row r="85">
          <cell r="A85" t="str">
            <v>IBM</v>
          </cell>
          <cell r="B85" t="str">
            <v>050010</v>
          </cell>
          <cell r="C85" t="str">
            <v>ENTREPRISE</v>
          </cell>
          <cell r="D85" t="str">
            <v>ENTREPRISE</v>
          </cell>
          <cell r="L85" t="str">
            <v>110, route de Boigny</v>
          </cell>
          <cell r="N85">
            <v>45760</v>
          </cell>
          <cell r="O85" t="str">
            <v>BOIGNY SUR BIONNE</v>
          </cell>
          <cell r="P85" t="str">
            <v>*</v>
          </cell>
          <cell r="Q85" t="str">
            <v>02.38.55.77.77</v>
          </cell>
          <cell r="S85" t="str">
            <v>emeaaskhr@uk.ibm.com</v>
          </cell>
          <cell r="T85" t="str">
            <v>L15, L33, L50</v>
          </cell>
          <cell r="V85" t="str">
            <v>Grand Bouland</v>
          </cell>
          <cell r="X85" t="str">
            <v>15 min</v>
          </cell>
        </row>
        <row r="86">
          <cell r="A86" t="str">
            <v>John Deere</v>
          </cell>
          <cell r="B86" t="str">
            <v>050011</v>
          </cell>
          <cell r="C86" t="str">
            <v>ENTREPRISE</v>
          </cell>
          <cell r="D86" t="str">
            <v>ENTREPRISE</v>
          </cell>
          <cell r="I86" t="str">
            <v>COURTIN</v>
          </cell>
          <cell r="J86" t="str">
            <v>Madame</v>
          </cell>
          <cell r="L86" t="str">
            <v>Lieu-dit La Foulonnerie</v>
          </cell>
          <cell r="N86">
            <v>45770</v>
          </cell>
          <cell r="O86" t="str">
            <v>SARAN</v>
          </cell>
          <cell r="P86" t="str">
            <v>Environ 300 personnes</v>
          </cell>
          <cell r="Q86" t="str">
            <v>02 38 82 60 60</v>
          </cell>
          <cell r="T86" t="str">
            <v>L21</v>
          </cell>
          <cell r="V86" t="str">
            <v>La Foulonnerie</v>
          </cell>
          <cell r="X86" t="str">
            <v>15 min</v>
          </cell>
        </row>
        <row r="87">
          <cell r="A87" t="str">
            <v>LAROUSSE</v>
          </cell>
          <cell r="B87" t="str">
            <v>050012</v>
          </cell>
          <cell r="C87" t="str">
            <v>ENTREPRISE</v>
          </cell>
          <cell r="D87" t="str">
            <v>ENTREPRISE</v>
          </cell>
          <cell r="I87" t="str">
            <v>TARDIEU</v>
          </cell>
          <cell r="J87" t="str">
            <v>Monsieur</v>
          </cell>
          <cell r="L87" t="str">
            <v>140, rue Charmes</v>
          </cell>
          <cell r="N87">
            <v>45590</v>
          </cell>
          <cell r="O87" t="str">
            <v>SAINT CYR EN VAL</v>
          </cell>
          <cell r="Q87" t="str">
            <v>02 38 25 06 60</v>
          </cell>
          <cell r="T87" t="str">
            <v>L24</v>
          </cell>
          <cell r="V87" t="str">
            <v>La Saussaye</v>
          </cell>
          <cell r="X87" t="str">
            <v>15 min</v>
          </cell>
        </row>
        <row r="88">
          <cell r="A88" t="str">
            <v>Leclerc Chécy</v>
          </cell>
          <cell r="B88" t="str">
            <v>050013</v>
          </cell>
          <cell r="C88" t="str">
            <v>ENTREPRISE</v>
          </cell>
          <cell r="D88" t="str">
            <v>ENTREPRISE</v>
          </cell>
          <cell r="L88" t="str">
            <v>ZAC de la Guignardière</v>
          </cell>
          <cell r="M88" t="str">
            <v>Rue Alfred Kastler</v>
          </cell>
          <cell r="N88">
            <v>45430</v>
          </cell>
          <cell r="O88" t="str">
            <v>CHECY</v>
          </cell>
          <cell r="P88">
            <v>200</v>
          </cell>
          <cell r="Q88" t="str">
            <v>02.38.46.55.50</v>
          </cell>
          <cell r="T88" t="str">
            <v>L19</v>
          </cell>
          <cell r="V88" t="str">
            <v>Guignadière</v>
          </cell>
          <cell r="X88" t="str">
            <v>15 min</v>
          </cell>
        </row>
        <row r="89">
          <cell r="A89" t="str">
            <v>Lexmark</v>
          </cell>
          <cell r="B89" t="str">
            <v>050014</v>
          </cell>
          <cell r="C89" t="str">
            <v>ENTREPRISE</v>
          </cell>
          <cell r="D89" t="str">
            <v>ENTREPRISE</v>
          </cell>
          <cell r="L89" t="str">
            <v>300, route de Pithiviers</v>
          </cell>
          <cell r="N89">
            <v>45760</v>
          </cell>
          <cell r="O89" t="str">
            <v>BOIGNY SUR BIONNE</v>
          </cell>
          <cell r="P89" t="str">
            <v>*</v>
          </cell>
          <cell r="Q89" t="str">
            <v>0826.10.22.21</v>
          </cell>
          <cell r="R89" t="str">
            <v>ou 01.46.67.40.00</v>
          </cell>
          <cell r="T89" t="str">
            <v>L33</v>
          </cell>
          <cell r="V89" t="str">
            <v>Grand Bouland</v>
          </cell>
          <cell r="X89" t="str">
            <v>20 min</v>
          </cell>
        </row>
        <row r="90">
          <cell r="A90" t="str">
            <v>LOOMIS</v>
          </cell>
          <cell r="B90" t="str">
            <v>050015</v>
          </cell>
          <cell r="C90" t="str">
            <v>ENTREPRISE</v>
          </cell>
          <cell r="D90" t="str">
            <v>ENTREPRISE</v>
          </cell>
          <cell r="L90" t="str">
            <v>13, rue Industrie</v>
          </cell>
          <cell r="N90">
            <v>45100</v>
          </cell>
          <cell r="O90" t="str">
            <v>ORLEANS</v>
          </cell>
          <cell r="P90">
            <v>25</v>
          </cell>
          <cell r="Q90" t="str">
            <v>02 38 56 60 40</v>
          </cell>
          <cell r="T90" t="str">
            <v>L22</v>
          </cell>
          <cell r="V90" t="str">
            <v>Jean Moulin</v>
          </cell>
          <cell r="X90" t="str">
            <v>15 min</v>
          </cell>
        </row>
        <row r="91">
          <cell r="A91" t="str">
            <v>MOVIANTO France</v>
          </cell>
          <cell r="B91" t="str">
            <v>050016</v>
          </cell>
          <cell r="C91" t="str">
            <v>ENTREPRISE</v>
          </cell>
          <cell r="D91" t="str">
            <v>ENTREPRISE</v>
          </cell>
          <cell r="L91" t="str">
            <v>472, rue du Rond d'Eau</v>
          </cell>
          <cell r="N91">
            <v>45590</v>
          </cell>
          <cell r="O91" t="str">
            <v>SAINT CYR EN VAL</v>
          </cell>
          <cell r="Q91" t="str">
            <v>08 99 82 98 93</v>
          </cell>
          <cell r="T91" t="str">
            <v>L24</v>
          </cell>
          <cell r="V91" t="str">
            <v>La Saussaye</v>
          </cell>
          <cell r="X91" t="str">
            <v>15 min</v>
          </cell>
        </row>
        <row r="92">
          <cell r="A92" t="str">
            <v>PDCI / TILOLI</v>
          </cell>
          <cell r="B92" t="str">
            <v>050017</v>
          </cell>
          <cell r="C92" t="str">
            <v>ENTREPRISE</v>
          </cell>
          <cell r="D92" t="str">
            <v>ENTREPRISE</v>
          </cell>
          <cell r="I92" t="str">
            <v>Thierry TEROY</v>
          </cell>
          <cell r="J92" t="str">
            <v>Monsieur</v>
          </cell>
          <cell r="L92" t="str">
            <v>153, rue des Hêtres</v>
          </cell>
          <cell r="N92">
            <v>45590</v>
          </cell>
          <cell r="O92" t="str">
            <v>SAINT CYR EN VAL</v>
          </cell>
          <cell r="P92" t="str">
            <v>40 (2 sites confondus)</v>
          </cell>
          <cell r="Q92" t="str">
            <v>02 38 25 00 90</v>
          </cell>
          <cell r="T92" t="str">
            <v>L24</v>
          </cell>
          <cell r="V92" t="str">
            <v>Hêtres</v>
          </cell>
          <cell r="X92" t="str">
            <v>15 min</v>
          </cell>
        </row>
        <row r="93">
          <cell r="A93" t="str">
            <v>PRODIA</v>
          </cell>
          <cell r="B93" t="str">
            <v>050018</v>
          </cell>
          <cell r="C93" t="str">
            <v>ENTREPRISE</v>
          </cell>
          <cell r="D93" t="str">
            <v>ENTREPRISE</v>
          </cell>
          <cell r="L93" t="str">
            <v>93 bis, rue Curembourg</v>
          </cell>
          <cell r="N93">
            <v>45400</v>
          </cell>
          <cell r="O93" t="str">
            <v>FLEURY LES AUBRAIS</v>
          </cell>
          <cell r="P93">
            <v>90</v>
          </cell>
          <cell r="Q93" t="str">
            <v>02 38 61 90 90</v>
          </cell>
          <cell r="T93" t="str">
            <v>L5, L21</v>
          </cell>
          <cell r="V93" t="str">
            <v>Rameau</v>
          </cell>
          <cell r="X93" t="str">
            <v>15 min</v>
          </cell>
        </row>
        <row r="94">
          <cell r="A94" t="str">
            <v>PROMODIS</v>
          </cell>
          <cell r="B94" t="str">
            <v>050019</v>
          </cell>
          <cell r="C94" t="str">
            <v>ENTREPRISE</v>
          </cell>
          <cell r="D94" t="str">
            <v>ENTREPRISE</v>
          </cell>
          <cell r="I94" t="str">
            <v>Karine BARIL</v>
          </cell>
          <cell r="J94" t="str">
            <v>Madame</v>
          </cell>
          <cell r="K94" t="str">
            <v>RH</v>
          </cell>
          <cell r="L94" t="str">
            <v>149n rue Hêtres</v>
          </cell>
          <cell r="N94">
            <v>45590</v>
          </cell>
          <cell r="O94" t="str">
            <v>SAINT CYR EN VAL</v>
          </cell>
          <cell r="P94">
            <v>80</v>
          </cell>
          <cell r="Q94" t="str">
            <v>02 38 69 71 60</v>
          </cell>
          <cell r="T94" t="str">
            <v>L24</v>
          </cell>
          <cell r="V94" t="str">
            <v>Hêtres</v>
          </cell>
          <cell r="X94" t="str">
            <v>15 min</v>
          </cell>
        </row>
        <row r="95">
          <cell r="A95" t="str">
            <v>SOCOLOIR</v>
          </cell>
          <cell r="B95" t="str">
            <v>050020</v>
          </cell>
          <cell r="C95" t="str">
            <v>ENTREPRISE</v>
          </cell>
          <cell r="D95" t="str">
            <v>ENTREPRISE</v>
          </cell>
          <cell r="L95" t="str">
            <v>1, rue Foulons</v>
          </cell>
          <cell r="N95">
            <v>45400</v>
          </cell>
          <cell r="O95" t="str">
            <v>FLEURY LES AUBRAIS</v>
          </cell>
          <cell r="Q95" t="str">
            <v>02 38 61 01 84</v>
          </cell>
          <cell r="T95" t="str">
            <v>L21</v>
          </cell>
          <cell r="V95" t="str">
            <v>Cimetière militaire</v>
          </cell>
          <cell r="X95" t="str">
            <v>15 min</v>
          </cell>
        </row>
        <row r="96">
          <cell r="A96" t="str">
            <v>TRADIVAL</v>
          </cell>
          <cell r="B96" t="str">
            <v>050021</v>
          </cell>
          <cell r="C96" t="str">
            <v>ENTREPRISE</v>
          </cell>
          <cell r="D96" t="str">
            <v>ENTREPRISE</v>
          </cell>
          <cell r="I96" t="str">
            <v>Elodie ??</v>
          </cell>
          <cell r="J96" t="str">
            <v>Madame</v>
          </cell>
          <cell r="L96" t="str">
            <v>45, rue Curembourg</v>
          </cell>
          <cell r="N96">
            <v>45400</v>
          </cell>
          <cell r="O96" t="str">
            <v>FLEURY LES AUBRAIS</v>
          </cell>
          <cell r="P96">
            <v>250</v>
          </cell>
          <cell r="Q96" t="str">
            <v>02 38 46 56 09</v>
          </cell>
          <cell r="T96" t="str">
            <v>L5, L21, L33</v>
          </cell>
          <cell r="V96" t="str">
            <v>Centre Hertzien</v>
          </cell>
          <cell r="X96" t="str">
            <v>15 min</v>
          </cell>
        </row>
        <row r="97">
          <cell r="A97" t="str">
            <v>ONET SERVICES</v>
          </cell>
          <cell r="B97" t="str">
            <v>050029</v>
          </cell>
          <cell r="C97" t="str">
            <v>ENTREPRISE</v>
          </cell>
          <cell r="D97" t="str">
            <v>ENTREPRISE</v>
          </cell>
        </row>
        <row r="98">
          <cell r="A98" t="str">
            <v>ORANGE</v>
          </cell>
          <cell r="B98" t="str">
            <v>050030</v>
          </cell>
          <cell r="C98" t="str">
            <v>ENTREPRISE</v>
          </cell>
          <cell r="D98" t="str">
            <v>ENTREPRISE</v>
          </cell>
        </row>
        <row r="99">
          <cell r="A99" t="str">
            <v>FAMAR</v>
          </cell>
          <cell r="B99" t="str">
            <v>050031</v>
          </cell>
          <cell r="C99" t="str">
            <v>ENTREPRISE</v>
          </cell>
          <cell r="D99" t="str">
            <v>ENTREPRISE</v>
          </cell>
          <cell r="P99" t="str">
            <v>350 Personnes
et 30 Personnes le WK</v>
          </cell>
        </row>
        <row r="100">
          <cell r="A100" t="str">
            <v>MERCK SANTE</v>
          </cell>
          <cell r="B100" t="str">
            <v>050032</v>
          </cell>
          <cell r="C100" t="str">
            <v>ENTREPRISE</v>
          </cell>
          <cell r="D100" t="str">
            <v>ENTREPRISE</v>
          </cell>
          <cell r="P100" t="str">
            <v>180 Personnes (3 x 8)</v>
          </cell>
        </row>
        <row r="101">
          <cell r="A101" t="str">
            <v xml:space="preserve">GEMEY PARIS MAYBELLINE NEW YORK </v>
          </cell>
          <cell r="B101" t="str">
            <v>050034</v>
          </cell>
          <cell r="C101" t="str">
            <v>ENTREPRISE</v>
          </cell>
          <cell r="D101" t="str">
            <v>ENTREPRISE</v>
          </cell>
          <cell r="P101" t="str">
            <v>Environ 240 Personnes (3 x 8)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workbookViewId="0">
      <selection activeCell="V20" sqref="V20"/>
    </sheetView>
  </sheetViews>
  <sheetFormatPr baseColWidth="10" defaultRowHeight="15" x14ac:dyDescent="0.25"/>
  <cols>
    <col min="3" max="3" width="1.28515625" customWidth="1"/>
    <col min="13" max="13" width="0.85546875" customWidth="1"/>
  </cols>
  <sheetData>
    <row r="1" spans="1:21" ht="21" x14ac:dyDescent="0.25">
      <c r="A1" s="139" t="s">
        <v>56</v>
      </c>
      <c r="B1" s="1" t="s">
        <v>0</v>
      </c>
      <c r="C1" s="2"/>
      <c r="D1" s="2"/>
      <c r="E1" s="2"/>
      <c r="F1" s="2"/>
      <c r="G1" s="2"/>
      <c r="H1" s="2"/>
      <c r="I1" s="2"/>
      <c r="J1" s="2"/>
      <c r="K1" s="2"/>
      <c r="L1" s="1" t="s">
        <v>1</v>
      </c>
      <c r="M1" s="2"/>
      <c r="N1" s="2"/>
      <c r="O1" s="2"/>
      <c r="P1" s="2"/>
      <c r="Q1" s="2"/>
      <c r="R1" s="2"/>
      <c r="S1" s="2"/>
      <c r="T1" s="2"/>
      <c r="U1" s="3"/>
    </row>
    <row r="2" spans="1:21" x14ac:dyDescent="0.25">
      <c r="A2" s="140"/>
      <c r="U2" s="3"/>
    </row>
    <row r="3" spans="1:21" x14ac:dyDescent="0.25">
      <c r="A3" s="140"/>
      <c r="B3" s="4" t="s">
        <v>2</v>
      </c>
      <c r="C3" s="5"/>
      <c r="D3" s="5"/>
      <c r="E3" s="5"/>
      <c r="F3" s="5"/>
      <c r="G3" s="5"/>
      <c r="H3" s="5"/>
      <c r="I3" s="5"/>
      <c r="J3" s="5"/>
      <c r="L3" s="6" t="s">
        <v>3</v>
      </c>
      <c r="M3" s="7"/>
      <c r="N3" s="7"/>
      <c r="O3" s="7"/>
      <c r="P3" s="7"/>
      <c r="Q3" s="7"/>
      <c r="R3" s="7"/>
      <c r="S3" s="7"/>
      <c r="T3" s="7"/>
      <c r="U3" s="3"/>
    </row>
    <row r="4" spans="1:21" x14ac:dyDescent="0.25">
      <c r="A4" s="140"/>
      <c r="U4" s="3"/>
    </row>
    <row r="5" spans="1:21" x14ac:dyDescent="0.25">
      <c r="A5" s="140"/>
      <c r="B5" s="8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L5" s="8" t="s">
        <v>4</v>
      </c>
      <c r="N5" s="10" t="s">
        <v>5</v>
      </c>
      <c r="O5" s="10" t="s">
        <v>6</v>
      </c>
      <c r="P5" s="10" t="s">
        <v>7</v>
      </c>
      <c r="Q5" s="10" t="s">
        <v>8</v>
      </c>
      <c r="R5" s="10" t="s">
        <v>9</v>
      </c>
      <c r="S5" s="10" t="s">
        <v>10</v>
      </c>
      <c r="T5" s="10" t="s">
        <v>11</v>
      </c>
      <c r="U5" s="3"/>
    </row>
    <row r="6" spans="1:21" x14ac:dyDescent="0.25">
      <c r="A6" s="141"/>
      <c r="B6" s="11">
        <v>0.3298611111111111</v>
      </c>
      <c r="D6" s="12"/>
      <c r="E6" s="12"/>
      <c r="F6" s="12"/>
      <c r="G6" s="12"/>
      <c r="H6" s="12"/>
      <c r="I6" s="12"/>
      <c r="J6" s="12"/>
      <c r="L6" s="13">
        <v>0.49652777777777773</v>
      </c>
      <c r="N6" s="14"/>
      <c r="O6" s="14"/>
      <c r="P6" s="14"/>
      <c r="Q6" s="14"/>
      <c r="R6" s="14"/>
      <c r="S6" s="14"/>
      <c r="T6" s="14"/>
      <c r="U6" s="3"/>
    </row>
    <row r="7" spans="1:21" x14ac:dyDescent="0.25">
      <c r="A7" s="141"/>
      <c r="B7" s="13">
        <v>0.37152777777777773</v>
      </c>
      <c r="D7" s="12"/>
      <c r="E7" s="12"/>
      <c r="F7" s="12"/>
      <c r="G7" s="12"/>
      <c r="H7" s="12"/>
      <c r="I7" s="12"/>
      <c r="J7" s="12"/>
      <c r="L7" s="15"/>
      <c r="N7" s="16"/>
      <c r="O7" s="16"/>
      <c r="P7" s="16"/>
      <c r="Q7" s="16"/>
      <c r="R7" s="16"/>
      <c r="S7" s="16"/>
      <c r="T7" s="16"/>
      <c r="U7" s="3"/>
    </row>
    <row r="8" spans="1:21" x14ac:dyDescent="0.25">
      <c r="A8" s="141"/>
      <c r="B8" s="15"/>
      <c r="D8" s="16"/>
      <c r="E8" s="16"/>
      <c r="F8" s="16"/>
      <c r="G8" s="16"/>
      <c r="H8" s="16"/>
      <c r="I8" s="16"/>
      <c r="J8" s="16"/>
      <c r="L8" s="11">
        <v>0.67708333333333337</v>
      </c>
      <c r="N8" s="14"/>
      <c r="O8" s="14"/>
      <c r="P8" s="14"/>
      <c r="Q8" s="14"/>
      <c r="R8" s="14"/>
      <c r="S8" s="14"/>
      <c r="T8" s="14"/>
      <c r="U8" s="3"/>
    </row>
    <row r="9" spans="1:21" x14ac:dyDescent="0.25">
      <c r="A9" s="141"/>
      <c r="B9" s="11">
        <v>0.54861111111111105</v>
      </c>
      <c r="D9" s="14"/>
      <c r="E9" s="14"/>
      <c r="F9" s="14"/>
      <c r="G9" s="14"/>
      <c r="H9" s="14"/>
      <c r="I9" s="14"/>
      <c r="J9" s="14"/>
      <c r="L9" s="13">
        <v>0.71527777777777779</v>
      </c>
      <c r="N9" s="14"/>
      <c r="O9" s="14"/>
      <c r="P9" s="14"/>
      <c r="Q9" s="14"/>
      <c r="R9" s="14"/>
      <c r="S9" s="14"/>
      <c r="T9" s="14"/>
      <c r="U9" s="3"/>
    </row>
    <row r="10" spans="1:21" x14ac:dyDescent="0.25">
      <c r="A10" s="141"/>
      <c r="B10" s="3"/>
      <c r="C10" s="3"/>
      <c r="D10" s="3"/>
      <c r="E10" s="3"/>
      <c r="F10" s="3"/>
      <c r="G10" s="3"/>
      <c r="H10" s="3"/>
      <c r="I10" s="3"/>
      <c r="J10" s="3"/>
      <c r="L10" s="3"/>
      <c r="M10" s="3"/>
      <c r="N10" s="3"/>
      <c r="O10" s="3"/>
      <c r="P10" s="3"/>
      <c r="Q10" s="3"/>
      <c r="R10" s="3"/>
      <c r="S10" s="3"/>
      <c r="T10" s="3"/>
      <c r="U10" s="3"/>
    </row>
    <row r="11" spans="1:21" ht="21" x14ac:dyDescent="0.25">
      <c r="A11" s="141"/>
      <c r="B11" s="1" t="s">
        <v>52</v>
      </c>
      <c r="C11" s="2"/>
      <c r="D11" s="2"/>
      <c r="E11" s="2"/>
      <c r="F11" s="2"/>
      <c r="G11" s="2"/>
      <c r="H11" s="2"/>
      <c r="I11" s="2"/>
      <c r="J11" s="2"/>
      <c r="K11" s="2"/>
      <c r="L11" s="1" t="s">
        <v>1</v>
      </c>
      <c r="M11" s="2"/>
      <c r="N11" s="2"/>
      <c r="O11" s="2"/>
      <c r="P11" s="2"/>
      <c r="Q11" s="2"/>
      <c r="R11" s="2"/>
      <c r="S11" s="2"/>
      <c r="T11" s="2"/>
      <c r="U11" s="3"/>
    </row>
    <row r="12" spans="1:21" x14ac:dyDescent="0.25">
      <c r="A12" s="141"/>
      <c r="U12" s="3"/>
    </row>
    <row r="13" spans="1:21" x14ac:dyDescent="0.25">
      <c r="A13" s="141"/>
      <c r="B13" s="4" t="s">
        <v>2</v>
      </c>
      <c r="C13" s="5"/>
      <c r="D13" s="5"/>
      <c r="E13" s="5"/>
      <c r="F13" s="5"/>
      <c r="G13" s="5"/>
      <c r="H13" s="5"/>
      <c r="I13" s="5"/>
      <c r="J13" s="5"/>
      <c r="L13" s="6" t="s">
        <v>3</v>
      </c>
      <c r="M13" s="7"/>
      <c r="N13" s="7"/>
      <c r="O13" s="7"/>
      <c r="P13" s="7"/>
      <c r="Q13" s="7"/>
      <c r="R13" s="7"/>
      <c r="S13" s="7"/>
      <c r="T13" s="7"/>
      <c r="U13" s="3"/>
    </row>
    <row r="14" spans="1:21" x14ac:dyDescent="0.25">
      <c r="A14" s="141"/>
      <c r="U14" s="3"/>
    </row>
    <row r="15" spans="1:21" ht="15" customHeight="1" x14ac:dyDescent="0.25">
      <c r="A15" s="141"/>
      <c r="B15" s="8" t="s">
        <v>4</v>
      </c>
      <c r="D15" s="9" t="s">
        <v>5</v>
      </c>
      <c r="E15" s="9" t="s">
        <v>6</v>
      </c>
      <c r="F15" s="9" t="s">
        <v>7</v>
      </c>
      <c r="G15" s="9" t="s">
        <v>8</v>
      </c>
      <c r="H15" s="9" t="s">
        <v>9</v>
      </c>
      <c r="I15" s="9" t="s">
        <v>10</v>
      </c>
      <c r="J15" s="9" t="s">
        <v>11</v>
      </c>
      <c r="L15" s="8" t="s">
        <v>4</v>
      </c>
      <c r="N15" s="10" t="s">
        <v>5</v>
      </c>
      <c r="O15" s="10" t="s">
        <v>6</v>
      </c>
      <c r="P15" s="10" t="s">
        <v>7</v>
      </c>
      <c r="Q15" s="10" t="s">
        <v>8</v>
      </c>
      <c r="R15" s="10" t="s">
        <v>9</v>
      </c>
      <c r="S15" s="10" t="s">
        <v>10</v>
      </c>
      <c r="T15" s="10" t="s">
        <v>11</v>
      </c>
      <c r="U15" s="3"/>
    </row>
    <row r="16" spans="1:21" x14ac:dyDescent="0.25">
      <c r="A16" s="141"/>
      <c r="B16" s="11">
        <v>0.34375</v>
      </c>
      <c r="D16" s="14"/>
      <c r="E16" s="14"/>
      <c r="F16" s="14"/>
      <c r="G16" s="14"/>
      <c r="H16" s="14"/>
      <c r="I16" s="14"/>
      <c r="J16" s="14"/>
      <c r="L16" s="17">
        <v>0.47916666666666669</v>
      </c>
      <c r="N16" s="14"/>
      <c r="O16" s="14"/>
      <c r="P16" s="14"/>
      <c r="Q16" s="14"/>
      <c r="R16" s="14"/>
      <c r="S16" s="14"/>
      <c r="T16" s="14"/>
      <c r="U16" s="3"/>
    </row>
    <row r="17" spans="1:21" x14ac:dyDescent="0.25">
      <c r="A17" s="141"/>
      <c r="B17" s="17">
        <v>0.36805555555555558</v>
      </c>
      <c r="D17" s="14"/>
      <c r="E17" s="14"/>
      <c r="F17" s="14"/>
      <c r="G17" s="14"/>
      <c r="H17" s="14"/>
      <c r="I17" s="14"/>
      <c r="J17" s="14"/>
      <c r="L17" s="11">
        <v>0.5</v>
      </c>
      <c r="N17" s="14"/>
      <c r="O17" s="14"/>
      <c r="P17" s="14"/>
      <c r="Q17" s="14"/>
      <c r="R17" s="14"/>
      <c r="S17" s="14"/>
      <c r="T17" s="14"/>
      <c r="U17" s="3"/>
    </row>
    <row r="18" spans="1:21" x14ac:dyDescent="0.25">
      <c r="A18" s="141"/>
      <c r="B18" s="11">
        <v>0.38541666666666669</v>
      </c>
      <c r="D18" s="14"/>
      <c r="E18" s="14"/>
      <c r="F18" s="14"/>
      <c r="G18" s="14"/>
      <c r="H18" s="14"/>
      <c r="I18" s="14"/>
      <c r="J18" s="14"/>
      <c r="L18" s="11">
        <v>0.52083333333333337</v>
      </c>
      <c r="N18" s="14"/>
      <c r="O18" s="14"/>
      <c r="P18" s="14"/>
      <c r="Q18" s="14"/>
      <c r="R18" s="14"/>
      <c r="S18" s="14"/>
      <c r="T18" s="14"/>
      <c r="U18" s="3"/>
    </row>
    <row r="19" spans="1:21" x14ac:dyDescent="0.25">
      <c r="A19" s="141"/>
      <c r="B19" s="18"/>
      <c r="D19" s="16"/>
      <c r="E19" s="16"/>
      <c r="F19" s="16"/>
      <c r="G19" s="16"/>
      <c r="H19" s="16"/>
      <c r="I19" s="16"/>
      <c r="J19" s="16"/>
      <c r="L19" s="18"/>
      <c r="N19" s="16"/>
      <c r="O19" s="16"/>
      <c r="P19" s="16"/>
      <c r="Q19" s="16"/>
      <c r="R19" s="16"/>
      <c r="S19" s="16"/>
      <c r="T19" s="16"/>
      <c r="U19" s="3"/>
    </row>
    <row r="20" spans="1:21" x14ac:dyDescent="0.25">
      <c r="A20" s="141"/>
      <c r="B20" s="11">
        <v>0.54166666666666663</v>
      </c>
      <c r="D20" s="14"/>
      <c r="E20" s="14"/>
      <c r="F20" s="14"/>
      <c r="G20" s="14"/>
      <c r="H20" s="14"/>
      <c r="I20" s="14"/>
      <c r="J20" s="14"/>
      <c r="L20" s="17">
        <v>0.625</v>
      </c>
      <c r="N20" s="14"/>
      <c r="O20" s="14"/>
      <c r="P20" s="14"/>
      <c r="Q20" s="14"/>
      <c r="R20" s="14"/>
      <c r="S20" s="14"/>
      <c r="T20" s="14"/>
      <c r="U20" s="3"/>
    </row>
    <row r="21" spans="1:21" x14ac:dyDescent="0.25">
      <c r="A21" s="141"/>
      <c r="B21" s="17">
        <v>0.5625</v>
      </c>
      <c r="D21" s="14"/>
      <c r="E21" s="14"/>
      <c r="F21" s="14"/>
      <c r="G21" s="14"/>
      <c r="H21" s="14"/>
      <c r="I21" s="14"/>
      <c r="J21" s="14"/>
      <c r="L21" s="11">
        <v>0.67361111111111116</v>
      </c>
      <c r="N21" s="14"/>
      <c r="O21" s="14"/>
      <c r="P21" s="14"/>
      <c r="Q21" s="14"/>
      <c r="R21" s="14"/>
      <c r="S21" s="14"/>
      <c r="T21" s="14"/>
      <c r="U21" s="3"/>
    </row>
    <row r="22" spans="1:21" x14ac:dyDescent="0.25">
      <c r="A22" s="141"/>
      <c r="B22" s="11">
        <v>0.58333333333333337</v>
      </c>
      <c r="D22" s="14"/>
      <c r="E22" s="14"/>
      <c r="F22" s="14"/>
      <c r="G22" s="14"/>
      <c r="H22" s="14"/>
      <c r="I22" s="14"/>
      <c r="J22" s="14"/>
      <c r="L22" s="11">
        <v>0.71180555555555547</v>
      </c>
      <c r="N22" s="14"/>
      <c r="O22" s="14"/>
      <c r="P22" s="14"/>
      <c r="Q22" s="14"/>
      <c r="R22" s="14"/>
      <c r="S22" s="14"/>
      <c r="T22" s="14"/>
      <c r="U22" s="3"/>
    </row>
    <row r="23" spans="1:21" x14ac:dyDescent="0.25">
      <c r="A23" s="141"/>
      <c r="B23" s="3"/>
      <c r="C23" s="3"/>
      <c r="D23" s="3"/>
      <c r="E23" s="3"/>
      <c r="F23" s="3"/>
      <c r="G23" s="3"/>
      <c r="H23" s="3"/>
      <c r="I23" s="3"/>
      <c r="J23" s="3"/>
      <c r="L23" s="17">
        <v>0.75</v>
      </c>
      <c r="N23" s="14"/>
      <c r="O23" s="14"/>
      <c r="P23" s="14"/>
      <c r="Q23" s="14"/>
      <c r="R23" s="14"/>
      <c r="S23" s="14"/>
      <c r="T23" s="14"/>
      <c r="U23" s="3"/>
    </row>
    <row r="24" spans="1:21" x14ac:dyDescent="0.25">
      <c r="A24" s="141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</row>
    <row r="25" spans="1:21" ht="21" x14ac:dyDescent="0.25">
      <c r="A25" s="141"/>
      <c r="B25" s="1" t="s">
        <v>54</v>
      </c>
      <c r="C25" s="2"/>
      <c r="D25" s="2"/>
      <c r="E25" s="2"/>
      <c r="F25" s="2"/>
      <c r="G25" s="2"/>
      <c r="H25" s="2"/>
      <c r="I25" s="2"/>
      <c r="J25" s="2"/>
      <c r="K25" s="2"/>
      <c r="L25" s="1" t="s">
        <v>1</v>
      </c>
      <c r="M25" s="2"/>
      <c r="N25" s="2"/>
      <c r="O25" s="2"/>
      <c r="P25" s="2"/>
      <c r="Q25" s="2"/>
      <c r="R25" s="2"/>
      <c r="S25" s="2"/>
      <c r="T25" s="2"/>
      <c r="U25" s="3"/>
    </row>
    <row r="26" spans="1:21" x14ac:dyDescent="0.25">
      <c r="A26" s="141"/>
      <c r="U26" s="3"/>
    </row>
    <row r="27" spans="1:21" x14ac:dyDescent="0.25">
      <c r="A27" s="141"/>
      <c r="B27" s="4" t="s">
        <v>2</v>
      </c>
      <c r="C27" s="5"/>
      <c r="D27" s="5"/>
      <c r="E27" s="5"/>
      <c r="F27" s="5"/>
      <c r="G27" s="5"/>
      <c r="H27" s="5"/>
      <c r="I27" s="5"/>
      <c r="J27" s="5"/>
      <c r="L27" s="6" t="s">
        <v>3</v>
      </c>
      <c r="M27" s="7"/>
      <c r="N27" s="7"/>
      <c r="O27" s="7"/>
      <c r="P27" s="7"/>
      <c r="Q27" s="7"/>
      <c r="R27" s="7"/>
      <c r="S27" s="7"/>
      <c r="T27" s="7"/>
      <c r="U27" s="3"/>
    </row>
    <row r="28" spans="1:21" x14ac:dyDescent="0.25">
      <c r="A28" s="141"/>
      <c r="U28" s="3"/>
    </row>
    <row r="29" spans="1:21" x14ac:dyDescent="0.25">
      <c r="A29" s="141"/>
      <c r="B29" s="8" t="s">
        <v>4</v>
      </c>
      <c r="D29" s="9" t="s">
        <v>5</v>
      </c>
      <c r="E29" s="9" t="s">
        <v>6</v>
      </c>
      <c r="F29" s="9" t="s">
        <v>7</v>
      </c>
      <c r="G29" s="9" t="s">
        <v>8</v>
      </c>
      <c r="H29" s="9" t="s">
        <v>9</v>
      </c>
      <c r="I29" s="9" t="s">
        <v>10</v>
      </c>
      <c r="J29" s="9" t="s">
        <v>11</v>
      </c>
      <c r="L29" s="8" t="s">
        <v>4</v>
      </c>
      <c r="N29" s="10" t="s">
        <v>5</v>
      </c>
      <c r="O29" s="10" t="s">
        <v>6</v>
      </c>
      <c r="P29" s="10" t="s">
        <v>7</v>
      </c>
      <c r="Q29" s="10" t="s">
        <v>8</v>
      </c>
      <c r="R29" s="10" t="s">
        <v>9</v>
      </c>
      <c r="S29" s="10" t="s">
        <v>10</v>
      </c>
      <c r="T29" s="10" t="s">
        <v>11</v>
      </c>
      <c r="U29" s="3"/>
    </row>
    <row r="30" spans="1:21" x14ac:dyDescent="0.25">
      <c r="A30" s="141"/>
      <c r="B30" s="11">
        <v>0.35069444444444442</v>
      </c>
      <c r="D30" s="14"/>
      <c r="E30" s="14"/>
      <c r="F30" s="14"/>
      <c r="G30" s="14"/>
      <c r="H30" s="14"/>
      <c r="I30" s="14"/>
      <c r="J30" s="14"/>
      <c r="L30" s="8">
        <v>0.42708333333333331</v>
      </c>
      <c r="N30" s="14"/>
      <c r="O30" s="14"/>
      <c r="P30" s="14"/>
      <c r="Q30" s="14"/>
      <c r="R30" s="14"/>
      <c r="S30" s="14"/>
      <c r="T30" s="14"/>
      <c r="U30" s="3"/>
    </row>
    <row r="31" spans="1:21" x14ac:dyDescent="0.25">
      <c r="A31" s="141"/>
      <c r="B31" s="11">
        <v>0.3923611111111111</v>
      </c>
      <c r="D31" s="14"/>
      <c r="E31" s="14"/>
      <c r="F31" s="14"/>
      <c r="G31" s="14"/>
      <c r="H31" s="14"/>
      <c r="I31" s="14"/>
      <c r="J31" s="14"/>
      <c r="L31" s="8">
        <v>0.47916666666666669</v>
      </c>
      <c r="N31" s="14"/>
      <c r="O31" s="14"/>
      <c r="P31" s="14"/>
      <c r="Q31" s="14"/>
      <c r="R31" s="14"/>
      <c r="S31" s="14"/>
      <c r="T31" s="14"/>
      <c r="U31" s="3"/>
    </row>
    <row r="32" spans="1:21" x14ac:dyDescent="0.25">
      <c r="A32" s="141"/>
      <c r="B32" s="17">
        <v>0.42708333333333331</v>
      </c>
      <c r="D32" s="14"/>
      <c r="E32" s="14"/>
      <c r="F32" s="14"/>
      <c r="G32" s="14"/>
      <c r="H32" s="14"/>
      <c r="I32" s="14"/>
      <c r="J32" s="14"/>
      <c r="L32" s="142">
        <v>0.52083333333333337</v>
      </c>
      <c r="N32" s="14"/>
      <c r="O32" s="14"/>
      <c r="P32" s="14"/>
      <c r="Q32" s="14"/>
      <c r="R32" s="14"/>
      <c r="S32" s="14"/>
      <c r="T32" s="14"/>
      <c r="U32" s="3"/>
    </row>
    <row r="33" spans="1:21" x14ac:dyDescent="0.25">
      <c r="A33" s="141"/>
      <c r="B33" s="18"/>
      <c r="D33" s="16"/>
      <c r="E33" s="16"/>
      <c r="F33" s="16"/>
      <c r="G33" s="16"/>
      <c r="H33" s="16"/>
      <c r="I33" s="16"/>
      <c r="J33" s="16"/>
      <c r="L33" s="18"/>
      <c r="N33" s="16"/>
      <c r="O33" s="16"/>
      <c r="P33" s="16"/>
      <c r="Q33" s="16"/>
      <c r="R33" s="16"/>
      <c r="S33" s="16"/>
      <c r="T33" s="16"/>
      <c r="U33" s="3"/>
    </row>
    <row r="34" spans="1:21" x14ac:dyDescent="0.25">
      <c r="A34" s="141"/>
      <c r="B34" s="11">
        <v>0.58333333333333337</v>
      </c>
      <c r="D34" s="14"/>
      <c r="E34" s="14"/>
      <c r="F34" s="14"/>
      <c r="G34" s="14"/>
      <c r="H34" s="14"/>
      <c r="I34" s="14"/>
      <c r="J34" s="14"/>
      <c r="L34" s="142">
        <v>0.66666666666666663</v>
      </c>
      <c r="N34" s="14"/>
      <c r="O34" s="14"/>
      <c r="P34" s="14"/>
      <c r="Q34" s="14"/>
      <c r="R34" s="14"/>
      <c r="S34" s="14"/>
      <c r="T34" s="14"/>
      <c r="U34" s="3"/>
    </row>
    <row r="35" spans="1:21" x14ac:dyDescent="0.25">
      <c r="A35" s="141"/>
      <c r="B35" s="17">
        <v>0.625</v>
      </c>
      <c r="D35" s="14"/>
      <c r="E35" s="14"/>
      <c r="F35" s="14"/>
      <c r="G35" s="14"/>
      <c r="H35" s="14"/>
      <c r="I35" s="14"/>
      <c r="J35" s="14"/>
      <c r="L35" s="142">
        <v>0.70833333333333337</v>
      </c>
      <c r="N35" s="14"/>
      <c r="O35" s="14"/>
      <c r="P35" s="14"/>
      <c r="Q35" s="14"/>
      <c r="R35" s="14"/>
      <c r="S35" s="14"/>
      <c r="T35" s="14"/>
      <c r="U35" s="3"/>
    </row>
    <row r="36" spans="1:21" x14ac:dyDescent="0.25">
      <c r="A36" s="141"/>
      <c r="B36" s="3"/>
      <c r="C36" s="3"/>
      <c r="D36" s="3"/>
      <c r="E36" s="3"/>
      <c r="F36" s="3"/>
      <c r="G36" s="3"/>
      <c r="H36" s="3"/>
      <c r="I36" s="3"/>
      <c r="J36" s="3"/>
      <c r="L36" s="3"/>
      <c r="M36" s="3"/>
      <c r="N36" s="3"/>
      <c r="O36" s="3"/>
      <c r="P36" s="3"/>
      <c r="Q36" s="3"/>
      <c r="R36" s="3"/>
      <c r="S36" s="3"/>
      <c r="T36" s="3"/>
      <c r="U36" s="3"/>
    </row>
    <row r="37" spans="1:21" x14ac:dyDescent="0.25">
      <c r="A37" s="141"/>
    </row>
    <row r="38" spans="1:21" x14ac:dyDescent="0.25">
      <c r="A38" s="141"/>
    </row>
  </sheetData>
  <conditionalFormatting sqref="D9:J9 D6:J7">
    <cfRule type="cellIs" dxfId="41" priority="45" operator="equal">
      <formula>"X"</formula>
    </cfRule>
  </conditionalFormatting>
  <conditionalFormatting sqref="N6:T6 N8:T9">
    <cfRule type="cellIs" dxfId="40" priority="44" operator="equal">
      <formula>"X"</formula>
    </cfRule>
  </conditionalFormatting>
  <conditionalFormatting sqref="R23">
    <cfRule type="cellIs" dxfId="35" priority="20" operator="equal">
      <formula>"X"</formula>
    </cfRule>
  </conditionalFormatting>
  <conditionalFormatting sqref="P16:P18">
    <cfRule type="cellIs" dxfId="34" priority="16" operator="equal">
      <formula>"X"</formula>
    </cfRule>
  </conditionalFormatting>
  <conditionalFormatting sqref="I20:J22">
    <cfRule type="cellIs" dxfId="30" priority="23" operator="equal">
      <formula>"X"</formula>
    </cfRule>
  </conditionalFormatting>
  <conditionalFormatting sqref="S16:T18 P23 S20:T23">
    <cfRule type="cellIs" dxfId="28" priority="21" operator="equal">
      <formula>"X"</formula>
    </cfRule>
  </conditionalFormatting>
  <conditionalFormatting sqref="Q20:R22 N20:O22">
    <cfRule type="cellIs" dxfId="25" priority="13" operator="equal">
      <formula>"X"</formula>
    </cfRule>
  </conditionalFormatting>
  <conditionalFormatting sqref="Q16:R18 N16:O18">
    <cfRule type="cellIs" dxfId="24" priority="15" operator="equal">
      <formula>"X"</formula>
    </cfRule>
  </conditionalFormatting>
  <conditionalFormatting sqref="P20:P22">
    <cfRule type="cellIs" dxfId="23" priority="14" operator="equal">
      <formula>"X"</formula>
    </cfRule>
  </conditionalFormatting>
  <conditionalFormatting sqref="I16:J18">
    <cfRule type="cellIs" dxfId="21" priority="22" operator="equal">
      <formula>"X"</formula>
    </cfRule>
  </conditionalFormatting>
  <conditionalFormatting sqref="D16:H18">
    <cfRule type="cellIs" dxfId="18" priority="19" operator="equal">
      <formula>"X"</formula>
    </cfRule>
  </conditionalFormatting>
  <conditionalFormatting sqref="F20:F22">
    <cfRule type="cellIs" dxfId="17" priority="18" operator="equal">
      <formula>"X"</formula>
    </cfRule>
  </conditionalFormatting>
  <conditionalFormatting sqref="G20:H22 D20:E22">
    <cfRule type="cellIs" dxfId="16" priority="17" operator="equal">
      <formula>"X"</formula>
    </cfRule>
  </conditionalFormatting>
  <conditionalFormatting sqref="Q23 N23:O23">
    <cfRule type="cellIs" dxfId="11" priority="12" operator="equal">
      <formula>"X"</formula>
    </cfRule>
  </conditionalFormatting>
  <conditionalFormatting sqref="I34:J35">
    <cfRule type="cellIs" dxfId="10" priority="11" operator="equal">
      <formula>"X"</formula>
    </cfRule>
  </conditionalFormatting>
  <conditionalFormatting sqref="S34:T35">
    <cfRule type="cellIs" dxfId="9" priority="10" operator="equal">
      <formula>"X"</formula>
    </cfRule>
  </conditionalFormatting>
  <conditionalFormatting sqref="I30:J32">
    <cfRule type="cellIs" dxfId="8" priority="9" operator="equal">
      <formula>"X"</formula>
    </cfRule>
  </conditionalFormatting>
  <conditionalFormatting sqref="S30:T32">
    <cfRule type="cellIs" dxfId="7" priority="8" operator="equal">
      <formula>"X"</formula>
    </cfRule>
  </conditionalFormatting>
  <conditionalFormatting sqref="Q30:R32 N30:O32">
    <cfRule type="cellIs" dxfId="6" priority="3" operator="equal">
      <formula>"X"</formula>
    </cfRule>
  </conditionalFormatting>
  <conditionalFormatting sqref="P34:P35">
    <cfRule type="cellIs" dxfId="5" priority="2" operator="equal">
      <formula>"X"</formula>
    </cfRule>
  </conditionalFormatting>
  <conditionalFormatting sqref="D30:H32">
    <cfRule type="cellIs" dxfId="4" priority="7" operator="equal">
      <formula>"X"</formula>
    </cfRule>
  </conditionalFormatting>
  <conditionalFormatting sqref="F34:F35">
    <cfRule type="cellIs" dxfId="3" priority="6" operator="equal">
      <formula>"X"</formula>
    </cfRule>
  </conditionalFormatting>
  <conditionalFormatting sqref="G34:H35 D34:E35">
    <cfRule type="cellIs" dxfId="2" priority="5" operator="equal">
      <formula>"X"</formula>
    </cfRule>
  </conditionalFormatting>
  <conditionalFormatting sqref="P30:P32">
    <cfRule type="cellIs" dxfId="1" priority="4" operator="equal">
      <formula>"X"</formula>
    </cfRule>
  </conditionalFormatting>
  <conditionalFormatting sqref="Q34:R35 N34:O35">
    <cfRule type="cellIs" dxfId="0" priority="1" operator="equal">
      <formula>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8"/>
  <sheetViews>
    <sheetView tabSelected="1" zoomScale="80" zoomScaleNormal="80" workbookViewId="0">
      <selection activeCell="X42" sqref="X42"/>
    </sheetView>
  </sheetViews>
  <sheetFormatPr baseColWidth="10" defaultRowHeight="15" x14ac:dyDescent="0.25"/>
  <cols>
    <col min="1" max="1" width="3.42578125" style="24" customWidth="1"/>
    <col min="2" max="2" width="4.28515625" style="24" customWidth="1"/>
    <col min="3" max="3" width="13.42578125" style="24" customWidth="1"/>
    <col min="4" max="4" width="67.5703125" style="24" customWidth="1"/>
    <col min="5" max="5" width="11.28515625" style="24" customWidth="1"/>
    <col min="6" max="6" width="2.85546875" style="24" customWidth="1"/>
    <col min="7" max="9" width="8.85546875" style="24" customWidth="1"/>
    <col min="10" max="10" width="10.42578125" style="24" customWidth="1"/>
    <col min="11" max="11" width="9.42578125" style="24" customWidth="1"/>
    <col min="12" max="13" width="8.85546875" style="24" customWidth="1"/>
    <col min="14" max="14" width="3.85546875" style="24" customWidth="1"/>
    <col min="15" max="15" width="3.42578125" style="24" customWidth="1"/>
    <col min="16" max="16" width="5" style="24" customWidth="1"/>
    <col min="17" max="256" width="11.42578125" style="24"/>
    <col min="257" max="257" width="3.42578125" style="24" customWidth="1"/>
    <col min="258" max="258" width="4.28515625" style="24" customWidth="1"/>
    <col min="259" max="259" width="13.42578125" style="24" customWidth="1"/>
    <col min="260" max="260" width="67.5703125" style="24" customWidth="1"/>
    <col min="261" max="261" width="11.28515625" style="24" customWidth="1"/>
    <col min="262" max="262" width="2.85546875" style="24" customWidth="1"/>
    <col min="263" max="265" width="8.85546875" style="24" customWidth="1"/>
    <col min="266" max="266" width="10.42578125" style="24" customWidth="1"/>
    <col min="267" max="267" width="9.42578125" style="24" customWidth="1"/>
    <col min="268" max="269" width="8.85546875" style="24" customWidth="1"/>
    <col min="270" max="270" width="3.85546875" style="24" customWidth="1"/>
    <col min="271" max="271" width="3.42578125" style="24" customWidth="1"/>
    <col min="272" max="272" width="5" style="24" customWidth="1"/>
    <col min="273" max="512" width="11.42578125" style="24"/>
    <col min="513" max="513" width="3.42578125" style="24" customWidth="1"/>
    <col min="514" max="514" width="4.28515625" style="24" customWidth="1"/>
    <col min="515" max="515" width="13.42578125" style="24" customWidth="1"/>
    <col min="516" max="516" width="67.5703125" style="24" customWidth="1"/>
    <col min="517" max="517" width="11.28515625" style="24" customWidth="1"/>
    <col min="518" max="518" width="2.85546875" style="24" customWidth="1"/>
    <col min="519" max="521" width="8.85546875" style="24" customWidth="1"/>
    <col min="522" max="522" width="10.42578125" style="24" customWidth="1"/>
    <col min="523" max="523" width="9.42578125" style="24" customWidth="1"/>
    <col min="524" max="525" width="8.85546875" style="24" customWidth="1"/>
    <col min="526" max="526" width="3.85546875" style="24" customWidth="1"/>
    <col min="527" max="527" width="3.42578125" style="24" customWidth="1"/>
    <col min="528" max="528" width="5" style="24" customWidth="1"/>
    <col min="529" max="768" width="11.42578125" style="24"/>
    <col min="769" max="769" width="3.42578125" style="24" customWidth="1"/>
    <col min="770" max="770" width="4.28515625" style="24" customWidth="1"/>
    <col min="771" max="771" width="13.42578125" style="24" customWidth="1"/>
    <col min="772" max="772" width="67.5703125" style="24" customWidth="1"/>
    <col min="773" max="773" width="11.28515625" style="24" customWidth="1"/>
    <col min="774" max="774" width="2.85546875" style="24" customWidth="1"/>
    <col min="775" max="777" width="8.85546875" style="24" customWidth="1"/>
    <col min="778" max="778" width="10.42578125" style="24" customWidth="1"/>
    <col min="779" max="779" width="9.42578125" style="24" customWidth="1"/>
    <col min="780" max="781" width="8.85546875" style="24" customWidth="1"/>
    <col min="782" max="782" width="3.85546875" style="24" customWidth="1"/>
    <col min="783" max="783" width="3.42578125" style="24" customWidth="1"/>
    <col min="784" max="784" width="5" style="24" customWidth="1"/>
    <col min="785" max="1024" width="11.42578125" style="24"/>
    <col min="1025" max="1025" width="3.42578125" style="24" customWidth="1"/>
    <col min="1026" max="1026" width="4.28515625" style="24" customWidth="1"/>
    <col min="1027" max="1027" width="13.42578125" style="24" customWidth="1"/>
    <col min="1028" max="1028" width="67.5703125" style="24" customWidth="1"/>
    <col min="1029" max="1029" width="11.28515625" style="24" customWidth="1"/>
    <col min="1030" max="1030" width="2.85546875" style="24" customWidth="1"/>
    <col min="1031" max="1033" width="8.85546875" style="24" customWidth="1"/>
    <col min="1034" max="1034" width="10.42578125" style="24" customWidth="1"/>
    <col min="1035" max="1035" width="9.42578125" style="24" customWidth="1"/>
    <col min="1036" max="1037" width="8.85546875" style="24" customWidth="1"/>
    <col min="1038" max="1038" width="3.85546875" style="24" customWidth="1"/>
    <col min="1039" max="1039" width="3.42578125" style="24" customWidth="1"/>
    <col min="1040" max="1040" width="5" style="24" customWidth="1"/>
    <col min="1041" max="1280" width="11.42578125" style="24"/>
    <col min="1281" max="1281" width="3.42578125" style="24" customWidth="1"/>
    <col min="1282" max="1282" width="4.28515625" style="24" customWidth="1"/>
    <col min="1283" max="1283" width="13.42578125" style="24" customWidth="1"/>
    <col min="1284" max="1284" width="67.5703125" style="24" customWidth="1"/>
    <col min="1285" max="1285" width="11.28515625" style="24" customWidth="1"/>
    <col min="1286" max="1286" width="2.85546875" style="24" customWidth="1"/>
    <col min="1287" max="1289" width="8.85546875" style="24" customWidth="1"/>
    <col min="1290" max="1290" width="10.42578125" style="24" customWidth="1"/>
    <col min="1291" max="1291" width="9.42578125" style="24" customWidth="1"/>
    <col min="1292" max="1293" width="8.85546875" style="24" customWidth="1"/>
    <col min="1294" max="1294" width="3.85546875" style="24" customWidth="1"/>
    <col min="1295" max="1295" width="3.42578125" style="24" customWidth="1"/>
    <col min="1296" max="1296" width="5" style="24" customWidth="1"/>
    <col min="1297" max="1536" width="11.42578125" style="24"/>
    <col min="1537" max="1537" width="3.42578125" style="24" customWidth="1"/>
    <col min="1538" max="1538" width="4.28515625" style="24" customWidth="1"/>
    <col min="1539" max="1539" width="13.42578125" style="24" customWidth="1"/>
    <col min="1540" max="1540" width="67.5703125" style="24" customWidth="1"/>
    <col min="1541" max="1541" width="11.28515625" style="24" customWidth="1"/>
    <col min="1542" max="1542" width="2.85546875" style="24" customWidth="1"/>
    <col min="1543" max="1545" width="8.85546875" style="24" customWidth="1"/>
    <col min="1546" max="1546" width="10.42578125" style="24" customWidth="1"/>
    <col min="1547" max="1547" width="9.42578125" style="24" customWidth="1"/>
    <col min="1548" max="1549" width="8.85546875" style="24" customWidth="1"/>
    <col min="1550" max="1550" width="3.85546875" style="24" customWidth="1"/>
    <col min="1551" max="1551" width="3.42578125" style="24" customWidth="1"/>
    <col min="1552" max="1552" width="5" style="24" customWidth="1"/>
    <col min="1553" max="1792" width="11.42578125" style="24"/>
    <col min="1793" max="1793" width="3.42578125" style="24" customWidth="1"/>
    <col min="1794" max="1794" width="4.28515625" style="24" customWidth="1"/>
    <col min="1795" max="1795" width="13.42578125" style="24" customWidth="1"/>
    <col min="1796" max="1796" width="67.5703125" style="24" customWidth="1"/>
    <col min="1797" max="1797" width="11.28515625" style="24" customWidth="1"/>
    <col min="1798" max="1798" width="2.85546875" style="24" customWidth="1"/>
    <col min="1799" max="1801" width="8.85546875" style="24" customWidth="1"/>
    <col min="1802" max="1802" width="10.42578125" style="24" customWidth="1"/>
    <col min="1803" max="1803" width="9.42578125" style="24" customWidth="1"/>
    <col min="1804" max="1805" width="8.85546875" style="24" customWidth="1"/>
    <col min="1806" max="1806" width="3.85546875" style="24" customWidth="1"/>
    <col min="1807" max="1807" width="3.42578125" style="24" customWidth="1"/>
    <col min="1808" max="1808" width="5" style="24" customWidth="1"/>
    <col min="1809" max="2048" width="11.42578125" style="24"/>
    <col min="2049" max="2049" width="3.42578125" style="24" customWidth="1"/>
    <col min="2050" max="2050" width="4.28515625" style="24" customWidth="1"/>
    <col min="2051" max="2051" width="13.42578125" style="24" customWidth="1"/>
    <col min="2052" max="2052" width="67.5703125" style="24" customWidth="1"/>
    <col min="2053" max="2053" width="11.28515625" style="24" customWidth="1"/>
    <col min="2054" max="2054" width="2.85546875" style="24" customWidth="1"/>
    <col min="2055" max="2057" width="8.85546875" style="24" customWidth="1"/>
    <col min="2058" max="2058" width="10.42578125" style="24" customWidth="1"/>
    <col min="2059" max="2059" width="9.42578125" style="24" customWidth="1"/>
    <col min="2060" max="2061" width="8.85546875" style="24" customWidth="1"/>
    <col min="2062" max="2062" width="3.85546875" style="24" customWidth="1"/>
    <col min="2063" max="2063" width="3.42578125" style="24" customWidth="1"/>
    <col min="2064" max="2064" width="5" style="24" customWidth="1"/>
    <col min="2065" max="2304" width="11.42578125" style="24"/>
    <col min="2305" max="2305" width="3.42578125" style="24" customWidth="1"/>
    <col min="2306" max="2306" width="4.28515625" style="24" customWidth="1"/>
    <col min="2307" max="2307" width="13.42578125" style="24" customWidth="1"/>
    <col min="2308" max="2308" width="67.5703125" style="24" customWidth="1"/>
    <col min="2309" max="2309" width="11.28515625" style="24" customWidth="1"/>
    <col min="2310" max="2310" width="2.85546875" style="24" customWidth="1"/>
    <col min="2311" max="2313" width="8.85546875" style="24" customWidth="1"/>
    <col min="2314" max="2314" width="10.42578125" style="24" customWidth="1"/>
    <col min="2315" max="2315" width="9.42578125" style="24" customWidth="1"/>
    <col min="2316" max="2317" width="8.85546875" style="24" customWidth="1"/>
    <col min="2318" max="2318" width="3.85546875" style="24" customWidth="1"/>
    <col min="2319" max="2319" width="3.42578125" style="24" customWidth="1"/>
    <col min="2320" max="2320" width="5" style="24" customWidth="1"/>
    <col min="2321" max="2560" width="11.42578125" style="24"/>
    <col min="2561" max="2561" width="3.42578125" style="24" customWidth="1"/>
    <col min="2562" max="2562" width="4.28515625" style="24" customWidth="1"/>
    <col min="2563" max="2563" width="13.42578125" style="24" customWidth="1"/>
    <col min="2564" max="2564" width="67.5703125" style="24" customWidth="1"/>
    <col min="2565" max="2565" width="11.28515625" style="24" customWidth="1"/>
    <col min="2566" max="2566" width="2.85546875" style="24" customWidth="1"/>
    <col min="2567" max="2569" width="8.85546875" style="24" customWidth="1"/>
    <col min="2570" max="2570" width="10.42578125" style="24" customWidth="1"/>
    <col min="2571" max="2571" width="9.42578125" style="24" customWidth="1"/>
    <col min="2572" max="2573" width="8.85546875" style="24" customWidth="1"/>
    <col min="2574" max="2574" width="3.85546875" style="24" customWidth="1"/>
    <col min="2575" max="2575" width="3.42578125" style="24" customWidth="1"/>
    <col min="2576" max="2576" width="5" style="24" customWidth="1"/>
    <col min="2577" max="2816" width="11.42578125" style="24"/>
    <col min="2817" max="2817" width="3.42578125" style="24" customWidth="1"/>
    <col min="2818" max="2818" width="4.28515625" style="24" customWidth="1"/>
    <col min="2819" max="2819" width="13.42578125" style="24" customWidth="1"/>
    <col min="2820" max="2820" width="67.5703125" style="24" customWidth="1"/>
    <col min="2821" max="2821" width="11.28515625" style="24" customWidth="1"/>
    <col min="2822" max="2822" width="2.85546875" style="24" customWidth="1"/>
    <col min="2823" max="2825" width="8.85546875" style="24" customWidth="1"/>
    <col min="2826" max="2826" width="10.42578125" style="24" customWidth="1"/>
    <col min="2827" max="2827" width="9.42578125" style="24" customWidth="1"/>
    <col min="2828" max="2829" width="8.85546875" style="24" customWidth="1"/>
    <col min="2830" max="2830" width="3.85546875" style="24" customWidth="1"/>
    <col min="2831" max="2831" width="3.42578125" style="24" customWidth="1"/>
    <col min="2832" max="2832" width="5" style="24" customWidth="1"/>
    <col min="2833" max="3072" width="11.42578125" style="24"/>
    <col min="3073" max="3073" width="3.42578125" style="24" customWidth="1"/>
    <col min="3074" max="3074" width="4.28515625" style="24" customWidth="1"/>
    <col min="3075" max="3075" width="13.42578125" style="24" customWidth="1"/>
    <col min="3076" max="3076" width="67.5703125" style="24" customWidth="1"/>
    <col min="3077" max="3077" width="11.28515625" style="24" customWidth="1"/>
    <col min="3078" max="3078" width="2.85546875" style="24" customWidth="1"/>
    <col min="3079" max="3081" width="8.85546875" style="24" customWidth="1"/>
    <col min="3082" max="3082" width="10.42578125" style="24" customWidth="1"/>
    <col min="3083" max="3083" width="9.42578125" style="24" customWidth="1"/>
    <col min="3084" max="3085" width="8.85546875" style="24" customWidth="1"/>
    <col min="3086" max="3086" width="3.85546875" style="24" customWidth="1"/>
    <col min="3087" max="3087" width="3.42578125" style="24" customWidth="1"/>
    <col min="3088" max="3088" width="5" style="24" customWidth="1"/>
    <col min="3089" max="3328" width="11.42578125" style="24"/>
    <col min="3329" max="3329" width="3.42578125" style="24" customWidth="1"/>
    <col min="3330" max="3330" width="4.28515625" style="24" customWidth="1"/>
    <col min="3331" max="3331" width="13.42578125" style="24" customWidth="1"/>
    <col min="3332" max="3332" width="67.5703125" style="24" customWidth="1"/>
    <col min="3333" max="3333" width="11.28515625" style="24" customWidth="1"/>
    <col min="3334" max="3334" width="2.85546875" style="24" customWidth="1"/>
    <col min="3335" max="3337" width="8.85546875" style="24" customWidth="1"/>
    <col min="3338" max="3338" width="10.42578125" style="24" customWidth="1"/>
    <col min="3339" max="3339" width="9.42578125" style="24" customWidth="1"/>
    <col min="3340" max="3341" width="8.85546875" style="24" customWidth="1"/>
    <col min="3342" max="3342" width="3.85546875" style="24" customWidth="1"/>
    <col min="3343" max="3343" width="3.42578125" style="24" customWidth="1"/>
    <col min="3344" max="3344" width="5" style="24" customWidth="1"/>
    <col min="3345" max="3584" width="11.42578125" style="24"/>
    <col min="3585" max="3585" width="3.42578125" style="24" customWidth="1"/>
    <col min="3586" max="3586" width="4.28515625" style="24" customWidth="1"/>
    <col min="3587" max="3587" width="13.42578125" style="24" customWidth="1"/>
    <col min="3588" max="3588" width="67.5703125" style="24" customWidth="1"/>
    <col min="3589" max="3589" width="11.28515625" style="24" customWidth="1"/>
    <col min="3590" max="3590" width="2.85546875" style="24" customWidth="1"/>
    <col min="3591" max="3593" width="8.85546875" style="24" customWidth="1"/>
    <col min="3594" max="3594" width="10.42578125" style="24" customWidth="1"/>
    <col min="3595" max="3595" width="9.42578125" style="24" customWidth="1"/>
    <col min="3596" max="3597" width="8.85546875" style="24" customWidth="1"/>
    <col min="3598" max="3598" width="3.85546875" style="24" customWidth="1"/>
    <col min="3599" max="3599" width="3.42578125" style="24" customWidth="1"/>
    <col min="3600" max="3600" width="5" style="24" customWidth="1"/>
    <col min="3601" max="3840" width="11.42578125" style="24"/>
    <col min="3841" max="3841" width="3.42578125" style="24" customWidth="1"/>
    <col min="3842" max="3842" width="4.28515625" style="24" customWidth="1"/>
    <col min="3843" max="3843" width="13.42578125" style="24" customWidth="1"/>
    <col min="3844" max="3844" width="67.5703125" style="24" customWidth="1"/>
    <col min="3845" max="3845" width="11.28515625" style="24" customWidth="1"/>
    <col min="3846" max="3846" width="2.85546875" style="24" customWidth="1"/>
    <col min="3847" max="3849" width="8.85546875" style="24" customWidth="1"/>
    <col min="3850" max="3850" width="10.42578125" style="24" customWidth="1"/>
    <col min="3851" max="3851" width="9.42578125" style="24" customWidth="1"/>
    <col min="3852" max="3853" width="8.85546875" style="24" customWidth="1"/>
    <col min="3854" max="3854" width="3.85546875" style="24" customWidth="1"/>
    <col min="3855" max="3855" width="3.42578125" style="24" customWidth="1"/>
    <col min="3856" max="3856" width="5" style="24" customWidth="1"/>
    <col min="3857" max="4096" width="11.42578125" style="24"/>
    <col min="4097" max="4097" width="3.42578125" style="24" customWidth="1"/>
    <col min="4098" max="4098" width="4.28515625" style="24" customWidth="1"/>
    <col min="4099" max="4099" width="13.42578125" style="24" customWidth="1"/>
    <col min="4100" max="4100" width="67.5703125" style="24" customWidth="1"/>
    <col min="4101" max="4101" width="11.28515625" style="24" customWidth="1"/>
    <col min="4102" max="4102" width="2.85546875" style="24" customWidth="1"/>
    <col min="4103" max="4105" width="8.85546875" style="24" customWidth="1"/>
    <col min="4106" max="4106" width="10.42578125" style="24" customWidth="1"/>
    <col min="4107" max="4107" width="9.42578125" style="24" customWidth="1"/>
    <col min="4108" max="4109" width="8.85546875" style="24" customWidth="1"/>
    <col min="4110" max="4110" width="3.85546875" style="24" customWidth="1"/>
    <col min="4111" max="4111" width="3.42578125" style="24" customWidth="1"/>
    <col min="4112" max="4112" width="5" style="24" customWidth="1"/>
    <col min="4113" max="4352" width="11.42578125" style="24"/>
    <col min="4353" max="4353" width="3.42578125" style="24" customWidth="1"/>
    <col min="4354" max="4354" width="4.28515625" style="24" customWidth="1"/>
    <col min="4355" max="4355" width="13.42578125" style="24" customWidth="1"/>
    <col min="4356" max="4356" width="67.5703125" style="24" customWidth="1"/>
    <col min="4357" max="4357" width="11.28515625" style="24" customWidth="1"/>
    <col min="4358" max="4358" width="2.85546875" style="24" customWidth="1"/>
    <col min="4359" max="4361" width="8.85546875" style="24" customWidth="1"/>
    <col min="4362" max="4362" width="10.42578125" style="24" customWidth="1"/>
    <col min="4363" max="4363" width="9.42578125" style="24" customWidth="1"/>
    <col min="4364" max="4365" width="8.85546875" style="24" customWidth="1"/>
    <col min="4366" max="4366" width="3.85546875" style="24" customWidth="1"/>
    <col min="4367" max="4367" width="3.42578125" style="24" customWidth="1"/>
    <col min="4368" max="4368" width="5" style="24" customWidth="1"/>
    <col min="4369" max="4608" width="11.42578125" style="24"/>
    <col min="4609" max="4609" width="3.42578125" style="24" customWidth="1"/>
    <col min="4610" max="4610" width="4.28515625" style="24" customWidth="1"/>
    <col min="4611" max="4611" width="13.42578125" style="24" customWidth="1"/>
    <col min="4612" max="4612" width="67.5703125" style="24" customWidth="1"/>
    <col min="4613" max="4613" width="11.28515625" style="24" customWidth="1"/>
    <col min="4614" max="4614" width="2.85546875" style="24" customWidth="1"/>
    <col min="4615" max="4617" width="8.85546875" style="24" customWidth="1"/>
    <col min="4618" max="4618" width="10.42578125" style="24" customWidth="1"/>
    <col min="4619" max="4619" width="9.42578125" style="24" customWidth="1"/>
    <col min="4620" max="4621" width="8.85546875" style="24" customWidth="1"/>
    <col min="4622" max="4622" width="3.85546875" style="24" customWidth="1"/>
    <col min="4623" max="4623" width="3.42578125" style="24" customWidth="1"/>
    <col min="4624" max="4624" width="5" style="24" customWidth="1"/>
    <col min="4625" max="4864" width="11.42578125" style="24"/>
    <col min="4865" max="4865" width="3.42578125" style="24" customWidth="1"/>
    <col min="4866" max="4866" width="4.28515625" style="24" customWidth="1"/>
    <col min="4867" max="4867" width="13.42578125" style="24" customWidth="1"/>
    <col min="4868" max="4868" width="67.5703125" style="24" customWidth="1"/>
    <col min="4869" max="4869" width="11.28515625" style="24" customWidth="1"/>
    <col min="4870" max="4870" width="2.85546875" style="24" customWidth="1"/>
    <col min="4871" max="4873" width="8.85546875" style="24" customWidth="1"/>
    <col min="4874" max="4874" width="10.42578125" style="24" customWidth="1"/>
    <col min="4875" max="4875" width="9.42578125" style="24" customWidth="1"/>
    <col min="4876" max="4877" width="8.85546875" style="24" customWidth="1"/>
    <col min="4878" max="4878" width="3.85546875" style="24" customWidth="1"/>
    <col min="4879" max="4879" width="3.42578125" style="24" customWidth="1"/>
    <col min="4880" max="4880" width="5" style="24" customWidth="1"/>
    <col min="4881" max="5120" width="11.42578125" style="24"/>
    <col min="5121" max="5121" width="3.42578125" style="24" customWidth="1"/>
    <col min="5122" max="5122" width="4.28515625" style="24" customWidth="1"/>
    <col min="5123" max="5123" width="13.42578125" style="24" customWidth="1"/>
    <col min="5124" max="5124" width="67.5703125" style="24" customWidth="1"/>
    <col min="5125" max="5125" width="11.28515625" style="24" customWidth="1"/>
    <col min="5126" max="5126" width="2.85546875" style="24" customWidth="1"/>
    <col min="5127" max="5129" width="8.85546875" style="24" customWidth="1"/>
    <col min="5130" max="5130" width="10.42578125" style="24" customWidth="1"/>
    <col min="5131" max="5131" width="9.42578125" style="24" customWidth="1"/>
    <col min="5132" max="5133" width="8.85546875" style="24" customWidth="1"/>
    <col min="5134" max="5134" width="3.85546875" style="24" customWidth="1"/>
    <col min="5135" max="5135" width="3.42578125" style="24" customWidth="1"/>
    <col min="5136" max="5136" width="5" style="24" customWidth="1"/>
    <col min="5137" max="5376" width="11.42578125" style="24"/>
    <col min="5377" max="5377" width="3.42578125" style="24" customWidth="1"/>
    <col min="5378" max="5378" width="4.28515625" style="24" customWidth="1"/>
    <col min="5379" max="5379" width="13.42578125" style="24" customWidth="1"/>
    <col min="5380" max="5380" width="67.5703125" style="24" customWidth="1"/>
    <col min="5381" max="5381" width="11.28515625" style="24" customWidth="1"/>
    <col min="5382" max="5382" width="2.85546875" style="24" customWidth="1"/>
    <col min="5383" max="5385" width="8.85546875" style="24" customWidth="1"/>
    <col min="5386" max="5386" width="10.42578125" style="24" customWidth="1"/>
    <col min="5387" max="5387" width="9.42578125" style="24" customWidth="1"/>
    <col min="5388" max="5389" width="8.85546875" style="24" customWidth="1"/>
    <col min="5390" max="5390" width="3.85546875" style="24" customWidth="1"/>
    <col min="5391" max="5391" width="3.42578125" style="24" customWidth="1"/>
    <col min="5392" max="5392" width="5" style="24" customWidth="1"/>
    <col min="5393" max="5632" width="11.42578125" style="24"/>
    <col min="5633" max="5633" width="3.42578125" style="24" customWidth="1"/>
    <col min="5634" max="5634" width="4.28515625" style="24" customWidth="1"/>
    <col min="5635" max="5635" width="13.42578125" style="24" customWidth="1"/>
    <col min="5636" max="5636" width="67.5703125" style="24" customWidth="1"/>
    <col min="5637" max="5637" width="11.28515625" style="24" customWidth="1"/>
    <col min="5638" max="5638" width="2.85546875" style="24" customWidth="1"/>
    <col min="5639" max="5641" width="8.85546875" style="24" customWidth="1"/>
    <col min="5642" max="5642" width="10.42578125" style="24" customWidth="1"/>
    <col min="5643" max="5643" width="9.42578125" style="24" customWidth="1"/>
    <col min="5644" max="5645" width="8.85546875" style="24" customWidth="1"/>
    <col min="5646" max="5646" width="3.85546875" style="24" customWidth="1"/>
    <col min="5647" max="5647" width="3.42578125" style="24" customWidth="1"/>
    <col min="5648" max="5648" width="5" style="24" customWidth="1"/>
    <col min="5649" max="5888" width="11.42578125" style="24"/>
    <col min="5889" max="5889" width="3.42578125" style="24" customWidth="1"/>
    <col min="5890" max="5890" width="4.28515625" style="24" customWidth="1"/>
    <col min="5891" max="5891" width="13.42578125" style="24" customWidth="1"/>
    <col min="5892" max="5892" width="67.5703125" style="24" customWidth="1"/>
    <col min="5893" max="5893" width="11.28515625" style="24" customWidth="1"/>
    <col min="5894" max="5894" width="2.85546875" style="24" customWidth="1"/>
    <col min="5895" max="5897" width="8.85546875" style="24" customWidth="1"/>
    <col min="5898" max="5898" width="10.42578125" style="24" customWidth="1"/>
    <col min="5899" max="5899" width="9.42578125" style="24" customWidth="1"/>
    <col min="5900" max="5901" width="8.85546875" style="24" customWidth="1"/>
    <col min="5902" max="5902" width="3.85546875" style="24" customWidth="1"/>
    <col min="5903" max="5903" width="3.42578125" style="24" customWidth="1"/>
    <col min="5904" max="5904" width="5" style="24" customWidth="1"/>
    <col min="5905" max="6144" width="11.42578125" style="24"/>
    <col min="6145" max="6145" width="3.42578125" style="24" customWidth="1"/>
    <col min="6146" max="6146" width="4.28515625" style="24" customWidth="1"/>
    <col min="6147" max="6147" width="13.42578125" style="24" customWidth="1"/>
    <col min="6148" max="6148" width="67.5703125" style="24" customWidth="1"/>
    <col min="6149" max="6149" width="11.28515625" style="24" customWidth="1"/>
    <col min="6150" max="6150" width="2.85546875" style="24" customWidth="1"/>
    <col min="6151" max="6153" width="8.85546875" style="24" customWidth="1"/>
    <col min="6154" max="6154" width="10.42578125" style="24" customWidth="1"/>
    <col min="6155" max="6155" width="9.42578125" style="24" customWidth="1"/>
    <col min="6156" max="6157" width="8.85546875" style="24" customWidth="1"/>
    <col min="6158" max="6158" width="3.85546875" style="24" customWidth="1"/>
    <col min="6159" max="6159" width="3.42578125" style="24" customWidth="1"/>
    <col min="6160" max="6160" width="5" style="24" customWidth="1"/>
    <col min="6161" max="6400" width="11.42578125" style="24"/>
    <col min="6401" max="6401" width="3.42578125" style="24" customWidth="1"/>
    <col min="6402" max="6402" width="4.28515625" style="24" customWidth="1"/>
    <col min="6403" max="6403" width="13.42578125" style="24" customWidth="1"/>
    <col min="6404" max="6404" width="67.5703125" style="24" customWidth="1"/>
    <col min="6405" max="6405" width="11.28515625" style="24" customWidth="1"/>
    <col min="6406" max="6406" width="2.85546875" style="24" customWidth="1"/>
    <col min="6407" max="6409" width="8.85546875" style="24" customWidth="1"/>
    <col min="6410" max="6410" width="10.42578125" style="24" customWidth="1"/>
    <col min="6411" max="6411" width="9.42578125" style="24" customWidth="1"/>
    <col min="6412" max="6413" width="8.85546875" style="24" customWidth="1"/>
    <col min="6414" max="6414" width="3.85546875" style="24" customWidth="1"/>
    <col min="6415" max="6415" width="3.42578125" style="24" customWidth="1"/>
    <col min="6416" max="6416" width="5" style="24" customWidth="1"/>
    <col min="6417" max="6656" width="11.42578125" style="24"/>
    <col min="6657" max="6657" width="3.42578125" style="24" customWidth="1"/>
    <col min="6658" max="6658" width="4.28515625" style="24" customWidth="1"/>
    <col min="6659" max="6659" width="13.42578125" style="24" customWidth="1"/>
    <col min="6660" max="6660" width="67.5703125" style="24" customWidth="1"/>
    <col min="6661" max="6661" width="11.28515625" style="24" customWidth="1"/>
    <col min="6662" max="6662" width="2.85546875" style="24" customWidth="1"/>
    <col min="6663" max="6665" width="8.85546875" style="24" customWidth="1"/>
    <col min="6666" max="6666" width="10.42578125" style="24" customWidth="1"/>
    <col min="6667" max="6667" width="9.42578125" style="24" customWidth="1"/>
    <col min="6668" max="6669" width="8.85546875" style="24" customWidth="1"/>
    <col min="6670" max="6670" width="3.85546875" style="24" customWidth="1"/>
    <col min="6671" max="6671" width="3.42578125" style="24" customWidth="1"/>
    <col min="6672" max="6672" width="5" style="24" customWidth="1"/>
    <col min="6673" max="6912" width="11.42578125" style="24"/>
    <col min="6913" max="6913" width="3.42578125" style="24" customWidth="1"/>
    <col min="6914" max="6914" width="4.28515625" style="24" customWidth="1"/>
    <col min="6915" max="6915" width="13.42578125" style="24" customWidth="1"/>
    <col min="6916" max="6916" width="67.5703125" style="24" customWidth="1"/>
    <col min="6917" max="6917" width="11.28515625" style="24" customWidth="1"/>
    <col min="6918" max="6918" width="2.85546875" style="24" customWidth="1"/>
    <col min="6919" max="6921" width="8.85546875" style="24" customWidth="1"/>
    <col min="6922" max="6922" width="10.42578125" style="24" customWidth="1"/>
    <col min="6923" max="6923" width="9.42578125" style="24" customWidth="1"/>
    <col min="6924" max="6925" width="8.85546875" style="24" customWidth="1"/>
    <col min="6926" max="6926" width="3.85546875" style="24" customWidth="1"/>
    <col min="6927" max="6927" width="3.42578125" style="24" customWidth="1"/>
    <col min="6928" max="6928" width="5" style="24" customWidth="1"/>
    <col min="6929" max="7168" width="11.42578125" style="24"/>
    <col min="7169" max="7169" width="3.42578125" style="24" customWidth="1"/>
    <col min="7170" max="7170" width="4.28515625" style="24" customWidth="1"/>
    <col min="7171" max="7171" width="13.42578125" style="24" customWidth="1"/>
    <col min="7172" max="7172" width="67.5703125" style="24" customWidth="1"/>
    <col min="7173" max="7173" width="11.28515625" style="24" customWidth="1"/>
    <col min="7174" max="7174" width="2.85546875" style="24" customWidth="1"/>
    <col min="7175" max="7177" width="8.85546875" style="24" customWidth="1"/>
    <col min="7178" max="7178" width="10.42578125" style="24" customWidth="1"/>
    <col min="7179" max="7179" width="9.42578125" style="24" customWidth="1"/>
    <col min="7180" max="7181" width="8.85546875" style="24" customWidth="1"/>
    <col min="7182" max="7182" width="3.85546875" style="24" customWidth="1"/>
    <col min="7183" max="7183" width="3.42578125" style="24" customWidth="1"/>
    <col min="7184" max="7184" width="5" style="24" customWidth="1"/>
    <col min="7185" max="7424" width="11.42578125" style="24"/>
    <col min="7425" max="7425" width="3.42578125" style="24" customWidth="1"/>
    <col min="7426" max="7426" width="4.28515625" style="24" customWidth="1"/>
    <col min="7427" max="7427" width="13.42578125" style="24" customWidth="1"/>
    <col min="7428" max="7428" width="67.5703125" style="24" customWidth="1"/>
    <col min="7429" max="7429" width="11.28515625" style="24" customWidth="1"/>
    <col min="7430" max="7430" width="2.85546875" style="24" customWidth="1"/>
    <col min="7431" max="7433" width="8.85546875" style="24" customWidth="1"/>
    <col min="7434" max="7434" width="10.42578125" style="24" customWidth="1"/>
    <col min="7435" max="7435" width="9.42578125" style="24" customWidth="1"/>
    <col min="7436" max="7437" width="8.85546875" style="24" customWidth="1"/>
    <col min="7438" max="7438" width="3.85546875" style="24" customWidth="1"/>
    <col min="7439" max="7439" width="3.42578125" style="24" customWidth="1"/>
    <col min="7440" max="7440" width="5" style="24" customWidth="1"/>
    <col min="7441" max="7680" width="11.42578125" style="24"/>
    <col min="7681" max="7681" width="3.42578125" style="24" customWidth="1"/>
    <col min="7682" max="7682" width="4.28515625" style="24" customWidth="1"/>
    <col min="7683" max="7683" width="13.42578125" style="24" customWidth="1"/>
    <col min="7684" max="7684" width="67.5703125" style="24" customWidth="1"/>
    <col min="7685" max="7685" width="11.28515625" style="24" customWidth="1"/>
    <col min="7686" max="7686" width="2.85546875" style="24" customWidth="1"/>
    <col min="7687" max="7689" width="8.85546875" style="24" customWidth="1"/>
    <col min="7690" max="7690" width="10.42578125" style="24" customWidth="1"/>
    <col min="7691" max="7691" width="9.42578125" style="24" customWidth="1"/>
    <col min="7692" max="7693" width="8.85546875" style="24" customWidth="1"/>
    <col min="7694" max="7694" width="3.85546875" style="24" customWidth="1"/>
    <col min="7695" max="7695" width="3.42578125" style="24" customWidth="1"/>
    <col min="7696" max="7696" width="5" style="24" customWidth="1"/>
    <col min="7697" max="7936" width="11.42578125" style="24"/>
    <col min="7937" max="7937" width="3.42578125" style="24" customWidth="1"/>
    <col min="7938" max="7938" width="4.28515625" style="24" customWidth="1"/>
    <col min="7939" max="7939" width="13.42578125" style="24" customWidth="1"/>
    <col min="7940" max="7940" width="67.5703125" style="24" customWidth="1"/>
    <col min="7941" max="7941" width="11.28515625" style="24" customWidth="1"/>
    <col min="7942" max="7942" width="2.85546875" style="24" customWidth="1"/>
    <col min="7943" max="7945" width="8.85546875" style="24" customWidth="1"/>
    <col min="7946" max="7946" width="10.42578125" style="24" customWidth="1"/>
    <col min="7947" max="7947" width="9.42578125" style="24" customWidth="1"/>
    <col min="7948" max="7949" width="8.85546875" style="24" customWidth="1"/>
    <col min="7950" max="7950" width="3.85546875" style="24" customWidth="1"/>
    <col min="7951" max="7951" width="3.42578125" style="24" customWidth="1"/>
    <col min="7952" max="7952" width="5" style="24" customWidth="1"/>
    <col min="7953" max="8192" width="11.42578125" style="24"/>
    <col min="8193" max="8193" width="3.42578125" style="24" customWidth="1"/>
    <col min="8194" max="8194" width="4.28515625" style="24" customWidth="1"/>
    <col min="8195" max="8195" width="13.42578125" style="24" customWidth="1"/>
    <col min="8196" max="8196" width="67.5703125" style="24" customWidth="1"/>
    <col min="8197" max="8197" width="11.28515625" style="24" customWidth="1"/>
    <col min="8198" max="8198" width="2.85546875" style="24" customWidth="1"/>
    <col min="8199" max="8201" width="8.85546875" style="24" customWidth="1"/>
    <col min="8202" max="8202" width="10.42578125" style="24" customWidth="1"/>
    <col min="8203" max="8203" width="9.42578125" style="24" customWidth="1"/>
    <col min="8204" max="8205" width="8.85546875" style="24" customWidth="1"/>
    <col min="8206" max="8206" width="3.85546875" style="24" customWidth="1"/>
    <col min="8207" max="8207" width="3.42578125" style="24" customWidth="1"/>
    <col min="8208" max="8208" width="5" style="24" customWidth="1"/>
    <col min="8209" max="8448" width="11.42578125" style="24"/>
    <col min="8449" max="8449" width="3.42578125" style="24" customWidth="1"/>
    <col min="8450" max="8450" width="4.28515625" style="24" customWidth="1"/>
    <col min="8451" max="8451" width="13.42578125" style="24" customWidth="1"/>
    <col min="8452" max="8452" width="67.5703125" style="24" customWidth="1"/>
    <col min="8453" max="8453" width="11.28515625" style="24" customWidth="1"/>
    <col min="8454" max="8454" width="2.85546875" style="24" customWidth="1"/>
    <col min="8455" max="8457" width="8.85546875" style="24" customWidth="1"/>
    <col min="8458" max="8458" width="10.42578125" style="24" customWidth="1"/>
    <col min="8459" max="8459" width="9.42578125" style="24" customWidth="1"/>
    <col min="8460" max="8461" width="8.85546875" style="24" customWidth="1"/>
    <col min="8462" max="8462" width="3.85546875" style="24" customWidth="1"/>
    <col min="8463" max="8463" width="3.42578125" style="24" customWidth="1"/>
    <col min="8464" max="8464" width="5" style="24" customWidth="1"/>
    <col min="8465" max="8704" width="11.42578125" style="24"/>
    <col min="8705" max="8705" width="3.42578125" style="24" customWidth="1"/>
    <col min="8706" max="8706" width="4.28515625" style="24" customWidth="1"/>
    <col min="8707" max="8707" width="13.42578125" style="24" customWidth="1"/>
    <col min="8708" max="8708" width="67.5703125" style="24" customWidth="1"/>
    <col min="8709" max="8709" width="11.28515625" style="24" customWidth="1"/>
    <col min="8710" max="8710" width="2.85546875" style="24" customWidth="1"/>
    <col min="8711" max="8713" width="8.85546875" style="24" customWidth="1"/>
    <col min="8714" max="8714" width="10.42578125" style="24" customWidth="1"/>
    <col min="8715" max="8715" width="9.42578125" style="24" customWidth="1"/>
    <col min="8716" max="8717" width="8.85546875" style="24" customWidth="1"/>
    <col min="8718" max="8718" width="3.85546875" style="24" customWidth="1"/>
    <col min="8719" max="8719" width="3.42578125" style="24" customWidth="1"/>
    <col min="8720" max="8720" width="5" style="24" customWidth="1"/>
    <col min="8721" max="8960" width="11.42578125" style="24"/>
    <col min="8961" max="8961" width="3.42578125" style="24" customWidth="1"/>
    <col min="8962" max="8962" width="4.28515625" style="24" customWidth="1"/>
    <col min="8963" max="8963" width="13.42578125" style="24" customWidth="1"/>
    <col min="8964" max="8964" width="67.5703125" style="24" customWidth="1"/>
    <col min="8965" max="8965" width="11.28515625" style="24" customWidth="1"/>
    <col min="8966" max="8966" width="2.85546875" style="24" customWidth="1"/>
    <col min="8967" max="8969" width="8.85546875" style="24" customWidth="1"/>
    <col min="8970" max="8970" width="10.42578125" style="24" customWidth="1"/>
    <col min="8971" max="8971" width="9.42578125" style="24" customWidth="1"/>
    <col min="8972" max="8973" width="8.85546875" style="24" customWidth="1"/>
    <col min="8974" max="8974" width="3.85546875" style="24" customWidth="1"/>
    <col min="8975" max="8975" width="3.42578125" style="24" customWidth="1"/>
    <col min="8976" max="8976" width="5" style="24" customWidth="1"/>
    <col min="8977" max="9216" width="11.42578125" style="24"/>
    <col min="9217" max="9217" width="3.42578125" style="24" customWidth="1"/>
    <col min="9218" max="9218" width="4.28515625" style="24" customWidth="1"/>
    <col min="9219" max="9219" width="13.42578125" style="24" customWidth="1"/>
    <col min="9220" max="9220" width="67.5703125" style="24" customWidth="1"/>
    <col min="9221" max="9221" width="11.28515625" style="24" customWidth="1"/>
    <col min="9222" max="9222" width="2.85546875" style="24" customWidth="1"/>
    <col min="9223" max="9225" width="8.85546875" style="24" customWidth="1"/>
    <col min="9226" max="9226" width="10.42578125" style="24" customWidth="1"/>
    <col min="9227" max="9227" width="9.42578125" style="24" customWidth="1"/>
    <col min="9228" max="9229" width="8.85546875" style="24" customWidth="1"/>
    <col min="9230" max="9230" width="3.85546875" style="24" customWidth="1"/>
    <col min="9231" max="9231" width="3.42578125" style="24" customWidth="1"/>
    <col min="9232" max="9232" width="5" style="24" customWidth="1"/>
    <col min="9233" max="9472" width="11.42578125" style="24"/>
    <col min="9473" max="9473" width="3.42578125" style="24" customWidth="1"/>
    <col min="9474" max="9474" width="4.28515625" style="24" customWidth="1"/>
    <col min="9475" max="9475" width="13.42578125" style="24" customWidth="1"/>
    <col min="9476" max="9476" width="67.5703125" style="24" customWidth="1"/>
    <col min="9477" max="9477" width="11.28515625" style="24" customWidth="1"/>
    <col min="9478" max="9478" width="2.85546875" style="24" customWidth="1"/>
    <col min="9479" max="9481" width="8.85546875" style="24" customWidth="1"/>
    <col min="9482" max="9482" width="10.42578125" style="24" customWidth="1"/>
    <col min="9483" max="9483" width="9.42578125" style="24" customWidth="1"/>
    <col min="9484" max="9485" width="8.85546875" style="24" customWidth="1"/>
    <col min="9486" max="9486" width="3.85546875" style="24" customWidth="1"/>
    <col min="9487" max="9487" width="3.42578125" style="24" customWidth="1"/>
    <col min="9488" max="9488" width="5" style="24" customWidth="1"/>
    <col min="9489" max="9728" width="11.42578125" style="24"/>
    <col min="9729" max="9729" width="3.42578125" style="24" customWidth="1"/>
    <col min="9730" max="9730" width="4.28515625" style="24" customWidth="1"/>
    <col min="9731" max="9731" width="13.42578125" style="24" customWidth="1"/>
    <col min="9732" max="9732" width="67.5703125" style="24" customWidth="1"/>
    <col min="9733" max="9733" width="11.28515625" style="24" customWidth="1"/>
    <col min="9734" max="9734" width="2.85546875" style="24" customWidth="1"/>
    <col min="9735" max="9737" width="8.85546875" style="24" customWidth="1"/>
    <col min="9738" max="9738" width="10.42578125" style="24" customWidth="1"/>
    <col min="9739" max="9739" width="9.42578125" style="24" customWidth="1"/>
    <col min="9740" max="9741" width="8.85546875" style="24" customWidth="1"/>
    <col min="9742" max="9742" width="3.85546875" style="24" customWidth="1"/>
    <col min="9743" max="9743" width="3.42578125" style="24" customWidth="1"/>
    <col min="9744" max="9744" width="5" style="24" customWidth="1"/>
    <col min="9745" max="9984" width="11.42578125" style="24"/>
    <col min="9985" max="9985" width="3.42578125" style="24" customWidth="1"/>
    <col min="9986" max="9986" width="4.28515625" style="24" customWidth="1"/>
    <col min="9987" max="9987" width="13.42578125" style="24" customWidth="1"/>
    <col min="9988" max="9988" width="67.5703125" style="24" customWidth="1"/>
    <col min="9989" max="9989" width="11.28515625" style="24" customWidth="1"/>
    <col min="9990" max="9990" width="2.85546875" style="24" customWidth="1"/>
    <col min="9991" max="9993" width="8.85546875" style="24" customWidth="1"/>
    <col min="9994" max="9994" width="10.42578125" style="24" customWidth="1"/>
    <col min="9995" max="9995" width="9.42578125" style="24" customWidth="1"/>
    <col min="9996" max="9997" width="8.85546875" style="24" customWidth="1"/>
    <col min="9998" max="9998" width="3.85546875" style="24" customWidth="1"/>
    <col min="9999" max="9999" width="3.42578125" style="24" customWidth="1"/>
    <col min="10000" max="10000" width="5" style="24" customWidth="1"/>
    <col min="10001" max="10240" width="11.42578125" style="24"/>
    <col min="10241" max="10241" width="3.42578125" style="24" customWidth="1"/>
    <col min="10242" max="10242" width="4.28515625" style="24" customWidth="1"/>
    <col min="10243" max="10243" width="13.42578125" style="24" customWidth="1"/>
    <col min="10244" max="10244" width="67.5703125" style="24" customWidth="1"/>
    <col min="10245" max="10245" width="11.28515625" style="24" customWidth="1"/>
    <col min="10246" max="10246" width="2.85546875" style="24" customWidth="1"/>
    <col min="10247" max="10249" width="8.85546875" style="24" customWidth="1"/>
    <col min="10250" max="10250" width="10.42578125" style="24" customWidth="1"/>
    <col min="10251" max="10251" width="9.42578125" style="24" customWidth="1"/>
    <col min="10252" max="10253" width="8.85546875" style="24" customWidth="1"/>
    <col min="10254" max="10254" width="3.85546875" style="24" customWidth="1"/>
    <col min="10255" max="10255" width="3.42578125" style="24" customWidth="1"/>
    <col min="10256" max="10256" width="5" style="24" customWidth="1"/>
    <col min="10257" max="10496" width="11.42578125" style="24"/>
    <col min="10497" max="10497" width="3.42578125" style="24" customWidth="1"/>
    <col min="10498" max="10498" width="4.28515625" style="24" customWidth="1"/>
    <col min="10499" max="10499" width="13.42578125" style="24" customWidth="1"/>
    <col min="10500" max="10500" width="67.5703125" style="24" customWidth="1"/>
    <col min="10501" max="10501" width="11.28515625" style="24" customWidth="1"/>
    <col min="10502" max="10502" width="2.85546875" style="24" customWidth="1"/>
    <col min="10503" max="10505" width="8.85546875" style="24" customWidth="1"/>
    <col min="10506" max="10506" width="10.42578125" style="24" customWidth="1"/>
    <col min="10507" max="10507" width="9.42578125" style="24" customWidth="1"/>
    <col min="10508" max="10509" width="8.85546875" style="24" customWidth="1"/>
    <col min="10510" max="10510" width="3.85546875" style="24" customWidth="1"/>
    <col min="10511" max="10511" width="3.42578125" style="24" customWidth="1"/>
    <col min="10512" max="10512" width="5" style="24" customWidth="1"/>
    <col min="10513" max="10752" width="11.42578125" style="24"/>
    <col min="10753" max="10753" width="3.42578125" style="24" customWidth="1"/>
    <col min="10754" max="10754" width="4.28515625" style="24" customWidth="1"/>
    <col min="10755" max="10755" width="13.42578125" style="24" customWidth="1"/>
    <col min="10756" max="10756" width="67.5703125" style="24" customWidth="1"/>
    <col min="10757" max="10757" width="11.28515625" style="24" customWidth="1"/>
    <col min="10758" max="10758" width="2.85546875" style="24" customWidth="1"/>
    <col min="10759" max="10761" width="8.85546875" style="24" customWidth="1"/>
    <col min="10762" max="10762" width="10.42578125" style="24" customWidth="1"/>
    <col min="10763" max="10763" width="9.42578125" style="24" customWidth="1"/>
    <col min="10764" max="10765" width="8.85546875" style="24" customWidth="1"/>
    <col min="10766" max="10766" width="3.85546875" style="24" customWidth="1"/>
    <col min="10767" max="10767" width="3.42578125" style="24" customWidth="1"/>
    <col min="10768" max="10768" width="5" style="24" customWidth="1"/>
    <col min="10769" max="11008" width="11.42578125" style="24"/>
    <col min="11009" max="11009" width="3.42578125" style="24" customWidth="1"/>
    <col min="11010" max="11010" width="4.28515625" style="24" customWidth="1"/>
    <col min="11011" max="11011" width="13.42578125" style="24" customWidth="1"/>
    <col min="11012" max="11012" width="67.5703125" style="24" customWidth="1"/>
    <col min="11013" max="11013" width="11.28515625" style="24" customWidth="1"/>
    <col min="11014" max="11014" width="2.85546875" style="24" customWidth="1"/>
    <col min="11015" max="11017" width="8.85546875" style="24" customWidth="1"/>
    <col min="11018" max="11018" width="10.42578125" style="24" customWidth="1"/>
    <col min="11019" max="11019" width="9.42578125" style="24" customWidth="1"/>
    <col min="11020" max="11021" width="8.85546875" style="24" customWidth="1"/>
    <col min="11022" max="11022" width="3.85546875" style="24" customWidth="1"/>
    <col min="11023" max="11023" width="3.42578125" style="24" customWidth="1"/>
    <col min="11024" max="11024" width="5" style="24" customWidth="1"/>
    <col min="11025" max="11264" width="11.42578125" style="24"/>
    <col min="11265" max="11265" width="3.42578125" style="24" customWidth="1"/>
    <col min="11266" max="11266" width="4.28515625" style="24" customWidth="1"/>
    <col min="11267" max="11267" width="13.42578125" style="24" customWidth="1"/>
    <col min="11268" max="11268" width="67.5703125" style="24" customWidth="1"/>
    <col min="11269" max="11269" width="11.28515625" style="24" customWidth="1"/>
    <col min="11270" max="11270" width="2.85546875" style="24" customWidth="1"/>
    <col min="11271" max="11273" width="8.85546875" style="24" customWidth="1"/>
    <col min="11274" max="11274" width="10.42578125" style="24" customWidth="1"/>
    <col min="11275" max="11275" width="9.42578125" style="24" customWidth="1"/>
    <col min="11276" max="11277" width="8.85546875" style="24" customWidth="1"/>
    <col min="11278" max="11278" width="3.85546875" style="24" customWidth="1"/>
    <col min="11279" max="11279" width="3.42578125" style="24" customWidth="1"/>
    <col min="11280" max="11280" width="5" style="24" customWidth="1"/>
    <col min="11281" max="11520" width="11.42578125" style="24"/>
    <col min="11521" max="11521" width="3.42578125" style="24" customWidth="1"/>
    <col min="11522" max="11522" width="4.28515625" style="24" customWidth="1"/>
    <col min="11523" max="11523" width="13.42578125" style="24" customWidth="1"/>
    <col min="11524" max="11524" width="67.5703125" style="24" customWidth="1"/>
    <col min="11525" max="11525" width="11.28515625" style="24" customWidth="1"/>
    <col min="11526" max="11526" width="2.85546875" style="24" customWidth="1"/>
    <col min="11527" max="11529" width="8.85546875" style="24" customWidth="1"/>
    <col min="11530" max="11530" width="10.42578125" style="24" customWidth="1"/>
    <col min="11531" max="11531" width="9.42578125" style="24" customWidth="1"/>
    <col min="11532" max="11533" width="8.85546875" style="24" customWidth="1"/>
    <col min="11534" max="11534" width="3.85546875" style="24" customWidth="1"/>
    <col min="11535" max="11535" width="3.42578125" style="24" customWidth="1"/>
    <col min="11536" max="11536" width="5" style="24" customWidth="1"/>
    <col min="11537" max="11776" width="11.42578125" style="24"/>
    <col min="11777" max="11777" width="3.42578125" style="24" customWidth="1"/>
    <col min="11778" max="11778" width="4.28515625" style="24" customWidth="1"/>
    <col min="11779" max="11779" width="13.42578125" style="24" customWidth="1"/>
    <col min="11780" max="11780" width="67.5703125" style="24" customWidth="1"/>
    <col min="11781" max="11781" width="11.28515625" style="24" customWidth="1"/>
    <col min="11782" max="11782" width="2.85546875" style="24" customWidth="1"/>
    <col min="11783" max="11785" width="8.85546875" style="24" customWidth="1"/>
    <col min="11786" max="11786" width="10.42578125" style="24" customWidth="1"/>
    <col min="11787" max="11787" width="9.42578125" style="24" customWidth="1"/>
    <col min="11788" max="11789" width="8.85546875" style="24" customWidth="1"/>
    <col min="11790" max="11790" width="3.85546875" style="24" customWidth="1"/>
    <col min="11791" max="11791" width="3.42578125" style="24" customWidth="1"/>
    <col min="11792" max="11792" width="5" style="24" customWidth="1"/>
    <col min="11793" max="12032" width="11.42578125" style="24"/>
    <col min="12033" max="12033" width="3.42578125" style="24" customWidth="1"/>
    <col min="12034" max="12034" width="4.28515625" style="24" customWidth="1"/>
    <col min="12035" max="12035" width="13.42578125" style="24" customWidth="1"/>
    <col min="12036" max="12036" width="67.5703125" style="24" customWidth="1"/>
    <col min="12037" max="12037" width="11.28515625" style="24" customWidth="1"/>
    <col min="12038" max="12038" width="2.85546875" style="24" customWidth="1"/>
    <col min="12039" max="12041" width="8.85546875" style="24" customWidth="1"/>
    <col min="12042" max="12042" width="10.42578125" style="24" customWidth="1"/>
    <col min="12043" max="12043" width="9.42578125" style="24" customWidth="1"/>
    <col min="12044" max="12045" width="8.85546875" style="24" customWidth="1"/>
    <col min="12046" max="12046" width="3.85546875" style="24" customWidth="1"/>
    <col min="12047" max="12047" width="3.42578125" style="24" customWidth="1"/>
    <col min="12048" max="12048" width="5" style="24" customWidth="1"/>
    <col min="12049" max="12288" width="11.42578125" style="24"/>
    <col min="12289" max="12289" width="3.42578125" style="24" customWidth="1"/>
    <col min="12290" max="12290" width="4.28515625" style="24" customWidth="1"/>
    <col min="12291" max="12291" width="13.42578125" style="24" customWidth="1"/>
    <col min="12292" max="12292" width="67.5703125" style="24" customWidth="1"/>
    <col min="12293" max="12293" width="11.28515625" style="24" customWidth="1"/>
    <col min="12294" max="12294" width="2.85546875" style="24" customWidth="1"/>
    <col min="12295" max="12297" width="8.85546875" style="24" customWidth="1"/>
    <col min="12298" max="12298" width="10.42578125" style="24" customWidth="1"/>
    <col min="12299" max="12299" width="9.42578125" style="24" customWidth="1"/>
    <col min="12300" max="12301" width="8.85546875" style="24" customWidth="1"/>
    <col min="12302" max="12302" width="3.85546875" style="24" customWidth="1"/>
    <col min="12303" max="12303" width="3.42578125" style="24" customWidth="1"/>
    <col min="12304" max="12304" width="5" style="24" customWidth="1"/>
    <col min="12305" max="12544" width="11.42578125" style="24"/>
    <col min="12545" max="12545" width="3.42578125" style="24" customWidth="1"/>
    <col min="12546" max="12546" width="4.28515625" style="24" customWidth="1"/>
    <col min="12547" max="12547" width="13.42578125" style="24" customWidth="1"/>
    <col min="12548" max="12548" width="67.5703125" style="24" customWidth="1"/>
    <col min="12549" max="12549" width="11.28515625" style="24" customWidth="1"/>
    <col min="12550" max="12550" width="2.85546875" style="24" customWidth="1"/>
    <col min="12551" max="12553" width="8.85546875" style="24" customWidth="1"/>
    <col min="12554" max="12554" width="10.42578125" style="24" customWidth="1"/>
    <col min="12555" max="12555" width="9.42578125" style="24" customWidth="1"/>
    <col min="12556" max="12557" width="8.85546875" style="24" customWidth="1"/>
    <col min="12558" max="12558" width="3.85546875" style="24" customWidth="1"/>
    <col min="12559" max="12559" width="3.42578125" style="24" customWidth="1"/>
    <col min="12560" max="12560" width="5" style="24" customWidth="1"/>
    <col min="12561" max="12800" width="11.42578125" style="24"/>
    <col min="12801" max="12801" width="3.42578125" style="24" customWidth="1"/>
    <col min="12802" max="12802" width="4.28515625" style="24" customWidth="1"/>
    <col min="12803" max="12803" width="13.42578125" style="24" customWidth="1"/>
    <col min="12804" max="12804" width="67.5703125" style="24" customWidth="1"/>
    <col min="12805" max="12805" width="11.28515625" style="24" customWidth="1"/>
    <col min="12806" max="12806" width="2.85546875" style="24" customWidth="1"/>
    <col min="12807" max="12809" width="8.85546875" style="24" customWidth="1"/>
    <col min="12810" max="12810" width="10.42578125" style="24" customWidth="1"/>
    <col min="12811" max="12811" width="9.42578125" style="24" customWidth="1"/>
    <col min="12812" max="12813" width="8.85546875" style="24" customWidth="1"/>
    <col min="12814" max="12814" width="3.85546875" style="24" customWidth="1"/>
    <col min="12815" max="12815" width="3.42578125" style="24" customWidth="1"/>
    <col min="12816" max="12816" width="5" style="24" customWidth="1"/>
    <col min="12817" max="13056" width="11.42578125" style="24"/>
    <col min="13057" max="13057" width="3.42578125" style="24" customWidth="1"/>
    <col min="13058" max="13058" width="4.28515625" style="24" customWidth="1"/>
    <col min="13059" max="13059" width="13.42578125" style="24" customWidth="1"/>
    <col min="13060" max="13060" width="67.5703125" style="24" customWidth="1"/>
    <col min="13061" max="13061" width="11.28515625" style="24" customWidth="1"/>
    <col min="13062" max="13062" width="2.85546875" style="24" customWidth="1"/>
    <col min="13063" max="13065" width="8.85546875" style="24" customWidth="1"/>
    <col min="13066" max="13066" width="10.42578125" style="24" customWidth="1"/>
    <col min="13067" max="13067" width="9.42578125" style="24" customWidth="1"/>
    <col min="13068" max="13069" width="8.85546875" style="24" customWidth="1"/>
    <col min="13070" max="13070" width="3.85546875" style="24" customWidth="1"/>
    <col min="13071" max="13071" width="3.42578125" style="24" customWidth="1"/>
    <col min="13072" max="13072" width="5" style="24" customWidth="1"/>
    <col min="13073" max="13312" width="11.42578125" style="24"/>
    <col min="13313" max="13313" width="3.42578125" style="24" customWidth="1"/>
    <col min="13314" max="13314" width="4.28515625" style="24" customWidth="1"/>
    <col min="13315" max="13315" width="13.42578125" style="24" customWidth="1"/>
    <col min="13316" max="13316" width="67.5703125" style="24" customWidth="1"/>
    <col min="13317" max="13317" width="11.28515625" style="24" customWidth="1"/>
    <col min="13318" max="13318" width="2.85546875" style="24" customWidth="1"/>
    <col min="13319" max="13321" width="8.85546875" style="24" customWidth="1"/>
    <col min="13322" max="13322" width="10.42578125" style="24" customWidth="1"/>
    <col min="13323" max="13323" width="9.42578125" style="24" customWidth="1"/>
    <col min="13324" max="13325" width="8.85546875" style="24" customWidth="1"/>
    <col min="13326" max="13326" width="3.85546875" style="24" customWidth="1"/>
    <col min="13327" max="13327" width="3.42578125" style="24" customWidth="1"/>
    <col min="13328" max="13328" width="5" style="24" customWidth="1"/>
    <col min="13329" max="13568" width="11.42578125" style="24"/>
    <col min="13569" max="13569" width="3.42578125" style="24" customWidth="1"/>
    <col min="13570" max="13570" width="4.28515625" style="24" customWidth="1"/>
    <col min="13571" max="13571" width="13.42578125" style="24" customWidth="1"/>
    <col min="13572" max="13572" width="67.5703125" style="24" customWidth="1"/>
    <col min="13573" max="13573" width="11.28515625" style="24" customWidth="1"/>
    <col min="13574" max="13574" width="2.85546875" style="24" customWidth="1"/>
    <col min="13575" max="13577" width="8.85546875" style="24" customWidth="1"/>
    <col min="13578" max="13578" width="10.42578125" style="24" customWidth="1"/>
    <col min="13579" max="13579" width="9.42578125" style="24" customWidth="1"/>
    <col min="13580" max="13581" width="8.85546875" style="24" customWidth="1"/>
    <col min="13582" max="13582" width="3.85546875" style="24" customWidth="1"/>
    <col min="13583" max="13583" width="3.42578125" style="24" customWidth="1"/>
    <col min="13584" max="13584" width="5" style="24" customWidth="1"/>
    <col min="13585" max="13824" width="11.42578125" style="24"/>
    <col min="13825" max="13825" width="3.42578125" style="24" customWidth="1"/>
    <col min="13826" max="13826" width="4.28515625" style="24" customWidth="1"/>
    <col min="13827" max="13827" width="13.42578125" style="24" customWidth="1"/>
    <col min="13828" max="13828" width="67.5703125" style="24" customWidth="1"/>
    <col min="13829" max="13829" width="11.28515625" style="24" customWidth="1"/>
    <col min="13830" max="13830" width="2.85546875" style="24" customWidth="1"/>
    <col min="13831" max="13833" width="8.85546875" style="24" customWidth="1"/>
    <col min="13834" max="13834" width="10.42578125" style="24" customWidth="1"/>
    <col min="13835" max="13835" width="9.42578125" style="24" customWidth="1"/>
    <col min="13836" max="13837" width="8.85546875" style="24" customWidth="1"/>
    <col min="13838" max="13838" width="3.85546875" style="24" customWidth="1"/>
    <col min="13839" max="13839" width="3.42578125" style="24" customWidth="1"/>
    <col min="13840" max="13840" width="5" style="24" customWidth="1"/>
    <col min="13841" max="14080" width="11.42578125" style="24"/>
    <col min="14081" max="14081" width="3.42578125" style="24" customWidth="1"/>
    <col min="14082" max="14082" width="4.28515625" style="24" customWidth="1"/>
    <col min="14083" max="14083" width="13.42578125" style="24" customWidth="1"/>
    <col min="14084" max="14084" width="67.5703125" style="24" customWidth="1"/>
    <col min="14085" max="14085" width="11.28515625" style="24" customWidth="1"/>
    <col min="14086" max="14086" width="2.85546875" style="24" customWidth="1"/>
    <col min="14087" max="14089" width="8.85546875" style="24" customWidth="1"/>
    <col min="14090" max="14090" width="10.42578125" style="24" customWidth="1"/>
    <col min="14091" max="14091" width="9.42578125" style="24" customWidth="1"/>
    <col min="14092" max="14093" width="8.85546875" style="24" customWidth="1"/>
    <col min="14094" max="14094" width="3.85546875" style="24" customWidth="1"/>
    <col min="14095" max="14095" width="3.42578125" style="24" customWidth="1"/>
    <col min="14096" max="14096" width="5" style="24" customWidth="1"/>
    <col min="14097" max="14336" width="11.42578125" style="24"/>
    <col min="14337" max="14337" width="3.42578125" style="24" customWidth="1"/>
    <col min="14338" max="14338" width="4.28515625" style="24" customWidth="1"/>
    <col min="14339" max="14339" width="13.42578125" style="24" customWidth="1"/>
    <col min="14340" max="14340" width="67.5703125" style="24" customWidth="1"/>
    <col min="14341" max="14341" width="11.28515625" style="24" customWidth="1"/>
    <col min="14342" max="14342" width="2.85546875" style="24" customWidth="1"/>
    <col min="14343" max="14345" width="8.85546875" style="24" customWidth="1"/>
    <col min="14346" max="14346" width="10.42578125" style="24" customWidth="1"/>
    <col min="14347" max="14347" width="9.42578125" style="24" customWidth="1"/>
    <col min="14348" max="14349" width="8.85546875" style="24" customWidth="1"/>
    <col min="14350" max="14350" width="3.85546875" style="24" customWidth="1"/>
    <col min="14351" max="14351" width="3.42578125" style="24" customWidth="1"/>
    <col min="14352" max="14352" width="5" style="24" customWidth="1"/>
    <col min="14353" max="14592" width="11.42578125" style="24"/>
    <col min="14593" max="14593" width="3.42578125" style="24" customWidth="1"/>
    <col min="14594" max="14594" width="4.28515625" style="24" customWidth="1"/>
    <col min="14595" max="14595" width="13.42578125" style="24" customWidth="1"/>
    <col min="14596" max="14596" width="67.5703125" style="24" customWidth="1"/>
    <col min="14597" max="14597" width="11.28515625" style="24" customWidth="1"/>
    <col min="14598" max="14598" width="2.85546875" style="24" customWidth="1"/>
    <col min="14599" max="14601" width="8.85546875" style="24" customWidth="1"/>
    <col min="14602" max="14602" width="10.42578125" style="24" customWidth="1"/>
    <col min="14603" max="14603" width="9.42578125" style="24" customWidth="1"/>
    <col min="14604" max="14605" width="8.85546875" style="24" customWidth="1"/>
    <col min="14606" max="14606" width="3.85546875" style="24" customWidth="1"/>
    <col min="14607" max="14607" width="3.42578125" style="24" customWidth="1"/>
    <col min="14608" max="14608" width="5" style="24" customWidth="1"/>
    <col min="14609" max="14848" width="11.42578125" style="24"/>
    <col min="14849" max="14849" width="3.42578125" style="24" customWidth="1"/>
    <col min="14850" max="14850" width="4.28515625" style="24" customWidth="1"/>
    <col min="14851" max="14851" width="13.42578125" style="24" customWidth="1"/>
    <col min="14852" max="14852" width="67.5703125" style="24" customWidth="1"/>
    <col min="14853" max="14853" width="11.28515625" style="24" customWidth="1"/>
    <col min="14854" max="14854" width="2.85546875" style="24" customWidth="1"/>
    <col min="14855" max="14857" width="8.85546875" style="24" customWidth="1"/>
    <col min="14858" max="14858" width="10.42578125" style="24" customWidth="1"/>
    <col min="14859" max="14859" width="9.42578125" style="24" customWidth="1"/>
    <col min="14860" max="14861" width="8.85546875" style="24" customWidth="1"/>
    <col min="14862" max="14862" width="3.85546875" style="24" customWidth="1"/>
    <col min="14863" max="14863" width="3.42578125" style="24" customWidth="1"/>
    <col min="14864" max="14864" width="5" style="24" customWidth="1"/>
    <col min="14865" max="15104" width="11.42578125" style="24"/>
    <col min="15105" max="15105" width="3.42578125" style="24" customWidth="1"/>
    <col min="15106" max="15106" width="4.28515625" style="24" customWidth="1"/>
    <col min="15107" max="15107" width="13.42578125" style="24" customWidth="1"/>
    <col min="15108" max="15108" width="67.5703125" style="24" customWidth="1"/>
    <col min="15109" max="15109" width="11.28515625" style="24" customWidth="1"/>
    <col min="15110" max="15110" width="2.85546875" style="24" customWidth="1"/>
    <col min="15111" max="15113" width="8.85546875" style="24" customWidth="1"/>
    <col min="15114" max="15114" width="10.42578125" style="24" customWidth="1"/>
    <col min="15115" max="15115" width="9.42578125" style="24" customWidth="1"/>
    <col min="15116" max="15117" width="8.85546875" style="24" customWidth="1"/>
    <col min="15118" max="15118" width="3.85546875" style="24" customWidth="1"/>
    <col min="15119" max="15119" width="3.42578125" style="24" customWidth="1"/>
    <col min="15120" max="15120" width="5" style="24" customWidth="1"/>
    <col min="15121" max="15360" width="11.42578125" style="24"/>
    <col min="15361" max="15361" width="3.42578125" style="24" customWidth="1"/>
    <col min="15362" max="15362" width="4.28515625" style="24" customWidth="1"/>
    <col min="15363" max="15363" width="13.42578125" style="24" customWidth="1"/>
    <col min="15364" max="15364" width="67.5703125" style="24" customWidth="1"/>
    <col min="15365" max="15365" width="11.28515625" style="24" customWidth="1"/>
    <col min="15366" max="15366" width="2.85546875" style="24" customWidth="1"/>
    <col min="15367" max="15369" width="8.85546875" style="24" customWidth="1"/>
    <col min="15370" max="15370" width="10.42578125" style="24" customWidth="1"/>
    <col min="15371" max="15371" width="9.42578125" style="24" customWidth="1"/>
    <col min="15372" max="15373" width="8.85546875" style="24" customWidth="1"/>
    <col min="15374" max="15374" width="3.85546875" style="24" customWidth="1"/>
    <col min="15375" max="15375" width="3.42578125" style="24" customWidth="1"/>
    <col min="15376" max="15376" width="5" style="24" customWidth="1"/>
    <col min="15377" max="15616" width="11.42578125" style="24"/>
    <col min="15617" max="15617" width="3.42578125" style="24" customWidth="1"/>
    <col min="15618" max="15618" width="4.28515625" style="24" customWidth="1"/>
    <col min="15619" max="15619" width="13.42578125" style="24" customWidth="1"/>
    <col min="15620" max="15620" width="67.5703125" style="24" customWidth="1"/>
    <col min="15621" max="15621" width="11.28515625" style="24" customWidth="1"/>
    <col min="15622" max="15622" width="2.85546875" style="24" customWidth="1"/>
    <col min="15623" max="15625" width="8.85546875" style="24" customWidth="1"/>
    <col min="15626" max="15626" width="10.42578125" style="24" customWidth="1"/>
    <col min="15627" max="15627" width="9.42578125" style="24" customWidth="1"/>
    <col min="15628" max="15629" width="8.85546875" style="24" customWidth="1"/>
    <col min="15630" max="15630" width="3.85546875" style="24" customWidth="1"/>
    <col min="15631" max="15631" width="3.42578125" style="24" customWidth="1"/>
    <col min="15632" max="15632" width="5" style="24" customWidth="1"/>
    <col min="15633" max="15872" width="11.42578125" style="24"/>
    <col min="15873" max="15873" width="3.42578125" style="24" customWidth="1"/>
    <col min="15874" max="15874" width="4.28515625" style="24" customWidth="1"/>
    <col min="15875" max="15875" width="13.42578125" style="24" customWidth="1"/>
    <col min="15876" max="15876" width="67.5703125" style="24" customWidth="1"/>
    <col min="15877" max="15877" width="11.28515625" style="24" customWidth="1"/>
    <col min="15878" max="15878" width="2.85546875" style="24" customWidth="1"/>
    <col min="15879" max="15881" width="8.85546875" style="24" customWidth="1"/>
    <col min="15882" max="15882" width="10.42578125" style="24" customWidth="1"/>
    <col min="15883" max="15883" width="9.42578125" style="24" customWidth="1"/>
    <col min="15884" max="15885" width="8.85546875" style="24" customWidth="1"/>
    <col min="15886" max="15886" width="3.85546875" style="24" customWidth="1"/>
    <col min="15887" max="15887" width="3.42578125" style="24" customWidth="1"/>
    <col min="15888" max="15888" width="5" style="24" customWidth="1"/>
    <col min="15889" max="16128" width="11.42578125" style="24"/>
    <col min="16129" max="16129" width="3.42578125" style="24" customWidth="1"/>
    <col min="16130" max="16130" width="4.28515625" style="24" customWidth="1"/>
    <col min="16131" max="16131" width="13.42578125" style="24" customWidth="1"/>
    <col min="16132" max="16132" width="67.5703125" style="24" customWidth="1"/>
    <col min="16133" max="16133" width="11.28515625" style="24" customWidth="1"/>
    <col min="16134" max="16134" width="2.85546875" style="24" customWidth="1"/>
    <col min="16135" max="16137" width="8.85546875" style="24" customWidth="1"/>
    <col min="16138" max="16138" width="10.42578125" style="24" customWidth="1"/>
    <col min="16139" max="16139" width="9.42578125" style="24" customWidth="1"/>
    <col min="16140" max="16141" width="8.85546875" style="24" customWidth="1"/>
    <col min="16142" max="16142" width="3.85546875" style="24" customWidth="1"/>
    <col min="16143" max="16143" width="3.42578125" style="24" customWidth="1"/>
    <col min="16144" max="16144" width="5" style="24" customWidth="1"/>
    <col min="16145" max="16384" width="11.42578125" style="24"/>
  </cols>
  <sheetData>
    <row r="1" spans="1:15" ht="15.75" thickBot="1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</row>
    <row r="2" spans="1:15" ht="20.25" x14ac:dyDescent="0.3">
      <c r="A2" s="19"/>
      <c r="B2" s="25" t="s">
        <v>12</v>
      </c>
      <c r="C2" s="26"/>
      <c r="D2" s="26"/>
      <c r="E2" s="26"/>
      <c r="F2" s="27"/>
      <c r="G2" s="27"/>
      <c r="H2" s="27"/>
      <c r="I2" s="27"/>
      <c r="J2" s="27"/>
      <c r="K2" s="27"/>
      <c r="L2" s="27"/>
      <c r="M2" s="27"/>
      <c r="N2" s="28"/>
      <c r="O2" s="19"/>
    </row>
    <row r="3" spans="1:15" ht="18" x14ac:dyDescent="0.25">
      <c r="A3" s="19"/>
      <c r="B3" s="29"/>
      <c r="C3" s="19"/>
      <c r="D3" s="30" t="s">
        <v>13</v>
      </c>
      <c r="E3" s="31"/>
      <c r="F3" s="31"/>
      <c r="G3" s="31"/>
      <c r="H3" s="31"/>
      <c r="I3" s="32" t="str">
        <f>VLOOKUP(I5,[1]ETALISSEMENTS!$A$1:$Y$65536,4,FALSE)</f>
        <v>Collège</v>
      </c>
      <c r="J3" s="32"/>
      <c r="K3" s="32"/>
      <c r="L3" s="32"/>
      <c r="M3" s="32"/>
      <c r="N3" s="33"/>
      <c r="O3" s="19"/>
    </row>
    <row r="4" spans="1:15" x14ac:dyDescent="0.25">
      <c r="A4" s="19"/>
      <c r="B4" s="29"/>
      <c r="C4" s="19"/>
      <c r="D4" s="34"/>
      <c r="E4" s="35"/>
      <c r="F4" s="35"/>
      <c r="G4" s="35"/>
      <c r="H4" s="35"/>
      <c r="I4" s="35"/>
      <c r="J4" s="35"/>
      <c r="K4" s="35"/>
      <c r="L4" s="35"/>
      <c r="M4" s="35"/>
      <c r="N4" s="33"/>
      <c r="O4" s="19"/>
    </row>
    <row r="5" spans="1:15" ht="15" customHeight="1" x14ac:dyDescent="0.25">
      <c r="A5" s="19"/>
      <c r="B5" s="29"/>
      <c r="C5" s="19"/>
      <c r="D5" s="30" t="s">
        <v>14</v>
      </c>
      <c r="E5" s="31"/>
      <c r="F5" s="31"/>
      <c r="G5" s="31"/>
      <c r="H5" s="31"/>
      <c r="I5" s="32" t="s">
        <v>15</v>
      </c>
      <c r="J5" s="32"/>
      <c r="K5" s="32"/>
      <c r="L5" s="32"/>
      <c r="M5" s="32"/>
      <c r="N5" s="33"/>
      <c r="O5" s="19"/>
    </row>
    <row r="6" spans="1:15" x14ac:dyDescent="0.25">
      <c r="A6" s="19"/>
      <c r="B6" s="29"/>
      <c r="C6" s="19"/>
      <c r="D6" s="34"/>
      <c r="E6" s="35"/>
      <c r="F6" s="35"/>
      <c r="G6" s="35"/>
      <c r="H6" s="35"/>
      <c r="I6" s="35"/>
      <c r="J6" s="35"/>
      <c r="K6" s="35"/>
      <c r="L6" s="35"/>
      <c r="M6" s="35"/>
      <c r="N6" s="33"/>
      <c r="O6" s="19"/>
    </row>
    <row r="7" spans="1:15" x14ac:dyDescent="0.25">
      <c r="A7" s="19"/>
      <c r="B7" s="29"/>
      <c r="C7" s="19"/>
      <c r="D7" s="30" t="s">
        <v>16</v>
      </c>
      <c r="E7" s="31"/>
      <c r="F7" s="31"/>
      <c r="G7" s="31"/>
      <c r="H7" s="31"/>
      <c r="I7" s="36" t="str">
        <f>VLOOKUP(I5,[1]ETALISSEMENTS!$A$1:$Y$65536,2,FALSE)</f>
        <v>010006</v>
      </c>
      <c r="J7" s="36"/>
      <c r="K7" s="36"/>
      <c r="L7" s="36"/>
      <c r="M7" s="36"/>
      <c r="N7" s="33"/>
      <c r="O7" s="19"/>
    </row>
    <row r="8" spans="1:15" x14ac:dyDescent="0.25">
      <c r="A8" s="19"/>
      <c r="B8" s="29"/>
      <c r="C8" s="19"/>
      <c r="D8" s="34"/>
      <c r="E8" s="35"/>
      <c r="F8" s="35"/>
      <c r="G8" s="35"/>
      <c r="H8" s="35"/>
      <c r="I8" s="35"/>
      <c r="J8" s="35"/>
      <c r="K8" s="35"/>
      <c r="L8" s="35"/>
      <c r="M8" s="35"/>
      <c r="N8" s="33"/>
      <c r="O8" s="19"/>
    </row>
    <row r="9" spans="1:15" x14ac:dyDescent="0.25">
      <c r="A9" s="19"/>
      <c r="B9" s="29"/>
      <c r="C9" s="19"/>
      <c r="D9" s="30" t="s">
        <v>17</v>
      </c>
      <c r="E9" s="31"/>
      <c r="F9" s="31"/>
      <c r="G9" s="31"/>
      <c r="H9" s="31"/>
      <c r="I9" s="37" t="str">
        <f>VLOOKUP(I5,[1]ETALISSEMENTS!$A$1:$Y$65536,7,FALSE)</f>
        <v>Madame</v>
      </c>
      <c r="J9" s="38" t="str">
        <f>VLOOKUP(I5,[1]ETALISSEMENTS!$A$1:$Y$65536,6,FALSE)</f>
        <v>BAUBION-BROYE</v>
      </c>
      <c r="K9" s="38"/>
      <c r="L9" s="38"/>
      <c r="M9" s="38"/>
      <c r="N9" s="33"/>
      <c r="O9" s="19"/>
    </row>
    <row r="10" spans="1:15" x14ac:dyDescent="0.25">
      <c r="A10" s="19"/>
      <c r="B10" s="29"/>
      <c r="C10" s="19"/>
      <c r="D10" s="34"/>
      <c r="E10" s="35"/>
      <c r="F10" s="35"/>
      <c r="G10" s="35"/>
      <c r="H10" s="35"/>
      <c r="I10" s="35"/>
      <c r="J10" s="35"/>
      <c r="K10" s="35"/>
      <c r="L10" s="35"/>
      <c r="M10" s="35"/>
      <c r="N10" s="33"/>
      <c r="O10" s="19"/>
    </row>
    <row r="11" spans="1:15" ht="19.5" customHeight="1" x14ac:dyDescent="0.25">
      <c r="A11" s="19"/>
      <c r="B11" s="29"/>
      <c r="C11" s="19"/>
      <c r="D11" s="39"/>
      <c r="E11" s="35"/>
      <c r="F11" s="35"/>
      <c r="G11" s="35"/>
      <c r="H11" s="35"/>
      <c r="I11" s="40" t="str">
        <f>VLOOKUP(I5,[1]ETALISSEMENTS!$A$1:$Y$65536,12,FALSE)</f>
        <v>25, Avenue de La Bolière</v>
      </c>
      <c r="J11" s="40"/>
      <c r="K11" s="40"/>
      <c r="L11" s="40"/>
      <c r="M11" s="40"/>
      <c r="N11" s="33"/>
      <c r="O11" s="19"/>
    </row>
    <row r="12" spans="1:15" ht="19.5" customHeight="1" x14ac:dyDescent="0.25">
      <c r="A12" s="19"/>
      <c r="B12" s="29"/>
      <c r="C12" s="19"/>
      <c r="D12" s="30" t="s">
        <v>18</v>
      </c>
      <c r="E12" s="31"/>
      <c r="F12" s="31"/>
      <c r="G12" s="31"/>
      <c r="H12" s="31"/>
      <c r="I12" s="41" t="str">
        <f>VLOOKUP(I5,[1]ETALISSEMENTS!$A$1:$Y$65536,14,FALSE)</f>
        <v xml:space="preserve">45100 </v>
      </c>
      <c r="J12" s="42" t="str">
        <f>VLOOKUP(I5,[1]ETALISSEMENTS!$A$1:$Y$65536,15,FALSE)</f>
        <v>ORLEANS LA SOURCE</v>
      </c>
      <c r="K12" s="42"/>
      <c r="L12" s="42"/>
      <c r="M12" s="42"/>
      <c r="N12" s="33"/>
      <c r="O12" s="19"/>
    </row>
    <row r="13" spans="1:15" x14ac:dyDescent="0.25">
      <c r="A13" s="19"/>
      <c r="B13" s="29"/>
      <c r="C13" s="19"/>
      <c r="D13" s="34"/>
      <c r="E13" s="35"/>
      <c r="F13" s="35"/>
      <c r="G13" s="35"/>
      <c r="H13" s="35"/>
      <c r="I13" s="35"/>
      <c r="J13" s="35"/>
      <c r="K13" s="35"/>
      <c r="L13" s="35"/>
      <c r="M13" s="35"/>
      <c r="N13" s="33"/>
      <c r="O13" s="19"/>
    </row>
    <row r="14" spans="1:15" ht="18" x14ac:dyDescent="0.25">
      <c r="A14" s="19"/>
      <c r="B14" s="29"/>
      <c r="C14" s="19"/>
      <c r="D14" s="43" t="s">
        <v>19</v>
      </c>
      <c r="E14" s="31"/>
      <c r="F14" s="31"/>
      <c r="G14" s="31"/>
      <c r="H14" s="31"/>
      <c r="I14" s="32" t="str">
        <f>VLOOKUP(I5,[1]ETALISSEMENTS!$A$1:$Y$65536,20,FALSE)</f>
        <v>L24</v>
      </c>
      <c r="J14" s="32"/>
      <c r="K14" s="32"/>
      <c r="L14" s="32"/>
      <c r="M14" s="32"/>
      <c r="N14" s="33"/>
      <c r="O14" s="19"/>
    </row>
    <row r="15" spans="1:15" x14ac:dyDescent="0.25">
      <c r="A15" s="19"/>
      <c r="B15" s="29"/>
      <c r="C15" s="19"/>
      <c r="D15" s="34"/>
      <c r="E15" s="35"/>
      <c r="F15" s="35"/>
      <c r="G15" s="35"/>
      <c r="H15" s="35"/>
      <c r="I15" s="35"/>
      <c r="J15" s="35"/>
      <c r="K15" s="35"/>
      <c r="L15" s="35"/>
      <c r="M15" s="35"/>
      <c r="N15" s="33"/>
      <c r="O15" s="19"/>
    </row>
    <row r="16" spans="1:15" ht="18" x14ac:dyDescent="0.25">
      <c r="A16" s="19"/>
      <c r="B16" s="29"/>
      <c r="C16" s="19"/>
      <c r="D16" s="30" t="s">
        <v>20</v>
      </c>
      <c r="E16" s="31"/>
      <c r="F16" s="31"/>
      <c r="G16" s="31"/>
      <c r="H16" s="31"/>
      <c r="I16" s="32" t="str">
        <f>VLOOKUP(I5,[1]ETALISSEMENTS!$A$1:$Y$65536,22,FALSE)</f>
        <v>Bolière</v>
      </c>
      <c r="J16" s="32"/>
      <c r="K16" s="32"/>
      <c r="L16" s="32"/>
      <c r="M16" s="32"/>
      <c r="N16" s="33"/>
      <c r="O16" s="19"/>
    </row>
    <row r="17" spans="1:15" x14ac:dyDescent="0.25">
      <c r="A17" s="19"/>
      <c r="B17" s="29"/>
      <c r="C17" s="19"/>
      <c r="D17" s="34"/>
      <c r="E17" s="35"/>
      <c r="F17" s="35"/>
      <c r="G17" s="35"/>
      <c r="H17" s="35"/>
      <c r="I17" s="35"/>
      <c r="J17" s="35"/>
      <c r="K17" s="35"/>
      <c r="L17" s="35"/>
      <c r="M17" s="35"/>
      <c r="N17" s="33"/>
      <c r="O17" s="19"/>
    </row>
    <row r="18" spans="1:15" ht="18" x14ac:dyDescent="0.25">
      <c r="A18" s="19"/>
      <c r="B18" s="29"/>
      <c r="C18" s="19"/>
      <c r="D18" s="30" t="s">
        <v>21</v>
      </c>
      <c r="E18" s="31"/>
      <c r="F18" s="31"/>
      <c r="G18" s="31"/>
      <c r="H18" s="31"/>
      <c r="I18" s="32" t="str">
        <f>IF(VLOOKUP(I5,[1]ETALISSEMENTS!$A$1:$Y$65536,23,FALSE)&lt;&gt;"",VLOOKUP(I5,[1]ETALISSEMENTS!$A$1:$Y$65536,23,FALSE),"")</f>
        <v/>
      </c>
      <c r="J18" s="32"/>
      <c r="K18" s="32"/>
      <c r="L18" s="32"/>
      <c r="M18" s="32"/>
      <c r="N18" s="33"/>
      <c r="O18" s="19"/>
    </row>
    <row r="19" spans="1:15" x14ac:dyDescent="0.25">
      <c r="A19" s="19"/>
      <c r="B19" s="29"/>
      <c r="C19" s="19"/>
      <c r="D19" s="34"/>
      <c r="E19" s="35"/>
      <c r="F19" s="35"/>
      <c r="G19" s="35"/>
      <c r="H19" s="35"/>
      <c r="I19" s="35"/>
      <c r="J19" s="35"/>
      <c r="K19" s="35"/>
      <c r="L19" s="35"/>
      <c r="M19" s="35"/>
      <c r="N19" s="33"/>
      <c r="O19" s="19"/>
    </row>
    <row r="20" spans="1:15" ht="23.25" x14ac:dyDescent="0.25">
      <c r="A20" s="19"/>
      <c r="B20" s="29"/>
      <c r="C20" s="19"/>
      <c r="D20" s="44" t="s">
        <v>22</v>
      </c>
      <c r="E20" s="31"/>
      <c r="F20" s="31"/>
      <c r="G20" s="31"/>
      <c r="H20" s="31"/>
      <c r="I20" s="45">
        <f>VLOOKUP(I5,[1]ETALISSEMENTS!$A$1:$Y$65536,16,FALSE)</f>
        <v>428</v>
      </c>
      <c r="J20" s="45"/>
      <c r="K20" s="45"/>
      <c r="L20" s="45"/>
      <c r="M20" s="45"/>
      <c r="N20" s="33"/>
      <c r="O20" s="19"/>
    </row>
    <row r="21" spans="1:15" x14ac:dyDescent="0.25">
      <c r="A21" s="19"/>
      <c r="B21" s="29"/>
      <c r="C21" s="19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3"/>
      <c r="O21" s="19"/>
    </row>
    <row r="22" spans="1:15" ht="15.75" x14ac:dyDescent="0.25">
      <c r="A22" s="19"/>
      <c r="B22" s="29"/>
      <c r="C22" s="19"/>
      <c r="D22" s="44" t="s">
        <v>23</v>
      </c>
      <c r="E22" s="31"/>
      <c r="F22" s="31"/>
      <c r="G22" s="31"/>
      <c r="H22" s="31"/>
      <c r="I22" s="46"/>
      <c r="J22" s="46"/>
      <c r="K22" s="46"/>
      <c r="L22" s="46"/>
      <c r="M22" s="46"/>
      <c r="N22" s="33"/>
      <c r="O22" s="19"/>
    </row>
    <row r="23" spans="1:15" x14ac:dyDescent="0.25">
      <c r="A23" s="19"/>
      <c r="B23" s="29"/>
      <c r="C23" s="19"/>
      <c r="D23" s="34"/>
      <c r="E23" s="35"/>
      <c r="F23" s="35"/>
      <c r="G23" s="35"/>
      <c r="H23" s="35"/>
      <c r="I23" s="35"/>
      <c r="J23" s="35"/>
      <c r="K23" s="35"/>
      <c r="L23" s="35"/>
      <c r="M23" s="35"/>
      <c r="N23" s="33"/>
      <c r="O23" s="19"/>
    </row>
    <row r="24" spans="1:15" ht="15.75" x14ac:dyDescent="0.25">
      <c r="A24" s="19"/>
      <c r="B24" s="29"/>
      <c r="C24" s="19"/>
      <c r="D24" s="47" t="s">
        <v>24</v>
      </c>
      <c r="E24" s="31"/>
      <c r="F24" s="31"/>
      <c r="G24" s="31"/>
      <c r="H24" s="31"/>
      <c r="I24" s="48" t="str">
        <f>VLOOKUP(I5,[1]ETALISSEMENTS!$A$1:$Y$65536,19,FALSE)</f>
        <v>ce.0450939b@ac-orleans-tours.fr</v>
      </c>
      <c r="J24" s="48"/>
      <c r="K24" s="48"/>
      <c r="L24" s="48"/>
      <c r="M24" s="48"/>
      <c r="N24" s="33"/>
      <c r="O24" s="19"/>
    </row>
    <row r="25" spans="1:15" x14ac:dyDescent="0.25">
      <c r="A25" s="19"/>
      <c r="B25" s="29"/>
      <c r="C25" s="19"/>
      <c r="D25" s="34"/>
      <c r="E25" s="35"/>
      <c r="F25" s="35"/>
      <c r="G25" s="35"/>
      <c r="H25" s="35"/>
      <c r="I25" s="35"/>
      <c r="J25" s="35"/>
      <c r="K25" s="35"/>
      <c r="L25" s="35"/>
      <c r="M25" s="35"/>
      <c r="N25" s="33"/>
      <c r="O25" s="19"/>
    </row>
    <row r="26" spans="1:15" ht="33" customHeight="1" x14ac:dyDescent="0.25">
      <c r="A26" s="19"/>
      <c r="B26" s="29"/>
      <c r="C26" s="19"/>
      <c r="D26" s="39"/>
      <c r="E26" s="35"/>
      <c r="F26" s="35"/>
      <c r="G26" s="35"/>
      <c r="H26" s="35"/>
      <c r="I26" s="49" t="s">
        <v>25</v>
      </c>
      <c r="J26" s="50"/>
      <c r="K26" s="35"/>
      <c r="L26" s="49" t="s">
        <v>26</v>
      </c>
      <c r="M26" s="50"/>
      <c r="N26" s="33"/>
      <c r="O26" s="19"/>
    </row>
    <row r="27" spans="1:15" ht="18" x14ac:dyDescent="0.25">
      <c r="A27" s="19"/>
      <c r="B27" s="29"/>
      <c r="C27" s="19"/>
      <c r="D27" s="47" t="s">
        <v>27</v>
      </c>
      <c r="E27" s="31"/>
      <c r="F27" s="31"/>
      <c r="G27" s="31"/>
      <c r="H27" s="31"/>
      <c r="I27" s="51" t="str">
        <f>VLOOKUP(I5,[1]ETALISSEMENTS!$A$1:$Y$65536,24,FALSE)</f>
        <v>10 min</v>
      </c>
      <c r="J27" s="52"/>
      <c r="K27" s="31"/>
      <c r="L27" s="53"/>
      <c r="M27" s="54"/>
      <c r="N27" s="33"/>
      <c r="O27" s="19"/>
    </row>
    <row r="28" spans="1:15" ht="15.75" thickBot="1" x14ac:dyDescent="0.3">
      <c r="A28" s="19"/>
      <c r="B28" s="55"/>
      <c r="C28" s="56"/>
      <c r="D28" s="56"/>
      <c r="E28" s="56"/>
      <c r="F28" s="56"/>
      <c r="G28" s="56"/>
      <c r="H28" s="56"/>
      <c r="I28" s="57"/>
      <c r="J28" s="56"/>
      <c r="K28" s="56"/>
      <c r="L28" s="56"/>
      <c r="M28" s="56"/>
      <c r="N28" s="58"/>
      <c r="O28" s="19"/>
    </row>
    <row r="29" spans="1:15" ht="24" customHeight="1" thickBot="1" x14ac:dyDescent="0.3">
      <c r="A29" s="19"/>
      <c r="B29" s="19"/>
      <c r="C29" s="19"/>
      <c r="D29" s="19"/>
      <c r="E29" s="19"/>
      <c r="F29" s="19"/>
      <c r="G29" s="19"/>
      <c r="H29" s="19"/>
      <c r="I29" s="59"/>
      <c r="J29" s="19"/>
      <c r="K29" s="19"/>
      <c r="L29" s="19"/>
      <c r="M29" s="19"/>
      <c r="N29" s="19"/>
      <c r="O29" s="19"/>
    </row>
    <row r="30" spans="1:15" ht="31.15" customHeight="1" x14ac:dyDescent="0.25">
      <c r="A30" s="19"/>
      <c r="B30" s="60" t="s">
        <v>28</v>
      </c>
      <c r="C30" s="61"/>
      <c r="D30" s="61"/>
      <c r="E30" s="62"/>
      <c r="F30" s="62"/>
      <c r="G30" s="62"/>
      <c r="H30" s="63"/>
      <c r="I30" s="64"/>
      <c r="J30" s="64"/>
      <c r="K30" s="64"/>
      <c r="L30" s="64"/>
      <c r="M30" s="64"/>
      <c r="N30" s="65"/>
      <c r="O30" s="19"/>
    </row>
    <row r="31" spans="1:15" s="69" customFormat="1" ht="12.75" customHeight="1" x14ac:dyDescent="0.25">
      <c r="A31" s="35"/>
      <c r="B31" s="66"/>
      <c r="C31" s="67"/>
      <c r="D31" s="67"/>
      <c r="E31" s="24"/>
      <c r="F31" s="24"/>
      <c r="G31" s="24"/>
      <c r="H31" s="24"/>
      <c r="I31" s="24"/>
      <c r="J31" s="24"/>
      <c r="K31" s="24"/>
      <c r="L31" s="24"/>
      <c r="M31" s="24"/>
      <c r="N31" s="68"/>
      <c r="O31" s="35"/>
    </row>
    <row r="32" spans="1:15" ht="25.5" customHeight="1" x14ac:dyDescent="0.25">
      <c r="A32" s="19"/>
      <c r="B32" s="70"/>
      <c r="C32" s="71" t="s">
        <v>29</v>
      </c>
      <c r="D32" s="72"/>
      <c r="E32" s="72"/>
      <c r="F32" s="72"/>
      <c r="G32" s="72"/>
      <c r="H32" s="72"/>
      <c r="I32" s="72"/>
      <c r="J32" s="72"/>
      <c r="K32" s="72"/>
      <c r="L32" s="72"/>
      <c r="M32" s="72"/>
      <c r="N32" s="68"/>
      <c r="O32" s="19"/>
    </row>
    <row r="33" spans="1:15" ht="18.75" customHeight="1" x14ac:dyDescent="0.25">
      <c r="A33" s="19"/>
      <c r="B33" s="70"/>
      <c r="C33" s="73"/>
      <c r="D33" s="73"/>
      <c r="E33" s="74" t="s">
        <v>4</v>
      </c>
      <c r="G33" s="75" t="s">
        <v>5</v>
      </c>
      <c r="H33" s="75" t="s">
        <v>6</v>
      </c>
      <c r="I33" s="75" t="s">
        <v>7</v>
      </c>
      <c r="J33" s="75" t="s">
        <v>8</v>
      </c>
      <c r="K33" s="75" t="s">
        <v>9</v>
      </c>
      <c r="L33" s="75" t="s">
        <v>10</v>
      </c>
      <c r="M33" s="75" t="s">
        <v>11</v>
      </c>
      <c r="N33" s="68"/>
      <c r="O33" s="19"/>
    </row>
    <row r="34" spans="1:15" ht="18.75" customHeight="1" x14ac:dyDescent="0.25">
      <c r="A34" s="19"/>
      <c r="B34" s="70"/>
      <c r="C34" s="76" t="s">
        <v>30</v>
      </c>
      <c r="D34" s="77" t="s">
        <v>31</v>
      </c>
      <c r="E34" s="78">
        <v>0.3298611111111111</v>
      </c>
      <c r="G34" s="79" t="s">
        <v>32</v>
      </c>
      <c r="H34" s="79" t="s">
        <v>32</v>
      </c>
      <c r="I34" s="79" t="s">
        <v>32</v>
      </c>
      <c r="J34" s="79" t="s">
        <v>32</v>
      </c>
      <c r="K34" s="79" t="s">
        <v>32</v>
      </c>
      <c r="L34" s="80"/>
      <c r="M34" s="80"/>
      <c r="N34" s="68"/>
      <c r="O34" s="19"/>
    </row>
    <row r="35" spans="1:15" ht="18.75" customHeight="1" x14ac:dyDescent="0.25">
      <c r="A35" s="19"/>
      <c r="B35" s="70"/>
      <c r="C35" s="76"/>
      <c r="D35" s="77" t="s">
        <v>31</v>
      </c>
      <c r="E35" s="81">
        <v>0.37152777777777773</v>
      </c>
      <c r="G35" s="79" t="s">
        <v>32</v>
      </c>
      <c r="H35" s="79" t="s">
        <v>32</v>
      </c>
      <c r="I35" s="79" t="s">
        <v>32</v>
      </c>
      <c r="J35" s="79" t="s">
        <v>32</v>
      </c>
      <c r="K35" s="79" t="s">
        <v>32</v>
      </c>
      <c r="L35" s="80"/>
      <c r="M35" s="80"/>
      <c r="N35" s="68"/>
      <c r="O35" s="19"/>
    </row>
    <row r="36" spans="1:15" ht="10.5" customHeight="1" x14ac:dyDescent="0.25">
      <c r="A36" s="19"/>
      <c r="B36" s="70"/>
      <c r="C36" s="82"/>
      <c r="D36" s="82"/>
      <c r="E36" s="82"/>
      <c r="G36" s="80"/>
      <c r="H36" s="80"/>
      <c r="I36" s="80"/>
      <c r="J36" s="80"/>
      <c r="K36" s="80"/>
      <c r="L36" s="80"/>
      <c r="M36" s="80"/>
      <c r="N36" s="68"/>
      <c r="O36" s="19"/>
    </row>
    <row r="37" spans="1:15" ht="18.75" customHeight="1" x14ac:dyDescent="0.25">
      <c r="A37" s="19"/>
      <c r="B37" s="70"/>
      <c r="C37" s="83" t="s">
        <v>33</v>
      </c>
      <c r="D37" s="84" t="s">
        <v>34</v>
      </c>
      <c r="E37" s="78">
        <v>0.54861111111111105</v>
      </c>
      <c r="G37" s="79" t="s">
        <v>32</v>
      </c>
      <c r="H37" s="79" t="s">
        <v>32</v>
      </c>
      <c r="I37" s="80"/>
      <c r="J37" s="79" t="s">
        <v>32</v>
      </c>
      <c r="K37" s="79" t="s">
        <v>32</v>
      </c>
      <c r="L37" s="80"/>
      <c r="M37" s="80"/>
      <c r="N37" s="68"/>
      <c r="O37" s="19"/>
    </row>
    <row r="38" spans="1:15" ht="18.75" customHeight="1" x14ac:dyDescent="0.25">
      <c r="A38" s="19"/>
      <c r="B38" s="70"/>
      <c r="C38" s="85"/>
      <c r="D38" s="73"/>
      <c r="E38" s="86"/>
      <c r="N38" s="68"/>
      <c r="O38" s="19"/>
    </row>
    <row r="39" spans="1:15" ht="24" customHeight="1" x14ac:dyDescent="0.25">
      <c r="A39" s="19"/>
      <c r="B39" s="70"/>
      <c r="C39" s="71" t="s">
        <v>35</v>
      </c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68"/>
      <c r="O39" s="19"/>
    </row>
    <row r="40" spans="1:15" ht="18.75" customHeight="1" x14ac:dyDescent="0.25">
      <c r="A40" s="19"/>
      <c r="B40" s="70"/>
      <c r="C40" s="85"/>
      <c r="D40" s="73"/>
      <c r="E40" s="74" t="s">
        <v>4</v>
      </c>
      <c r="G40" s="75" t="s">
        <v>5</v>
      </c>
      <c r="H40" s="75" t="s">
        <v>6</v>
      </c>
      <c r="I40" s="75" t="s">
        <v>7</v>
      </c>
      <c r="J40" s="75" t="s">
        <v>8</v>
      </c>
      <c r="K40" s="75" t="s">
        <v>9</v>
      </c>
      <c r="L40" s="75" t="s">
        <v>10</v>
      </c>
      <c r="M40" s="75" t="s">
        <v>11</v>
      </c>
      <c r="N40" s="68"/>
      <c r="O40" s="19"/>
    </row>
    <row r="41" spans="1:15" ht="18.75" customHeight="1" x14ac:dyDescent="0.25">
      <c r="A41" s="19"/>
      <c r="B41" s="70"/>
      <c r="C41" s="83" t="s">
        <v>33</v>
      </c>
      <c r="D41" s="84" t="s">
        <v>36</v>
      </c>
      <c r="E41" s="81">
        <v>0.49652777777777773</v>
      </c>
      <c r="G41" s="87" t="s">
        <v>32</v>
      </c>
      <c r="H41" s="87" t="s">
        <v>32</v>
      </c>
      <c r="I41" s="87" t="s">
        <v>32</v>
      </c>
      <c r="J41" s="87" t="s">
        <v>32</v>
      </c>
      <c r="K41" s="87" t="s">
        <v>32</v>
      </c>
      <c r="L41" s="80"/>
      <c r="M41" s="80"/>
      <c r="N41" s="68"/>
      <c r="O41" s="19"/>
    </row>
    <row r="42" spans="1:15" ht="10.5" customHeight="1" x14ac:dyDescent="0.25">
      <c r="A42" s="19"/>
      <c r="B42" s="70"/>
      <c r="C42" s="82"/>
      <c r="D42" s="82"/>
      <c r="E42" s="82"/>
      <c r="G42" s="80"/>
      <c r="H42" s="80"/>
      <c r="I42" s="80"/>
      <c r="J42" s="80"/>
      <c r="K42" s="80"/>
      <c r="L42" s="80"/>
      <c r="M42" s="80"/>
      <c r="N42" s="68"/>
      <c r="O42" s="19"/>
    </row>
    <row r="43" spans="1:15" ht="18.75" x14ac:dyDescent="0.25">
      <c r="A43" s="19"/>
      <c r="B43" s="70"/>
      <c r="C43" s="76" t="s">
        <v>37</v>
      </c>
      <c r="D43" s="84" t="s">
        <v>38</v>
      </c>
      <c r="E43" s="78">
        <v>0.67708333333333337</v>
      </c>
      <c r="G43" s="87" t="s">
        <v>32</v>
      </c>
      <c r="H43" s="87" t="s">
        <v>32</v>
      </c>
      <c r="I43" s="80"/>
      <c r="J43" s="87" t="s">
        <v>32</v>
      </c>
      <c r="K43" s="87" t="s">
        <v>32</v>
      </c>
      <c r="L43" s="80"/>
      <c r="M43" s="80"/>
      <c r="N43" s="68"/>
      <c r="O43" s="19"/>
    </row>
    <row r="44" spans="1:15" ht="18.75" customHeight="1" x14ac:dyDescent="0.25">
      <c r="A44" s="19"/>
      <c r="B44" s="70"/>
      <c r="C44" s="76"/>
      <c r="D44" s="84" t="s">
        <v>38</v>
      </c>
      <c r="E44" s="81">
        <v>0.71527777777777779</v>
      </c>
      <c r="G44" s="87" t="s">
        <v>32</v>
      </c>
      <c r="H44" s="87" t="s">
        <v>32</v>
      </c>
      <c r="I44" s="80"/>
      <c r="J44" s="87" t="s">
        <v>32</v>
      </c>
      <c r="K44" s="87" t="s">
        <v>32</v>
      </c>
      <c r="L44" s="80"/>
      <c r="M44" s="80"/>
      <c r="N44" s="68"/>
      <c r="O44" s="19"/>
    </row>
    <row r="45" spans="1:15" ht="18.75" customHeight="1" x14ac:dyDescent="0.25">
      <c r="A45" s="19"/>
      <c r="B45" s="70"/>
      <c r="C45" s="73"/>
      <c r="D45" s="73"/>
      <c r="N45" s="68"/>
      <c r="O45" s="19"/>
    </row>
    <row r="46" spans="1:15" ht="18.75" customHeight="1" x14ac:dyDescent="0.25">
      <c r="A46" s="19"/>
      <c r="B46" s="70"/>
      <c r="C46" s="88" t="s">
        <v>39</v>
      </c>
      <c r="D46" s="73"/>
      <c r="N46" s="68"/>
      <c r="O46" s="19"/>
    </row>
    <row r="47" spans="1:15" ht="18.75" customHeight="1" x14ac:dyDescent="0.25">
      <c r="A47" s="19"/>
      <c r="B47" s="89"/>
      <c r="C47" s="88" t="s">
        <v>40</v>
      </c>
      <c r="D47" s="90"/>
      <c r="N47" s="68"/>
      <c r="O47" s="19"/>
    </row>
    <row r="48" spans="1:15" ht="18.75" customHeight="1" x14ac:dyDescent="0.25">
      <c r="A48" s="19"/>
      <c r="B48" s="89"/>
      <c r="D48" s="90"/>
      <c r="M48" s="91" t="s">
        <v>41</v>
      </c>
      <c r="N48" s="68"/>
      <c r="O48" s="19"/>
    </row>
    <row r="49" spans="1:15" ht="10.5" customHeight="1" thickBot="1" x14ac:dyDescent="0.3">
      <c r="A49" s="19"/>
      <c r="B49" s="92"/>
      <c r="C49" s="93"/>
      <c r="D49" s="93"/>
      <c r="E49" s="56"/>
      <c r="F49" s="56"/>
      <c r="G49" s="56"/>
      <c r="H49" s="56"/>
      <c r="I49" s="56"/>
      <c r="J49" s="56"/>
      <c r="K49" s="56"/>
      <c r="L49" s="56"/>
      <c r="M49" s="56"/>
      <c r="N49" s="94"/>
      <c r="O49" s="19"/>
    </row>
    <row r="50" spans="1:15" ht="18.75" thickBot="1" x14ac:dyDescent="0.3">
      <c r="A50" s="19"/>
      <c r="B50" s="73"/>
      <c r="C50" s="73"/>
      <c r="D50" s="73"/>
      <c r="E50" s="73"/>
      <c r="F50" s="90"/>
      <c r="G50" s="95"/>
      <c r="H50" s="96"/>
      <c r="I50" s="73"/>
      <c r="J50" s="73"/>
      <c r="K50" s="73"/>
      <c r="L50" s="73"/>
      <c r="M50" s="73"/>
      <c r="N50" s="73"/>
      <c r="O50" s="73"/>
    </row>
    <row r="51" spans="1:15" ht="21" thickBot="1" x14ac:dyDescent="0.3">
      <c r="A51" s="19"/>
      <c r="B51" s="97" t="s">
        <v>42</v>
      </c>
      <c r="C51" s="20"/>
      <c r="D51" s="20"/>
      <c r="E51" s="20"/>
      <c r="F51" s="98"/>
      <c r="G51" s="98"/>
      <c r="H51" s="98"/>
      <c r="I51" s="99" t="s">
        <v>43</v>
      </c>
      <c r="J51" s="100"/>
      <c r="K51" s="20"/>
      <c r="L51" s="99" t="s">
        <v>44</v>
      </c>
      <c r="M51" s="100"/>
      <c r="N51" s="20"/>
      <c r="O51" s="73"/>
    </row>
    <row r="52" spans="1:15" ht="15.75" customHeight="1" thickTop="1" x14ac:dyDescent="0.25">
      <c r="A52" s="19"/>
      <c r="B52" s="20"/>
      <c r="C52" s="20"/>
      <c r="D52" s="20"/>
      <c r="E52" s="20"/>
      <c r="F52" s="21"/>
      <c r="G52" s="21"/>
      <c r="H52" s="20"/>
      <c r="I52" s="20"/>
      <c r="J52" s="20"/>
      <c r="K52" s="20"/>
      <c r="L52" s="20"/>
      <c r="M52" s="20"/>
      <c r="N52" s="20"/>
      <c r="O52" s="73"/>
    </row>
    <row r="53" spans="1:15" ht="16.5" customHeight="1" x14ac:dyDescent="0.25">
      <c r="A53" s="19"/>
      <c r="B53" s="22" t="s">
        <v>45</v>
      </c>
      <c r="C53" s="20"/>
      <c r="D53" s="20"/>
      <c r="E53" s="20"/>
      <c r="F53" s="23"/>
      <c r="G53" s="23"/>
      <c r="H53" s="23"/>
      <c r="I53" s="23"/>
      <c r="J53" s="23"/>
      <c r="K53" s="23"/>
      <c r="L53" s="23"/>
      <c r="M53" s="23"/>
      <c r="N53" s="20"/>
      <c r="O53" s="73"/>
    </row>
    <row r="54" spans="1:15" ht="18.75" thickBot="1" x14ac:dyDescent="0.3">
      <c r="A54" s="19"/>
      <c r="B54" s="73"/>
      <c r="C54" s="73"/>
      <c r="D54" s="73"/>
      <c r="E54" s="73"/>
      <c r="F54" s="90"/>
      <c r="G54" s="95"/>
      <c r="H54" s="96"/>
      <c r="I54" s="73"/>
      <c r="J54" s="73"/>
      <c r="K54" s="73"/>
      <c r="L54" s="73"/>
      <c r="M54" s="73"/>
      <c r="N54" s="73"/>
      <c r="O54" s="73"/>
    </row>
    <row r="55" spans="1:15" ht="23.25" x14ac:dyDescent="0.25">
      <c r="A55" s="19"/>
      <c r="B55" s="60" t="s">
        <v>46</v>
      </c>
      <c r="C55" s="101"/>
      <c r="D55" s="102"/>
      <c r="E55" s="62"/>
      <c r="F55" s="62"/>
      <c r="G55" s="62"/>
      <c r="H55" s="62"/>
      <c r="I55" s="63"/>
      <c r="J55" s="64"/>
      <c r="K55" s="64"/>
      <c r="L55" s="64"/>
      <c r="M55" s="64"/>
      <c r="N55" s="65"/>
      <c r="O55" s="73"/>
    </row>
    <row r="56" spans="1:15" ht="10.5" customHeight="1" x14ac:dyDescent="0.25">
      <c r="A56" s="19"/>
      <c r="B56" s="103"/>
      <c r="C56" s="104"/>
      <c r="D56" s="104"/>
      <c r="E56" s="105"/>
      <c r="F56" s="105"/>
      <c r="G56" s="105"/>
      <c r="H56" s="105"/>
      <c r="I56" s="106"/>
      <c r="J56" s="73"/>
      <c r="K56" s="73"/>
      <c r="L56" s="73"/>
      <c r="M56" s="73"/>
      <c r="N56" s="68"/>
      <c r="O56" s="73"/>
    </row>
    <row r="57" spans="1:15" ht="23.25" customHeight="1" x14ac:dyDescent="0.25">
      <c r="A57" s="19"/>
      <c r="B57" s="66"/>
      <c r="C57" s="71" t="s">
        <v>29</v>
      </c>
      <c r="D57" s="72"/>
      <c r="E57" s="72"/>
      <c r="F57" s="72"/>
      <c r="G57" s="72"/>
      <c r="H57" s="72"/>
      <c r="I57" s="72"/>
      <c r="J57" s="72"/>
      <c r="K57" s="72"/>
      <c r="L57" s="72"/>
      <c r="M57" s="72"/>
      <c r="N57" s="68"/>
      <c r="O57" s="73"/>
    </row>
    <row r="58" spans="1:15" ht="25.9" customHeight="1" x14ac:dyDescent="0.25">
      <c r="A58" s="19"/>
      <c r="B58" s="70"/>
      <c r="C58" s="73"/>
      <c r="D58" s="73"/>
      <c r="E58" s="74" t="s">
        <v>4</v>
      </c>
      <c r="G58" s="75" t="s">
        <v>5</v>
      </c>
      <c r="H58" s="75" t="s">
        <v>6</v>
      </c>
      <c r="I58" s="75" t="s">
        <v>7</v>
      </c>
      <c r="J58" s="75" t="s">
        <v>8</v>
      </c>
      <c r="K58" s="75" t="s">
        <v>9</v>
      </c>
      <c r="L58" s="75" t="s">
        <v>10</v>
      </c>
      <c r="M58" s="75" t="s">
        <v>11</v>
      </c>
      <c r="N58" s="68"/>
      <c r="O58" s="73"/>
    </row>
    <row r="59" spans="1:15" ht="18.75" x14ac:dyDescent="0.25">
      <c r="A59" s="19"/>
      <c r="B59" s="70"/>
      <c r="C59" s="76" t="s">
        <v>30</v>
      </c>
      <c r="D59" s="77" t="s">
        <v>31</v>
      </c>
      <c r="E59" s="107"/>
      <c r="F59" s="108"/>
      <c r="G59" s="109"/>
      <c r="H59" s="109"/>
      <c r="I59" s="109"/>
      <c r="J59" s="109"/>
      <c r="K59" s="109"/>
      <c r="L59" s="109"/>
      <c r="M59" s="110"/>
      <c r="N59" s="68"/>
      <c r="O59" s="73"/>
    </row>
    <row r="60" spans="1:15" ht="18.75" x14ac:dyDescent="0.25">
      <c r="A60" s="19"/>
      <c r="B60" s="70"/>
      <c r="C60" s="76"/>
      <c r="D60" s="77" t="s">
        <v>31</v>
      </c>
      <c r="E60" s="111"/>
      <c r="F60" s="108"/>
      <c r="G60" s="109"/>
      <c r="H60" s="109"/>
      <c r="I60" s="109"/>
      <c r="J60" s="109"/>
      <c r="K60" s="109"/>
      <c r="L60" s="109"/>
      <c r="M60" s="110"/>
      <c r="N60" s="68"/>
      <c r="O60" s="73"/>
    </row>
    <row r="61" spans="1:15" ht="15.75" x14ac:dyDescent="0.25">
      <c r="A61" s="19"/>
      <c r="B61" s="70"/>
      <c r="C61" s="76"/>
      <c r="D61" s="112" t="s">
        <v>47</v>
      </c>
      <c r="E61" s="111"/>
      <c r="F61" s="108"/>
      <c r="G61" s="113"/>
      <c r="H61" s="113"/>
      <c r="I61" s="113"/>
      <c r="J61" s="113"/>
      <c r="K61" s="113"/>
      <c r="L61" s="113"/>
      <c r="M61" s="110"/>
      <c r="N61" s="68"/>
      <c r="O61" s="73"/>
    </row>
    <row r="62" spans="1:15" ht="15.75" x14ac:dyDescent="0.25">
      <c r="A62" s="19"/>
      <c r="B62" s="70"/>
      <c r="C62" s="76"/>
      <c r="D62" s="114"/>
      <c r="E62" s="111"/>
      <c r="F62" s="108"/>
      <c r="G62" s="113"/>
      <c r="H62" s="113"/>
      <c r="I62" s="113"/>
      <c r="J62" s="113"/>
      <c r="K62" s="113"/>
      <c r="L62" s="113"/>
      <c r="M62" s="110"/>
      <c r="N62" s="68"/>
      <c r="O62" s="73"/>
    </row>
    <row r="63" spans="1:15" ht="10.5" customHeight="1" x14ac:dyDescent="0.25">
      <c r="A63" s="19"/>
      <c r="B63" s="70"/>
      <c r="C63" s="82"/>
      <c r="D63" s="82"/>
      <c r="E63" s="115"/>
      <c r="F63" s="108"/>
      <c r="G63" s="110"/>
      <c r="H63" s="110"/>
      <c r="I63" s="110"/>
      <c r="J63" s="110"/>
      <c r="K63" s="110"/>
      <c r="L63" s="110"/>
      <c r="M63" s="110"/>
      <c r="N63" s="68"/>
      <c r="O63" s="19"/>
    </row>
    <row r="64" spans="1:15" ht="18.75" x14ac:dyDescent="0.25">
      <c r="A64" s="19"/>
      <c r="B64" s="70"/>
      <c r="C64" s="76" t="s">
        <v>33</v>
      </c>
      <c r="D64" s="84" t="s">
        <v>34</v>
      </c>
      <c r="E64" s="107"/>
      <c r="F64" s="108"/>
      <c r="G64" s="109"/>
      <c r="H64" s="109"/>
      <c r="I64" s="109"/>
      <c r="J64" s="109"/>
      <c r="K64" s="109"/>
      <c r="L64" s="109"/>
      <c r="M64" s="110"/>
      <c r="N64" s="68"/>
      <c r="O64" s="73"/>
    </row>
    <row r="65" spans="1:15" ht="18.75" x14ac:dyDescent="0.25">
      <c r="A65" s="19"/>
      <c r="B65" s="70"/>
      <c r="C65" s="76"/>
      <c r="D65" s="84" t="s">
        <v>34</v>
      </c>
      <c r="E65" s="107"/>
      <c r="F65" s="108"/>
      <c r="G65" s="109"/>
      <c r="H65" s="109"/>
      <c r="I65" s="109"/>
      <c r="J65" s="109"/>
      <c r="K65" s="109"/>
      <c r="L65" s="109"/>
      <c r="M65" s="110"/>
      <c r="N65" s="68"/>
      <c r="O65" s="73"/>
    </row>
    <row r="66" spans="1:15" ht="15.75" x14ac:dyDescent="0.25">
      <c r="A66" s="19"/>
      <c r="B66" s="70"/>
      <c r="C66" s="85"/>
      <c r="D66" s="73"/>
      <c r="E66" s="86"/>
      <c r="N66" s="68"/>
      <c r="O66" s="73"/>
    </row>
    <row r="67" spans="1:15" ht="21.75" customHeight="1" x14ac:dyDescent="0.25">
      <c r="A67" s="19"/>
      <c r="B67" s="70"/>
      <c r="C67" s="71" t="s">
        <v>35</v>
      </c>
      <c r="D67" s="72"/>
      <c r="E67" s="72"/>
      <c r="F67" s="72"/>
      <c r="G67" s="72"/>
      <c r="H67" s="72"/>
      <c r="I67" s="72"/>
      <c r="J67" s="72"/>
      <c r="K67" s="72"/>
      <c r="L67" s="72"/>
      <c r="M67" s="72"/>
      <c r="N67" s="68"/>
      <c r="O67" s="73"/>
    </row>
    <row r="68" spans="1:15" ht="26.45" customHeight="1" x14ac:dyDescent="0.25">
      <c r="A68" s="19"/>
      <c r="B68" s="70"/>
      <c r="C68" s="85"/>
      <c r="D68" s="73"/>
      <c r="E68" s="74" t="s">
        <v>4</v>
      </c>
      <c r="G68" s="75" t="s">
        <v>5</v>
      </c>
      <c r="H68" s="75" t="s">
        <v>6</v>
      </c>
      <c r="I68" s="75" t="s">
        <v>7</v>
      </c>
      <c r="J68" s="75" t="s">
        <v>8</v>
      </c>
      <c r="K68" s="75" t="s">
        <v>9</v>
      </c>
      <c r="L68" s="75" t="s">
        <v>10</v>
      </c>
      <c r="M68" s="75" t="s">
        <v>11</v>
      </c>
      <c r="N68" s="68"/>
      <c r="O68" s="73"/>
    </row>
    <row r="69" spans="1:15" ht="18.75" x14ac:dyDescent="0.25">
      <c r="A69" s="19"/>
      <c r="B69" s="70"/>
      <c r="C69" s="116" t="s">
        <v>33</v>
      </c>
      <c r="D69" s="84" t="s">
        <v>36</v>
      </c>
      <c r="E69" s="111"/>
      <c r="F69" s="108"/>
      <c r="G69" s="117"/>
      <c r="H69" s="117"/>
      <c r="I69" s="117"/>
      <c r="J69" s="117"/>
      <c r="K69" s="117"/>
      <c r="L69" s="117"/>
      <c r="M69" s="110"/>
      <c r="N69" s="68"/>
      <c r="O69" s="73"/>
    </row>
    <row r="70" spans="1:15" ht="18.75" x14ac:dyDescent="0.25">
      <c r="A70" s="19"/>
      <c r="B70" s="70"/>
      <c r="C70" s="118"/>
      <c r="D70" s="84" t="s">
        <v>36</v>
      </c>
      <c r="E70" s="119"/>
      <c r="F70" s="108"/>
      <c r="G70" s="117"/>
      <c r="H70" s="117"/>
      <c r="I70" s="117"/>
      <c r="J70" s="117"/>
      <c r="K70" s="117"/>
      <c r="L70" s="117"/>
      <c r="M70" s="110"/>
      <c r="N70" s="68"/>
      <c r="O70" s="73"/>
    </row>
    <row r="71" spans="1:15" ht="10.5" customHeight="1" x14ac:dyDescent="0.25">
      <c r="A71" s="19"/>
      <c r="B71" s="70"/>
      <c r="C71" s="82"/>
      <c r="D71" s="82"/>
      <c r="E71" s="115"/>
      <c r="F71" s="108"/>
      <c r="G71" s="110"/>
      <c r="H71" s="110"/>
      <c r="I71" s="110"/>
      <c r="J71" s="110"/>
      <c r="K71" s="110"/>
      <c r="L71" s="110"/>
      <c r="M71" s="110"/>
      <c r="N71" s="68"/>
      <c r="O71" s="19"/>
    </row>
    <row r="72" spans="1:15" ht="18.75" x14ac:dyDescent="0.25">
      <c r="A72" s="19"/>
      <c r="B72" s="70"/>
      <c r="C72" s="76" t="s">
        <v>37</v>
      </c>
      <c r="D72" s="84" t="s">
        <v>38</v>
      </c>
      <c r="E72" s="107"/>
      <c r="F72" s="108"/>
      <c r="G72" s="117"/>
      <c r="H72" s="117"/>
      <c r="I72" s="117"/>
      <c r="J72" s="117"/>
      <c r="K72" s="117"/>
      <c r="L72" s="117"/>
      <c r="M72" s="110"/>
      <c r="N72" s="68"/>
      <c r="O72" s="73"/>
    </row>
    <row r="73" spans="1:15" ht="18.75" x14ac:dyDescent="0.25">
      <c r="A73" s="19"/>
      <c r="B73" s="70"/>
      <c r="C73" s="76"/>
      <c r="D73" s="84" t="s">
        <v>38</v>
      </c>
      <c r="E73" s="111"/>
      <c r="F73" s="108"/>
      <c r="G73" s="117"/>
      <c r="H73" s="117"/>
      <c r="I73" s="117"/>
      <c r="J73" s="117"/>
      <c r="K73" s="117"/>
      <c r="L73" s="117"/>
      <c r="M73" s="110"/>
      <c r="N73" s="68"/>
      <c r="O73" s="73"/>
    </row>
    <row r="74" spans="1:15" ht="15.75" x14ac:dyDescent="0.25">
      <c r="A74" s="19"/>
      <c r="B74" s="70"/>
      <c r="C74" s="76"/>
      <c r="D74" s="112" t="s">
        <v>48</v>
      </c>
      <c r="E74" s="111"/>
      <c r="F74" s="108"/>
      <c r="G74" s="113"/>
      <c r="H74" s="113"/>
      <c r="I74" s="113"/>
      <c r="J74" s="113"/>
      <c r="K74" s="113"/>
      <c r="L74" s="113"/>
      <c r="M74" s="110"/>
      <c r="N74" s="68"/>
      <c r="O74" s="73"/>
    </row>
    <row r="75" spans="1:15" ht="15.75" x14ac:dyDescent="0.25">
      <c r="A75" s="19"/>
      <c r="B75" s="70"/>
      <c r="C75" s="76"/>
      <c r="D75" s="114"/>
      <c r="E75" s="111"/>
      <c r="F75" s="108"/>
      <c r="G75" s="113"/>
      <c r="H75" s="113"/>
      <c r="I75" s="113"/>
      <c r="J75" s="113"/>
      <c r="K75" s="113"/>
      <c r="L75" s="113"/>
      <c r="M75" s="110"/>
      <c r="N75" s="68"/>
      <c r="O75" s="73"/>
    </row>
    <row r="76" spans="1:15" x14ac:dyDescent="0.25">
      <c r="A76" s="19"/>
      <c r="B76" s="70"/>
      <c r="C76" s="73"/>
      <c r="D76" s="73"/>
      <c r="N76" s="68"/>
      <c r="O76" s="73"/>
    </row>
    <row r="77" spans="1:15" ht="18.75" x14ac:dyDescent="0.25">
      <c r="A77" s="19"/>
      <c r="B77" s="70"/>
      <c r="C77" s="120" t="s">
        <v>49</v>
      </c>
      <c r="D77" s="73"/>
      <c r="N77" s="68"/>
      <c r="O77" s="73"/>
    </row>
    <row r="78" spans="1:15" ht="18" x14ac:dyDescent="0.25">
      <c r="A78" s="19"/>
      <c r="B78" s="70"/>
      <c r="C78" s="88" t="s">
        <v>39</v>
      </c>
      <c r="D78" s="90"/>
      <c r="N78" s="68"/>
      <c r="O78" s="73"/>
    </row>
    <row r="79" spans="1:15" x14ac:dyDescent="0.25">
      <c r="A79" s="19"/>
      <c r="B79" s="70"/>
      <c r="C79" s="88" t="s">
        <v>40</v>
      </c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68"/>
      <c r="O79" s="73"/>
    </row>
    <row r="80" spans="1:15" ht="15.75" thickBot="1" x14ac:dyDescent="0.3">
      <c r="A80" s="19"/>
      <c r="B80" s="92"/>
      <c r="C80" s="93"/>
      <c r="D80" s="93"/>
      <c r="E80" s="93"/>
      <c r="F80" s="93"/>
      <c r="G80" s="93"/>
      <c r="H80" s="93"/>
      <c r="I80" s="121"/>
      <c r="J80" s="121"/>
      <c r="K80" s="121"/>
      <c r="L80" s="121"/>
      <c r="M80" s="93"/>
      <c r="N80" s="94"/>
      <c r="O80" s="73"/>
    </row>
    <row r="81" spans="1:15" ht="15.75" thickBot="1" x14ac:dyDescent="0.3">
      <c r="A81" s="19"/>
      <c r="B81" s="73"/>
      <c r="C81" s="73"/>
      <c r="D81" s="73"/>
      <c r="E81" s="73"/>
      <c r="F81" s="73"/>
      <c r="G81" s="122"/>
      <c r="H81" s="122"/>
      <c r="I81" s="122"/>
      <c r="J81" s="122"/>
      <c r="K81" s="122"/>
      <c r="L81" s="122"/>
      <c r="M81" s="122"/>
      <c r="N81" s="73"/>
      <c r="O81" s="73"/>
    </row>
    <row r="82" spans="1:15" x14ac:dyDescent="0.25">
      <c r="A82" s="19"/>
      <c r="B82" s="123" t="s">
        <v>50</v>
      </c>
      <c r="C82" s="124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5"/>
      <c r="O82" s="73"/>
    </row>
    <row r="83" spans="1:15" x14ac:dyDescent="0.25">
      <c r="A83" s="19"/>
      <c r="B83" s="126"/>
      <c r="C83" s="127"/>
      <c r="D83" s="127"/>
      <c r="E83" s="127"/>
      <c r="F83" s="127"/>
      <c r="G83" s="127"/>
      <c r="H83" s="127"/>
      <c r="I83" s="127"/>
      <c r="J83" s="127"/>
      <c r="K83" s="127"/>
      <c r="L83" s="127"/>
      <c r="M83" s="127"/>
      <c r="N83" s="128"/>
      <c r="O83" s="73"/>
    </row>
    <row r="84" spans="1:15" x14ac:dyDescent="0.25">
      <c r="A84" s="19"/>
      <c r="B84" s="126"/>
      <c r="C84" s="127"/>
      <c r="D84" s="127"/>
      <c r="E84" s="127"/>
      <c r="F84" s="127"/>
      <c r="G84" s="127"/>
      <c r="H84" s="127"/>
      <c r="I84" s="127"/>
      <c r="J84" s="127"/>
      <c r="K84" s="127"/>
      <c r="L84" s="127"/>
      <c r="M84" s="127"/>
      <c r="N84" s="128"/>
      <c r="O84" s="73"/>
    </row>
    <row r="85" spans="1:15" ht="15.75" thickBot="1" x14ac:dyDescent="0.3">
      <c r="A85" s="19"/>
      <c r="B85" s="129"/>
      <c r="C85" s="130"/>
      <c r="D85" s="130"/>
      <c r="E85" s="130"/>
      <c r="F85" s="130"/>
      <c r="G85" s="130"/>
      <c r="H85" s="130"/>
      <c r="I85" s="130"/>
      <c r="J85" s="130"/>
      <c r="K85" s="130"/>
      <c r="L85" s="130"/>
      <c r="M85" s="130"/>
      <c r="N85" s="131"/>
      <c r="O85" s="73"/>
    </row>
    <row r="86" spans="1:15" x14ac:dyDescent="0.25">
      <c r="A86" s="19"/>
      <c r="B86" s="73"/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</row>
    <row r="87" spans="1:15" ht="15.75" x14ac:dyDescent="0.25">
      <c r="A87" s="19"/>
      <c r="B87" s="73"/>
      <c r="C87" s="73"/>
      <c r="D87" s="132" t="s">
        <v>51</v>
      </c>
      <c r="E87" s="132"/>
      <c r="F87" s="132"/>
      <c r="G87" s="132"/>
      <c r="H87" s="132"/>
      <c r="I87" s="132"/>
      <c r="J87" s="133"/>
      <c r="K87" s="134"/>
      <c r="L87" s="134"/>
      <c r="M87" s="134"/>
      <c r="N87" s="73"/>
      <c r="O87" s="73"/>
    </row>
    <row r="88" spans="1:15" ht="18" x14ac:dyDescent="0.25">
      <c r="A88" s="19"/>
      <c r="B88" s="73"/>
      <c r="C88" s="73"/>
      <c r="D88" s="73"/>
      <c r="E88" s="73"/>
      <c r="F88" s="90"/>
      <c r="G88" s="135"/>
      <c r="H88" s="135"/>
      <c r="I88" s="135"/>
      <c r="J88" s="73"/>
      <c r="K88" s="136"/>
      <c r="L88" s="136"/>
      <c r="M88" s="136"/>
      <c r="N88" s="73"/>
      <c r="O88" s="73"/>
    </row>
  </sheetData>
  <mergeCells count="28">
    <mergeCell ref="I80:L80"/>
    <mergeCell ref="B82:N85"/>
    <mergeCell ref="D87:I87"/>
    <mergeCell ref="K87:M87"/>
    <mergeCell ref="C59:C62"/>
    <mergeCell ref="D61:D62"/>
    <mergeCell ref="C64:C65"/>
    <mergeCell ref="C69:C70"/>
    <mergeCell ref="C72:C75"/>
    <mergeCell ref="D74:D75"/>
    <mergeCell ref="I26:J26"/>
    <mergeCell ref="L26:M26"/>
    <mergeCell ref="I27:J27"/>
    <mergeCell ref="L27:M27"/>
    <mergeCell ref="C34:C35"/>
    <mergeCell ref="C43:C44"/>
    <mergeCell ref="I14:M14"/>
    <mergeCell ref="I16:M16"/>
    <mergeCell ref="I18:M18"/>
    <mergeCell ref="I20:M20"/>
    <mergeCell ref="I22:M22"/>
    <mergeCell ref="I24:M24"/>
    <mergeCell ref="I3:M3"/>
    <mergeCell ref="I5:M5"/>
    <mergeCell ref="I7:M7"/>
    <mergeCell ref="J9:M9"/>
    <mergeCell ref="I11:M11"/>
    <mergeCell ref="J12:M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opLeftCell="A10" zoomScale="80" zoomScaleNormal="80" workbookViewId="0">
      <selection activeCell="R31" sqref="R31"/>
    </sheetView>
  </sheetViews>
  <sheetFormatPr baseColWidth="10" defaultRowHeight="15" x14ac:dyDescent="0.25"/>
  <cols>
    <col min="1" max="1" width="3.42578125" style="24" customWidth="1"/>
    <col min="2" max="2" width="4.28515625" style="24" customWidth="1"/>
    <col min="3" max="3" width="13.42578125" style="24" customWidth="1"/>
    <col min="4" max="4" width="67.5703125" style="24" customWidth="1"/>
    <col min="5" max="5" width="11.28515625" style="24" customWidth="1"/>
    <col min="6" max="6" width="2.85546875" style="24" customWidth="1"/>
    <col min="7" max="9" width="8.85546875" style="24" customWidth="1"/>
    <col min="10" max="10" width="10.42578125" style="24" customWidth="1"/>
    <col min="11" max="11" width="9.42578125" style="24" customWidth="1"/>
    <col min="12" max="13" width="8.85546875" style="24" customWidth="1"/>
    <col min="14" max="14" width="3.85546875" style="24" customWidth="1"/>
    <col min="15" max="15" width="3.42578125" style="24" customWidth="1"/>
    <col min="16" max="256" width="11.42578125" style="24"/>
    <col min="257" max="257" width="3.42578125" style="24" customWidth="1"/>
    <col min="258" max="258" width="4.28515625" style="24" customWidth="1"/>
    <col min="259" max="259" width="13.42578125" style="24" customWidth="1"/>
    <col min="260" max="260" width="67.5703125" style="24" customWidth="1"/>
    <col min="261" max="261" width="11.28515625" style="24" customWidth="1"/>
    <col min="262" max="262" width="2.85546875" style="24" customWidth="1"/>
    <col min="263" max="265" width="8.85546875" style="24" customWidth="1"/>
    <col min="266" max="266" width="10.42578125" style="24" customWidth="1"/>
    <col min="267" max="267" width="9.42578125" style="24" customWidth="1"/>
    <col min="268" max="269" width="8.85546875" style="24" customWidth="1"/>
    <col min="270" max="270" width="3.85546875" style="24" customWidth="1"/>
    <col min="271" max="271" width="3.42578125" style="24" customWidth="1"/>
    <col min="272" max="512" width="11.42578125" style="24"/>
    <col min="513" max="513" width="3.42578125" style="24" customWidth="1"/>
    <col min="514" max="514" width="4.28515625" style="24" customWidth="1"/>
    <col min="515" max="515" width="13.42578125" style="24" customWidth="1"/>
    <col min="516" max="516" width="67.5703125" style="24" customWidth="1"/>
    <col min="517" max="517" width="11.28515625" style="24" customWidth="1"/>
    <col min="518" max="518" width="2.85546875" style="24" customWidth="1"/>
    <col min="519" max="521" width="8.85546875" style="24" customWidth="1"/>
    <col min="522" max="522" width="10.42578125" style="24" customWidth="1"/>
    <col min="523" max="523" width="9.42578125" style="24" customWidth="1"/>
    <col min="524" max="525" width="8.85546875" style="24" customWidth="1"/>
    <col min="526" max="526" width="3.85546875" style="24" customWidth="1"/>
    <col min="527" max="527" width="3.42578125" style="24" customWidth="1"/>
    <col min="528" max="768" width="11.42578125" style="24"/>
    <col min="769" max="769" width="3.42578125" style="24" customWidth="1"/>
    <col min="770" max="770" width="4.28515625" style="24" customWidth="1"/>
    <col min="771" max="771" width="13.42578125" style="24" customWidth="1"/>
    <col min="772" max="772" width="67.5703125" style="24" customWidth="1"/>
    <col min="773" max="773" width="11.28515625" style="24" customWidth="1"/>
    <col min="774" max="774" width="2.85546875" style="24" customWidth="1"/>
    <col min="775" max="777" width="8.85546875" style="24" customWidth="1"/>
    <col min="778" max="778" width="10.42578125" style="24" customWidth="1"/>
    <col min="779" max="779" width="9.42578125" style="24" customWidth="1"/>
    <col min="780" max="781" width="8.85546875" style="24" customWidth="1"/>
    <col min="782" max="782" width="3.85546875" style="24" customWidth="1"/>
    <col min="783" max="783" width="3.42578125" style="24" customWidth="1"/>
    <col min="784" max="1024" width="11.42578125" style="24"/>
    <col min="1025" max="1025" width="3.42578125" style="24" customWidth="1"/>
    <col min="1026" max="1026" width="4.28515625" style="24" customWidth="1"/>
    <col min="1027" max="1027" width="13.42578125" style="24" customWidth="1"/>
    <col min="1028" max="1028" width="67.5703125" style="24" customWidth="1"/>
    <col min="1029" max="1029" width="11.28515625" style="24" customWidth="1"/>
    <col min="1030" max="1030" width="2.85546875" style="24" customWidth="1"/>
    <col min="1031" max="1033" width="8.85546875" style="24" customWidth="1"/>
    <col min="1034" max="1034" width="10.42578125" style="24" customWidth="1"/>
    <col min="1035" max="1035" width="9.42578125" style="24" customWidth="1"/>
    <col min="1036" max="1037" width="8.85546875" style="24" customWidth="1"/>
    <col min="1038" max="1038" width="3.85546875" style="24" customWidth="1"/>
    <col min="1039" max="1039" width="3.42578125" style="24" customWidth="1"/>
    <col min="1040" max="1280" width="11.42578125" style="24"/>
    <col min="1281" max="1281" width="3.42578125" style="24" customWidth="1"/>
    <col min="1282" max="1282" width="4.28515625" style="24" customWidth="1"/>
    <col min="1283" max="1283" width="13.42578125" style="24" customWidth="1"/>
    <col min="1284" max="1284" width="67.5703125" style="24" customWidth="1"/>
    <col min="1285" max="1285" width="11.28515625" style="24" customWidth="1"/>
    <col min="1286" max="1286" width="2.85546875" style="24" customWidth="1"/>
    <col min="1287" max="1289" width="8.85546875" style="24" customWidth="1"/>
    <col min="1290" max="1290" width="10.42578125" style="24" customWidth="1"/>
    <col min="1291" max="1291" width="9.42578125" style="24" customWidth="1"/>
    <col min="1292" max="1293" width="8.85546875" style="24" customWidth="1"/>
    <col min="1294" max="1294" width="3.85546875" style="24" customWidth="1"/>
    <col min="1295" max="1295" width="3.42578125" style="24" customWidth="1"/>
    <col min="1296" max="1536" width="11.42578125" style="24"/>
    <col min="1537" max="1537" width="3.42578125" style="24" customWidth="1"/>
    <col min="1538" max="1538" width="4.28515625" style="24" customWidth="1"/>
    <col min="1539" max="1539" width="13.42578125" style="24" customWidth="1"/>
    <col min="1540" max="1540" width="67.5703125" style="24" customWidth="1"/>
    <col min="1541" max="1541" width="11.28515625" style="24" customWidth="1"/>
    <col min="1542" max="1542" width="2.85546875" style="24" customWidth="1"/>
    <col min="1543" max="1545" width="8.85546875" style="24" customWidth="1"/>
    <col min="1546" max="1546" width="10.42578125" style="24" customWidth="1"/>
    <col min="1547" max="1547" width="9.42578125" style="24" customWidth="1"/>
    <col min="1548" max="1549" width="8.85546875" style="24" customWidth="1"/>
    <col min="1550" max="1550" width="3.85546875" style="24" customWidth="1"/>
    <col min="1551" max="1551" width="3.42578125" style="24" customWidth="1"/>
    <col min="1552" max="1792" width="11.42578125" style="24"/>
    <col min="1793" max="1793" width="3.42578125" style="24" customWidth="1"/>
    <col min="1794" max="1794" width="4.28515625" style="24" customWidth="1"/>
    <col min="1795" max="1795" width="13.42578125" style="24" customWidth="1"/>
    <col min="1796" max="1796" width="67.5703125" style="24" customWidth="1"/>
    <col min="1797" max="1797" width="11.28515625" style="24" customWidth="1"/>
    <col min="1798" max="1798" width="2.85546875" style="24" customWidth="1"/>
    <col min="1799" max="1801" width="8.85546875" style="24" customWidth="1"/>
    <col min="1802" max="1802" width="10.42578125" style="24" customWidth="1"/>
    <col min="1803" max="1803" width="9.42578125" style="24" customWidth="1"/>
    <col min="1804" max="1805" width="8.85546875" style="24" customWidth="1"/>
    <col min="1806" max="1806" width="3.85546875" style="24" customWidth="1"/>
    <col min="1807" max="1807" width="3.42578125" style="24" customWidth="1"/>
    <col min="1808" max="2048" width="11.42578125" style="24"/>
    <col min="2049" max="2049" width="3.42578125" style="24" customWidth="1"/>
    <col min="2050" max="2050" width="4.28515625" style="24" customWidth="1"/>
    <col min="2051" max="2051" width="13.42578125" style="24" customWidth="1"/>
    <col min="2052" max="2052" width="67.5703125" style="24" customWidth="1"/>
    <col min="2053" max="2053" width="11.28515625" style="24" customWidth="1"/>
    <col min="2054" max="2054" width="2.85546875" style="24" customWidth="1"/>
    <col min="2055" max="2057" width="8.85546875" style="24" customWidth="1"/>
    <col min="2058" max="2058" width="10.42578125" style="24" customWidth="1"/>
    <col min="2059" max="2059" width="9.42578125" style="24" customWidth="1"/>
    <col min="2060" max="2061" width="8.85546875" style="24" customWidth="1"/>
    <col min="2062" max="2062" width="3.85546875" style="24" customWidth="1"/>
    <col min="2063" max="2063" width="3.42578125" style="24" customWidth="1"/>
    <col min="2064" max="2304" width="11.42578125" style="24"/>
    <col min="2305" max="2305" width="3.42578125" style="24" customWidth="1"/>
    <col min="2306" max="2306" width="4.28515625" style="24" customWidth="1"/>
    <col min="2307" max="2307" width="13.42578125" style="24" customWidth="1"/>
    <col min="2308" max="2308" width="67.5703125" style="24" customWidth="1"/>
    <col min="2309" max="2309" width="11.28515625" style="24" customWidth="1"/>
    <col min="2310" max="2310" width="2.85546875" style="24" customWidth="1"/>
    <col min="2311" max="2313" width="8.85546875" style="24" customWidth="1"/>
    <col min="2314" max="2314" width="10.42578125" style="24" customWidth="1"/>
    <col min="2315" max="2315" width="9.42578125" style="24" customWidth="1"/>
    <col min="2316" max="2317" width="8.85546875" style="24" customWidth="1"/>
    <col min="2318" max="2318" width="3.85546875" style="24" customWidth="1"/>
    <col min="2319" max="2319" width="3.42578125" style="24" customWidth="1"/>
    <col min="2320" max="2560" width="11.42578125" style="24"/>
    <col min="2561" max="2561" width="3.42578125" style="24" customWidth="1"/>
    <col min="2562" max="2562" width="4.28515625" style="24" customWidth="1"/>
    <col min="2563" max="2563" width="13.42578125" style="24" customWidth="1"/>
    <col min="2564" max="2564" width="67.5703125" style="24" customWidth="1"/>
    <col min="2565" max="2565" width="11.28515625" style="24" customWidth="1"/>
    <col min="2566" max="2566" width="2.85546875" style="24" customWidth="1"/>
    <col min="2567" max="2569" width="8.85546875" style="24" customWidth="1"/>
    <col min="2570" max="2570" width="10.42578125" style="24" customWidth="1"/>
    <col min="2571" max="2571" width="9.42578125" style="24" customWidth="1"/>
    <col min="2572" max="2573" width="8.85546875" style="24" customWidth="1"/>
    <col min="2574" max="2574" width="3.85546875" style="24" customWidth="1"/>
    <col min="2575" max="2575" width="3.42578125" style="24" customWidth="1"/>
    <col min="2576" max="2816" width="11.42578125" style="24"/>
    <col min="2817" max="2817" width="3.42578125" style="24" customWidth="1"/>
    <col min="2818" max="2818" width="4.28515625" style="24" customWidth="1"/>
    <col min="2819" max="2819" width="13.42578125" style="24" customWidth="1"/>
    <col min="2820" max="2820" width="67.5703125" style="24" customWidth="1"/>
    <col min="2821" max="2821" width="11.28515625" style="24" customWidth="1"/>
    <col min="2822" max="2822" width="2.85546875" style="24" customWidth="1"/>
    <col min="2823" max="2825" width="8.85546875" style="24" customWidth="1"/>
    <col min="2826" max="2826" width="10.42578125" style="24" customWidth="1"/>
    <col min="2827" max="2827" width="9.42578125" style="24" customWidth="1"/>
    <col min="2828" max="2829" width="8.85546875" style="24" customWidth="1"/>
    <col min="2830" max="2830" width="3.85546875" style="24" customWidth="1"/>
    <col min="2831" max="2831" width="3.42578125" style="24" customWidth="1"/>
    <col min="2832" max="3072" width="11.42578125" style="24"/>
    <col min="3073" max="3073" width="3.42578125" style="24" customWidth="1"/>
    <col min="3074" max="3074" width="4.28515625" style="24" customWidth="1"/>
    <col min="3075" max="3075" width="13.42578125" style="24" customWidth="1"/>
    <col min="3076" max="3076" width="67.5703125" style="24" customWidth="1"/>
    <col min="3077" max="3077" width="11.28515625" style="24" customWidth="1"/>
    <col min="3078" max="3078" width="2.85546875" style="24" customWidth="1"/>
    <col min="3079" max="3081" width="8.85546875" style="24" customWidth="1"/>
    <col min="3082" max="3082" width="10.42578125" style="24" customWidth="1"/>
    <col min="3083" max="3083" width="9.42578125" style="24" customWidth="1"/>
    <col min="3084" max="3085" width="8.85546875" style="24" customWidth="1"/>
    <col min="3086" max="3086" width="3.85546875" style="24" customWidth="1"/>
    <col min="3087" max="3087" width="3.42578125" style="24" customWidth="1"/>
    <col min="3088" max="3328" width="11.42578125" style="24"/>
    <col min="3329" max="3329" width="3.42578125" style="24" customWidth="1"/>
    <col min="3330" max="3330" width="4.28515625" style="24" customWidth="1"/>
    <col min="3331" max="3331" width="13.42578125" style="24" customWidth="1"/>
    <col min="3332" max="3332" width="67.5703125" style="24" customWidth="1"/>
    <col min="3333" max="3333" width="11.28515625" style="24" customWidth="1"/>
    <col min="3334" max="3334" width="2.85546875" style="24" customWidth="1"/>
    <col min="3335" max="3337" width="8.85546875" style="24" customWidth="1"/>
    <col min="3338" max="3338" width="10.42578125" style="24" customWidth="1"/>
    <col min="3339" max="3339" width="9.42578125" style="24" customWidth="1"/>
    <col min="3340" max="3341" width="8.85546875" style="24" customWidth="1"/>
    <col min="3342" max="3342" width="3.85546875" style="24" customWidth="1"/>
    <col min="3343" max="3343" width="3.42578125" style="24" customWidth="1"/>
    <col min="3344" max="3584" width="11.42578125" style="24"/>
    <col min="3585" max="3585" width="3.42578125" style="24" customWidth="1"/>
    <col min="3586" max="3586" width="4.28515625" style="24" customWidth="1"/>
    <col min="3587" max="3587" width="13.42578125" style="24" customWidth="1"/>
    <col min="3588" max="3588" width="67.5703125" style="24" customWidth="1"/>
    <col min="3589" max="3589" width="11.28515625" style="24" customWidth="1"/>
    <col min="3590" max="3590" width="2.85546875" style="24" customWidth="1"/>
    <col min="3591" max="3593" width="8.85546875" style="24" customWidth="1"/>
    <col min="3594" max="3594" width="10.42578125" style="24" customWidth="1"/>
    <col min="3595" max="3595" width="9.42578125" style="24" customWidth="1"/>
    <col min="3596" max="3597" width="8.85546875" style="24" customWidth="1"/>
    <col min="3598" max="3598" width="3.85546875" style="24" customWidth="1"/>
    <col min="3599" max="3599" width="3.42578125" style="24" customWidth="1"/>
    <col min="3600" max="3840" width="11.42578125" style="24"/>
    <col min="3841" max="3841" width="3.42578125" style="24" customWidth="1"/>
    <col min="3842" max="3842" width="4.28515625" style="24" customWidth="1"/>
    <col min="3843" max="3843" width="13.42578125" style="24" customWidth="1"/>
    <col min="3844" max="3844" width="67.5703125" style="24" customWidth="1"/>
    <col min="3845" max="3845" width="11.28515625" style="24" customWidth="1"/>
    <col min="3846" max="3846" width="2.85546875" style="24" customWidth="1"/>
    <col min="3847" max="3849" width="8.85546875" style="24" customWidth="1"/>
    <col min="3850" max="3850" width="10.42578125" style="24" customWidth="1"/>
    <col min="3851" max="3851" width="9.42578125" style="24" customWidth="1"/>
    <col min="3852" max="3853" width="8.85546875" style="24" customWidth="1"/>
    <col min="3854" max="3854" width="3.85546875" style="24" customWidth="1"/>
    <col min="3855" max="3855" width="3.42578125" style="24" customWidth="1"/>
    <col min="3856" max="4096" width="11.42578125" style="24"/>
    <col min="4097" max="4097" width="3.42578125" style="24" customWidth="1"/>
    <col min="4098" max="4098" width="4.28515625" style="24" customWidth="1"/>
    <col min="4099" max="4099" width="13.42578125" style="24" customWidth="1"/>
    <col min="4100" max="4100" width="67.5703125" style="24" customWidth="1"/>
    <col min="4101" max="4101" width="11.28515625" style="24" customWidth="1"/>
    <col min="4102" max="4102" width="2.85546875" style="24" customWidth="1"/>
    <col min="4103" max="4105" width="8.85546875" style="24" customWidth="1"/>
    <col min="4106" max="4106" width="10.42578125" style="24" customWidth="1"/>
    <col min="4107" max="4107" width="9.42578125" style="24" customWidth="1"/>
    <col min="4108" max="4109" width="8.85546875" style="24" customWidth="1"/>
    <col min="4110" max="4110" width="3.85546875" style="24" customWidth="1"/>
    <col min="4111" max="4111" width="3.42578125" style="24" customWidth="1"/>
    <col min="4112" max="4352" width="11.42578125" style="24"/>
    <col min="4353" max="4353" width="3.42578125" style="24" customWidth="1"/>
    <col min="4354" max="4354" width="4.28515625" style="24" customWidth="1"/>
    <col min="4355" max="4355" width="13.42578125" style="24" customWidth="1"/>
    <col min="4356" max="4356" width="67.5703125" style="24" customWidth="1"/>
    <col min="4357" max="4357" width="11.28515625" style="24" customWidth="1"/>
    <col min="4358" max="4358" width="2.85546875" style="24" customWidth="1"/>
    <col min="4359" max="4361" width="8.85546875" style="24" customWidth="1"/>
    <col min="4362" max="4362" width="10.42578125" style="24" customWidth="1"/>
    <col min="4363" max="4363" width="9.42578125" style="24" customWidth="1"/>
    <col min="4364" max="4365" width="8.85546875" style="24" customWidth="1"/>
    <col min="4366" max="4366" width="3.85546875" style="24" customWidth="1"/>
    <col min="4367" max="4367" width="3.42578125" style="24" customWidth="1"/>
    <col min="4368" max="4608" width="11.42578125" style="24"/>
    <col min="4609" max="4609" width="3.42578125" style="24" customWidth="1"/>
    <col min="4610" max="4610" width="4.28515625" style="24" customWidth="1"/>
    <col min="4611" max="4611" width="13.42578125" style="24" customWidth="1"/>
    <col min="4612" max="4612" width="67.5703125" style="24" customWidth="1"/>
    <col min="4613" max="4613" width="11.28515625" style="24" customWidth="1"/>
    <col min="4614" max="4614" width="2.85546875" style="24" customWidth="1"/>
    <col min="4615" max="4617" width="8.85546875" style="24" customWidth="1"/>
    <col min="4618" max="4618" width="10.42578125" style="24" customWidth="1"/>
    <col min="4619" max="4619" width="9.42578125" style="24" customWidth="1"/>
    <col min="4620" max="4621" width="8.85546875" style="24" customWidth="1"/>
    <col min="4622" max="4622" width="3.85546875" style="24" customWidth="1"/>
    <col min="4623" max="4623" width="3.42578125" style="24" customWidth="1"/>
    <col min="4624" max="4864" width="11.42578125" style="24"/>
    <col min="4865" max="4865" width="3.42578125" style="24" customWidth="1"/>
    <col min="4866" max="4866" width="4.28515625" style="24" customWidth="1"/>
    <col min="4867" max="4867" width="13.42578125" style="24" customWidth="1"/>
    <col min="4868" max="4868" width="67.5703125" style="24" customWidth="1"/>
    <col min="4869" max="4869" width="11.28515625" style="24" customWidth="1"/>
    <col min="4870" max="4870" width="2.85546875" style="24" customWidth="1"/>
    <col min="4871" max="4873" width="8.85546875" style="24" customWidth="1"/>
    <col min="4874" max="4874" width="10.42578125" style="24" customWidth="1"/>
    <col min="4875" max="4875" width="9.42578125" style="24" customWidth="1"/>
    <col min="4876" max="4877" width="8.85546875" style="24" customWidth="1"/>
    <col min="4878" max="4878" width="3.85546875" style="24" customWidth="1"/>
    <col min="4879" max="4879" width="3.42578125" style="24" customWidth="1"/>
    <col min="4880" max="5120" width="11.42578125" style="24"/>
    <col min="5121" max="5121" width="3.42578125" style="24" customWidth="1"/>
    <col min="5122" max="5122" width="4.28515625" style="24" customWidth="1"/>
    <col min="5123" max="5123" width="13.42578125" style="24" customWidth="1"/>
    <col min="5124" max="5124" width="67.5703125" style="24" customWidth="1"/>
    <col min="5125" max="5125" width="11.28515625" style="24" customWidth="1"/>
    <col min="5126" max="5126" width="2.85546875" style="24" customWidth="1"/>
    <col min="5127" max="5129" width="8.85546875" style="24" customWidth="1"/>
    <col min="5130" max="5130" width="10.42578125" style="24" customWidth="1"/>
    <col min="5131" max="5131" width="9.42578125" style="24" customWidth="1"/>
    <col min="5132" max="5133" width="8.85546875" style="24" customWidth="1"/>
    <col min="5134" max="5134" width="3.85546875" style="24" customWidth="1"/>
    <col min="5135" max="5135" width="3.42578125" style="24" customWidth="1"/>
    <col min="5136" max="5376" width="11.42578125" style="24"/>
    <col min="5377" max="5377" width="3.42578125" style="24" customWidth="1"/>
    <col min="5378" max="5378" width="4.28515625" style="24" customWidth="1"/>
    <col min="5379" max="5379" width="13.42578125" style="24" customWidth="1"/>
    <col min="5380" max="5380" width="67.5703125" style="24" customWidth="1"/>
    <col min="5381" max="5381" width="11.28515625" style="24" customWidth="1"/>
    <col min="5382" max="5382" width="2.85546875" style="24" customWidth="1"/>
    <col min="5383" max="5385" width="8.85546875" style="24" customWidth="1"/>
    <col min="5386" max="5386" width="10.42578125" style="24" customWidth="1"/>
    <col min="5387" max="5387" width="9.42578125" style="24" customWidth="1"/>
    <col min="5388" max="5389" width="8.85546875" style="24" customWidth="1"/>
    <col min="5390" max="5390" width="3.85546875" style="24" customWidth="1"/>
    <col min="5391" max="5391" width="3.42578125" style="24" customWidth="1"/>
    <col min="5392" max="5632" width="11.42578125" style="24"/>
    <col min="5633" max="5633" width="3.42578125" style="24" customWidth="1"/>
    <col min="5634" max="5634" width="4.28515625" style="24" customWidth="1"/>
    <col min="5635" max="5635" width="13.42578125" style="24" customWidth="1"/>
    <col min="5636" max="5636" width="67.5703125" style="24" customWidth="1"/>
    <col min="5637" max="5637" width="11.28515625" style="24" customWidth="1"/>
    <col min="5638" max="5638" width="2.85546875" style="24" customWidth="1"/>
    <col min="5639" max="5641" width="8.85546875" style="24" customWidth="1"/>
    <col min="5642" max="5642" width="10.42578125" style="24" customWidth="1"/>
    <col min="5643" max="5643" width="9.42578125" style="24" customWidth="1"/>
    <col min="5644" max="5645" width="8.85546875" style="24" customWidth="1"/>
    <col min="5646" max="5646" width="3.85546875" style="24" customWidth="1"/>
    <col min="5647" max="5647" width="3.42578125" style="24" customWidth="1"/>
    <col min="5648" max="5888" width="11.42578125" style="24"/>
    <col min="5889" max="5889" width="3.42578125" style="24" customWidth="1"/>
    <col min="5890" max="5890" width="4.28515625" style="24" customWidth="1"/>
    <col min="5891" max="5891" width="13.42578125" style="24" customWidth="1"/>
    <col min="5892" max="5892" width="67.5703125" style="24" customWidth="1"/>
    <col min="5893" max="5893" width="11.28515625" style="24" customWidth="1"/>
    <col min="5894" max="5894" width="2.85546875" style="24" customWidth="1"/>
    <col min="5895" max="5897" width="8.85546875" style="24" customWidth="1"/>
    <col min="5898" max="5898" width="10.42578125" style="24" customWidth="1"/>
    <col min="5899" max="5899" width="9.42578125" style="24" customWidth="1"/>
    <col min="5900" max="5901" width="8.85546875" style="24" customWidth="1"/>
    <col min="5902" max="5902" width="3.85546875" style="24" customWidth="1"/>
    <col min="5903" max="5903" width="3.42578125" style="24" customWidth="1"/>
    <col min="5904" max="6144" width="11.42578125" style="24"/>
    <col min="6145" max="6145" width="3.42578125" style="24" customWidth="1"/>
    <col min="6146" max="6146" width="4.28515625" style="24" customWidth="1"/>
    <col min="6147" max="6147" width="13.42578125" style="24" customWidth="1"/>
    <col min="6148" max="6148" width="67.5703125" style="24" customWidth="1"/>
    <col min="6149" max="6149" width="11.28515625" style="24" customWidth="1"/>
    <col min="6150" max="6150" width="2.85546875" style="24" customWidth="1"/>
    <col min="6151" max="6153" width="8.85546875" style="24" customWidth="1"/>
    <col min="6154" max="6154" width="10.42578125" style="24" customWidth="1"/>
    <col min="6155" max="6155" width="9.42578125" style="24" customWidth="1"/>
    <col min="6156" max="6157" width="8.85546875" style="24" customWidth="1"/>
    <col min="6158" max="6158" width="3.85546875" style="24" customWidth="1"/>
    <col min="6159" max="6159" width="3.42578125" style="24" customWidth="1"/>
    <col min="6160" max="6400" width="11.42578125" style="24"/>
    <col min="6401" max="6401" width="3.42578125" style="24" customWidth="1"/>
    <col min="6402" max="6402" width="4.28515625" style="24" customWidth="1"/>
    <col min="6403" max="6403" width="13.42578125" style="24" customWidth="1"/>
    <col min="6404" max="6404" width="67.5703125" style="24" customWidth="1"/>
    <col min="6405" max="6405" width="11.28515625" style="24" customWidth="1"/>
    <col min="6406" max="6406" width="2.85546875" style="24" customWidth="1"/>
    <col min="6407" max="6409" width="8.85546875" style="24" customWidth="1"/>
    <col min="6410" max="6410" width="10.42578125" style="24" customWidth="1"/>
    <col min="6411" max="6411" width="9.42578125" style="24" customWidth="1"/>
    <col min="6412" max="6413" width="8.85546875" style="24" customWidth="1"/>
    <col min="6414" max="6414" width="3.85546875" style="24" customWidth="1"/>
    <col min="6415" max="6415" width="3.42578125" style="24" customWidth="1"/>
    <col min="6416" max="6656" width="11.42578125" style="24"/>
    <col min="6657" max="6657" width="3.42578125" style="24" customWidth="1"/>
    <col min="6658" max="6658" width="4.28515625" style="24" customWidth="1"/>
    <col min="6659" max="6659" width="13.42578125" style="24" customWidth="1"/>
    <col min="6660" max="6660" width="67.5703125" style="24" customWidth="1"/>
    <col min="6661" max="6661" width="11.28515625" style="24" customWidth="1"/>
    <col min="6662" max="6662" width="2.85546875" style="24" customWidth="1"/>
    <col min="6663" max="6665" width="8.85546875" style="24" customWidth="1"/>
    <col min="6666" max="6666" width="10.42578125" style="24" customWidth="1"/>
    <col min="6667" max="6667" width="9.42578125" style="24" customWidth="1"/>
    <col min="6668" max="6669" width="8.85546875" style="24" customWidth="1"/>
    <col min="6670" max="6670" width="3.85546875" style="24" customWidth="1"/>
    <col min="6671" max="6671" width="3.42578125" style="24" customWidth="1"/>
    <col min="6672" max="6912" width="11.42578125" style="24"/>
    <col min="6913" max="6913" width="3.42578125" style="24" customWidth="1"/>
    <col min="6914" max="6914" width="4.28515625" style="24" customWidth="1"/>
    <col min="6915" max="6915" width="13.42578125" style="24" customWidth="1"/>
    <col min="6916" max="6916" width="67.5703125" style="24" customWidth="1"/>
    <col min="6917" max="6917" width="11.28515625" style="24" customWidth="1"/>
    <col min="6918" max="6918" width="2.85546875" style="24" customWidth="1"/>
    <col min="6919" max="6921" width="8.85546875" style="24" customWidth="1"/>
    <col min="6922" max="6922" width="10.42578125" style="24" customWidth="1"/>
    <col min="6923" max="6923" width="9.42578125" style="24" customWidth="1"/>
    <col min="6924" max="6925" width="8.85546875" style="24" customWidth="1"/>
    <col min="6926" max="6926" width="3.85546875" style="24" customWidth="1"/>
    <col min="6927" max="6927" width="3.42578125" style="24" customWidth="1"/>
    <col min="6928" max="7168" width="11.42578125" style="24"/>
    <col min="7169" max="7169" width="3.42578125" style="24" customWidth="1"/>
    <col min="7170" max="7170" width="4.28515625" style="24" customWidth="1"/>
    <col min="7171" max="7171" width="13.42578125" style="24" customWidth="1"/>
    <col min="7172" max="7172" width="67.5703125" style="24" customWidth="1"/>
    <col min="7173" max="7173" width="11.28515625" style="24" customWidth="1"/>
    <col min="7174" max="7174" width="2.85546875" style="24" customWidth="1"/>
    <col min="7175" max="7177" width="8.85546875" style="24" customWidth="1"/>
    <col min="7178" max="7178" width="10.42578125" style="24" customWidth="1"/>
    <col min="7179" max="7179" width="9.42578125" style="24" customWidth="1"/>
    <col min="7180" max="7181" width="8.85546875" style="24" customWidth="1"/>
    <col min="7182" max="7182" width="3.85546875" style="24" customWidth="1"/>
    <col min="7183" max="7183" width="3.42578125" style="24" customWidth="1"/>
    <col min="7184" max="7424" width="11.42578125" style="24"/>
    <col min="7425" max="7425" width="3.42578125" style="24" customWidth="1"/>
    <col min="7426" max="7426" width="4.28515625" style="24" customWidth="1"/>
    <col min="7427" max="7427" width="13.42578125" style="24" customWidth="1"/>
    <col min="7428" max="7428" width="67.5703125" style="24" customWidth="1"/>
    <col min="7429" max="7429" width="11.28515625" style="24" customWidth="1"/>
    <col min="7430" max="7430" width="2.85546875" style="24" customWidth="1"/>
    <col min="7431" max="7433" width="8.85546875" style="24" customWidth="1"/>
    <col min="7434" max="7434" width="10.42578125" style="24" customWidth="1"/>
    <col min="7435" max="7435" width="9.42578125" style="24" customWidth="1"/>
    <col min="7436" max="7437" width="8.85546875" style="24" customWidth="1"/>
    <col min="7438" max="7438" width="3.85546875" style="24" customWidth="1"/>
    <col min="7439" max="7439" width="3.42578125" style="24" customWidth="1"/>
    <col min="7440" max="7680" width="11.42578125" style="24"/>
    <col min="7681" max="7681" width="3.42578125" style="24" customWidth="1"/>
    <col min="7682" max="7682" width="4.28515625" style="24" customWidth="1"/>
    <col min="7683" max="7683" width="13.42578125" style="24" customWidth="1"/>
    <col min="7684" max="7684" width="67.5703125" style="24" customWidth="1"/>
    <col min="7685" max="7685" width="11.28515625" style="24" customWidth="1"/>
    <col min="7686" max="7686" width="2.85546875" style="24" customWidth="1"/>
    <col min="7687" max="7689" width="8.85546875" style="24" customWidth="1"/>
    <col min="7690" max="7690" width="10.42578125" style="24" customWidth="1"/>
    <col min="7691" max="7691" width="9.42578125" style="24" customWidth="1"/>
    <col min="7692" max="7693" width="8.85546875" style="24" customWidth="1"/>
    <col min="7694" max="7694" width="3.85546875" style="24" customWidth="1"/>
    <col min="7695" max="7695" width="3.42578125" style="24" customWidth="1"/>
    <col min="7696" max="7936" width="11.42578125" style="24"/>
    <col min="7937" max="7937" width="3.42578125" style="24" customWidth="1"/>
    <col min="7938" max="7938" width="4.28515625" style="24" customWidth="1"/>
    <col min="7939" max="7939" width="13.42578125" style="24" customWidth="1"/>
    <col min="7940" max="7940" width="67.5703125" style="24" customWidth="1"/>
    <col min="7941" max="7941" width="11.28515625" style="24" customWidth="1"/>
    <col min="7942" max="7942" width="2.85546875" style="24" customWidth="1"/>
    <col min="7943" max="7945" width="8.85546875" style="24" customWidth="1"/>
    <col min="7946" max="7946" width="10.42578125" style="24" customWidth="1"/>
    <col min="7947" max="7947" width="9.42578125" style="24" customWidth="1"/>
    <col min="7948" max="7949" width="8.85546875" style="24" customWidth="1"/>
    <col min="7950" max="7950" width="3.85546875" style="24" customWidth="1"/>
    <col min="7951" max="7951" width="3.42578125" style="24" customWidth="1"/>
    <col min="7952" max="8192" width="11.42578125" style="24"/>
    <col min="8193" max="8193" width="3.42578125" style="24" customWidth="1"/>
    <col min="8194" max="8194" width="4.28515625" style="24" customWidth="1"/>
    <col min="8195" max="8195" width="13.42578125" style="24" customWidth="1"/>
    <col min="8196" max="8196" width="67.5703125" style="24" customWidth="1"/>
    <col min="8197" max="8197" width="11.28515625" style="24" customWidth="1"/>
    <col min="8198" max="8198" width="2.85546875" style="24" customWidth="1"/>
    <col min="8199" max="8201" width="8.85546875" style="24" customWidth="1"/>
    <col min="8202" max="8202" width="10.42578125" style="24" customWidth="1"/>
    <col min="8203" max="8203" width="9.42578125" style="24" customWidth="1"/>
    <col min="8204" max="8205" width="8.85546875" style="24" customWidth="1"/>
    <col min="8206" max="8206" width="3.85546875" style="24" customWidth="1"/>
    <col min="8207" max="8207" width="3.42578125" style="24" customWidth="1"/>
    <col min="8208" max="8448" width="11.42578125" style="24"/>
    <col min="8449" max="8449" width="3.42578125" style="24" customWidth="1"/>
    <col min="8450" max="8450" width="4.28515625" style="24" customWidth="1"/>
    <col min="8451" max="8451" width="13.42578125" style="24" customWidth="1"/>
    <col min="8452" max="8452" width="67.5703125" style="24" customWidth="1"/>
    <col min="8453" max="8453" width="11.28515625" style="24" customWidth="1"/>
    <col min="8454" max="8454" width="2.85546875" style="24" customWidth="1"/>
    <col min="8455" max="8457" width="8.85546875" style="24" customWidth="1"/>
    <col min="8458" max="8458" width="10.42578125" style="24" customWidth="1"/>
    <col min="8459" max="8459" width="9.42578125" style="24" customWidth="1"/>
    <col min="8460" max="8461" width="8.85546875" style="24" customWidth="1"/>
    <col min="8462" max="8462" width="3.85546875" style="24" customWidth="1"/>
    <col min="8463" max="8463" width="3.42578125" style="24" customWidth="1"/>
    <col min="8464" max="8704" width="11.42578125" style="24"/>
    <col min="8705" max="8705" width="3.42578125" style="24" customWidth="1"/>
    <col min="8706" max="8706" width="4.28515625" style="24" customWidth="1"/>
    <col min="8707" max="8707" width="13.42578125" style="24" customWidth="1"/>
    <col min="8708" max="8708" width="67.5703125" style="24" customWidth="1"/>
    <col min="8709" max="8709" width="11.28515625" style="24" customWidth="1"/>
    <col min="8710" max="8710" width="2.85546875" style="24" customWidth="1"/>
    <col min="8711" max="8713" width="8.85546875" style="24" customWidth="1"/>
    <col min="8714" max="8714" width="10.42578125" style="24" customWidth="1"/>
    <col min="8715" max="8715" width="9.42578125" style="24" customWidth="1"/>
    <col min="8716" max="8717" width="8.85546875" style="24" customWidth="1"/>
    <col min="8718" max="8718" width="3.85546875" style="24" customWidth="1"/>
    <col min="8719" max="8719" width="3.42578125" style="24" customWidth="1"/>
    <col min="8720" max="8960" width="11.42578125" style="24"/>
    <col min="8961" max="8961" width="3.42578125" style="24" customWidth="1"/>
    <col min="8962" max="8962" width="4.28515625" style="24" customWidth="1"/>
    <col min="8963" max="8963" width="13.42578125" style="24" customWidth="1"/>
    <col min="8964" max="8964" width="67.5703125" style="24" customWidth="1"/>
    <col min="8965" max="8965" width="11.28515625" style="24" customWidth="1"/>
    <col min="8966" max="8966" width="2.85546875" style="24" customWidth="1"/>
    <col min="8967" max="8969" width="8.85546875" style="24" customWidth="1"/>
    <col min="8970" max="8970" width="10.42578125" style="24" customWidth="1"/>
    <col min="8971" max="8971" width="9.42578125" style="24" customWidth="1"/>
    <col min="8972" max="8973" width="8.85546875" style="24" customWidth="1"/>
    <col min="8974" max="8974" width="3.85546875" style="24" customWidth="1"/>
    <col min="8975" max="8975" width="3.42578125" style="24" customWidth="1"/>
    <col min="8976" max="9216" width="11.42578125" style="24"/>
    <col min="9217" max="9217" width="3.42578125" style="24" customWidth="1"/>
    <col min="9218" max="9218" width="4.28515625" style="24" customWidth="1"/>
    <col min="9219" max="9219" width="13.42578125" style="24" customWidth="1"/>
    <col min="9220" max="9220" width="67.5703125" style="24" customWidth="1"/>
    <col min="9221" max="9221" width="11.28515625" style="24" customWidth="1"/>
    <col min="9222" max="9222" width="2.85546875" style="24" customWidth="1"/>
    <col min="9223" max="9225" width="8.85546875" style="24" customWidth="1"/>
    <col min="9226" max="9226" width="10.42578125" style="24" customWidth="1"/>
    <col min="9227" max="9227" width="9.42578125" style="24" customWidth="1"/>
    <col min="9228" max="9229" width="8.85546875" style="24" customWidth="1"/>
    <col min="9230" max="9230" width="3.85546875" style="24" customWidth="1"/>
    <col min="9231" max="9231" width="3.42578125" style="24" customWidth="1"/>
    <col min="9232" max="9472" width="11.42578125" style="24"/>
    <col min="9473" max="9473" width="3.42578125" style="24" customWidth="1"/>
    <col min="9474" max="9474" width="4.28515625" style="24" customWidth="1"/>
    <col min="9475" max="9475" width="13.42578125" style="24" customWidth="1"/>
    <col min="9476" max="9476" width="67.5703125" style="24" customWidth="1"/>
    <col min="9477" max="9477" width="11.28515625" style="24" customWidth="1"/>
    <col min="9478" max="9478" width="2.85546875" style="24" customWidth="1"/>
    <col min="9479" max="9481" width="8.85546875" style="24" customWidth="1"/>
    <col min="9482" max="9482" width="10.42578125" style="24" customWidth="1"/>
    <col min="9483" max="9483" width="9.42578125" style="24" customWidth="1"/>
    <col min="9484" max="9485" width="8.85546875" style="24" customWidth="1"/>
    <col min="9486" max="9486" width="3.85546875" style="24" customWidth="1"/>
    <col min="9487" max="9487" width="3.42578125" style="24" customWidth="1"/>
    <col min="9488" max="9728" width="11.42578125" style="24"/>
    <col min="9729" max="9729" width="3.42578125" style="24" customWidth="1"/>
    <col min="9730" max="9730" width="4.28515625" style="24" customWidth="1"/>
    <col min="9731" max="9731" width="13.42578125" style="24" customWidth="1"/>
    <col min="9732" max="9732" width="67.5703125" style="24" customWidth="1"/>
    <col min="9733" max="9733" width="11.28515625" style="24" customWidth="1"/>
    <col min="9734" max="9734" width="2.85546875" style="24" customWidth="1"/>
    <col min="9735" max="9737" width="8.85546875" style="24" customWidth="1"/>
    <col min="9738" max="9738" width="10.42578125" style="24" customWidth="1"/>
    <col min="9739" max="9739" width="9.42578125" style="24" customWidth="1"/>
    <col min="9740" max="9741" width="8.85546875" style="24" customWidth="1"/>
    <col min="9742" max="9742" width="3.85546875" style="24" customWidth="1"/>
    <col min="9743" max="9743" width="3.42578125" style="24" customWidth="1"/>
    <col min="9744" max="9984" width="11.42578125" style="24"/>
    <col min="9985" max="9985" width="3.42578125" style="24" customWidth="1"/>
    <col min="9986" max="9986" width="4.28515625" style="24" customWidth="1"/>
    <col min="9987" max="9987" width="13.42578125" style="24" customWidth="1"/>
    <col min="9988" max="9988" width="67.5703125" style="24" customWidth="1"/>
    <col min="9989" max="9989" width="11.28515625" style="24" customWidth="1"/>
    <col min="9990" max="9990" width="2.85546875" style="24" customWidth="1"/>
    <col min="9991" max="9993" width="8.85546875" style="24" customWidth="1"/>
    <col min="9994" max="9994" width="10.42578125" style="24" customWidth="1"/>
    <col min="9995" max="9995" width="9.42578125" style="24" customWidth="1"/>
    <col min="9996" max="9997" width="8.85546875" style="24" customWidth="1"/>
    <col min="9998" max="9998" width="3.85546875" style="24" customWidth="1"/>
    <col min="9999" max="9999" width="3.42578125" style="24" customWidth="1"/>
    <col min="10000" max="10240" width="11.42578125" style="24"/>
    <col min="10241" max="10241" width="3.42578125" style="24" customWidth="1"/>
    <col min="10242" max="10242" width="4.28515625" style="24" customWidth="1"/>
    <col min="10243" max="10243" width="13.42578125" style="24" customWidth="1"/>
    <col min="10244" max="10244" width="67.5703125" style="24" customWidth="1"/>
    <col min="10245" max="10245" width="11.28515625" style="24" customWidth="1"/>
    <col min="10246" max="10246" width="2.85546875" style="24" customWidth="1"/>
    <col min="10247" max="10249" width="8.85546875" style="24" customWidth="1"/>
    <col min="10250" max="10250" width="10.42578125" style="24" customWidth="1"/>
    <col min="10251" max="10251" width="9.42578125" style="24" customWidth="1"/>
    <col min="10252" max="10253" width="8.85546875" style="24" customWidth="1"/>
    <col min="10254" max="10254" width="3.85546875" style="24" customWidth="1"/>
    <col min="10255" max="10255" width="3.42578125" style="24" customWidth="1"/>
    <col min="10256" max="10496" width="11.42578125" style="24"/>
    <col min="10497" max="10497" width="3.42578125" style="24" customWidth="1"/>
    <col min="10498" max="10498" width="4.28515625" style="24" customWidth="1"/>
    <col min="10499" max="10499" width="13.42578125" style="24" customWidth="1"/>
    <col min="10500" max="10500" width="67.5703125" style="24" customWidth="1"/>
    <col min="10501" max="10501" width="11.28515625" style="24" customWidth="1"/>
    <col min="10502" max="10502" width="2.85546875" style="24" customWidth="1"/>
    <col min="10503" max="10505" width="8.85546875" style="24" customWidth="1"/>
    <col min="10506" max="10506" width="10.42578125" style="24" customWidth="1"/>
    <col min="10507" max="10507" width="9.42578125" style="24" customWidth="1"/>
    <col min="10508" max="10509" width="8.85546875" style="24" customWidth="1"/>
    <col min="10510" max="10510" width="3.85546875" style="24" customWidth="1"/>
    <col min="10511" max="10511" width="3.42578125" style="24" customWidth="1"/>
    <col min="10512" max="10752" width="11.42578125" style="24"/>
    <col min="10753" max="10753" width="3.42578125" style="24" customWidth="1"/>
    <col min="10754" max="10754" width="4.28515625" style="24" customWidth="1"/>
    <col min="10755" max="10755" width="13.42578125" style="24" customWidth="1"/>
    <col min="10756" max="10756" width="67.5703125" style="24" customWidth="1"/>
    <col min="10757" max="10757" width="11.28515625" style="24" customWidth="1"/>
    <col min="10758" max="10758" width="2.85546875" style="24" customWidth="1"/>
    <col min="10759" max="10761" width="8.85546875" style="24" customWidth="1"/>
    <col min="10762" max="10762" width="10.42578125" style="24" customWidth="1"/>
    <col min="10763" max="10763" width="9.42578125" style="24" customWidth="1"/>
    <col min="10764" max="10765" width="8.85546875" style="24" customWidth="1"/>
    <col min="10766" max="10766" width="3.85546875" style="24" customWidth="1"/>
    <col min="10767" max="10767" width="3.42578125" style="24" customWidth="1"/>
    <col min="10768" max="11008" width="11.42578125" style="24"/>
    <col min="11009" max="11009" width="3.42578125" style="24" customWidth="1"/>
    <col min="11010" max="11010" width="4.28515625" style="24" customWidth="1"/>
    <col min="11011" max="11011" width="13.42578125" style="24" customWidth="1"/>
    <col min="11012" max="11012" width="67.5703125" style="24" customWidth="1"/>
    <col min="11013" max="11013" width="11.28515625" style="24" customWidth="1"/>
    <col min="11014" max="11014" width="2.85546875" style="24" customWidth="1"/>
    <col min="11015" max="11017" width="8.85546875" style="24" customWidth="1"/>
    <col min="11018" max="11018" width="10.42578125" style="24" customWidth="1"/>
    <col min="11019" max="11019" width="9.42578125" style="24" customWidth="1"/>
    <col min="11020" max="11021" width="8.85546875" style="24" customWidth="1"/>
    <col min="11022" max="11022" width="3.85546875" style="24" customWidth="1"/>
    <col min="11023" max="11023" width="3.42578125" style="24" customWidth="1"/>
    <col min="11024" max="11264" width="11.42578125" style="24"/>
    <col min="11265" max="11265" width="3.42578125" style="24" customWidth="1"/>
    <col min="11266" max="11266" width="4.28515625" style="24" customWidth="1"/>
    <col min="11267" max="11267" width="13.42578125" style="24" customWidth="1"/>
    <col min="11268" max="11268" width="67.5703125" style="24" customWidth="1"/>
    <col min="11269" max="11269" width="11.28515625" style="24" customWidth="1"/>
    <col min="11270" max="11270" width="2.85546875" style="24" customWidth="1"/>
    <col min="11271" max="11273" width="8.85546875" style="24" customWidth="1"/>
    <col min="11274" max="11274" width="10.42578125" style="24" customWidth="1"/>
    <col min="11275" max="11275" width="9.42578125" style="24" customWidth="1"/>
    <col min="11276" max="11277" width="8.85546875" style="24" customWidth="1"/>
    <col min="11278" max="11278" width="3.85546875" style="24" customWidth="1"/>
    <col min="11279" max="11279" width="3.42578125" style="24" customWidth="1"/>
    <col min="11280" max="11520" width="11.42578125" style="24"/>
    <col min="11521" max="11521" width="3.42578125" style="24" customWidth="1"/>
    <col min="11522" max="11522" width="4.28515625" style="24" customWidth="1"/>
    <col min="11523" max="11523" width="13.42578125" style="24" customWidth="1"/>
    <col min="11524" max="11524" width="67.5703125" style="24" customWidth="1"/>
    <col min="11525" max="11525" width="11.28515625" style="24" customWidth="1"/>
    <col min="11526" max="11526" width="2.85546875" style="24" customWidth="1"/>
    <col min="11527" max="11529" width="8.85546875" style="24" customWidth="1"/>
    <col min="11530" max="11530" width="10.42578125" style="24" customWidth="1"/>
    <col min="11531" max="11531" width="9.42578125" style="24" customWidth="1"/>
    <col min="11532" max="11533" width="8.85546875" style="24" customWidth="1"/>
    <col min="11534" max="11534" width="3.85546875" style="24" customWidth="1"/>
    <col min="11535" max="11535" width="3.42578125" style="24" customWidth="1"/>
    <col min="11536" max="11776" width="11.42578125" style="24"/>
    <col min="11777" max="11777" width="3.42578125" style="24" customWidth="1"/>
    <col min="11778" max="11778" width="4.28515625" style="24" customWidth="1"/>
    <col min="11779" max="11779" width="13.42578125" style="24" customWidth="1"/>
    <col min="11780" max="11780" width="67.5703125" style="24" customWidth="1"/>
    <col min="11781" max="11781" width="11.28515625" style="24" customWidth="1"/>
    <col min="11782" max="11782" width="2.85546875" style="24" customWidth="1"/>
    <col min="11783" max="11785" width="8.85546875" style="24" customWidth="1"/>
    <col min="11786" max="11786" width="10.42578125" style="24" customWidth="1"/>
    <col min="11787" max="11787" width="9.42578125" style="24" customWidth="1"/>
    <col min="11788" max="11789" width="8.85546875" style="24" customWidth="1"/>
    <col min="11790" max="11790" width="3.85546875" style="24" customWidth="1"/>
    <col min="11791" max="11791" width="3.42578125" style="24" customWidth="1"/>
    <col min="11792" max="12032" width="11.42578125" style="24"/>
    <col min="12033" max="12033" width="3.42578125" style="24" customWidth="1"/>
    <col min="12034" max="12034" width="4.28515625" style="24" customWidth="1"/>
    <col min="12035" max="12035" width="13.42578125" style="24" customWidth="1"/>
    <col min="12036" max="12036" width="67.5703125" style="24" customWidth="1"/>
    <col min="12037" max="12037" width="11.28515625" style="24" customWidth="1"/>
    <col min="12038" max="12038" width="2.85546875" style="24" customWidth="1"/>
    <col min="12039" max="12041" width="8.85546875" style="24" customWidth="1"/>
    <col min="12042" max="12042" width="10.42578125" style="24" customWidth="1"/>
    <col min="12043" max="12043" width="9.42578125" style="24" customWidth="1"/>
    <col min="12044" max="12045" width="8.85546875" style="24" customWidth="1"/>
    <col min="12046" max="12046" width="3.85546875" style="24" customWidth="1"/>
    <col min="12047" max="12047" width="3.42578125" style="24" customWidth="1"/>
    <col min="12048" max="12288" width="11.42578125" style="24"/>
    <col min="12289" max="12289" width="3.42578125" style="24" customWidth="1"/>
    <col min="12290" max="12290" width="4.28515625" style="24" customWidth="1"/>
    <col min="12291" max="12291" width="13.42578125" style="24" customWidth="1"/>
    <col min="12292" max="12292" width="67.5703125" style="24" customWidth="1"/>
    <col min="12293" max="12293" width="11.28515625" style="24" customWidth="1"/>
    <col min="12294" max="12294" width="2.85546875" style="24" customWidth="1"/>
    <col min="12295" max="12297" width="8.85546875" style="24" customWidth="1"/>
    <col min="12298" max="12298" width="10.42578125" style="24" customWidth="1"/>
    <col min="12299" max="12299" width="9.42578125" style="24" customWidth="1"/>
    <col min="12300" max="12301" width="8.85546875" style="24" customWidth="1"/>
    <col min="12302" max="12302" width="3.85546875" style="24" customWidth="1"/>
    <col min="12303" max="12303" width="3.42578125" style="24" customWidth="1"/>
    <col min="12304" max="12544" width="11.42578125" style="24"/>
    <col min="12545" max="12545" width="3.42578125" style="24" customWidth="1"/>
    <col min="12546" max="12546" width="4.28515625" style="24" customWidth="1"/>
    <col min="12547" max="12547" width="13.42578125" style="24" customWidth="1"/>
    <col min="12548" max="12548" width="67.5703125" style="24" customWidth="1"/>
    <col min="12549" max="12549" width="11.28515625" style="24" customWidth="1"/>
    <col min="12550" max="12550" width="2.85546875" style="24" customWidth="1"/>
    <col min="12551" max="12553" width="8.85546875" style="24" customWidth="1"/>
    <col min="12554" max="12554" width="10.42578125" style="24" customWidth="1"/>
    <col min="12555" max="12555" width="9.42578125" style="24" customWidth="1"/>
    <col min="12556" max="12557" width="8.85546875" style="24" customWidth="1"/>
    <col min="12558" max="12558" width="3.85546875" style="24" customWidth="1"/>
    <col min="12559" max="12559" width="3.42578125" style="24" customWidth="1"/>
    <col min="12560" max="12800" width="11.42578125" style="24"/>
    <col min="12801" max="12801" width="3.42578125" style="24" customWidth="1"/>
    <col min="12802" max="12802" width="4.28515625" style="24" customWidth="1"/>
    <col min="12803" max="12803" width="13.42578125" style="24" customWidth="1"/>
    <col min="12804" max="12804" width="67.5703125" style="24" customWidth="1"/>
    <col min="12805" max="12805" width="11.28515625" style="24" customWidth="1"/>
    <col min="12806" max="12806" width="2.85546875" style="24" customWidth="1"/>
    <col min="12807" max="12809" width="8.85546875" style="24" customWidth="1"/>
    <col min="12810" max="12810" width="10.42578125" style="24" customWidth="1"/>
    <col min="12811" max="12811" width="9.42578125" style="24" customWidth="1"/>
    <col min="12812" max="12813" width="8.85546875" style="24" customWidth="1"/>
    <col min="12814" max="12814" width="3.85546875" style="24" customWidth="1"/>
    <col min="12815" max="12815" width="3.42578125" style="24" customWidth="1"/>
    <col min="12816" max="13056" width="11.42578125" style="24"/>
    <col min="13057" max="13057" width="3.42578125" style="24" customWidth="1"/>
    <col min="13058" max="13058" width="4.28515625" style="24" customWidth="1"/>
    <col min="13059" max="13059" width="13.42578125" style="24" customWidth="1"/>
    <col min="13060" max="13060" width="67.5703125" style="24" customWidth="1"/>
    <col min="13061" max="13061" width="11.28515625" style="24" customWidth="1"/>
    <col min="13062" max="13062" width="2.85546875" style="24" customWidth="1"/>
    <col min="13063" max="13065" width="8.85546875" style="24" customWidth="1"/>
    <col min="13066" max="13066" width="10.42578125" style="24" customWidth="1"/>
    <col min="13067" max="13067" width="9.42578125" style="24" customWidth="1"/>
    <col min="13068" max="13069" width="8.85546875" style="24" customWidth="1"/>
    <col min="13070" max="13070" width="3.85546875" style="24" customWidth="1"/>
    <col min="13071" max="13071" width="3.42578125" style="24" customWidth="1"/>
    <col min="13072" max="13312" width="11.42578125" style="24"/>
    <col min="13313" max="13313" width="3.42578125" style="24" customWidth="1"/>
    <col min="13314" max="13314" width="4.28515625" style="24" customWidth="1"/>
    <col min="13315" max="13315" width="13.42578125" style="24" customWidth="1"/>
    <col min="13316" max="13316" width="67.5703125" style="24" customWidth="1"/>
    <col min="13317" max="13317" width="11.28515625" style="24" customWidth="1"/>
    <col min="13318" max="13318" width="2.85546875" style="24" customWidth="1"/>
    <col min="13319" max="13321" width="8.85546875" style="24" customWidth="1"/>
    <col min="13322" max="13322" width="10.42578125" style="24" customWidth="1"/>
    <col min="13323" max="13323" width="9.42578125" style="24" customWidth="1"/>
    <col min="13324" max="13325" width="8.85546875" style="24" customWidth="1"/>
    <col min="13326" max="13326" width="3.85546875" style="24" customWidth="1"/>
    <col min="13327" max="13327" width="3.42578125" style="24" customWidth="1"/>
    <col min="13328" max="13568" width="11.42578125" style="24"/>
    <col min="13569" max="13569" width="3.42578125" style="24" customWidth="1"/>
    <col min="13570" max="13570" width="4.28515625" style="24" customWidth="1"/>
    <col min="13571" max="13571" width="13.42578125" style="24" customWidth="1"/>
    <col min="13572" max="13572" width="67.5703125" style="24" customWidth="1"/>
    <col min="13573" max="13573" width="11.28515625" style="24" customWidth="1"/>
    <col min="13574" max="13574" width="2.85546875" style="24" customWidth="1"/>
    <col min="13575" max="13577" width="8.85546875" style="24" customWidth="1"/>
    <col min="13578" max="13578" width="10.42578125" style="24" customWidth="1"/>
    <col min="13579" max="13579" width="9.42578125" style="24" customWidth="1"/>
    <col min="13580" max="13581" width="8.85546875" style="24" customWidth="1"/>
    <col min="13582" max="13582" width="3.85546875" style="24" customWidth="1"/>
    <col min="13583" max="13583" width="3.42578125" style="24" customWidth="1"/>
    <col min="13584" max="13824" width="11.42578125" style="24"/>
    <col min="13825" max="13825" width="3.42578125" style="24" customWidth="1"/>
    <col min="13826" max="13826" width="4.28515625" style="24" customWidth="1"/>
    <col min="13827" max="13827" width="13.42578125" style="24" customWidth="1"/>
    <col min="13828" max="13828" width="67.5703125" style="24" customWidth="1"/>
    <col min="13829" max="13829" width="11.28515625" style="24" customWidth="1"/>
    <col min="13830" max="13830" width="2.85546875" style="24" customWidth="1"/>
    <col min="13831" max="13833" width="8.85546875" style="24" customWidth="1"/>
    <col min="13834" max="13834" width="10.42578125" style="24" customWidth="1"/>
    <col min="13835" max="13835" width="9.42578125" style="24" customWidth="1"/>
    <col min="13836" max="13837" width="8.85546875" style="24" customWidth="1"/>
    <col min="13838" max="13838" width="3.85546875" style="24" customWidth="1"/>
    <col min="13839" max="13839" width="3.42578125" style="24" customWidth="1"/>
    <col min="13840" max="14080" width="11.42578125" style="24"/>
    <col min="14081" max="14081" width="3.42578125" style="24" customWidth="1"/>
    <col min="14082" max="14082" width="4.28515625" style="24" customWidth="1"/>
    <col min="14083" max="14083" width="13.42578125" style="24" customWidth="1"/>
    <col min="14084" max="14084" width="67.5703125" style="24" customWidth="1"/>
    <col min="14085" max="14085" width="11.28515625" style="24" customWidth="1"/>
    <col min="14086" max="14086" width="2.85546875" style="24" customWidth="1"/>
    <col min="14087" max="14089" width="8.85546875" style="24" customWidth="1"/>
    <col min="14090" max="14090" width="10.42578125" style="24" customWidth="1"/>
    <col min="14091" max="14091" width="9.42578125" style="24" customWidth="1"/>
    <col min="14092" max="14093" width="8.85546875" style="24" customWidth="1"/>
    <col min="14094" max="14094" width="3.85546875" style="24" customWidth="1"/>
    <col min="14095" max="14095" width="3.42578125" style="24" customWidth="1"/>
    <col min="14096" max="14336" width="11.42578125" style="24"/>
    <col min="14337" max="14337" width="3.42578125" style="24" customWidth="1"/>
    <col min="14338" max="14338" width="4.28515625" style="24" customWidth="1"/>
    <col min="14339" max="14339" width="13.42578125" style="24" customWidth="1"/>
    <col min="14340" max="14340" width="67.5703125" style="24" customWidth="1"/>
    <col min="14341" max="14341" width="11.28515625" style="24" customWidth="1"/>
    <col min="14342" max="14342" width="2.85546875" style="24" customWidth="1"/>
    <col min="14343" max="14345" width="8.85546875" style="24" customWidth="1"/>
    <col min="14346" max="14346" width="10.42578125" style="24" customWidth="1"/>
    <col min="14347" max="14347" width="9.42578125" style="24" customWidth="1"/>
    <col min="14348" max="14349" width="8.85546875" style="24" customWidth="1"/>
    <col min="14350" max="14350" width="3.85546875" style="24" customWidth="1"/>
    <col min="14351" max="14351" width="3.42578125" style="24" customWidth="1"/>
    <col min="14352" max="14592" width="11.42578125" style="24"/>
    <col min="14593" max="14593" width="3.42578125" style="24" customWidth="1"/>
    <col min="14594" max="14594" width="4.28515625" style="24" customWidth="1"/>
    <col min="14595" max="14595" width="13.42578125" style="24" customWidth="1"/>
    <col min="14596" max="14596" width="67.5703125" style="24" customWidth="1"/>
    <col min="14597" max="14597" width="11.28515625" style="24" customWidth="1"/>
    <col min="14598" max="14598" width="2.85546875" style="24" customWidth="1"/>
    <col min="14599" max="14601" width="8.85546875" style="24" customWidth="1"/>
    <col min="14602" max="14602" width="10.42578125" style="24" customWidth="1"/>
    <col min="14603" max="14603" width="9.42578125" style="24" customWidth="1"/>
    <col min="14604" max="14605" width="8.85546875" style="24" customWidth="1"/>
    <col min="14606" max="14606" width="3.85546875" style="24" customWidth="1"/>
    <col min="14607" max="14607" width="3.42578125" style="24" customWidth="1"/>
    <col min="14608" max="14848" width="11.42578125" style="24"/>
    <col min="14849" max="14849" width="3.42578125" style="24" customWidth="1"/>
    <col min="14850" max="14850" width="4.28515625" style="24" customWidth="1"/>
    <col min="14851" max="14851" width="13.42578125" style="24" customWidth="1"/>
    <col min="14852" max="14852" width="67.5703125" style="24" customWidth="1"/>
    <col min="14853" max="14853" width="11.28515625" style="24" customWidth="1"/>
    <col min="14854" max="14854" width="2.85546875" style="24" customWidth="1"/>
    <col min="14855" max="14857" width="8.85546875" style="24" customWidth="1"/>
    <col min="14858" max="14858" width="10.42578125" style="24" customWidth="1"/>
    <col min="14859" max="14859" width="9.42578125" style="24" customWidth="1"/>
    <col min="14860" max="14861" width="8.85546875" style="24" customWidth="1"/>
    <col min="14862" max="14862" width="3.85546875" style="24" customWidth="1"/>
    <col min="14863" max="14863" width="3.42578125" style="24" customWidth="1"/>
    <col min="14864" max="15104" width="11.42578125" style="24"/>
    <col min="15105" max="15105" width="3.42578125" style="24" customWidth="1"/>
    <col min="15106" max="15106" width="4.28515625" style="24" customWidth="1"/>
    <col min="15107" max="15107" width="13.42578125" style="24" customWidth="1"/>
    <col min="15108" max="15108" width="67.5703125" style="24" customWidth="1"/>
    <col min="15109" max="15109" width="11.28515625" style="24" customWidth="1"/>
    <col min="15110" max="15110" width="2.85546875" style="24" customWidth="1"/>
    <col min="15111" max="15113" width="8.85546875" style="24" customWidth="1"/>
    <col min="15114" max="15114" width="10.42578125" style="24" customWidth="1"/>
    <col min="15115" max="15115" width="9.42578125" style="24" customWidth="1"/>
    <col min="15116" max="15117" width="8.85546875" style="24" customWidth="1"/>
    <col min="15118" max="15118" width="3.85546875" style="24" customWidth="1"/>
    <col min="15119" max="15119" width="3.42578125" style="24" customWidth="1"/>
    <col min="15120" max="15360" width="11.42578125" style="24"/>
    <col min="15361" max="15361" width="3.42578125" style="24" customWidth="1"/>
    <col min="15362" max="15362" width="4.28515625" style="24" customWidth="1"/>
    <col min="15363" max="15363" width="13.42578125" style="24" customWidth="1"/>
    <col min="15364" max="15364" width="67.5703125" style="24" customWidth="1"/>
    <col min="15365" max="15365" width="11.28515625" style="24" customWidth="1"/>
    <col min="15366" max="15366" width="2.85546875" style="24" customWidth="1"/>
    <col min="15367" max="15369" width="8.85546875" style="24" customWidth="1"/>
    <col min="15370" max="15370" width="10.42578125" style="24" customWidth="1"/>
    <col min="15371" max="15371" width="9.42578125" style="24" customWidth="1"/>
    <col min="15372" max="15373" width="8.85546875" style="24" customWidth="1"/>
    <col min="15374" max="15374" width="3.85546875" style="24" customWidth="1"/>
    <col min="15375" max="15375" width="3.42578125" style="24" customWidth="1"/>
    <col min="15376" max="15616" width="11.42578125" style="24"/>
    <col min="15617" max="15617" width="3.42578125" style="24" customWidth="1"/>
    <col min="15618" max="15618" width="4.28515625" style="24" customWidth="1"/>
    <col min="15619" max="15619" width="13.42578125" style="24" customWidth="1"/>
    <col min="15620" max="15620" width="67.5703125" style="24" customWidth="1"/>
    <col min="15621" max="15621" width="11.28515625" style="24" customWidth="1"/>
    <col min="15622" max="15622" width="2.85546875" style="24" customWidth="1"/>
    <col min="15623" max="15625" width="8.85546875" style="24" customWidth="1"/>
    <col min="15626" max="15626" width="10.42578125" style="24" customWidth="1"/>
    <col min="15627" max="15627" width="9.42578125" style="24" customWidth="1"/>
    <col min="15628" max="15629" width="8.85546875" style="24" customWidth="1"/>
    <col min="15630" max="15630" width="3.85546875" style="24" customWidth="1"/>
    <col min="15631" max="15631" width="3.42578125" style="24" customWidth="1"/>
    <col min="15632" max="15872" width="11.42578125" style="24"/>
    <col min="15873" max="15873" width="3.42578125" style="24" customWidth="1"/>
    <col min="15874" max="15874" width="4.28515625" style="24" customWidth="1"/>
    <col min="15875" max="15875" width="13.42578125" style="24" customWidth="1"/>
    <col min="15876" max="15876" width="67.5703125" style="24" customWidth="1"/>
    <col min="15877" max="15877" width="11.28515625" style="24" customWidth="1"/>
    <col min="15878" max="15878" width="2.85546875" style="24" customWidth="1"/>
    <col min="15879" max="15881" width="8.85546875" style="24" customWidth="1"/>
    <col min="15882" max="15882" width="10.42578125" style="24" customWidth="1"/>
    <col min="15883" max="15883" width="9.42578125" style="24" customWidth="1"/>
    <col min="15884" max="15885" width="8.85546875" style="24" customWidth="1"/>
    <col min="15886" max="15886" width="3.85546875" style="24" customWidth="1"/>
    <col min="15887" max="15887" width="3.42578125" style="24" customWidth="1"/>
    <col min="15888" max="16128" width="11.42578125" style="24"/>
    <col min="16129" max="16129" width="3.42578125" style="24" customWidth="1"/>
    <col min="16130" max="16130" width="4.28515625" style="24" customWidth="1"/>
    <col min="16131" max="16131" width="13.42578125" style="24" customWidth="1"/>
    <col min="16132" max="16132" width="67.5703125" style="24" customWidth="1"/>
    <col min="16133" max="16133" width="11.28515625" style="24" customWidth="1"/>
    <col min="16134" max="16134" width="2.85546875" style="24" customWidth="1"/>
    <col min="16135" max="16137" width="8.85546875" style="24" customWidth="1"/>
    <col min="16138" max="16138" width="10.42578125" style="24" customWidth="1"/>
    <col min="16139" max="16139" width="9.42578125" style="24" customWidth="1"/>
    <col min="16140" max="16141" width="8.85546875" style="24" customWidth="1"/>
    <col min="16142" max="16142" width="3.85546875" style="24" customWidth="1"/>
    <col min="16143" max="16143" width="3.42578125" style="24" customWidth="1"/>
    <col min="16144" max="16384" width="11.42578125" style="24"/>
  </cols>
  <sheetData>
    <row r="1" spans="1:15" ht="15.75" thickBot="1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</row>
    <row r="2" spans="1:15" ht="20.25" x14ac:dyDescent="0.3">
      <c r="A2" s="19"/>
      <c r="B2" s="25" t="s">
        <v>12</v>
      </c>
      <c r="C2" s="26"/>
      <c r="D2" s="26"/>
      <c r="E2" s="26"/>
      <c r="F2" s="27"/>
      <c r="G2" s="27"/>
      <c r="H2" s="27"/>
      <c r="I2" s="27"/>
      <c r="J2" s="27"/>
      <c r="K2" s="27"/>
      <c r="L2" s="27"/>
      <c r="M2" s="27"/>
      <c r="N2" s="28"/>
      <c r="O2" s="19"/>
    </row>
    <row r="3" spans="1:15" ht="18" x14ac:dyDescent="0.25">
      <c r="A3" s="19"/>
      <c r="B3" s="29"/>
      <c r="C3" s="19"/>
      <c r="D3" s="30" t="s">
        <v>13</v>
      </c>
      <c r="E3" s="31"/>
      <c r="F3" s="31"/>
      <c r="G3" s="31"/>
      <c r="H3" s="31"/>
      <c r="I3" s="32" t="str">
        <f>VLOOKUP(I5,[1]ETALISSEMENTS!$A$1:$Y$65536,4,FALSE)</f>
        <v>Collège</v>
      </c>
      <c r="J3" s="32"/>
      <c r="K3" s="32"/>
      <c r="L3" s="32"/>
      <c r="M3" s="32"/>
      <c r="N3" s="33"/>
      <c r="O3" s="19"/>
    </row>
    <row r="4" spans="1:15" x14ac:dyDescent="0.25">
      <c r="A4" s="19"/>
      <c r="B4" s="29"/>
      <c r="C4" s="19"/>
      <c r="D4" s="34"/>
      <c r="E4" s="35"/>
      <c r="F4" s="35"/>
      <c r="G4" s="35"/>
      <c r="H4" s="35"/>
      <c r="I4" s="35"/>
      <c r="J4" s="35"/>
      <c r="K4" s="35"/>
      <c r="L4" s="35"/>
      <c r="M4" s="35"/>
      <c r="N4" s="33"/>
      <c r="O4" s="19"/>
    </row>
    <row r="5" spans="1:15" ht="15" customHeight="1" x14ac:dyDescent="0.25">
      <c r="A5" s="19"/>
      <c r="B5" s="29"/>
      <c r="C5" s="19"/>
      <c r="D5" s="30" t="s">
        <v>14</v>
      </c>
      <c r="E5" s="31"/>
      <c r="F5" s="31"/>
      <c r="G5" s="31"/>
      <c r="H5" s="31"/>
      <c r="I5" s="32" t="s">
        <v>52</v>
      </c>
      <c r="J5" s="32"/>
      <c r="K5" s="32"/>
      <c r="L5" s="32"/>
      <c r="M5" s="32"/>
      <c r="N5" s="33"/>
      <c r="O5" s="19"/>
    </row>
    <row r="6" spans="1:15" x14ac:dyDescent="0.25">
      <c r="A6" s="19"/>
      <c r="B6" s="29"/>
      <c r="C6" s="19"/>
      <c r="D6" s="34"/>
      <c r="E6" s="35"/>
      <c r="F6" s="35"/>
      <c r="G6" s="35"/>
      <c r="H6" s="35"/>
      <c r="I6" s="35"/>
      <c r="J6" s="35"/>
      <c r="K6" s="35"/>
      <c r="L6" s="35"/>
      <c r="M6" s="35"/>
      <c r="N6" s="33"/>
      <c r="O6" s="19"/>
    </row>
    <row r="7" spans="1:15" x14ac:dyDescent="0.25">
      <c r="A7" s="19"/>
      <c r="B7" s="29"/>
      <c r="C7" s="19"/>
      <c r="D7" s="30" t="s">
        <v>16</v>
      </c>
      <c r="E7" s="31"/>
      <c r="F7" s="31"/>
      <c r="G7" s="31"/>
      <c r="H7" s="31"/>
      <c r="I7" s="36" t="str">
        <f>VLOOKUP(I5,[1]ETALISSEMENTS!$A$1:$Y$65536,2,FALSE)</f>
        <v>010013</v>
      </c>
      <c r="J7" s="36"/>
      <c r="K7" s="36"/>
      <c r="L7" s="36"/>
      <c r="M7" s="36"/>
      <c r="N7" s="33"/>
      <c r="O7" s="19"/>
    </row>
    <row r="8" spans="1:15" x14ac:dyDescent="0.25">
      <c r="A8" s="19"/>
      <c r="B8" s="29"/>
      <c r="C8" s="19"/>
      <c r="D8" s="34"/>
      <c r="E8" s="35"/>
      <c r="F8" s="35"/>
      <c r="G8" s="35"/>
      <c r="H8" s="35"/>
      <c r="I8" s="35"/>
      <c r="J8" s="35"/>
      <c r="K8" s="35"/>
      <c r="L8" s="35"/>
      <c r="M8" s="35"/>
      <c r="N8" s="33"/>
      <c r="O8" s="19"/>
    </row>
    <row r="9" spans="1:15" x14ac:dyDescent="0.25">
      <c r="A9" s="19"/>
      <c r="B9" s="29"/>
      <c r="C9" s="19"/>
      <c r="D9" s="30" t="s">
        <v>17</v>
      </c>
      <c r="E9" s="31"/>
      <c r="F9" s="31"/>
      <c r="G9" s="31"/>
      <c r="H9" s="31"/>
      <c r="I9" s="37" t="str">
        <f>VLOOKUP(I5,[1]ETALISSEMENTS!$A$1:$Y$65536,7,FALSE)</f>
        <v>Madame</v>
      </c>
      <c r="J9" s="38" t="str">
        <f>VLOOKUP(I5,[1]ETALISSEMENTS!$A$1:$Y$65536,6,FALSE)</f>
        <v>AMETEPE</v>
      </c>
      <c r="K9" s="38"/>
      <c r="L9" s="38"/>
      <c r="M9" s="38"/>
      <c r="N9" s="33"/>
      <c r="O9" s="19"/>
    </row>
    <row r="10" spans="1:15" x14ac:dyDescent="0.25">
      <c r="A10" s="19"/>
      <c r="B10" s="29"/>
      <c r="C10" s="19"/>
      <c r="D10" s="34"/>
      <c r="E10" s="35"/>
      <c r="F10" s="35"/>
      <c r="G10" s="35"/>
      <c r="H10" s="35"/>
      <c r="I10" s="35"/>
      <c r="J10" s="35"/>
      <c r="K10" s="35"/>
      <c r="L10" s="35"/>
      <c r="M10" s="35"/>
      <c r="N10" s="33"/>
      <c r="O10" s="19"/>
    </row>
    <row r="11" spans="1:15" ht="19.5" customHeight="1" x14ac:dyDescent="0.25">
      <c r="A11" s="19"/>
      <c r="B11" s="29"/>
      <c r="C11" s="19"/>
      <c r="D11" s="39"/>
      <c r="E11" s="35"/>
      <c r="F11" s="35"/>
      <c r="G11" s="35"/>
      <c r="H11" s="35"/>
      <c r="I11" s="40" t="str">
        <f>VLOOKUP(I5,[1]ETALISSEMENTS!$A$1:$Y$65536,12,FALSE)</f>
        <v>23, Rue Creuse</v>
      </c>
      <c r="J11" s="40"/>
      <c r="K11" s="40"/>
      <c r="L11" s="40"/>
      <c r="M11" s="40"/>
      <c r="N11" s="33"/>
      <c r="O11" s="19"/>
    </row>
    <row r="12" spans="1:15" ht="19.5" customHeight="1" x14ac:dyDescent="0.25">
      <c r="A12" s="19"/>
      <c r="B12" s="29"/>
      <c r="C12" s="19"/>
      <c r="D12" s="30" t="s">
        <v>18</v>
      </c>
      <c r="E12" s="31"/>
      <c r="F12" s="31"/>
      <c r="G12" s="31"/>
      <c r="H12" s="31"/>
      <c r="I12" s="41" t="str">
        <f>VLOOKUP(I5,[1]ETALISSEMENTS!$A$1:$Y$65536,14,FALSE)</f>
        <v xml:space="preserve">45650 </v>
      </c>
      <c r="J12" s="42" t="str">
        <f>VLOOKUP(I5,[1]ETALISSEMENTS!$A$1:$Y$65536,15,FALSE)</f>
        <v>ST JEAN LE BLANC</v>
      </c>
      <c r="K12" s="42"/>
      <c r="L12" s="42"/>
      <c r="M12" s="42"/>
      <c r="N12" s="33"/>
      <c r="O12" s="19"/>
    </row>
    <row r="13" spans="1:15" x14ac:dyDescent="0.25">
      <c r="A13" s="19"/>
      <c r="B13" s="29"/>
      <c r="C13" s="19"/>
      <c r="D13" s="34"/>
      <c r="E13" s="35"/>
      <c r="F13" s="35"/>
      <c r="G13" s="35"/>
      <c r="H13" s="35"/>
      <c r="I13" s="35"/>
      <c r="J13" s="35"/>
      <c r="K13" s="35"/>
      <c r="L13" s="35"/>
      <c r="M13" s="35"/>
      <c r="N13" s="33"/>
      <c r="O13" s="19"/>
    </row>
    <row r="14" spans="1:15" ht="18" x14ac:dyDescent="0.25">
      <c r="A14" s="19"/>
      <c r="B14" s="29"/>
      <c r="C14" s="19"/>
      <c r="D14" s="43" t="s">
        <v>19</v>
      </c>
      <c r="E14" s="31"/>
      <c r="F14" s="31"/>
      <c r="G14" s="31"/>
      <c r="H14" s="31"/>
      <c r="I14" s="32" t="str">
        <f>VLOOKUP(I5,[1]ETALISSEMENTS!$A$1:$Y$65536,20,FALSE)</f>
        <v>L16, L4</v>
      </c>
      <c r="J14" s="32"/>
      <c r="K14" s="32"/>
      <c r="L14" s="32"/>
      <c r="M14" s="32"/>
      <c r="N14" s="33"/>
      <c r="O14" s="19"/>
    </row>
    <row r="15" spans="1:15" x14ac:dyDescent="0.25">
      <c r="A15" s="19"/>
      <c r="B15" s="29"/>
      <c r="C15" s="19"/>
      <c r="D15" s="34"/>
      <c r="E15" s="35"/>
      <c r="F15" s="35"/>
      <c r="G15" s="35"/>
      <c r="H15" s="35"/>
      <c r="I15" s="35"/>
      <c r="J15" s="35"/>
      <c r="K15" s="35"/>
      <c r="L15" s="35"/>
      <c r="M15" s="35"/>
      <c r="N15" s="33"/>
      <c r="O15" s="19"/>
    </row>
    <row r="16" spans="1:15" ht="18" x14ac:dyDescent="0.25">
      <c r="A16" s="19"/>
      <c r="B16" s="29"/>
      <c r="C16" s="19"/>
      <c r="D16" s="30" t="s">
        <v>20</v>
      </c>
      <c r="E16" s="31"/>
      <c r="F16" s="31"/>
      <c r="G16" s="31"/>
      <c r="H16" s="31"/>
      <c r="I16" s="32" t="str">
        <f>VLOOKUP(I5,[1]ETALISSEMENTS!$A$1:$Y$65536,22,FALSE)</f>
        <v>Porte Rouge, Rue Creuse</v>
      </c>
      <c r="J16" s="32"/>
      <c r="K16" s="32"/>
      <c r="L16" s="32"/>
      <c r="M16" s="32"/>
      <c r="N16" s="33"/>
      <c r="O16" s="19"/>
    </row>
    <row r="17" spans="1:15" x14ac:dyDescent="0.25">
      <c r="A17" s="19"/>
      <c r="B17" s="29"/>
      <c r="C17" s="19"/>
      <c r="D17" s="34"/>
      <c r="E17" s="35"/>
      <c r="F17" s="35"/>
      <c r="G17" s="35"/>
      <c r="H17" s="35"/>
      <c r="I17" s="35"/>
      <c r="J17" s="35"/>
      <c r="K17" s="35"/>
      <c r="L17" s="35"/>
      <c r="M17" s="35"/>
      <c r="N17" s="33"/>
      <c r="O17" s="19"/>
    </row>
    <row r="18" spans="1:15" ht="18" x14ac:dyDescent="0.25">
      <c r="A18" s="19"/>
      <c r="B18" s="29"/>
      <c r="C18" s="19"/>
      <c r="D18" s="30" t="s">
        <v>21</v>
      </c>
      <c r="E18" s="31"/>
      <c r="F18" s="31"/>
      <c r="G18" s="31"/>
      <c r="H18" s="31"/>
      <c r="I18" s="32" t="str">
        <f>IF(VLOOKUP(I5,[1]ETALISSEMENTS!$A$1:$Y$65536,23,FALSE)&lt;&gt;"",VLOOKUP(I5,[1]ETALISSEMENTS!$A$1:$Y$65536,23,FALSE),"")</f>
        <v/>
      </c>
      <c r="J18" s="32"/>
      <c r="K18" s="32"/>
      <c r="L18" s="32"/>
      <c r="M18" s="32"/>
      <c r="N18" s="33"/>
      <c r="O18" s="19"/>
    </row>
    <row r="19" spans="1:15" x14ac:dyDescent="0.25">
      <c r="A19" s="19"/>
      <c r="B19" s="29"/>
      <c r="C19" s="19"/>
      <c r="D19" s="34"/>
      <c r="E19" s="35"/>
      <c r="F19" s="35"/>
      <c r="G19" s="35"/>
      <c r="H19" s="35"/>
      <c r="I19" s="35"/>
      <c r="J19" s="35"/>
      <c r="K19" s="35"/>
      <c r="L19" s="35"/>
      <c r="M19" s="35"/>
      <c r="N19" s="33"/>
      <c r="O19" s="19"/>
    </row>
    <row r="20" spans="1:15" ht="23.25" x14ac:dyDescent="0.25">
      <c r="A20" s="19"/>
      <c r="B20" s="29"/>
      <c r="C20" s="19"/>
      <c r="D20" s="44" t="s">
        <v>22</v>
      </c>
      <c r="E20" s="31"/>
      <c r="F20" s="31"/>
      <c r="G20" s="31"/>
      <c r="H20" s="31"/>
      <c r="I20" s="45">
        <f>VLOOKUP(I5,[1]ETALISSEMENTS!$A$1:$Y$65536,16,FALSE)</f>
        <v>420</v>
      </c>
      <c r="J20" s="45"/>
      <c r="K20" s="45"/>
      <c r="L20" s="45"/>
      <c r="M20" s="45"/>
      <c r="N20" s="33"/>
      <c r="O20" s="19"/>
    </row>
    <row r="21" spans="1:15" x14ac:dyDescent="0.25">
      <c r="A21" s="19"/>
      <c r="B21" s="29"/>
      <c r="C21" s="19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3"/>
      <c r="O21" s="19"/>
    </row>
    <row r="22" spans="1:15" ht="15.75" x14ac:dyDescent="0.25">
      <c r="A22" s="19"/>
      <c r="B22" s="29"/>
      <c r="C22" s="19"/>
      <c r="D22" s="44" t="s">
        <v>23</v>
      </c>
      <c r="E22" s="31"/>
      <c r="F22" s="31"/>
      <c r="G22" s="31"/>
      <c r="H22" s="31"/>
      <c r="I22" s="46"/>
      <c r="J22" s="46"/>
      <c r="K22" s="46"/>
      <c r="L22" s="46"/>
      <c r="M22" s="46"/>
      <c r="N22" s="33"/>
      <c r="O22" s="19"/>
    </row>
    <row r="23" spans="1:15" x14ac:dyDescent="0.25">
      <c r="A23" s="19"/>
      <c r="B23" s="29"/>
      <c r="C23" s="19"/>
      <c r="D23" s="34"/>
      <c r="E23" s="35"/>
      <c r="F23" s="35"/>
      <c r="G23" s="35"/>
      <c r="H23" s="35"/>
      <c r="I23" s="35"/>
      <c r="J23" s="35"/>
      <c r="K23" s="35"/>
      <c r="L23" s="35"/>
      <c r="M23" s="35"/>
      <c r="N23" s="33"/>
      <c r="O23" s="19"/>
    </row>
    <row r="24" spans="1:15" ht="29.25" customHeight="1" x14ac:dyDescent="0.25">
      <c r="A24" s="19"/>
      <c r="B24" s="29"/>
      <c r="C24" s="19"/>
      <c r="D24" s="47" t="s">
        <v>24</v>
      </c>
      <c r="E24" s="31"/>
      <c r="F24" s="31"/>
      <c r="G24" s="31"/>
      <c r="H24" s="31"/>
      <c r="I24" s="48" t="str">
        <f>VLOOKUP(I5,[1]ETALISSEMENTS!$A$1:$Y$65536,19,FALSE)</f>
        <v>florence.goumy@ac-orleans-tours.fr
ce.0451074y@ac-orleans-tours.fr</v>
      </c>
      <c r="J24" s="48"/>
      <c r="K24" s="48"/>
      <c r="L24" s="48"/>
      <c r="M24" s="48"/>
      <c r="N24" s="33"/>
      <c r="O24" s="19"/>
    </row>
    <row r="25" spans="1:15" x14ac:dyDescent="0.25">
      <c r="A25" s="19"/>
      <c r="B25" s="29"/>
      <c r="C25" s="19"/>
      <c r="D25" s="34"/>
      <c r="E25" s="35"/>
      <c r="F25" s="35"/>
      <c r="G25" s="35"/>
      <c r="H25" s="35"/>
      <c r="I25" s="35"/>
      <c r="J25" s="35"/>
      <c r="K25" s="35"/>
      <c r="L25" s="35"/>
      <c r="M25" s="35"/>
      <c r="N25" s="33"/>
      <c r="O25" s="19"/>
    </row>
    <row r="26" spans="1:15" ht="33" customHeight="1" x14ac:dyDescent="0.25">
      <c r="A26" s="19"/>
      <c r="B26" s="29"/>
      <c r="C26" s="19"/>
      <c r="D26" s="39"/>
      <c r="E26" s="35"/>
      <c r="F26" s="35"/>
      <c r="G26" s="35"/>
      <c r="H26" s="35"/>
      <c r="I26" s="49" t="s">
        <v>25</v>
      </c>
      <c r="J26" s="50"/>
      <c r="K26" s="35"/>
      <c r="L26" s="49" t="s">
        <v>26</v>
      </c>
      <c r="M26" s="50"/>
      <c r="N26" s="33"/>
      <c r="O26" s="19"/>
    </row>
    <row r="27" spans="1:15" ht="18" x14ac:dyDescent="0.25">
      <c r="A27" s="19"/>
      <c r="B27" s="29"/>
      <c r="C27" s="19"/>
      <c r="D27" s="47" t="s">
        <v>27</v>
      </c>
      <c r="E27" s="31"/>
      <c r="F27" s="31"/>
      <c r="G27" s="31"/>
      <c r="H27" s="31"/>
      <c r="I27" s="51" t="str">
        <f>VLOOKUP(I5,[1]ETALISSEMENTS!$A$1:$Y$65536,24,FALSE)</f>
        <v>15 min</v>
      </c>
      <c r="J27" s="52"/>
      <c r="K27" s="31"/>
      <c r="L27" s="53"/>
      <c r="M27" s="54"/>
      <c r="N27" s="33"/>
      <c r="O27" s="19"/>
    </row>
    <row r="28" spans="1:15" ht="15.75" thickBot="1" x14ac:dyDescent="0.3">
      <c r="A28" s="19"/>
      <c r="B28" s="55"/>
      <c r="C28" s="56"/>
      <c r="D28" s="56"/>
      <c r="E28" s="56"/>
      <c r="F28" s="56"/>
      <c r="G28" s="56"/>
      <c r="H28" s="56"/>
      <c r="I28" s="57"/>
      <c r="J28" s="56"/>
      <c r="K28" s="56"/>
      <c r="L28" s="56"/>
      <c r="M28" s="56"/>
      <c r="N28" s="58"/>
      <c r="O28" s="19"/>
    </row>
    <row r="29" spans="1:15" ht="24" customHeight="1" thickBot="1" x14ac:dyDescent="0.3">
      <c r="A29" s="19"/>
      <c r="B29" s="19"/>
      <c r="C29" s="19"/>
      <c r="D29" s="19"/>
      <c r="E29" s="19"/>
      <c r="F29" s="19"/>
      <c r="G29" s="19"/>
      <c r="H29" s="19"/>
      <c r="I29" s="59"/>
      <c r="J29" s="19"/>
      <c r="K29" s="19"/>
      <c r="L29" s="19"/>
      <c r="M29" s="19"/>
      <c r="N29" s="19"/>
      <c r="O29" s="19"/>
    </row>
    <row r="30" spans="1:15" ht="31.15" customHeight="1" x14ac:dyDescent="0.25">
      <c r="A30" s="19"/>
      <c r="B30" s="60" t="s">
        <v>28</v>
      </c>
      <c r="C30" s="61"/>
      <c r="D30" s="61"/>
      <c r="E30" s="62"/>
      <c r="F30" s="62"/>
      <c r="G30" s="62"/>
      <c r="H30" s="63"/>
      <c r="I30" s="64"/>
      <c r="J30" s="64"/>
      <c r="K30" s="64"/>
      <c r="L30" s="64"/>
      <c r="M30" s="64"/>
      <c r="N30" s="65"/>
      <c r="O30" s="19"/>
    </row>
    <row r="31" spans="1:15" s="69" customFormat="1" ht="12.75" customHeight="1" x14ac:dyDescent="0.25">
      <c r="A31" s="35"/>
      <c r="B31" s="66"/>
      <c r="C31" s="67"/>
      <c r="D31" s="67"/>
      <c r="E31" s="24"/>
      <c r="F31" s="24"/>
      <c r="G31" s="24"/>
      <c r="H31" s="24"/>
      <c r="I31" s="24"/>
      <c r="J31" s="24"/>
      <c r="K31" s="24"/>
      <c r="L31" s="24"/>
      <c r="M31" s="24"/>
      <c r="N31" s="68"/>
      <c r="O31" s="35"/>
    </row>
    <row r="32" spans="1:15" ht="25.5" customHeight="1" x14ac:dyDescent="0.25">
      <c r="A32" s="19"/>
      <c r="B32" s="70"/>
      <c r="C32" s="71" t="s">
        <v>29</v>
      </c>
      <c r="D32" s="72"/>
      <c r="E32" s="72"/>
      <c r="F32" s="72"/>
      <c r="G32" s="72"/>
      <c r="H32" s="72"/>
      <c r="I32" s="72"/>
      <c r="J32" s="72"/>
      <c r="K32" s="72"/>
      <c r="L32" s="72"/>
      <c r="M32" s="72"/>
      <c r="N32" s="68"/>
      <c r="O32" s="19"/>
    </row>
    <row r="33" spans="1:15" ht="18.75" customHeight="1" x14ac:dyDescent="0.25">
      <c r="A33" s="19"/>
      <c r="B33" s="70"/>
      <c r="C33" s="73"/>
      <c r="D33" s="73"/>
      <c r="E33" s="74" t="s">
        <v>4</v>
      </c>
      <c r="G33" s="75" t="s">
        <v>5</v>
      </c>
      <c r="H33" s="75" t="s">
        <v>6</v>
      </c>
      <c r="I33" s="75" t="s">
        <v>7</v>
      </c>
      <c r="J33" s="75" t="s">
        <v>8</v>
      </c>
      <c r="K33" s="75" t="s">
        <v>9</v>
      </c>
      <c r="L33" s="75" t="s">
        <v>10</v>
      </c>
      <c r="M33" s="75" t="s">
        <v>11</v>
      </c>
      <c r="N33" s="68"/>
      <c r="O33" s="19"/>
    </row>
    <row r="34" spans="1:15" ht="18.75" customHeight="1" x14ac:dyDescent="0.25">
      <c r="A34" s="19"/>
      <c r="B34" s="70"/>
      <c r="C34" s="76" t="s">
        <v>30</v>
      </c>
      <c r="D34" s="77" t="s">
        <v>31</v>
      </c>
      <c r="E34" s="78">
        <v>0.34375</v>
      </c>
      <c r="G34" s="79" t="s">
        <v>32</v>
      </c>
      <c r="H34" s="79" t="s">
        <v>32</v>
      </c>
      <c r="I34" s="79" t="s">
        <v>32</v>
      </c>
      <c r="J34" s="79" t="s">
        <v>32</v>
      </c>
      <c r="K34" s="79" t="s">
        <v>32</v>
      </c>
      <c r="L34" s="80"/>
      <c r="M34" s="80"/>
      <c r="N34" s="68"/>
      <c r="O34" s="19"/>
    </row>
    <row r="35" spans="1:15" ht="18.75" customHeight="1" x14ac:dyDescent="0.25">
      <c r="A35" s="19"/>
      <c r="B35" s="70"/>
      <c r="C35" s="76"/>
      <c r="D35" s="77" t="s">
        <v>31</v>
      </c>
      <c r="E35" s="81">
        <v>0.36805555555555558</v>
      </c>
      <c r="G35" s="79" t="s">
        <v>32</v>
      </c>
      <c r="H35" s="79" t="s">
        <v>32</v>
      </c>
      <c r="I35" s="79" t="s">
        <v>32</v>
      </c>
      <c r="J35" s="79" t="s">
        <v>32</v>
      </c>
      <c r="K35" s="79" t="s">
        <v>32</v>
      </c>
      <c r="L35" s="80"/>
      <c r="M35" s="80"/>
      <c r="N35" s="68"/>
      <c r="O35" s="19"/>
    </row>
    <row r="36" spans="1:15" ht="18.75" customHeight="1" x14ac:dyDescent="0.25">
      <c r="A36" s="19"/>
      <c r="B36" s="70"/>
      <c r="C36" s="76"/>
      <c r="D36" s="77" t="s">
        <v>31</v>
      </c>
      <c r="E36" s="78">
        <v>0.38541666666666669</v>
      </c>
      <c r="G36" s="79" t="s">
        <v>32</v>
      </c>
      <c r="H36" s="79" t="s">
        <v>32</v>
      </c>
      <c r="I36" s="79" t="s">
        <v>32</v>
      </c>
      <c r="J36" s="79" t="s">
        <v>32</v>
      </c>
      <c r="K36" s="79" t="s">
        <v>32</v>
      </c>
      <c r="L36" s="80"/>
      <c r="M36" s="80"/>
      <c r="N36" s="68"/>
      <c r="O36" s="19"/>
    </row>
    <row r="37" spans="1:15" ht="10.5" customHeight="1" x14ac:dyDescent="0.25">
      <c r="A37" s="19"/>
      <c r="B37" s="70"/>
      <c r="C37" s="82"/>
      <c r="D37" s="82"/>
      <c r="E37" s="82"/>
      <c r="G37" s="80"/>
      <c r="H37" s="80"/>
      <c r="I37" s="80"/>
      <c r="J37" s="80"/>
      <c r="K37" s="80"/>
      <c r="L37" s="80"/>
      <c r="M37" s="80"/>
      <c r="N37" s="68"/>
      <c r="O37" s="19"/>
    </row>
    <row r="38" spans="1:15" ht="18.75" customHeight="1" x14ac:dyDescent="0.25">
      <c r="A38" s="19"/>
      <c r="B38" s="70"/>
      <c r="C38" s="116" t="s">
        <v>33</v>
      </c>
      <c r="D38" s="84" t="s">
        <v>34</v>
      </c>
      <c r="E38" s="78">
        <v>0.54166666666666663</v>
      </c>
      <c r="G38" s="79" t="s">
        <v>32</v>
      </c>
      <c r="H38" s="79" t="s">
        <v>32</v>
      </c>
      <c r="I38" s="80"/>
      <c r="J38" s="79" t="s">
        <v>32</v>
      </c>
      <c r="K38" s="79" t="s">
        <v>32</v>
      </c>
      <c r="L38" s="80"/>
      <c r="M38" s="80"/>
      <c r="N38" s="68"/>
      <c r="O38" s="19"/>
    </row>
    <row r="39" spans="1:15" ht="18.75" customHeight="1" x14ac:dyDescent="0.25">
      <c r="A39" s="19"/>
      <c r="B39" s="70"/>
      <c r="C39" s="143"/>
      <c r="D39" s="84" t="s">
        <v>34</v>
      </c>
      <c r="E39" s="81">
        <v>0.5625</v>
      </c>
      <c r="G39" s="79" t="s">
        <v>32</v>
      </c>
      <c r="H39" s="79" t="s">
        <v>32</v>
      </c>
      <c r="I39" s="80"/>
      <c r="J39" s="79" t="s">
        <v>32</v>
      </c>
      <c r="K39" s="79" t="s">
        <v>32</v>
      </c>
      <c r="L39" s="80"/>
      <c r="M39" s="80"/>
      <c r="N39" s="68"/>
      <c r="O39" s="19"/>
    </row>
    <row r="40" spans="1:15" ht="18.75" customHeight="1" x14ac:dyDescent="0.25">
      <c r="A40" s="19"/>
      <c r="B40" s="70"/>
      <c r="C40" s="118"/>
      <c r="D40" s="84" t="s">
        <v>34</v>
      </c>
      <c r="E40" s="78">
        <v>0.58333333333333337</v>
      </c>
      <c r="G40" s="79" t="s">
        <v>32</v>
      </c>
      <c r="H40" s="79" t="s">
        <v>32</v>
      </c>
      <c r="I40" s="80"/>
      <c r="J40" s="79" t="s">
        <v>32</v>
      </c>
      <c r="K40" s="79" t="s">
        <v>32</v>
      </c>
      <c r="L40" s="80"/>
      <c r="M40" s="80"/>
      <c r="N40" s="68"/>
      <c r="O40" s="19"/>
    </row>
    <row r="41" spans="1:15" ht="18.75" customHeight="1" x14ac:dyDescent="0.25">
      <c r="A41" s="19"/>
      <c r="B41" s="70"/>
      <c r="C41" s="85"/>
      <c r="D41" s="73"/>
      <c r="E41" s="86"/>
      <c r="N41" s="68"/>
      <c r="O41" s="19"/>
    </row>
    <row r="42" spans="1:15" ht="24" customHeight="1" x14ac:dyDescent="0.25">
      <c r="A42" s="19"/>
      <c r="B42" s="70"/>
      <c r="C42" s="71" t="s">
        <v>35</v>
      </c>
      <c r="D42" s="72"/>
      <c r="E42" s="72"/>
      <c r="F42" s="72"/>
      <c r="G42" s="72"/>
      <c r="H42" s="72"/>
      <c r="I42" s="72"/>
      <c r="J42" s="72"/>
      <c r="K42" s="72"/>
      <c r="L42" s="72"/>
      <c r="M42" s="72"/>
      <c r="N42" s="68"/>
      <c r="O42" s="19"/>
    </row>
    <row r="43" spans="1:15" ht="18.75" customHeight="1" x14ac:dyDescent="0.25">
      <c r="A43" s="19"/>
      <c r="B43" s="70"/>
      <c r="C43" s="85"/>
      <c r="D43" s="73"/>
      <c r="E43" s="74" t="s">
        <v>4</v>
      </c>
      <c r="G43" s="75" t="s">
        <v>5</v>
      </c>
      <c r="H43" s="75" t="s">
        <v>6</v>
      </c>
      <c r="I43" s="75" t="s">
        <v>7</v>
      </c>
      <c r="J43" s="75" t="s">
        <v>8</v>
      </c>
      <c r="K43" s="75" t="s">
        <v>9</v>
      </c>
      <c r="L43" s="75" t="s">
        <v>10</v>
      </c>
      <c r="M43" s="75" t="s">
        <v>11</v>
      </c>
      <c r="N43" s="68"/>
      <c r="O43" s="19"/>
    </row>
    <row r="44" spans="1:15" ht="18.75" customHeight="1" x14ac:dyDescent="0.25">
      <c r="A44" s="19"/>
      <c r="B44" s="70"/>
      <c r="C44" s="116" t="s">
        <v>33</v>
      </c>
      <c r="D44" s="84" t="s">
        <v>36</v>
      </c>
      <c r="E44" s="81">
        <v>0.47916666666666669</v>
      </c>
      <c r="G44" s="87" t="s">
        <v>32</v>
      </c>
      <c r="H44" s="87" t="s">
        <v>32</v>
      </c>
      <c r="I44" s="87" t="s">
        <v>32</v>
      </c>
      <c r="J44" s="87" t="s">
        <v>32</v>
      </c>
      <c r="K44" s="87" t="s">
        <v>32</v>
      </c>
      <c r="L44" s="80"/>
      <c r="M44" s="80"/>
      <c r="N44" s="68"/>
      <c r="O44" s="19"/>
    </row>
    <row r="45" spans="1:15" ht="18.75" customHeight="1" x14ac:dyDescent="0.25">
      <c r="A45" s="19"/>
      <c r="B45" s="70"/>
      <c r="C45" s="143"/>
      <c r="D45" s="84" t="s">
        <v>36</v>
      </c>
      <c r="E45" s="78">
        <v>0.5</v>
      </c>
      <c r="G45" s="87" t="s">
        <v>32</v>
      </c>
      <c r="H45" s="87" t="s">
        <v>32</v>
      </c>
      <c r="I45" s="87" t="s">
        <v>32</v>
      </c>
      <c r="J45" s="87" t="s">
        <v>32</v>
      </c>
      <c r="K45" s="87" t="s">
        <v>32</v>
      </c>
      <c r="L45" s="80"/>
      <c r="M45" s="80"/>
      <c r="N45" s="68"/>
      <c r="O45" s="19"/>
    </row>
    <row r="46" spans="1:15" ht="18.75" customHeight="1" x14ac:dyDescent="0.25">
      <c r="A46" s="19"/>
      <c r="B46" s="70"/>
      <c r="C46" s="118"/>
      <c r="D46" s="84" t="s">
        <v>36</v>
      </c>
      <c r="E46" s="78">
        <v>0.52083333333333337</v>
      </c>
      <c r="G46" s="87" t="s">
        <v>32</v>
      </c>
      <c r="H46" s="87" t="s">
        <v>32</v>
      </c>
      <c r="I46" s="87" t="s">
        <v>32</v>
      </c>
      <c r="J46" s="87" t="s">
        <v>32</v>
      </c>
      <c r="K46" s="87" t="s">
        <v>32</v>
      </c>
      <c r="L46" s="80"/>
      <c r="M46" s="80"/>
      <c r="N46" s="68"/>
      <c r="O46" s="19"/>
    </row>
    <row r="47" spans="1:15" ht="10.5" customHeight="1" x14ac:dyDescent="0.25">
      <c r="A47" s="19"/>
      <c r="B47" s="70"/>
      <c r="C47" s="82"/>
      <c r="D47" s="82"/>
      <c r="E47" s="82"/>
      <c r="G47" s="80"/>
      <c r="H47" s="80"/>
      <c r="I47" s="80"/>
      <c r="J47" s="80"/>
      <c r="K47" s="80"/>
      <c r="L47" s="80"/>
      <c r="M47" s="80"/>
      <c r="N47" s="68"/>
      <c r="O47" s="19"/>
    </row>
    <row r="48" spans="1:15" ht="18.75" x14ac:dyDescent="0.25">
      <c r="A48" s="19"/>
      <c r="B48" s="70"/>
      <c r="C48" s="76" t="s">
        <v>37</v>
      </c>
      <c r="D48" s="84" t="s">
        <v>38</v>
      </c>
      <c r="E48" s="81">
        <v>0.625</v>
      </c>
      <c r="G48" s="87" t="s">
        <v>32</v>
      </c>
      <c r="H48" s="87" t="s">
        <v>32</v>
      </c>
      <c r="I48" s="80"/>
      <c r="J48" s="87" t="s">
        <v>32</v>
      </c>
      <c r="K48" s="87" t="s">
        <v>32</v>
      </c>
      <c r="L48" s="80"/>
      <c r="M48" s="80"/>
      <c r="N48" s="68"/>
      <c r="O48" s="19"/>
    </row>
    <row r="49" spans="1:15" ht="18.75" x14ac:dyDescent="0.25">
      <c r="A49" s="19"/>
      <c r="B49" s="70"/>
      <c r="C49" s="76"/>
      <c r="D49" s="84" t="s">
        <v>38</v>
      </c>
      <c r="E49" s="78">
        <v>0.67361111111111116</v>
      </c>
      <c r="G49" s="87" t="s">
        <v>32</v>
      </c>
      <c r="H49" s="87" t="s">
        <v>32</v>
      </c>
      <c r="I49" s="80"/>
      <c r="J49" s="87" t="s">
        <v>32</v>
      </c>
      <c r="K49" s="87" t="s">
        <v>32</v>
      </c>
      <c r="L49" s="80"/>
      <c r="M49" s="80"/>
      <c r="N49" s="68"/>
      <c r="O49" s="19"/>
    </row>
    <row r="50" spans="1:15" ht="18.75" x14ac:dyDescent="0.25">
      <c r="A50" s="19"/>
      <c r="B50" s="70"/>
      <c r="C50" s="76"/>
      <c r="D50" s="84" t="s">
        <v>38</v>
      </c>
      <c r="E50" s="78">
        <v>0.71180555555555547</v>
      </c>
      <c r="G50" s="87" t="s">
        <v>32</v>
      </c>
      <c r="H50" s="87" t="s">
        <v>32</v>
      </c>
      <c r="I50" s="80"/>
      <c r="J50" s="87" t="s">
        <v>32</v>
      </c>
      <c r="K50" s="87" t="s">
        <v>32</v>
      </c>
      <c r="L50" s="80"/>
      <c r="M50" s="80"/>
      <c r="N50" s="68"/>
      <c r="O50" s="19"/>
    </row>
    <row r="51" spans="1:15" ht="18.75" customHeight="1" x14ac:dyDescent="0.25">
      <c r="A51" s="19"/>
      <c r="B51" s="70"/>
      <c r="C51" s="76"/>
      <c r="D51" s="84" t="s">
        <v>38</v>
      </c>
      <c r="E51" s="81">
        <v>0.75</v>
      </c>
      <c r="G51" s="87" t="s">
        <v>32</v>
      </c>
      <c r="H51" s="87" t="s">
        <v>32</v>
      </c>
      <c r="I51" s="80"/>
      <c r="J51" s="87" t="s">
        <v>32</v>
      </c>
      <c r="K51" s="80"/>
      <c r="L51" s="80"/>
      <c r="M51" s="80"/>
      <c r="N51" s="68"/>
      <c r="O51" s="19"/>
    </row>
    <row r="52" spans="1:15" ht="18.75" customHeight="1" x14ac:dyDescent="0.25">
      <c r="A52" s="19"/>
      <c r="B52" s="70"/>
      <c r="C52" s="73"/>
      <c r="D52" s="73"/>
      <c r="N52" s="68"/>
      <c r="O52" s="19"/>
    </row>
    <row r="53" spans="1:15" ht="18.75" customHeight="1" x14ac:dyDescent="0.25">
      <c r="A53" s="19"/>
      <c r="B53" s="70"/>
      <c r="C53" s="88" t="s">
        <v>39</v>
      </c>
      <c r="D53" s="73"/>
      <c r="N53" s="68"/>
      <c r="O53" s="19"/>
    </row>
    <row r="54" spans="1:15" ht="18.75" customHeight="1" x14ac:dyDescent="0.25">
      <c r="A54" s="19"/>
      <c r="B54" s="89"/>
      <c r="C54" s="88" t="s">
        <v>40</v>
      </c>
      <c r="D54" s="90"/>
      <c r="N54" s="68"/>
      <c r="O54" s="19"/>
    </row>
    <row r="55" spans="1:15" ht="18.75" customHeight="1" x14ac:dyDescent="0.25">
      <c r="A55" s="19"/>
      <c r="B55" s="89"/>
      <c r="D55" s="90"/>
      <c r="M55" s="91" t="s">
        <v>53</v>
      </c>
      <c r="N55" s="68"/>
      <c r="O55" s="19"/>
    </row>
    <row r="56" spans="1:15" ht="10.5" customHeight="1" thickBot="1" x14ac:dyDescent="0.3">
      <c r="A56" s="19"/>
      <c r="B56" s="92"/>
      <c r="C56" s="93"/>
      <c r="D56" s="93"/>
      <c r="E56" s="56"/>
      <c r="F56" s="56"/>
      <c r="G56" s="56"/>
      <c r="H56" s="56"/>
      <c r="I56" s="56"/>
      <c r="J56" s="56"/>
      <c r="K56" s="56"/>
      <c r="L56" s="56"/>
      <c r="M56" s="56"/>
      <c r="N56" s="94"/>
      <c r="O56" s="19"/>
    </row>
    <row r="57" spans="1:15" ht="18.75" thickBot="1" x14ac:dyDescent="0.3">
      <c r="A57" s="19"/>
      <c r="B57" s="73"/>
      <c r="C57" s="73"/>
      <c r="D57" s="73"/>
      <c r="E57" s="73"/>
      <c r="F57" s="90"/>
      <c r="G57" s="95"/>
      <c r="H57" s="96"/>
      <c r="I57" s="73"/>
      <c r="J57" s="73"/>
      <c r="K57" s="73"/>
      <c r="L57" s="73"/>
      <c r="M57" s="73"/>
      <c r="N57" s="73"/>
      <c r="O57" s="73"/>
    </row>
    <row r="58" spans="1:15" ht="21" thickBot="1" x14ac:dyDescent="0.3">
      <c r="A58" s="19"/>
      <c r="B58" s="97" t="s">
        <v>42</v>
      </c>
      <c r="C58" s="20"/>
      <c r="D58" s="20"/>
      <c r="E58" s="20"/>
      <c r="F58" s="98"/>
      <c r="G58" s="98"/>
      <c r="H58" s="98"/>
      <c r="I58" s="99" t="s">
        <v>43</v>
      </c>
      <c r="J58" s="100"/>
      <c r="K58" s="20"/>
      <c r="L58" s="99" t="s">
        <v>44</v>
      </c>
      <c r="M58" s="100"/>
      <c r="N58" s="20"/>
      <c r="O58" s="73"/>
    </row>
    <row r="59" spans="1:15" ht="15.75" customHeight="1" thickTop="1" x14ac:dyDescent="0.25">
      <c r="A59" s="19"/>
      <c r="B59" s="20"/>
      <c r="C59" s="20"/>
      <c r="D59" s="20"/>
      <c r="E59" s="20"/>
      <c r="F59" s="21"/>
      <c r="G59" s="21"/>
      <c r="H59" s="20"/>
      <c r="I59" s="20"/>
      <c r="J59" s="20"/>
      <c r="K59" s="20"/>
      <c r="L59" s="20"/>
      <c r="M59" s="20"/>
      <c r="N59" s="20"/>
      <c r="O59" s="73"/>
    </row>
    <row r="60" spans="1:15" ht="16.5" customHeight="1" x14ac:dyDescent="0.25">
      <c r="A60" s="19"/>
      <c r="B60" s="22" t="s">
        <v>45</v>
      </c>
      <c r="C60" s="20"/>
      <c r="D60" s="20"/>
      <c r="E60" s="20"/>
      <c r="F60" s="23"/>
      <c r="G60" s="23"/>
      <c r="H60" s="23"/>
      <c r="I60" s="23"/>
      <c r="J60" s="23"/>
      <c r="K60" s="23"/>
      <c r="L60" s="23"/>
      <c r="M60" s="23"/>
      <c r="N60" s="20"/>
      <c r="O60" s="73"/>
    </row>
    <row r="61" spans="1:15" ht="18.75" thickBot="1" x14ac:dyDescent="0.3">
      <c r="A61" s="19"/>
      <c r="B61" s="73"/>
      <c r="C61" s="73"/>
      <c r="D61" s="73"/>
      <c r="E61" s="73"/>
      <c r="F61" s="90"/>
      <c r="G61" s="95"/>
      <c r="H61" s="96"/>
      <c r="I61" s="73"/>
      <c r="J61" s="73"/>
      <c r="K61" s="73"/>
      <c r="L61" s="73"/>
      <c r="M61" s="73"/>
      <c r="N61" s="73"/>
      <c r="O61" s="73"/>
    </row>
    <row r="62" spans="1:15" ht="23.25" x14ac:dyDescent="0.25">
      <c r="A62" s="19"/>
      <c r="B62" s="60" t="s">
        <v>46</v>
      </c>
      <c r="C62" s="101"/>
      <c r="D62" s="102"/>
      <c r="E62" s="62"/>
      <c r="F62" s="62"/>
      <c r="G62" s="62"/>
      <c r="H62" s="62"/>
      <c r="I62" s="63"/>
      <c r="J62" s="64"/>
      <c r="K62" s="64"/>
      <c r="L62" s="64"/>
      <c r="M62" s="64"/>
      <c r="N62" s="65"/>
      <c r="O62" s="73"/>
    </row>
    <row r="63" spans="1:15" ht="10.5" customHeight="1" x14ac:dyDescent="0.25">
      <c r="A63" s="19"/>
      <c r="B63" s="103"/>
      <c r="C63" s="104"/>
      <c r="D63" s="104"/>
      <c r="E63" s="105"/>
      <c r="F63" s="105"/>
      <c r="G63" s="105"/>
      <c r="H63" s="105"/>
      <c r="I63" s="106"/>
      <c r="J63" s="73"/>
      <c r="K63" s="73"/>
      <c r="L63" s="73"/>
      <c r="M63" s="73"/>
      <c r="N63" s="68"/>
      <c r="O63" s="73"/>
    </row>
    <row r="64" spans="1:15" ht="23.25" customHeight="1" x14ac:dyDescent="0.25">
      <c r="A64" s="19"/>
      <c r="B64" s="66"/>
      <c r="C64" s="71" t="s">
        <v>29</v>
      </c>
      <c r="D64" s="72"/>
      <c r="E64" s="72"/>
      <c r="F64" s="72"/>
      <c r="G64" s="72"/>
      <c r="H64" s="72"/>
      <c r="I64" s="72"/>
      <c r="J64" s="72"/>
      <c r="K64" s="72"/>
      <c r="L64" s="72"/>
      <c r="M64" s="72"/>
      <c r="N64" s="68"/>
      <c r="O64" s="73"/>
    </row>
    <row r="65" spans="1:15" ht="25.9" customHeight="1" x14ac:dyDescent="0.25">
      <c r="A65" s="19"/>
      <c r="B65" s="70"/>
      <c r="C65" s="73"/>
      <c r="D65" s="73"/>
      <c r="E65" s="74" t="s">
        <v>4</v>
      </c>
      <c r="G65" s="75" t="s">
        <v>5</v>
      </c>
      <c r="H65" s="75" t="s">
        <v>6</v>
      </c>
      <c r="I65" s="75" t="s">
        <v>7</v>
      </c>
      <c r="J65" s="75" t="s">
        <v>8</v>
      </c>
      <c r="K65" s="75" t="s">
        <v>9</v>
      </c>
      <c r="L65" s="75" t="s">
        <v>10</v>
      </c>
      <c r="M65" s="75" t="s">
        <v>11</v>
      </c>
      <c r="N65" s="68"/>
      <c r="O65" s="73"/>
    </row>
    <row r="66" spans="1:15" ht="18.75" x14ac:dyDescent="0.25">
      <c r="A66" s="19"/>
      <c r="B66" s="70"/>
      <c r="C66" s="76" t="s">
        <v>30</v>
      </c>
      <c r="D66" s="77" t="s">
        <v>31</v>
      </c>
      <c r="E66" s="107"/>
      <c r="G66" s="109"/>
      <c r="H66" s="109"/>
      <c r="I66" s="109"/>
      <c r="J66" s="109"/>
      <c r="K66" s="109"/>
      <c r="L66" s="109"/>
      <c r="M66" s="80"/>
      <c r="N66" s="68"/>
      <c r="O66" s="73"/>
    </row>
    <row r="67" spans="1:15" ht="18.75" x14ac:dyDescent="0.25">
      <c r="A67" s="19"/>
      <c r="B67" s="70"/>
      <c r="C67" s="76"/>
      <c r="D67" s="77" t="s">
        <v>31</v>
      </c>
      <c r="E67" s="111"/>
      <c r="G67" s="109"/>
      <c r="H67" s="109"/>
      <c r="I67" s="109"/>
      <c r="J67" s="109"/>
      <c r="K67" s="109"/>
      <c r="L67" s="109"/>
      <c r="M67" s="80"/>
      <c r="N67" s="68"/>
      <c r="O67" s="73"/>
    </row>
    <row r="68" spans="1:15" ht="15.75" x14ac:dyDescent="0.25">
      <c r="A68" s="19"/>
      <c r="B68" s="70"/>
      <c r="C68" s="76"/>
      <c r="D68" s="112" t="s">
        <v>47</v>
      </c>
      <c r="E68" s="111"/>
      <c r="G68" s="113"/>
      <c r="H68" s="113"/>
      <c r="I68" s="113"/>
      <c r="J68" s="113"/>
      <c r="K68" s="113"/>
      <c r="L68" s="113"/>
      <c r="M68" s="80"/>
      <c r="N68" s="68"/>
      <c r="O68" s="73"/>
    </row>
    <row r="69" spans="1:15" ht="15.75" x14ac:dyDescent="0.25">
      <c r="A69" s="19"/>
      <c r="B69" s="70"/>
      <c r="C69" s="76"/>
      <c r="D69" s="114"/>
      <c r="E69" s="111"/>
      <c r="G69" s="113"/>
      <c r="H69" s="113"/>
      <c r="I69" s="113"/>
      <c r="J69" s="113"/>
      <c r="K69" s="113"/>
      <c r="L69" s="113"/>
      <c r="M69" s="80"/>
      <c r="N69" s="68"/>
      <c r="O69" s="73"/>
    </row>
    <row r="70" spans="1:15" ht="10.5" customHeight="1" x14ac:dyDescent="0.25">
      <c r="A70" s="19"/>
      <c r="B70" s="70"/>
      <c r="C70" s="82"/>
      <c r="D70" s="82"/>
      <c r="E70" s="115"/>
      <c r="G70" s="110"/>
      <c r="H70" s="110"/>
      <c r="I70" s="110"/>
      <c r="J70" s="110"/>
      <c r="K70" s="110"/>
      <c r="L70" s="110"/>
      <c r="M70" s="80"/>
      <c r="N70" s="68"/>
      <c r="O70" s="19"/>
    </row>
    <row r="71" spans="1:15" ht="18.75" x14ac:dyDescent="0.25">
      <c r="A71" s="19"/>
      <c r="B71" s="70"/>
      <c r="C71" s="76" t="s">
        <v>33</v>
      </c>
      <c r="D71" s="84" t="s">
        <v>34</v>
      </c>
      <c r="E71" s="107"/>
      <c r="G71" s="109"/>
      <c r="H71" s="109"/>
      <c r="I71" s="109"/>
      <c r="J71" s="109"/>
      <c r="K71" s="109"/>
      <c r="L71" s="109"/>
      <c r="M71" s="80"/>
      <c r="N71" s="68"/>
      <c r="O71" s="73"/>
    </row>
    <row r="72" spans="1:15" ht="18.75" x14ac:dyDescent="0.25">
      <c r="A72" s="19"/>
      <c r="B72" s="70"/>
      <c r="C72" s="76"/>
      <c r="D72" s="84" t="s">
        <v>34</v>
      </c>
      <c r="E72" s="107"/>
      <c r="G72" s="109"/>
      <c r="H72" s="109"/>
      <c r="I72" s="109"/>
      <c r="J72" s="109"/>
      <c r="K72" s="109"/>
      <c r="L72" s="109"/>
      <c r="M72" s="80"/>
      <c r="N72" s="68"/>
      <c r="O72" s="73"/>
    </row>
    <row r="73" spans="1:15" ht="15.75" x14ac:dyDescent="0.25">
      <c r="A73" s="19"/>
      <c r="B73" s="70"/>
      <c r="C73" s="85"/>
      <c r="D73" s="73"/>
      <c r="E73" s="86"/>
      <c r="N73" s="68"/>
      <c r="O73" s="73"/>
    </row>
    <row r="74" spans="1:15" ht="21.75" customHeight="1" x14ac:dyDescent="0.25">
      <c r="A74" s="19"/>
      <c r="B74" s="70"/>
      <c r="C74" s="71" t="s">
        <v>35</v>
      </c>
      <c r="D74" s="72"/>
      <c r="E74" s="72"/>
      <c r="F74" s="72"/>
      <c r="G74" s="72"/>
      <c r="H74" s="72"/>
      <c r="I74" s="72"/>
      <c r="J74" s="72"/>
      <c r="K74" s="72"/>
      <c r="L74" s="72"/>
      <c r="M74" s="72"/>
      <c r="N74" s="68"/>
      <c r="O74" s="73"/>
    </row>
    <row r="75" spans="1:15" ht="26.45" customHeight="1" x14ac:dyDescent="0.25">
      <c r="A75" s="19"/>
      <c r="B75" s="70"/>
      <c r="C75" s="85"/>
      <c r="D75" s="73"/>
      <c r="E75" s="74" t="s">
        <v>4</v>
      </c>
      <c r="G75" s="75" t="s">
        <v>5</v>
      </c>
      <c r="H75" s="75" t="s">
        <v>6</v>
      </c>
      <c r="I75" s="75" t="s">
        <v>7</v>
      </c>
      <c r="J75" s="75" t="s">
        <v>8</v>
      </c>
      <c r="K75" s="75" t="s">
        <v>9</v>
      </c>
      <c r="L75" s="75" t="s">
        <v>10</v>
      </c>
      <c r="M75" s="75" t="s">
        <v>11</v>
      </c>
      <c r="N75" s="68"/>
      <c r="O75" s="73"/>
    </row>
    <row r="76" spans="1:15" ht="18.75" x14ac:dyDescent="0.25">
      <c r="A76" s="19"/>
      <c r="B76" s="70"/>
      <c r="C76" s="116" t="s">
        <v>33</v>
      </c>
      <c r="D76" s="84" t="s">
        <v>36</v>
      </c>
      <c r="E76" s="111"/>
      <c r="G76" s="117"/>
      <c r="H76" s="117"/>
      <c r="I76" s="117"/>
      <c r="J76" s="117"/>
      <c r="K76" s="117"/>
      <c r="L76" s="117"/>
      <c r="M76" s="80"/>
      <c r="N76" s="68"/>
      <c r="O76" s="73"/>
    </row>
    <row r="77" spans="1:15" ht="18.75" x14ac:dyDescent="0.25">
      <c r="A77" s="19"/>
      <c r="B77" s="70"/>
      <c r="C77" s="118"/>
      <c r="D77" s="84" t="s">
        <v>36</v>
      </c>
      <c r="E77" s="119"/>
      <c r="G77" s="117"/>
      <c r="H77" s="117"/>
      <c r="I77" s="117"/>
      <c r="J77" s="117"/>
      <c r="K77" s="117"/>
      <c r="L77" s="117"/>
      <c r="M77" s="80"/>
      <c r="N77" s="68"/>
      <c r="O77" s="73"/>
    </row>
    <row r="78" spans="1:15" ht="10.5" customHeight="1" x14ac:dyDescent="0.25">
      <c r="A78" s="19"/>
      <c r="B78" s="70"/>
      <c r="C78" s="82"/>
      <c r="D78" s="82"/>
      <c r="E78" s="115"/>
      <c r="G78" s="110"/>
      <c r="H78" s="110"/>
      <c r="I78" s="110"/>
      <c r="J78" s="110"/>
      <c r="K78" s="110"/>
      <c r="L78" s="110"/>
      <c r="M78" s="80"/>
      <c r="N78" s="68"/>
      <c r="O78" s="19"/>
    </row>
    <row r="79" spans="1:15" ht="18.75" x14ac:dyDescent="0.25">
      <c r="A79" s="19"/>
      <c r="B79" s="70"/>
      <c r="C79" s="76" t="s">
        <v>37</v>
      </c>
      <c r="D79" s="84" t="s">
        <v>38</v>
      </c>
      <c r="E79" s="107"/>
      <c r="G79" s="117"/>
      <c r="H79" s="117"/>
      <c r="I79" s="117"/>
      <c r="J79" s="117"/>
      <c r="K79" s="117"/>
      <c r="L79" s="117"/>
      <c r="M79" s="80"/>
      <c r="N79" s="68"/>
      <c r="O79" s="73"/>
    </row>
    <row r="80" spans="1:15" ht="18.75" x14ac:dyDescent="0.25">
      <c r="A80" s="19"/>
      <c r="B80" s="70"/>
      <c r="C80" s="76"/>
      <c r="D80" s="84" t="s">
        <v>38</v>
      </c>
      <c r="E80" s="111"/>
      <c r="G80" s="117"/>
      <c r="H80" s="117"/>
      <c r="I80" s="117"/>
      <c r="J80" s="117"/>
      <c r="K80" s="117"/>
      <c r="L80" s="117"/>
      <c r="M80" s="80"/>
      <c r="N80" s="68"/>
      <c r="O80" s="73"/>
    </row>
    <row r="81" spans="1:15" ht="15.75" x14ac:dyDescent="0.25">
      <c r="A81" s="19"/>
      <c r="B81" s="70"/>
      <c r="C81" s="76"/>
      <c r="D81" s="112" t="s">
        <v>48</v>
      </c>
      <c r="E81" s="111"/>
      <c r="G81" s="113"/>
      <c r="H81" s="113"/>
      <c r="I81" s="113"/>
      <c r="J81" s="113"/>
      <c r="K81" s="113"/>
      <c r="L81" s="113"/>
      <c r="M81" s="80"/>
      <c r="N81" s="68"/>
      <c r="O81" s="73"/>
    </row>
    <row r="82" spans="1:15" ht="15.75" x14ac:dyDescent="0.25">
      <c r="A82" s="19"/>
      <c r="B82" s="70"/>
      <c r="C82" s="76"/>
      <c r="D82" s="114"/>
      <c r="E82" s="111"/>
      <c r="G82" s="113"/>
      <c r="H82" s="113"/>
      <c r="I82" s="113"/>
      <c r="J82" s="113"/>
      <c r="K82" s="113"/>
      <c r="L82" s="113"/>
      <c r="M82" s="80"/>
      <c r="N82" s="68"/>
      <c r="O82" s="73"/>
    </row>
    <row r="83" spans="1:15" x14ac:dyDescent="0.25">
      <c r="A83" s="19"/>
      <c r="B83" s="70"/>
      <c r="C83" s="73"/>
      <c r="D83" s="73"/>
      <c r="N83" s="68"/>
      <c r="O83" s="73"/>
    </row>
    <row r="84" spans="1:15" ht="18.75" x14ac:dyDescent="0.25">
      <c r="A84" s="19"/>
      <c r="B84" s="70"/>
      <c r="C84" s="120" t="s">
        <v>49</v>
      </c>
      <c r="D84" s="73"/>
      <c r="N84" s="68"/>
      <c r="O84" s="73"/>
    </row>
    <row r="85" spans="1:15" ht="18" x14ac:dyDescent="0.25">
      <c r="A85" s="19"/>
      <c r="B85" s="70"/>
      <c r="C85" s="88" t="s">
        <v>39</v>
      </c>
      <c r="D85" s="90"/>
      <c r="N85" s="68"/>
      <c r="O85" s="73"/>
    </row>
    <row r="86" spans="1:15" x14ac:dyDescent="0.25">
      <c r="A86" s="19"/>
      <c r="B86" s="70"/>
      <c r="C86" s="88" t="s">
        <v>40</v>
      </c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68"/>
      <c r="O86" s="73"/>
    </row>
    <row r="87" spans="1:15" ht="15.75" thickBot="1" x14ac:dyDescent="0.3">
      <c r="A87" s="19"/>
      <c r="B87" s="92"/>
      <c r="C87" s="93"/>
      <c r="D87" s="93"/>
      <c r="E87" s="93"/>
      <c r="F87" s="93"/>
      <c r="G87" s="93"/>
      <c r="H87" s="93"/>
      <c r="I87" s="121"/>
      <c r="J87" s="121"/>
      <c r="K87" s="121"/>
      <c r="L87" s="121"/>
      <c r="M87" s="93"/>
      <c r="N87" s="94"/>
      <c r="O87" s="73"/>
    </row>
    <row r="88" spans="1:15" ht="15.75" thickBot="1" x14ac:dyDescent="0.3">
      <c r="A88" s="19"/>
      <c r="B88" s="73"/>
      <c r="C88" s="73"/>
      <c r="D88" s="73"/>
      <c r="E88" s="73"/>
      <c r="F88" s="73"/>
      <c r="G88" s="122"/>
      <c r="H88" s="122"/>
      <c r="I88" s="122"/>
      <c r="J88" s="122"/>
      <c r="K88" s="122"/>
      <c r="L88" s="122"/>
      <c r="M88" s="122"/>
      <c r="N88" s="73"/>
      <c r="O88" s="73"/>
    </row>
    <row r="89" spans="1:15" x14ac:dyDescent="0.25">
      <c r="A89" s="19"/>
      <c r="B89" s="123" t="s">
        <v>50</v>
      </c>
      <c r="C89" s="124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5"/>
      <c r="O89" s="73"/>
    </row>
    <row r="90" spans="1:15" x14ac:dyDescent="0.25">
      <c r="A90" s="19"/>
      <c r="B90" s="126"/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28"/>
      <c r="O90" s="73"/>
    </row>
    <row r="91" spans="1:15" x14ac:dyDescent="0.25">
      <c r="A91" s="19"/>
      <c r="B91" s="126"/>
      <c r="C91" s="127"/>
      <c r="D91" s="127"/>
      <c r="E91" s="127"/>
      <c r="F91" s="127"/>
      <c r="G91" s="127"/>
      <c r="H91" s="127"/>
      <c r="I91" s="127"/>
      <c r="J91" s="127"/>
      <c r="K91" s="127"/>
      <c r="L91" s="127"/>
      <c r="M91" s="127"/>
      <c r="N91" s="128"/>
      <c r="O91" s="73"/>
    </row>
    <row r="92" spans="1:15" ht="15.75" thickBot="1" x14ac:dyDescent="0.3">
      <c r="A92" s="19"/>
      <c r="B92" s="129"/>
      <c r="C92" s="130"/>
      <c r="D92" s="130"/>
      <c r="E92" s="130"/>
      <c r="F92" s="130"/>
      <c r="G92" s="130"/>
      <c r="H92" s="130"/>
      <c r="I92" s="130"/>
      <c r="J92" s="130"/>
      <c r="K92" s="130"/>
      <c r="L92" s="130"/>
      <c r="M92" s="130"/>
      <c r="N92" s="131"/>
      <c r="O92" s="73"/>
    </row>
    <row r="93" spans="1:15" x14ac:dyDescent="0.25">
      <c r="A93" s="19"/>
      <c r="B93" s="73"/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</row>
    <row r="94" spans="1:15" ht="15.75" x14ac:dyDescent="0.25">
      <c r="A94" s="19"/>
      <c r="B94" s="73"/>
      <c r="C94" s="73"/>
      <c r="D94" s="132" t="s">
        <v>51</v>
      </c>
      <c r="E94" s="132"/>
      <c r="F94" s="132"/>
      <c r="G94" s="132"/>
      <c r="H94" s="132"/>
      <c r="I94" s="132"/>
      <c r="J94" s="133"/>
      <c r="K94" s="134"/>
      <c r="L94" s="134"/>
      <c r="M94" s="134"/>
      <c r="N94" s="73"/>
      <c r="O94" s="73"/>
    </row>
    <row r="95" spans="1:15" ht="18" x14ac:dyDescent="0.25">
      <c r="A95" s="19"/>
      <c r="B95" s="73"/>
      <c r="C95" s="73"/>
      <c r="D95" s="73"/>
      <c r="E95" s="73"/>
      <c r="F95" s="90"/>
      <c r="G95" s="135"/>
      <c r="H95" s="135"/>
      <c r="I95" s="135"/>
      <c r="J95" s="73"/>
      <c r="K95" s="136"/>
      <c r="L95" s="136"/>
      <c r="M95" s="136"/>
      <c r="N95" s="73"/>
      <c r="O95" s="73"/>
    </row>
  </sheetData>
  <mergeCells count="30">
    <mergeCell ref="C79:C82"/>
    <mergeCell ref="D81:D82"/>
    <mergeCell ref="I87:L87"/>
    <mergeCell ref="B89:N92"/>
    <mergeCell ref="D94:I94"/>
    <mergeCell ref="K94:M94"/>
    <mergeCell ref="C44:C46"/>
    <mergeCell ref="C48:C51"/>
    <mergeCell ref="C66:C69"/>
    <mergeCell ref="D68:D69"/>
    <mergeCell ref="C71:C72"/>
    <mergeCell ref="C76:C77"/>
    <mergeCell ref="I26:J26"/>
    <mergeCell ref="L26:M26"/>
    <mergeCell ref="I27:J27"/>
    <mergeCell ref="L27:M27"/>
    <mergeCell ref="C34:C36"/>
    <mergeCell ref="C38:C40"/>
    <mergeCell ref="I14:M14"/>
    <mergeCell ref="I16:M16"/>
    <mergeCell ref="I18:M18"/>
    <mergeCell ref="I20:M20"/>
    <mergeCell ref="I22:M22"/>
    <mergeCell ref="I24:M24"/>
    <mergeCell ref="I3:M3"/>
    <mergeCell ref="I5:M5"/>
    <mergeCell ref="I7:M7"/>
    <mergeCell ref="J9:M9"/>
    <mergeCell ref="I11:M11"/>
    <mergeCell ref="J12:M1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1"/>
  <sheetViews>
    <sheetView zoomScale="80" zoomScaleNormal="80" workbookViewId="0">
      <selection activeCell="P20" sqref="P20"/>
    </sheetView>
  </sheetViews>
  <sheetFormatPr baseColWidth="10" defaultRowHeight="15" x14ac:dyDescent="0.25"/>
  <cols>
    <col min="1" max="1" width="3.42578125" style="24" customWidth="1"/>
    <col min="2" max="2" width="4.28515625" style="24" customWidth="1"/>
    <col min="3" max="3" width="13.42578125" style="24" customWidth="1"/>
    <col min="4" max="4" width="67.5703125" style="24" customWidth="1"/>
    <col min="5" max="5" width="11.28515625" style="24" customWidth="1"/>
    <col min="6" max="6" width="2.85546875" style="24" customWidth="1"/>
    <col min="7" max="9" width="8.85546875" style="24" customWidth="1"/>
    <col min="10" max="10" width="10.42578125" style="24" customWidth="1"/>
    <col min="11" max="11" width="9.42578125" style="24" customWidth="1"/>
    <col min="12" max="13" width="8.85546875" style="24" customWidth="1"/>
    <col min="14" max="14" width="3.85546875" style="24" customWidth="1"/>
    <col min="15" max="15" width="3.42578125" style="24" customWidth="1"/>
    <col min="16" max="256" width="11.42578125" style="24"/>
    <col min="257" max="257" width="3.42578125" style="24" customWidth="1"/>
    <col min="258" max="258" width="4.28515625" style="24" customWidth="1"/>
    <col min="259" max="259" width="13.42578125" style="24" customWidth="1"/>
    <col min="260" max="260" width="67.5703125" style="24" customWidth="1"/>
    <col min="261" max="261" width="11.28515625" style="24" customWidth="1"/>
    <col min="262" max="262" width="2.85546875" style="24" customWidth="1"/>
    <col min="263" max="265" width="8.85546875" style="24" customWidth="1"/>
    <col min="266" max="266" width="10.42578125" style="24" customWidth="1"/>
    <col min="267" max="267" width="9.42578125" style="24" customWidth="1"/>
    <col min="268" max="269" width="8.85546875" style="24" customWidth="1"/>
    <col min="270" max="270" width="3.85546875" style="24" customWidth="1"/>
    <col min="271" max="271" width="3.42578125" style="24" customWidth="1"/>
    <col min="272" max="512" width="11.42578125" style="24"/>
    <col min="513" max="513" width="3.42578125" style="24" customWidth="1"/>
    <col min="514" max="514" width="4.28515625" style="24" customWidth="1"/>
    <col min="515" max="515" width="13.42578125" style="24" customWidth="1"/>
    <col min="516" max="516" width="67.5703125" style="24" customWidth="1"/>
    <col min="517" max="517" width="11.28515625" style="24" customWidth="1"/>
    <col min="518" max="518" width="2.85546875" style="24" customWidth="1"/>
    <col min="519" max="521" width="8.85546875" style="24" customWidth="1"/>
    <col min="522" max="522" width="10.42578125" style="24" customWidth="1"/>
    <col min="523" max="523" width="9.42578125" style="24" customWidth="1"/>
    <col min="524" max="525" width="8.85546875" style="24" customWidth="1"/>
    <col min="526" max="526" width="3.85546875" style="24" customWidth="1"/>
    <col min="527" max="527" width="3.42578125" style="24" customWidth="1"/>
    <col min="528" max="768" width="11.42578125" style="24"/>
    <col min="769" max="769" width="3.42578125" style="24" customWidth="1"/>
    <col min="770" max="770" width="4.28515625" style="24" customWidth="1"/>
    <col min="771" max="771" width="13.42578125" style="24" customWidth="1"/>
    <col min="772" max="772" width="67.5703125" style="24" customWidth="1"/>
    <col min="773" max="773" width="11.28515625" style="24" customWidth="1"/>
    <col min="774" max="774" width="2.85546875" style="24" customWidth="1"/>
    <col min="775" max="777" width="8.85546875" style="24" customWidth="1"/>
    <col min="778" max="778" width="10.42578125" style="24" customWidth="1"/>
    <col min="779" max="779" width="9.42578125" style="24" customWidth="1"/>
    <col min="780" max="781" width="8.85546875" style="24" customWidth="1"/>
    <col min="782" max="782" width="3.85546875" style="24" customWidth="1"/>
    <col min="783" max="783" width="3.42578125" style="24" customWidth="1"/>
    <col min="784" max="1024" width="11.42578125" style="24"/>
    <col min="1025" max="1025" width="3.42578125" style="24" customWidth="1"/>
    <col min="1026" max="1026" width="4.28515625" style="24" customWidth="1"/>
    <col min="1027" max="1027" width="13.42578125" style="24" customWidth="1"/>
    <col min="1028" max="1028" width="67.5703125" style="24" customWidth="1"/>
    <col min="1029" max="1029" width="11.28515625" style="24" customWidth="1"/>
    <col min="1030" max="1030" width="2.85546875" style="24" customWidth="1"/>
    <col min="1031" max="1033" width="8.85546875" style="24" customWidth="1"/>
    <col min="1034" max="1034" width="10.42578125" style="24" customWidth="1"/>
    <col min="1035" max="1035" width="9.42578125" style="24" customWidth="1"/>
    <col min="1036" max="1037" width="8.85546875" style="24" customWidth="1"/>
    <col min="1038" max="1038" width="3.85546875" style="24" customWidth="1"/>
    <col min="1039" max="1039" width="3.42578125" style="24" customWidth="1"/>
    <col min="1040" max="1280" width="11.42578125" style="24"/>
    <col min="1281" max="1281" width="3.42578125" style="24" customWidth="1"/>
    <col min="1282" max="1282" width="4.28515625" style="24" customWidth="1"/>
    <col min="1283" max="1283" width="13.42578125" style="24" customWidth="1"/>
    <col min="1284" max="1284" width="67.5703125" style="24" customWidth="1"/>
    <col min="1285" max="1285" width="11.28515625" style="24" customWidth="1"/>
    <col min="1286" max="1286" width="2.85546875" style="24" customWidth="1"/>
    <col min="1287" max="1289" width="8.85546875" style="24" customWidth="1"/>
    <col min="1290" max="1290" width="10.42578125" style="24" customWidth="1"/>
    <col min="1291" max="1291" width="9.42578125" style="24" customWidth="1"/>
    <col min="1292" max="1293" width="8.85546875" style="24" customWidth="1"/>
    <col min="1294" max="1294" width="3.85546875" style="24" customWidth="1"/>
    <col min="1295" max="1295" width="3.42578125" style="24" customWidth="1"/>
    <col min="1296" max="1536" width="11.42578125" style="24"/>
    <col min="1537" max="1537" width="3.42578125" style="24" customWidth="1"/>
    <col min="1538" max="1538" width="4.28515625" style="24" customWidth="1"/>
    <col min="1539" max="1539" width="13.42578125" style="24" customWidth="1"/>
    <col min="1540" max="1540" width="67.5703125" style="24" customWidth="1"/>
    <col min="1541" max="1541" width="11.28515625" style="24" customWidth="1"/>
    <col min="1542" max="1542" width="2.85546875" style="24" customWidth="1"/>
    <col min="1543" max="1545" width="8.85546875" style="24" customWidth="1"/>
    <col min="1546" max="1546" width="10.42578125" style="24" customWidth="1"/>
    <col min="1547" max="1547" width="9.42578125" style="24" customWidth="1"/>
    <col min="1548" max="1549" width="8.85546875" style="24" customWidth="1"/>
    <col min="1550" max="1550" width="3.85546875" style="24" customWidth="1"/>
    <col min="1551" max="1551" width="3.42578125" style="24" customWidth="1"/>
    <col min="1552" max="1792" width="11.42578125" style="24"/>
    <col min="1793" max="1793" width="3.42578125" style="24" customWidth="1"/>
    <col min="1794" max="1794" width="4.28515625" style="24" customWidth="1"/>
    <col min="1795" max="1795" width="13.42578125" style="24" customWidth="1"/>
    <col min="1796" max="1796" width="67.5703125" style="24" customWidth="1"/>
    <col min="1797" max="1797" width="11.28515625" style="24" customWidth="1"/>
    <col min="1798" max="1798" width="2.85546875" style="24" customWidth="1"/>
    <col min="1799" max="1801" width="8.85546875" style="24" customWidth="1"/>
    <col min="1802" max="1802" width="10.42578125" style="24" customWidth="1"/>
    <col min="1803" max="1803" width="9.42578125" style="24" customWidth="1"/>
    <col min="1804" max="1805" width="8.85546875" style="24" customWidth="1"/>
    <col min="1806" max="1806" width="3.85546875" style="24" customWidth="1"/>
    <col min="1807" max="1807" width="3.42578125" style="24" customWidth="1"/>
    <col min="1808" max="2048" width="11.42578125" style="24"/>
    <col min="2049" max="2049" width="3.42578125" style="24" customWidth="1"/>
    <col min="2050" max="2050" width="4.28515625" style="24" customWidth="1"/>
    <col min="2051" max="2051" width="13.42578125" style="24" customWidth="1"/>
    <col min="2052" max="2052" width="67.5703125" style="24" customWidth="1"/>
    <col min="2053" max="2053" width="11.28515625" style="24" customWidth="1"/>
    <col min="2054" max="2054" width="2.85546875" style="24" customWidth="1"/>
    <col min="2055" max="2057" width="8.85546875" style="24" customWidth="1"/>
    <col min="2058" max="2058" width="10.42578125" style="24" customWidth="1"/>
    <col min="2059" max="2059" width="9.42578125" style="24" customWidth="1"/>
    <col min="2060" max="2061" width="8.85546875" style="24" customWidth="1"/>
    <col min="2062" max="2062" width="3.85546875" style="24" customWidth="1"/>
    <col min="2063" max="2063" width="3.42578125" style="24" customWidth="1"/>
    <col min="2064" max="2304" width="11.42578125" style="24"/>
    <col min="2305" max="2305" width="3.42578125" style="24" customWidth="1"/>
    <col min="2306" max="2306" width="4.28515625" style="24" customWidth="1"/>
    <col min="2307" max="2307" width="13.42578125" style="24" customWidth="1"/>
    <col min="2308" max="2308" width="67.5703125" style="24" customWidth="1"/>
    <col min="2309" max="2309" width="11.28515625" style="24" customWidth="1"/>
    <col min="2310" max="2310" width="2.85546875" style="24" customWidth="1"/>
    <col min="2311" max="2313" width="8.85546875" style="24" customWidth="1"/>
    <col min="2314" max="2314" width="10.42578125" style="24" customWidth="1"/>
    <col min="2315" max="2315" width="9.42578125" style="24" customWidth="1"/>
    <col min="2316" max="2317" width="8.85546875" style="24" customWidth="1"/>
    <col min="2318" max="2318" width="3.85546875" style="24" customWidth="1"/>
    <col min="2319" max="2319" width="3.42578125" style="24" customWidth="1"/>
    <col min="2320" max="2560" width="11.42578125" style="24"/>
    <col min="2561" max="2561" width="3.42578125" style="24" customWidth="1"/>
    <col min="2562" max="2562" width="4.28515625" style="24" customWidth="1"/>
    <col min="2563" max="2563" width="13.42578125" style="24" customWidth="1"/>
    <col min="2564" max="2564" width="67.5703125" style="24" customWidth="1"/>
    <col min="2565" max="2565" width="11.28515625" style="24" customWidth="1"/>
    <col min="2566" max="2566" width="2.85546875" style="24" customWidth="1"/>
    <col min="2567" max="2569" width="8.85546875" style="24" customWidth="1"/>
    <col min="2570" max="2570" width="10.42578125" style="24" customWidth="1"/>
    <col min="2571" max="2571" width="9.42578125" style="24" customWidth="1"/>
    <col min="2572" max="2573" width="8.85546875" style="24" customWidth="1"/>
    <col min="2574" max="2574" width="3.85546875" style="24" customWidth="1"/>
    <col min="2575" max="2575" width="3.42578125" style="24" customWidth="1"/>
    <col min="2576" max="2816" width="11.42578125" style="24"/>
    <col min="2817" max="2817" width="3.42578125" style="24" customWidth="1"/>
    <col min="2818" max="2818" width="4.28515625" style="24" customWidth="1"/>
    <col min="2819" max="2819" width="13.42578125" style="24" customWidth="1"/>
    <col min="2820" max="2820" width="67.5703125" style="24" customWidth="1"/>
    <col min="2821" max="2821" width="11.28515625" style="24" customWidth="1"/>
    <col min="2822" max="2822" width="2.85546875" style="24" customWidth="1"/>
    <col min="2823" max="2825" width="8.85546875" style="24" customWidth="1"/>
    <col min="2826" max="2826" width="10.42578125" style="24" customWidth="1"/>
    <col min="2827" max="2827" width="9.42578125" style="24" customWidth="1"/>
    <col min="2828" max="2829" width="8.85546875" style="24" customWidth="1"/>
    <col min="2830" max="2830" width="3.85546875" style="24" customWidth="1"/>
    <col min="2831" max="2831" width="3.42578125" style="24" customWidth="1"/>
    <col min="2832" max="3072" width="11.42578125" style="24"/>
    <col min="3073" max="3073" width="3.42578125" style="24" customWidth="1"/>
    <col min="3074" max="3074" width="4.28515625" style="24" customWidth="1"/>
    <col min="3075" max="3075" width="13.42578125" style="24" customWidth="1"/>
    <col min="3076" max="3076" width="67.5703125" style="24" customWidth="1"/>
    <col min="3077" max="3077" width="11.28515625" style="24" customWidth="1"/>
    <col min="3078" max="3078" width="2.85546875" style="24" customWidth="1"/>
    <col min="3079" max="3081" width="8.85546875" style="24" customWidth="1"/>
    <col min="3082" max="3082" width="10.42578125" style="24" customWidth="1"/>
    <col min="3083" max="3083" width="9.42578125" style="24" customWidth="1"/>
    <col min="3084" max="3085" width="8.85546875" style="24" customWidth="1"/>
    <col min="3086" max="3086" width="3.85546875" style="24" customWidth="1"/>
    <col min="3087" max="3087" width="3.42578125" style="24" customWidth="1"/>
    <col min="3088" max="3328" width="11.42578125" style="24"/>
    <col min="3329" max="3329" width="3.42578125" style="24" customWidth="1"/>
    <col min="3330" max="3330" width="4.28515625" style="24" customWidth="1"/>
    <col min="3331" max="3331" width="13.42578125" style="24" customWidth="1"/>
    <col min="3332" max="3332" width="67.5703125" style="24" customWidth="1"/>
    <col min="3333" max="3333" width="11.28515625" style="24" customWidth="1"/>
    <col min="3334" max="3334" width="2.85546875" style="24" customWidth="1"/>
    <col min="3335" max="3337" width="8.85546875" style="24" customWidth="1"/>
    <col min="3338" max="3338" width="10.42578125" style="24" customWidth="1"/>
    <col min="3339" max="3339" width="9.42578125" style="24" customWidth="1"/>
    <col min="3340" max="3341" width="8.85546875" style="24" customWidth="1"/>
    <col min="3342" max="3342" width="3.85546875" style="24" customWidth="1"/>
    <col min="3343" max="3343" width="3.42578125" style="24" customWidth="1"/>
    <col min="3344" max="3584" width="11.42578125" style="24"/>
    <col min="3585" max="3585" width="3.42578125" style="24" customWidth="1"/>
    <col min="3586" max="3586" width="4.28515625" style="24" customWidth="1"/>
    <col min="3587" max="3587" width="13.42578125" style="24" customWidth="1"/>
    <col min="3588" max="3588" width="67.5703125" style="24" customWidth="1"/>
    <col min="3589" max="3589" width="11.28515625" style="24" customWidth="1"/>
    <col min="3590" max="3590" width="2.85546875" style="24" customWidth="1"/>
    <col min="3591" max="3593" width="8.85546875" style="24" customWidth="1"/>
    <col min="3594" max="3594" width="10.42578125" style="24" customWidth="1"/>
    <col min="3595" max="3595" width="9.42578125" style="24" customWidth="1"/>
    <col min="3596" max="3597" width="8.85546875" style="24" customWidth="1"/>
    <col min="3598" max="3598" width="3.85546875" style="24" customWidth="1"/>
    <col min="3599" max="3599" width="3.42578125" style="24" customWidth="1"/>
    <col min="3600" max="3840" width="11.42578125" style="24"/>
    <col min="3841" max="3841" width="3.42578125" style="24" customWidth="1"/>
    <col min="3842" max="3842" width="4.28515625" style="24" customWidth="1"/>
    <col min="3843" max="3843" width="13.42578125" style="24" customWidth="1"/>
    <col min="3844" max="3844" width="67.5703125" style="24" customWidth="1"/>
    <col min="3845" max="3845" width="11.28515625" style="24" customWidth="1"/>
    <col min="3846" max="3846" width="2.85546875" style="24" customWidth="1"/>
    <col min="3847" max="3849" width="8.85546875" style="24" customWidth="1"/>
    <col min="3850" max="3850" width="10.42578125" style="24" customWidth="1"/>
    <col min="3851" max="3851" width="9.42578125" style="24" customWidth="1"/>
    <col min="3852" max="3853" width="8.85546875" style="24" customWidth="1"/>
    <col min="3854" max="3854" width="3.85546875" style="24" customWidth="1"/>
    <col min="3855" max="3855" width="3.42578125" style="24" customWidth="1"/>
    <col min="3856" max="4096" width="11.42578125" style="24"/>
    <col min="4097" max="4097" width="3.42578125" style="24" customWidth="1"/>
    <col min="4098" max="4098" width="4.28515625" style="24" customWidth="1"/>
    <col min="4099" max="4099" width="13.42578125" style="24" customWidth="1"/>
    <col min="4100" max="4100" width="67.5703125" style="24" customWidth="1"/>
    <col min="4101" max="4101" width="11.28515625" style="24" customWidth="1"/>
    <col min="4102" max="4102" width="2.85546875" style="24" customWidth="1"/>
    <col min="4103" max="4105" width="8.85546875" style="24" customWidth="1"/>
    <col min="4106" max="4106" width="10.42578125" style="24" customWidth="1"/>
    <col min="4107" max="4107" width="9.42578125" style="24" customWidth="1"/>
    <col min="4108" max="4109" width="8.85546875" style="24" customWidth="1"/>
    <col min="4110" max="4110" width="3.85546875" style="24" customWidth="1"/>
    <col min="4111" max="4111" width="3.42578125" style="24" customWidth="1"/>
    <col min="4112" max="4352" width="11.42578125" style="24"/>
    <col min="4353" max="4353" width="3.42578125" style="24" customWidth="1"/>
    <col min="4354" max="4354" width="4.28515625" style="24" customWidth="1"/>
    <col min="4355" max="4355" width="13.42578125" style="24" customWidth="1"/>
    <col min="4356" max="4356" width="67.5703125" style="24" customWidth="1"/>
    <col min="4357" max="4357" width="11.28515625" style="24" customWidth="1"/>
    <col min="4358" max="4358" width="2.85546875" style="24" customWidth="1"/>
    <col min="4359" max="4361" width="8.85546875" style="24" customWidth="1"/>
    <col min="4362" max="4362" width="10.42578125" style="24" customWidth="1"/>
    <col min="4363" max="4363" width="9.42578125" style="24" customWidth="1"/>
    <col min="4364" max="4365" width="8.85546875" style="24" customWidth="1"/>
    <col min="4366" max="4366" width="3.85546875" style="24" customWidth="1"/>
    <col min="4367" max="4367" width="3.42578125" style="24" customWidth="1"/>
    <col min="4368" max="4608" width="11.42578125" style="24"/>
    <col min="4609" max="4609" width="3.42578125" style="24" customWidth="1"/>
    <col min="4610" max="4610" width="4.28515625" style="24" customWidth="1"/>
    <col min="4611" max="4611" width="13.42578125" style="24" customWidth="1"/>
    <col min="4612" max="4612" width="67.5703125" style="24" customWidth="1"/>
    <col min="4613" max="4613" width="11.28515625" style="24" customWidth="1"/>
    <col min="4614" max="4614" width="2.85546875" style="24" customWidth="1"/>
    <col min="4615" max="4617" width="8.85546875" style="24" customWidth="1"/>
    <col min="4618" max="4618" width="10.42578125" style="24" customWidth="1"/>
    <col min="4619" max="4619" width="9.42578125" style="24" customWidth="1"/>
    <col min="4620" max="4621" width="8.85546875" style="24" customWidth="1"/>
    <col min="4622" max="4622" width="3.85546875" style="24" customWidth="1"/>
    <col min="4623" max="4623" width="3.42578125" style="24" customWidth="1"/>
    <col min="4624" max="4864" width="11.42578125" style="24"/>
    <col min="4865" max="4865" width="3.42578125" style="24" customWidth="1"/>
    <col min="4866" max="4866" width="4.28515625" style="24" customWidth="1"/>
    <col min="4867" max="4867" width="13.42578125" style="24" customWidth="1"/>
    <col min="4868" max="4868" width="67.5703125" style="24" customWidth="1"/>
    <col min="4869" max="4869" width="11.28515625" style="24" customWidth="1"/>
    <col min="4870" max="4870" width="2.85546875" style="24" customWidth="1"/>
    <col min="4871" max="4873" width="8.85546875" style="24" customWidth="1"/>
    <col min="4874" max="4874" width="10.42578125" style="24" customWidth="1"/>
    <col min="4875" max="4875" width="9.42578125" style="24" customWidth="1"/>
    <col min="4876" max="4877" width="8.85546875" style="24" customWidth="1"/>
    <col min="4878" max="4878" width="3.85546875" style="24" customWidth="1"/>
    <col min="4879" max="4879" width="3.42578125" style="24" customWidth="1"/>
    <col min="4880" max="5120" width="11.42578125" style="24"/>
    <col min="5121" max="5121" width="3.42578125" style="24" customWidth="1"/>
    <col min="5122" max="5122" width="4.28515625" style="24" customWidth="1"/>
    <col min="5123" max="5123" width="13.42578125" style="24" customWidth="1"/>
    <col min="5124" max="5124" width="67.5703125" style="24" customWidth="1"/>
    <col min="5125" max="5125" width="11.28515625" style="24" customWidth="1"/>
    <col min="5126" max="5126" width="2.85546875" style="24" customWidth="1"/>
    <col min="5127" max="5129" width="8.85546875" style="24" customWidth="1"/>
    <col min="5130" max="5130" width="10.42578125" style="24" customWidth="1"/>
    <col min="5131" max="5131" width="9.42578125" style="24" customWidth="1"/>
    <col min="5132" max="5133" width="8.85546875" style="24" customWidth="1"/>
    <col min="5134" max="5134" width="3.85546875" style="24" customWidth="1"/>
    <col min="5135" max="5135" width="3.42578125" style="24" customWidth="1"/>
    <col min="5136" max="5376" width="11.42578125" style="24"/>
    <col min="5377" max="5377" width="3.42578125" style="24" customWidth="1"/>
    <col min="5378" max="5378" width="4.28515625" style="24" customWidth="1"/>
    <col min="5379" max="5379" width="13.42578125" style="24" customWidth="1"/>
    <col min="5380" max="5380" width="67.5703125" style="24" customWidth="1"/>
    <col min="5381" max="5381" width="11.28515625" style="24" customWidth="1"/>
    <col min="5382" max="5382" width="2.85546875" style="24" customWidth="1"/>
    <col min="5383" max="5385" width="8.85546875" style="24" customWidth="1"/>
    <col min="5386" max="5386" width="10.42578125" style="24" customWidth="1"/>
    <col min="5387" max="5387" width="9.42578125" style="24" customWidth="1"/>
    <col min="5388" max="5389" width="8.85546875" style="24" customWidth="1"/>
    <col min="5390" max="5390" width="3.85546875" style="24" customWidth="1"/>
    <col min="5391" max="5391" width="3.42578125" style="24" customWidth="1"/>
    <col min="5392" max="5632" width="11.42578125" style="24"/>
    <col min="5633" max="5633" width="3.42578125" style="24" customWidth="1"/>
    <col min="5634" max="5634" width="4.28515625" style="24" customWidth="1"/>
    <col min="5635" max="5635" width="13.42578125" style="24" customWidth="1"/>
    <col min="5636" max="5636" width="67.5703125" style="24" customWidth="1"/>
    <col min="5637" max="5637" width="11.28515625" style="24" customWidth="1"/>
    <col min="5638" max="5638" width="2.85546875" style="24" customWidth="1"/>
    <col min="5639" max="5641" width="8.85546875" style="24" customWidth="1"/>
    <col min="5642" max="5642" width="10.42578125" style="24" customWidth="1"/>
    <col min="5643" max="5643" width="9.42578125" style="24" customWidth="1"/>
    <col min="5644" max="5645" width="8.85546875" style="24" customWidth="1"/>
    <col min="5646" max="5646" width="3.85546875" style="24" customWidth="1"/>
    <col min="5647" max="5647" width="3.42578125" style="24" customWidth="1"/>
    <col min="5648" max="5888" width="11.42578125" style="24"/>
    <col min="5889" max="5889" width="3.42578125" style="24" customWidth="1"/>
    <col min="5890" max="5890" width="4.28515625" style="24" customWidth="1"/>
    <col min="5891" max="5891" width="13.42578125" style="24" customWidth="1"/>
    <col min="5892" max="5892" width="67.5703125" style="24" customWidth="1"/>
    <col min="5893" max="5893" width="11.28515625" style="24" customWidth="1"/>
    <col min="5894" max="5894" width="2.85546875" style="24" customWidth="1"/>
    <col min="5895" max="5897" width="8.85546875" style="24" customWidth="1"/>
    <col min="5898" max="5898" width="10.42578125" style="24" customWidth="1"/>
    <col min="5899" max="5899" width="9.42578125" style="24" customWidth="1"/>
    <col min="5900" max="5901" width="8.85546875" style="24" customWidth="1"/>
    <col min="5902" max="5902" width="3.85546875" style="24" customWidth="1"/>
    <col min="5903" max="5903" width="3.42578125" style="24" customWidth="1"/>
    <col min="5904" max="6144" width="11.42578125" style="24"/>
    <col min="6145" max="6145" width="3.42578125" style="24" customWidth="1"/>
    <col min="6146" max="6146" width="4.28515625" style="24" customWidth="1"/>
    <col min="6147" max="6147" width="13.42578125" style="24" customWidth="1"/>
    <col min="6148" max="6148" width="67.5703125" style="24" customWidth="1"/>
    <col min="6149" max="6149" width="11.28515625" style="24" customWidth="1"/>
    <col min="6150" max="6150" width="2.85546875" style="24" customWidth="1"/>
    <col min="6151" max="6153" width="8.85546875" style="24" customWidth="1"/>
    <col min="6154" max="6154" width="10.42578125" style="24" customWidth="1"/>
    <col min="6155" max="6155" width="9.42578125" style="24" customWidth="1"/>
    <col min="6156" max="6157" width="8.85546875" style="24" customWidth="1"/>
    <col min="6158" max="6158" width="3.85546875" style="24" customWidth="1"/>
    <col min="6159" max="6159" width="3.42578125" style="24" customWidth="1"/>
    <col min="6160" max="6400" width="11.42578125" style="24"/>
    <col min="6401" max="6401" width="3.42578125" style="24" customWidth="1"/>
    <col min="6402" max="6402" width="4.28515625" style="24" customWidth="1"/>
    <col min="6403" max="6403" width="13.42578125" style="24" customWidth="1"/>
    <col min="6404" max="6404" width="67.5703125" style="24" customWidth="1"/>
    <col min="6405" max="6405" width="11.28515625" style="24" customWidth="1"/>
    <col min="6406" max="6406" width="2.85546875" style="24" customWidth="1"/>
    <col min="6407" max="6409" width="8.85546875" style="24" customWidth="1"/>
    <col min="6410" max="6410" width="10.42578125" style="24" customWidth="1"/>
    <col min="6411" max="6411" width="9.42578125" style="24" customWidth="1"/>
    <col min="6412" max="6413" width="8.85546875" style="24" customWidth="1"/>
    <col min="6414" max="6414" width="3.85546875" style="24" customWidth="1"/>
    <col min="6415" max="6415" width="3.42578125" style="24" customWidth="1"/>
    <col min="6416" max="6656" width="11.42578125" style="24"/>
    <col min="6657" max="6657" width="3.42578125" style="24" customWidth="1"/>
    <col min="6658" max="6658" width="4.28515625" style="24" customWidth="1"/>
    <col min="6659" max="6659" width="13.42578125" style="24" customWidth="1"/>
    <col min="6660" max="6660" width="67.5703125" style="24" customWidth="1"/>
    <col min="6661" max="6661" width="11.28515625" style="24" customWidth="1"/>
    <col min="6662" max="6662" width="2.85546875" style="24" customWidth="1"/>
    <col min="6663" max="6665" width="8.85546875" style="24" customWidth="1"/>
    <col min="6666" max="6666" width="10.42578125" style="24" customWidth="1"/>
    <col min="6667" max="6667" width="9.42578125" style="24" customWidth="1"/>
    <col min="6668" max="6669" width="8.85546875" style="24" customWidth="1"/>
    <col min="6670" max="6670" width="3.85546875" style="24" customWidth="1"/>
    <col min="6671" max="6671" width="3.42578125" style="24" customWidth="1"/>
    <col min="6672" max="6912" width="11.42578125" style="24"/>
    <col min="6913" max="6913" width="3.42578125" style="24" customWidth="1"/>
    <col min="6914" max="6914" width="4.28515625" style="24" customWidth="1"/>
    <col min="6915" max="6915" width="13.42578125" style="24" customWidth="1"/>
    <col min="6916" max="6916" width="67.5703125" style="24" customWidth="1"/>
    <col min="6917" max="6917" width="11.28515625" style="24" customWidth="1"/>
    <col min="6918" max="6918" width="2.85546875" style="24" customWidth="1"/>
    <col min="6919" max="6921" width="8.85546875" style="24" customWidth="1"/>
    <col min="6922" max="6922" width="10.42578125" style="24" customWidth="1"/>
    <col min="6923" max="6923" width="9.42578125" style="24" customWidth="1"/>
    <col min="6924" max="6925" width="8.85546875" style="24" customWidth="1"/>
    <col min="6926" max="6926" width="3.85546875" style="24" customWidth="1"/>
    <col min="6927" max="6927" width="3.42578125" style="24" customWidth="1"/>
    <col min="6928" max="7168" width="11.42578125" style="24"/>
    <col min="7169" max="7169" width="3.42578125" style="24" customWidth="1"/>
    <col min="7170" max="7170" width="4.28515625" style="24" customWidth="1"/>
    <col min="7171" max="7171" width="13.42578125" style="24" customWidth="1"/>
    <col min="7172" max="7172" width="67.5703125" style="24" customWidth="1"/>
    <col min="7173" max="7173" width="11.28515625" style="24" customWidth="1"/>
    <col min="7174" max="7174" width="2.85546875" style="24" customWidth="1"/>
    <col min="7175" max="7177" width="8.85546875" style="24" customWidth="1"/>
    <col min="7178" max="7178" width="10.42578125" style="24" customWidth="1"/>
    <col min="7179" max="7179" width="9.42578125" style="24" customWidth="1"/>
    <col min="7180" max="7181" width="8.85546875" style="24" customWidth="1"/>
    <col min="7182" max="7182" width="3.85546875" style="24" customWidth="1"/>
    <col min="7183" max="7183" width="3.42578125" style="24" customWidth="1"/>
    <col min="7184" max="7424" width="11.42578125" style="24"/>
    <col min="7425" max="7425" width="3.42578125" style="24" customWidth="1"/>
    <col min="7426" max="7426" width="4.28515625" style="24" customWidth="1"/>
    <col min="7427" max="7427" width="13.42578125" style="24" customWidth="1"/>
    <col min="7428" max="7428" width="67.5703125" style="24" customWidth="1"/>
    <col min="7429" max="7429" width="11.28515625" style="24" customWidth="1"/>
    <col min="7430" max="7430" width="2.85546875" style="24" customWidth="1"/>
    <col min="7431" max="7433" width="8.85546875" style="24" customWidth="1"/>
    <col min="7434" max="7434" width="10.42578125" style="24" customWidth="1"/>
    <col min="7435" max="7435" width="9.42578125" style="24" customWidth="1"/>
    <col min="7436" max="7437" width="8.85546875" style="24" customWidth="1"/>
    <col min="7438" max="7438" width="3.85546875" style="24" customWidth="1"/>
    <col min="7439" max="7439" width="3.42578125" style="24" customWidth="1"/>
    <col min="7440" max="7680" width="11.42578125" style="24"/>
    <col min="7681" max="7681" width="3.42578125" style="24" customWidth="1"/>
    <col min="7682" max="7682" width="4.28515625" style="24" customWidth="1"/>
    <col min="7683" max="7683" width="13.42578125" style="24" customWidth="1"/>
    <col min="7684" max="7684" width="67.5703125" style="24" customWidth="1"/>
    <col min="7685" max="7685" width="11.28515625" style="24" customWidth="1"/>
    <col min="7686" max="7686" width="2.85546875" style="24" customWidth="1"/>
    <col min="7687" max="7689" width="8.85546875" style="24" customWidth="1"/>
    <col min="7690" max="7690" width="10.42578125" style="24" customWidth="1"/>
    <col min="7691" max="7691" width="9.42578125" style="24" customWidth="1"/>
    <col min="7692" max="7693" width="8.85546875" style="24" customWidth="1"/>
    <col min="7694" max="7694" width="3.85546875" style="24" customWidth="1"/>
    <col min="7695" max="7695" width="3.42578125" style="24" customWidth="1"/>
    <col min="7696" max="7936" width="11.42578125" style="24"/>
    <col min="7937" max="7937" width="3.42578125" style="24" customWidth="1"/>
    <col min="7938" max="7938" width="4.28515625" style="24" customWidth="1"/>
    <col min="7939" max="7939" width="13.42578125" style="24" customWidth="1"/>
    <col min="7940" max="7940" width="67.5703125" style="24" customWidth="1"/>
    <col min="7941" max="7941" width="11.28515625" style="24" customWidth="1"/>
    <col min="7942" max="7942" width="2.85546875" style="24" customWidth="1"/>
    <col min="7943" max="7945" width="8.85546875" style="24" customWidth="1"/>
    <col min="7946" max="7946" width="10.42578125" style="24" customWidth="1"/>
    <col min="7947" max="7947" width="9.42578125" style="24" customWidth="1"/>
    <col min="7948" max="7949" width="8.85546875" style="24" customWidth="1"/>
    <col min="7950" max="7950" width="3.85546875" style="24" customWidth="1"/>
    <col min="7951" max="7951" width="3.42578125" style="24" customWidth="1"/>
    <col min="7952" max="8192" width="11.42578125" style="24"/>
    <col min="8193" max="8193" width="3.42578125" style="24" customWidth="1"/>
    <col min="8194" max="8194" width="4.28515625" style="24" customWidth="1"/>
    <col min="8195" max="8195" width="13.42578125" style="24" customWidth="1"/>
    <col min="8196" max="8196" width="67.5703125" style="24" customWidth="1"/>
    <col min="8197" max="8197" width="11.28515625" style="24" customWidth="1"/>
    <col min="8198" max="8198" width="2.85546875" style="24" customWidth="1"/>
    <col min="8199" max="8201" width="8.85546875" style="24" customWidth="1"/>
    <col min="8202" max="8202" width="10.42578125" style="24" customWidth="1"/>
    <col min="8203" max="8203" width="9.42578125" style="24" customWidth="1"/>
    <col min="8204" max="8205" width="8.85546875" style="24" customWidth="1"/>
    <col min="8206" max="8206" width="3.85546875" style="24" customWidth="1"/>
    <col min="8207" max="8207" width="3.42578125" style="24" customWidth="1"/>
    <col min="8208" max="8448" width="11.42578125" style="24"/>
    <col min="8449" max="8449" width="3.42578125" style="24" customWidth="1"/>
    <col min="8450" max="8450" width="4.28515625" style="24" customWidth="1"/>
    <col min="8451" max="8451" width="13.42578125" style="24" customWidth="1"/>
    <col min="8452" max="8452" width="67.5703125" style="24" customWidth="1"/>
    <col min="8453" max="8453" width="11.28515625" style="24" customWidth="1"/>
    <col min="8454" max="8454" width="2.85546875" style="24" customWidth="1"/>
    <col min="8455" max="8457" width="8.85546875" style="24" customWidth="1"/>
    <col min="8458" max="8458" width="10.42578125" style="24" customWidth="1"/>
    <col min="8459" max="8459" width="9.42578125" style="24" customWidth="1"/>
    <col min="8460" max="8461" width="8.85546875" style="24" customWidth="1"/>
    <col min="8462" max="8462" width="3.85546875" style="24" customWidth="1"/>
    <col min="8463" max="8463" width="3.42578125" style="24" customWidth="1"/>
    <col min="8464" max="8704" width="11.42578125" style="24"/>
    <col min="8705" max="8705" width="3.42578125" style="24" customWidth="1"/>
    <col min="8706" max="8706" width="4.28515625" style="24" customWidth="1"/>
    <col min="8707" max="8707" width="13.42578125" style="24" customWidth="1"/>
    <col min="8708" max="8708" width="67.5703125" style="24" customWidth="1"/>
    <col min="8709" max="8709" width="11.28515625" style="24" customWidth="1"/>
    <col min="8710" max="8710" width="2.85546875" style="24" customWidth="1"/>
    <col min="8711" max="8713" width="8.85546875" style="24" customWidth="1"/>
    <col min="8714" max="8714" width="10.42578125" style="24" customWidth="1"/>
    <col min="8715" max="8715" width="9.42578125" style="24" customWidth="1"/>
    <col min="8716" max="8717" width="8.85546875" style="24" customWidth="1"/>
    <col min="8718" max="8718" width="3.85546875" style="24" customWidth="1"/>
    <col min="8719" max="8719" width="3.42578125" style="24" customWidth="1"/>
    <col min="8720" max="8960" width="11.42578125" style="24"/>
    <col min="8961" max="8961" width="3.42578125" style="24" customWidth="1"/>
    <col min="8962" max="8962" width="4.28515625" style="24" customWidth="1"/>
    <col min="8963" max="8963" width="13.42578125" style="24" customWidth="1"/>
    <col min="8964" max="8964" width="67.5703125" style="24" customWidth="1"/>
    <col min="8965" max="8965" width="11.28515625" style="24" customWidth="1"/>
    <col min="8966" max="8966" width="2.85546875" style="24" customWidth="1"/>
    <col min="8967" max="8969" width="8.85546875" style="24" customWidth="1"/>
    <col min="8970" max="8970" width="10.42578125" style="24" customWidth="1"/>
    <col min="8971" max="8971" width="9.42578125" style="24" customWidth="1"/>
    <col min="8972" max="8973" width="8.85546875" style="24" customWidth="1"/>
    <col min="8974" max="8974" width="3.85546875" style="24" customWidth="1"/>
    <col min="8975" max="8975" width="3.42578125" style="24" customWidth="1"/>
    <col min="8976" max="9216" width="11.42578125" style="24"/>
    <col min="9217" max="9217" width="3.42578125" style="24" customWidth="1"/>
    <col min="9218" max="9218" width="4.28515625" style="24" customWidth="1"/>
    <col min="9219" max="9219" width="13.42578125" style="24" customWidth="1"/>
    <col min="9220" max="9220" width="67.5703125" style="24" customWidth="1"/>
    <col min="9221" max="9221" width="11.28515625" style="24" customWidth="1"/>
    <col min="9222" max="9222" width="2.85546875" style="24" customWidth="1"/>
    <col min="9223" max="9225" width="8.85546875" style="24" customWidth="1"/>
    <col min="9226" max="9226" width="10.42578125" style="24" customWidth="1"/>
    <col min="9227" max="9227" width="9.42578125" style="24" customWidth="1"/>
    <col min="9228" max="9229" width="8.85546875" style="24" customWidth="1"/>
    <col min="9230" max="9230" width="3.85546875" style="24" customWidth="1"/>
    <col min="9231" max="9231" width="3.42578125" style="24" customWidth="1"/>
    <col min="9232" max="9472" width="11.42578125" style="24"/>
    <col min="9473" max="9473" width="3.42578125" style="24" customWidth="1"/>
    <col min="9474" max="9474" width="4.28515625" style="24" customWidth="1"/>
    <col min="9475" max="9475" width="13.42578125" style="24" customWidth="1"/>
    <col min="9476" max="9476" width="67.5703125" style="24" customWidth="1"/>
    <col min="9477" max="9477" width="11.28515625" style="24" customWidth="1"/>
    <col min="9478" max="9478" width="2.85546875" style="24" customWidth="1"/>
    <col min="9479" max="9481" width="8.85546875" style="24" customWidth="1"/>
    <col min="9482" max="9482" width="10.42578125" style="24" customWidth="1"/>
    <col min="9483" max="9483" width="9.42578125" style="24" customWidth="1"/>
    <col min="9484" max="9485" width="8.85546875" style="24" customWidth="1"/>
    <col min="9486" max="9486" width="3.85546875" style="24" customWidth="1"/>
    <col min="9487" max="9487" width="3.42578125" style="24" customWidth="1"/>
    <col min="9488" max="9728" width="11.42578125" style="24"/>
    <col min="9729" max="9729" width="3.42578125" style="24" customWidth="1"/>
    <col min="9730" max="9730" width="4.28515625" style="24" customWidth="1"/>
    <col min="9731" max="9731" width="13.42578125" style="24" customWidth="1"/>
    <col min="9732" max="9732" width="67.5703125" style="24" customWidth="1"/>
    <col min="9733" max="9733" width="11.28515625" style="24" customWidth="1"/>
    <col min="9734" max="9734" width="2.85546875" style="24" customWidth="1"/>
    <col min="9735" max="9737" width="8.85546875" style="24" customWidth="1"/>
    <col min="9738" max="9738" width="10.42578125" style="24" customWidth="1"/>
    <col min="9739" max="9739" width="9.42578125" style="24" customWidth="1"/>
    <col min="9740" max="9741" width="8.85546875" style="24" customWidth="1"/>
    <col min="9742" max="9742" width="3.85546875" style="24" customWidth="1"/>
    <col min="9743" max="9743" width="3.42578125" style="24" customWidth="1"/>
    <col min="9744" max="9984" width="11.42578125" style="24"/>
    <col min="9985" max="9985" width="3.42578125" style="24" customWidth="1"/>
    <col min="9986" max="9986" width="4.28515625" style="24" customWidth="1"/>
    <col min="9987" max="9987" width="13.42578125" style="24" customWidth="1"/>
    <col min="9988" max="9988" width="67.5703125" style="24" customWidth="1"/>
    <col min="9989" max="9989" width="11.28515625" style="24" customWidth="1"/>
    <col min="9990" max="9990" width="2.85546875" style="24" customWidth="1"/>
    <col min="9991" max="9993" width="8.85546875" style="24" customWidth="1"/>
    <col min="9994" max="9994" width="10.42578125" style="24" customWidth="1"/>
    <col min="9995" max="9995" width="9.42578125" style="24" customWidth="1"/>
    <col min="9996" max="9997" width="8.85546875" style="24" customWidth="1"/>
    <col min="9998" max="9998" width="3.85546875" style="24" customWidth="1"/>
    <col min="9999" max="9999" width="3.42578125" style="24" customWidth="1"/>
    <col min="10000" max="10240" width="11.42578125" style="24"/>
    <col min="10241" max="10241" width="3.42578125" style="24" customWidth="1"/>
    <col min="10242" max="10242" width="4.28515625" style="24" customWidth="1"/>
    <col min="10243" max="10243" width="13.42578125" style="24" customWidth="1"/>
    <col min="10244" max="10244" width="67.5703125" style="24" customWidth="1"/>
    <col min="10245" max="10245" width="11.28515625" style="24" customWidth="1"/>
    <col min="10246" max="10246" width="2.85546875" style="24" customWidth="1"/>
    <col min="10247" max="10249" width="8.85546875" style="24" customWidth="1"/>
    <col min="10250" max="10250" width="10.42578125" style="24" customWidth="1"/>
    <col min="10251" max="10251" width="9.42578125" style="24" customWidth="1"/>
    <col min="10252" max="10253" width="8.85546875" style="24" customWidth="1"/>
    <col min="10254" max="10254" width="3.85546875" style="24" customWidth="1"/>
    <col min="10255" max="10255" width="3.42578125" style="24" customWidth="1"/>
    <col min="10256" max="10496" width="11.42578125" style="24"/>
    <col min="10497" max="10497" width="3.42578125" style="24" customWidth="1"/>
    <col min="10498" max="10498" width="4.28515625" style="24" customWidth="1"/>
    <col min="10499" max="10499" width="13.42578125" style="24" customWidth="1"/>
    <col min="10500" max="10500" width="67.5703125" style="24" customWidth="1"/>
    <col min="10501" max="10501" width="11.28515625" style="24" customWidth="1"/>
    <col min="10502" max="10502" width="2.85546875" style="24" customWidth="1"/>
    <col min="10503" max="10505" width="8.85546875" style="24" customWidth="1"/>
    <col min="10506" max="10506" width="10.42578125" style="24" customWidth="1"/>
    <col min="10507" max="10507" width="9.42578125" style="24" customWidth="1"/>
    <col min="10508" max="10509" width="8.85546875" style="24" customWidth="1"/>
    <col min="10510" max="10510" width="3.85546875" style="24" customWidth="1"/>
    <col min="10511" max="10511" width="3.42578125" style="24" customWidth="1"/>
    <col min="10512" max="10752" width="11.42578125" style="24"/>
    <col min="10753" max="10753" width="3.42578125" style="24" customWidth="1"/>
    <col min="10754" max="10754" width="4.28515625" style="24" customWidth="1"/>
    <col min="10755" max="10755" width="13.42578125" style="24" customWidth="1"/>
    <col min="10756" max="10756" width="67.5703125" style="24" customWidth="1"/>
    <col min="10757" max="10757" width="11.28515625" style="24" customWidth="1"/>
    <col min="10758" max="10758" width="2.85546875" style="24" customWidth="1"/>
    <col min="10759" max="10761" width="8.85546875" style="24" customWidth="1"/>
    <col min="10762" max="10762" width="10.42578125" style="24" customWidth="1"/>
    <col min="10763" max="10763" width="9.42578125" style="24" customWidth="1"/>
    <col min="10764" max="10765" width="8.85546875" style="24" customWidth="1"/>
    <col min="10766" max="10766" width="3.85546875" style="24" customWidth="1"/>
    <col min="10767" max="10767" width="3.42578125" style="24" customWidth="1"/>
    <col min="10768" max="11008" width="11.42578125" style="24"/>
    <col min="11009" max="11009" width="3.42578125" style="24" customWidth="1"/>
    <col min="11010" max="11010" width="4.28515625" style="24" customWidth="1"/>
    <col min="11011" max="11011" width="13.42578125" style="24" customWidth="1"/>
    <col min="11012" max="11012" width="67.5703125" style="24" customWidth="1"/>
    <col min="11013" max="11013" width="11.28515625" style="24" customWidth="1"/>
    <col min="11014" max="11014" width="2.85546875" style="24" customWidth="1"/>
    <col min="11015" max="11017" width="8.85546875" style="24" customWidth="1"/>
    <col min="11018" max="11018" width="10.42578125" style="24" customWidth="1"/>
    <col min="11019" max="11019" width="9.42578125" style="24" customWidth="1"/>
    <col min="11020" max="11021" width="8.85546875" style="24" customWidth="1"/>
    <col min="11022" max="11022" width="3.85546875" style="24" customWidth="1"/>
    <col min="11023" max="11023" width="3.42578125" style="24" customWidth="1"/>
    <col min="11024" max="11264" width="11.42578125" style="24"/>
    <col min="11265" max="11265" width="3.42578125" style="24" customWidth="1"/>
    <col min="11266" max="11266" width="4.28515625" style="24" customWidth="1"/>
    <col min="11267" max="11267" width="13.42578125" style="24" customWidth="1"/>
    <col min="11268" max="11268" width="67.5703125" style="24" customWidth="1"/>
    <col min="11269" max="11269" width="11.28515625" style="24" customWidth="1"/>
    <col min="11270" max="11270" width="2.85546875" style="24" customWidth="1"/>
    <col min="11271" max="11273" width="8.85546875" style="24" customWidth="1"/>
    <col min="11274" max="11274" width="10.42578125" style="24" customWidth="1"/>
    <col min="11275" max="11275" width="9.42578125" style="24" customWidth="1"/>
    <col min="11276" max="11277" width="8.85546875" style="24" customWidth="1"/>
    <col min="11278" max="11278" width="3.85546875" style="24" customWidth="1"/>
    <col min="11279" max="11279" width="3.42578125" style="24" customWidth="1"/>
    <col min="11280" max="11520" width="11.42578125" style="24"/>
    <col min="11521" max="11521" width="3.42578125" style="24" customWidth="1"/>
    <col min="11522" max="11522" width="4.28515625" style="24" customWidth="1"/>
    <col min="11523" max="11523" width="13.42578125" style="24" customWidth="1"/>
    <col min="11524" max="11524" width="67.5703125" style="24" customWidth="1"/>
    <col min="11525" max="11525" width="11.28515625" style="24" customWidth="1"/>
    <col min="11526" max="11526" width="2.85546875" style="24" customWidth="1"/>
    <col min="11527" max="11529" width="8.85546875" style="24" customWidth="1"/>
    <col min="11530" max="11530" width="10.42578125" style="24" customWidth="1"/>
    <col min="11531" max="11531" width="9.42578125" style="24" customWidth="1"/>
    <col min="11532" max="11533" width="8.85546875" style="24" customWidth="1"/>
    <col min="11534" max="11534" width="3.85546875" style="24" customWidth="1"/>
    <col min="11535" max="11535" width="3.42578125" style="24" customWidth="1"/>
    <col min="11536" max="11776" width="11.42578125" style="24"/>
    <col min="11777" max="11777" width="3.42578125" style="24" customWidth="1"/>
    <col min="11778" max="11778" width="4.28515625" style="24" customWidth="1"/>
    <col min="11779" max="11779" width="13.42578125" style="24" customWidth="1"/>
    <col min="11780" max="11780" width="67.5703125" style="24" customWidth="1"/>
    <col min="11781" max="11781" width="11.28515625" style="24" customWidth="1"/>
    <col min="11782" max="11782" width="2.85546875" style="24" customWidth="1"/>
    <col min="11783" max="11785" width="8.85546875" style="24" customWidth="1"/>
    <col min="11786" max="11786" width="10.42578125" style="24" customWidth="1"/>
    <col min="11787" max="11787" width="9.42578125" style="24" customWidth="1"/>
    <col min="11788" max="11789" width="8.85546875" style="24" customWidth="1"/>
    <col min="11790" max="11790" width="3.85546875" style="24" customWidth="1"/>
    <col min="11791" max="11791" width="3.42578125" style="24" customWidth="1"/>
    <col min="11792" max="12032" width="11.42578125" style="24"/>
    <col min="12033" max="12033" width="3.42578125" style="24" customWidth="1"/>
    <col min="12034" max="12034" width="4.28515625" style="24" customWidth="1"/>
    <col min="12035" max="12035" width="13.42578125" style="24" customWidth="1"/>
    <col min="12036" max="12036" width="67.5703125" style="24" customWidth="1"/>
    <col min="12037" max="12037" width="11.28515625" style="24" customWidth="1"/>
    <col min="12038" max="12038" width="2.85546875" style="24" customWidth="1"/>
    <col min="12039" max="12041" width="8.85546875" style="24" customWidth="1"/>
    <col min="12042" max="12042" width="10.42578125" style="24" customWidth="1"/>
    <col min="12043" max="12043" width="9.42578125" style="24" customWidth="1"/>
    <col min="12044" max="12045" width="8.85546875" style="24" customWidth="1"/>
    <col min="12046" max="12046" width="3.85546875" style="24" customWidth="1"/>
    <col min="12047" max="12047" width="3.42578125" style="24" customWidth="1"/>
    <col min="12048" max="12288" width="11.42578125" style="24"/>
    <col min="12289" max="12289" width="3.42578125" style="24" customWidth="1"/>
    <col min="12290" max="12290" width="4.28515625" style="24" customWidth="1"/>
    <col min="12291" max="12291" width="13.42578125" style="24" customWidth="1"/>
    <col min="12292" max="12292" width="67.5703125" style="24" customWidth="1"/>
    <col min="12293" max="12293" width="11.28515625" style="24" customWidth="1"/>
    <col min="12294" max="12294" width="2.85546875" style="24" customWidth="1"/>
    <col min="12295" max="12297" width="8.85546875" style="24" customWidth="1"/>
    <col min="12298" max="12298" width="10.42578125" style="24" customWidth="1"/>
    <col min="12299" max="12299" width="9.42578125" style="24" customWidth="1"/>
    <col min="12300" max="12301" width="8.85546875" style="24" customWidth="1"/>
    <col min="12302" max="12302" width="3.85546875" style="24" customWidth="1"/>
    <col min="12303" max="12303" width="3.42578125" style="24" customWidth="1"/>
    <col min="12304" max="12544" width="11.42578125" style="24"/>
    <col min="12545" max="12545" width="3.42578125" style="24" customWidth="1"/>
    <col min="12546" max="12546" width="4.28515625" style="24" customWidth="1"/>
    <col min="12547" max="12547" width="13.42578125" style="24" customWidth="1"/>
    <col min="12548" max="12548" width="67.5703125" style="24" customWidth="1"/>
    <col min="12549" max="12549" width="11.28515625" style="24" customWidth="1"/>
    <col min="12550" max="12550" width="2.85546875" style="24" customWidth="1"/>
    <col min="12551" max="12553" width="8.85546875" style="24" customWidth="1"/>
    <col min="12554" max="12554" width="10.42578125" style="24" customWidth="1"/>
    <col min="12555" max="12555" width="9.42578125" style="24" customWidth="1"/>
    <col min="12556" max="12557" width="8.85546875" style="24" customWidth="1"/>
    <col min="12558" max="12558" width="3.85546875" style="24" customWidth="1"/>
    <col min="12559" max="12559" width="3.42578125" style="24" customWidth="1"/>
    <col min="12560" max="12800" width="11.42578125" style="24"/>
    <col min="12801" max="12801" width="3.42578125" style="24" customWidth="1"/>
    <col min="12802" max="12802" width="4.28515625" style="24" customWidth="1"/>
    <col min="12803" max="12803" width="13.42578125" style="24" customWidth="1"/>
    <col min="12804" max="12804" width="67.5703125" style="24" customWidth="1"/>
    <col min="12805" max="12805" width="11.28515625" style="24" customWidth="1"/>
    <col min="12806" max="12806" width="2.85546875" style="24" customWidth="1"/>
    <col min="12807" max="12809" width="8.85546875" style="24" customWidth="1"/>
    <col min="12810" max="12810" width="10.42578125" style="24" customWidth="1"/>
    <col min="12811" max="12811" width="9.42578125" style="24" customWidth="1"/>
    <col min="12812" max="12813" width="8.85546875" style="24" customWidth="1"/>
    <col min="12814" max="12814" width="3.85546875" style="24" customWidth="1"/>
    <col min="12815" max="12815" width="3.42578125" style="24" customWidth="1"/>
    <col min="12816" max="13056" width="11.42578125" style="24"/>
    <col min="13057" max="13057" width="3.42578125" style="24" customWidth="1"/>
    <col min="13058" max="13058" width="4.28515625" style="24" customWidth="1"/>
    <col min="13059" max="13059" width="13.42578125" style="24" customWidth="1"/>
    <col min="13060" max="13060" width="67.5703125" style="24" customWidth="1"/>
    <col min="13061" max="13061" width="11.28515625" style="24" customWidth="1"/>
    <col min="13062" max="13062" width="2.85546875" style="24" customWidth="1"/>
    <col min="13063" max="13065" width="8.85546875" style="24" customWidth="1"/>
    <col min="13066" max="13066" width="10.42578125" style="24" customWidth="1"/>
    <col min="13067" max="13067" width="9.42578125" style="24" customWidth="1"/>
    <col min="13068" max="13069" width="8.85546875" style="24" customWidth="1"/>
    <col min="13070" max="13070" width="3.85546875" style="24" customWidth="1"/>
    <col min="13071" max="13071" width="3.42578125" style="24" customWidth="1"/>
    <col min="13072" max="13312" width="11.42578125" style="24"/>
    <col min="13313" max="13313" width="3.42578125" style="24" customWidth="1"/>
    <col min="13314" max="13314" width="4.28515625" style="24" customWidth="1"/>
    <col min="13315" max="13315" width="13.42578125" style="24" customWidth="1"/>
    <col min="13316" max="13316" width="67.5703125" style="24" customWidth="1"/>
    <col min="13317" max="13317" width="11.28515625" style="24" customWidth="1"/>
    <col min="13318" max="13318" width="2.85546875" style="24" customWidth="1"/>
    <col min="13319" max="13321" width="8.85546875" style="24" customWidth="1"/>
    <col min="13322" max="13322" width="10.42578125" style="24" customWidth="1"/>
    <col min="13323" max="13323" width="9.42578125" style="24" customWidth="1"/>
    <col min="13324" max="13325" width="8.85546875" style="24" customWidth="1"/>
    <col min="13326" max="13326" width="3.85546875" style="24" customWidth="1"/>
    <col min="13327" max="13327" width="3.42578125" style="24" customWidth="1"/>
    <col min="13328" max="13568" width="11.42578125" style="24"/>
    <col min="13569" max="13569" width="3.42578125" style="24" customWidth="1"/>
    <col min="13570" max="13570" width="4.28515625" style="24" customWidth="1"/>
    <col min="13571" max="13571" width="13.42578125" style="24" customWidth="1"/>
    <col min="13572" max="13572" width="67.5703125" style="24" customWidth="1"/>
    <col min="13573" max="13573" width="11.28515625" style="24" customWidth="1"/>
    <col min="13574" max="13574" width="2.85546875" style="24" customWidth="1"/>
    <col min="13575" max="13577" width="8.85546875" style="24" customWidth="1"/>
    <col min="13578" max="13578" width="10.42578125" style="24" customWidth="1"/>
    <col min="13579" max="13579" width="9.42578125" style="24" customWidth="1"/>
    <col min="13580" max="13581" width="8.85546875" style="24" customWidth="1"/>
    <col min="13582" max="13582" width="3.85546875" style="24" customWidth="1"/>
    <col min="13583" max="13583" width="3.42578125" style="24" customWidth="1"/>
    <col min="13584" max="13824" width="11.42578125" style="24"/>
    <col min="13825" max="13825" width="3.42578125" style="24" customWidth="1"/>
    <col min="13826" max="13826" width="4.28515625" style="24" customWidth="1"/>
    <col min="13827" max="13827" width="13.42578125" style="24" customWidth="1"/>
    <col min="13828" max="13828" width="67.5703125" style="24" customWidth="1"/>
    <col min="13829" max="13829" width="11.28515625" style="24" customWidth="1"/>
    <col min="13830" max="13830" width="2.85546875" style="24" customWidth="1"/>
    <col min="13831" max="13833" width="8.85546875" style="24" customWidth="1"/>
    <col min="13834" max="13834" width="10.42578125" style="24" customWidth="1"/>
    <col min="13835" max="13835" width="9.42578125" style="24" customWidth="1"/>
    <col min="13836" max="13837" width="8.85546875" style="24" customWidth="1"/>
    <col min="13838" max="13838" width="3.85546875" style="24" customWidth="1"/>
    <col min="13839" max="13839" width="3.42578125" style="24" customWidth="1"/>
    <col min="13840" max="14080" width="11.42578125" style="24"/>
    <col min="14081" max="14081" width="3.42578125" style="24" customWidth="1"/>
    <col min="14082" max="14082" width="4.28515625" style="24" customWidth="1"/>
    <col min="14083" max="14083" width="13.42578125" style="24" customWidth="1"/>
    <col min="14084" max="14084" width="67.5703125" style="24" customWidth="1"/>
    <col min="14085" max="14085" width="11.28515625" style="24" customWidth="1"/>
    <col min="14086" max="14086" width="2.85546875" style="24" customWidth="1"/>
    <col min="14087" max="14089" width="8.85546875" style="24" customWidth="1"/>
    <col min="14090" max="14090" width="10.42578125" style="24" customWidth="1"/>
    <col min="14091" max="14091" width="9.42578125" style="24" customWidth="1"/>
    <col min="14092" max="14093" width="8.85546875" style="24" customWidth="1"/>
    <col min="14094" max="14094" width="3.85546875" style="24" customWidth="1"/>
    <col min="14095" max="14095" width="3.42578125" style="24" customWidth="1"/>
    <col min="14096" max="14336" width="11.42578125" style="24"/>
    <col min="14337" max="14337" width="3.42578125" style="24" customWidth="1"/>
    <col min="14338" max="14338" width="4.28515625" style="24" customWidth="1"/>
    <col min="14339" max="14339" width="13.42578125" style="24" customWidth="1"/>
    <col min="14340" max="14340" width="67.5703125" style="24" customWidth="1"/>
    <col min="14341" max="14341" width="11.28515625" style="24" customWidth="1"/>
    <col min="14342" max="14342" width="2.85546875" style="24" customWidth="1"/>
    <col min="14343" max="14345" width="8.85546875" style="24" customWidth="1"/>
    <col min="14346" max="14346" width="10.42578125" style="24" customWidth="1"/>
    <col min="14347" max="14347" width="9.42578125" style="24" customWidth="1"/>
    <col min="14348" max="14349" width="8.85546875" style="24" customWidth="1"/>
    <col min="14350" max="14350" width="3.85546875" style="24" customWidth="1"/>
    <col min="14351" max="14351" width="3.42578125" style="24" customWidth="1"/>
    <col min="14352" max="14592" width="11.42578125" style="24"/>
    <col min="14593" max="14593" width="3.42578125" style="24" customWidth="1"/>
    <col min="14594" max="14594" width="4.28515625" style="24" customWidth="1"/>
    <col min="14595" max="14595" width="13.42578125" style="24" customWidth="1"/>
    <col min="14596" max="14596" width="67.5703125" style="24" customWidth="1"/>
    <col min="14597" max="14597" width="11.28515625" style="24" customWidth="1"/>
    <col min="14598" max="14598" width="2.85546875" style="24" customWidth="1"/>
    <col min="14599" max="14601" width="8.85546875" style="24" customWidth="1"/>
    <col min="14602" max="14602" width="10.42578125" style="24" customWidth="1"/>
    <col min="14603" max="14603" width="9.42578125" style="24" customWidth="1"/>
    <col min="14604" max="14605" width="8.85546875" style="24" customWidth="1"/>
    <col min="14606" max="14606" width="3.85546875" style="24" customWidth="1"/>
    <col min="14607" max="14607" width="3.42578125" style="24" customWidth="1"/>
    <col min="14608" max="14848" width="11.42578125" style="24"/>
    <col min="14849" max="14849" width="3.42578125" style="24" customWidth="1"/>
    <col min="14850" max="14850" width="4.28515625" style="24" customWidth="1"/>
    <col min="14851" max="14851" width="13.42578125" style="24" customWidth="1"/>
    <col min="14852" max="14852" width="67.5703125" style="24" customWidth="1"/>
    <col min="14853" max="14853" width="11.28515625" style="24" customWidth="1"/>
    <col min="14854" max="14854" width="2.85546875" style="24" customWidth="1"/>
    <col min="14855" max="14857" width="8.85546875" style="24" customWidth="1"/>
    <col min="14858" max="14858" width="10.42578125" style="24" customWidth="1"/>
    <col min="14859" max="14859" width="9.42578125" style="24" customWidth="1"/>
    <col min="14860" max="14861" width="8.85546875" style="24" customWidth="1"/>
    <col min="14862" max="14862" width="3.85546875" style="24" customWidth="1"/>
    <col min="14863" max="14863" width="3.42578125" style="24" customWidth="1"/>
    <col min="14864" max="15104" width="11.42578125" style="24"/>
    <col min="15105" max="15105" width="3.42578125" style="24" customWidth="1"/>
    <col min="15106" max="15106" width="4.28515625" style="24" customWidth="1"/>
    <col min="15107" max="15107" width="13.42578125" style="24" customWidth="1"/>
    <col min="15108" max="15108" width="67.5703125" style="24" customWidth="1"/>
    <col min="15109" max="15109" width="11.28515625" style="24" customWidth="1"/>
    <col min="15110" max="15110" width="2.85546875" style="24" customWidth="1"/>
    <col min="15111" max="15113" width="8.85546875" style="24" customWidth="1"/>
    <col min="15114" max="15114" width="10.42578125" style="24" customWidth="1"/>
    <col min="15115" max="15115" width="9.42578125" style="24" customWidth="1"/>
    <col min="15116" max="15117" width="8.85546875" style="24" customWidth="1"/>
    <col min="15118" max="15118" width="3.85546875" style="24" customWidth="1"/>
    <col min="15119" max="15119" width="3.42578125" style="24" customWidth="1"/>
    <col min="15120" max="15360" width="11.42578125" style="24"/>
    <col min="15361" max="15361" width="3.42578125" style="24" customWidth="1"/>
    <col min="15362" max="15362" width="4.28515625" style="24" customWidth="1"/>
    <col min="15363" max="15363" width="13.42578125" style="24" customWidth="1"/>
    <col min="15364" max="15364" width="67.5703125" style="24" customWidth="1"/>
    <col min="15365" max="15365" width="11.28515625" style="24" customWidth="1"/>
    <col min="15366" max="15366" width="2.85546875" style="24" customWidth="1"/>
    <col min="15367" max="15369" width="8.85546875" style="24" customWidth="1"/>
    <col min="15370" max="15370" width="10.42578125" style="24" customWidth="1"/>
    <col min="15371" max="15371" width="9.42578125" style="24" customWidth="1"/>
    <col min="15372" max="15373" width="8.85546875" style="24" customWidth="1"/>
    <col min="15374" max="15374" width="3.85546875" style="24" customWidth="1"/>
    <col min="15375" max="15375" width="3.42578125" style="24" customWidth="1"/>
    <col min="15376" max="15616" width="11.42578125" style="24"/>
    <col min="15617" max="15617" width="3.42578125" style="24" customWidth="1"/>
    <col min="15618" max="15618" width="4.28515625" style="24" customWidth="1"/>
    <col min="15619" max="15619" width="13.42578125" style="24" customWidth="1"/>
    <col min="15620" max="15620" width="67.5703125" style="24" customWidth="1"/>
    <col min="15621" max="15621" width="11.28515625" style="24" customWidth="1"/>
    <col min="15622" max="15622" width="2.85546875" style="24" customWidth="1"/>
    <col min="15623" max="15625" width="8.85546875" style="24" customWidth="1"/>
    <col min="15626" max="15626" width="10.42578125" style="24" customWidth="1"/>
    <col min="15627" max="15627" width="9.42578125" style="24" customWidth="1"/>
    <col min="15628" max="15629" width="8.85546875" style="24" customWidth="1"/>
    <col min="15630" max="15630" width="3.85546875" style="24" customWidth="1"/>
    <col min="15631" max="15631" width="3.42578125" style="24" customWidth="1"/>
    <col min="15632" max="15872" width="11.42578125" style="24"/>
    <col min="15873" max="15873" width="3.42578125" style="24" customWidth="1"/>
    <col min="15874" max="15874" width="4.28515625" style="24" customWidth="1"/>
    <col min="15875" max="15875" width="13.42578125" style="24" customWidth="1"/>
    <col min="15876" max="15876" width="67.5703125" style="24" customWidth="1"/>
    <col min="15877" max="15877" width="11.28515625" style="24" customWidth="1"/>
    <col min="15878" max="15878" width="2.85546875" style="24" customWidth="1"/>
    <col min="15879" max="15881" width="8.85546875" style="24" customWidth="1"/>
    <col min="15882" max="15882" width="10.42578125" style="24" customWidth="1"/>
    <col min="15883" max="15883" width="9.42578125" style="24" customWidth="1"/>
    <col min="15884" max="15885" width="8.85546875" style="24" customWidth="1"/>
    <col min="15886" max="15886" width="3.85546875" style="24" customWidth="1"/>
    <col min="15887" max="15887" width="3.42578125" style="24" customWidth="1"/>
    <col min="15888" max="16128" width="11.42578125" style="24"/>
    <col min="16129" max="16129" width="3.42578125" style="24" customWidth="1"/>
    <col min="16130" max="16130" width="4.28515625" style="24" customWidth="1"/>
    <col min="16131" max="16131" width="13.42578125" style="24" customWidth="1"/>
    <col min="16132" max="16132" width="67.5703125" style="24" customWidth="1"/>
    <col min="16133" max="16133" width="11.28515625" style="24" customWidth="1"/>
    <col min="16134" max="16134" width="2.85546875" style="24" customWidth="1"/>
    <col min="16135" max="16137" width="8.85546875" style="24" customWidth="1"/>
    <col min="16138" max="16138" width="10.42578125" style="24" customWidth="1"/>
    <col min="16139" max="16139" width="9.42578125" style="24" customWidth="1"/>
    <col min="16140" max="16141" width="8.85546875" style="24" customWidth="1"/>
    <col min="16142" max="16142" width="3.85546875" style="24" customWidth="1"/>
    <col min="16143" max="16143" width="3.42578125" style="24" customWidth="1"/>
    <col min="16144" max="16384" width="11.42578125" style="24"/>
  </cols>
  <sheetData>
    <row r="1" spans="1:15" ht="15.75" thickBot="1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</row>
    <row r="2" spans="1:15" ht="20.25" x14ac:dyDescent="0.3">
      <c r="A2" s="19"/>
      <c r="B2" s="25" t="s">
        <v>12</v>
      </c>
      <c r="C2" s="26"/>
      <c r="D2" s="26"/>
      <c r="E2" s="26"/>
      <c r="F2" s="27"/>
      <c r="G2" s="27"/>
      <c r="H2" s="27"/>
      <c r="I2" s="27"/>
      <c r="J2" s="27"/>
      <c r="K2" s="27"/>
      <c r="L2" s="27"/>
      <c r="M2" s="27"/>
      <c r="N2" s="28"/>
      <c r="O2" s="19"/>
    </row>
    <row r="3" spans="1:15" ht="18" x14ac:dyDescent="0.25">
      <c r="A3" s="19"/>
      <c r="B3" s="29"/>
      <c r="C3" s="19"/>
      <c r="D3" s="30" t="s">
        <v>13</v>
      </c>
      <c r="E3" s="31"/>
      <c r="F3" s="31"/>
      <c r="G3" s="31"/>
      <c r="H3" s="31"/>
      <c r="I3" s="32" t="str">
        <f>VLOOKUP(I5,[1]ETALISSEMENTS!$A$1:$Y$65536,4,FALSE)</f>
        <v>Collège</v>
      </c>
      <c r="J3" s="32"/>
      <c r="K3" s="32"/>
      <c r="L3" s="32"/>
      <c r="M3" s="32"/>
      <c r="N3" s="33"/>
      <c r="O3" s="19"/>
    </row>
    <row r="4" spans="1:15" x14ac:dyDescent="0.25">
      <c r="A4" s="19"/>
      <c r="B4" s="29"/>
      <c r="C4" s="19"/>
      <c r="D4" s="34"/>
      <c r="E4" s="35"/>
      <c r="F4" s="35"/>
      <c r="G4" s="35"/>
      <c r="H4" s="35"/>
      <c r="I4" s="35"/>
      <c r="J4" s="35"/>
      <c r="K4" s="35"/>
      <c r="L4" s="35"/>
      <c r="M4" s="35"/>
      <c r="N4" s="33"/>
      <c r="O4" s="19"/>
    </row>
    <row r="5" spans="1:15" ht="15" customHeight="1" x14ac:dyDescent="0.25">
      <c r="A5" s="19"/>
      <c r="B5" s="29"/>
      <c r="C5" s="19"/>
      <c r="D5" s="30" t="s">
        <v>14</v>
      </c>
      <c r="E5" s="31"/>
      <c r="F5" s="31"/>
      <c r="G5" s="31"/>
      <c r="H5" s="31"/>
      <c r="I5" s="32" t="s">
        <v>54</v>
      </c>
      <c r="J5" s="32"/>
      <c r="K5" s="32"/>
      <c r="L5" s="32"/>
      <c r="M5" s="32"/>
      <c r="N5" s="33"/>
      <c r="O5" s="19"/>
    </row>
    <row r="6" spans="1:15" x14ac:dyDescent="0.25">
      <c r="A6" s="19"/>
      <c r="B6" s="29"/>
      <c r="C6" s="19"/>
      <c r="D6" s="34"/>
      <c r="E6" s="35"/>
      <c r="F6" s="35"/>
      <c r="G6" s="35"/>
      <c r="H6" s="35"/>
      <c r="I6" s="35"/>
      <c r="J6" s="35"/>
      <c r="K6" s="35"/>
      <c r="L6" s="35"/>
      <c r="M6" s="35"/>
      <c r="N6" s="33"/>
      <c r="O6" s="19"/>
    </row>
    <row r="7" spans="1:15" x14ac:dyDescent="0.25">
      <c r="A7" s="19"/>
      <c r="B7" s="29"/>
      <c r="C7" s="19"/>
      <c r="D7" s="30" t="s">
        <v>16</v>
      </c>
      <c r="E7" s="31"/>
      <c r="F7" s="31"/>
      <c r="G7" s="31"/>
      <c r="H7" s="31"/>
      <c r="I7" s="36" t="str">
        <f>VLOOKUP(I5,[1]ETALISSEMENTS!$A$1:$Y$65536,2,FALSE)</f>
        <v>010023</v>
      </c>
      <c r="J7" s="36"/>
      <c r="K7" s="36"/>
      <c r="L7" s="36"/>
      <c r="M7" s="36"/>
      <c r="N7" s="33"/>
      <c r="O7" s="19"/>
    </row>
    <row r="8" spans="1:15" x14ac:dyDescent="0.25">
      <c r="A8" s="19"/>
      <c r="B8" s="29"/>
      <c r="C8" s="19"/>
      <c r="D8" s="34"/>
      <c r="E8" s="35"/>
      <c r="F8" s="35"/>
      <c r="G8" s="35"/>
      <c r="H8" s="35"/>
      <c r="I8" s="35"/>
      <c r="J8" s="35"/>
      <c r="K8" s="35"/>
      <c r="L8" s="35"/>
      <c r="M8" s="35"/>
      <c r="N8" s="33"/>
      <c r="O8" s="19"/>
    </row>
    <row r="9" spans="1:15" x14ac:dyDescent="0.25">
      <c r="A9" s="19"/>
      <c r="B9" s="29"/>
      <c r="C9" s="19"/>
      <c r="D9" s="30" t="s">
        <v>17</v>
      </c>
      <c r="E9" s="31"/>
      <c r="F9" s="31"/>
      <c r="G9" s="31"/>
      <c r="H9" s="31"/>
      <c r="I9" s="37" t="str">
        <f>VLOOKUP(I5,[1]ETALISSEMENTS!$A$1:$Y$65536,7,FALSE)</f>
        <v>Monsieur</v>
      </c>
      <c r="J9" s="38" t="str">
        <f>VLOOKUP(I5,[1]ETALISSEMENTS!$A$1:$Y$65536,6,FALSE)</f>
        <v>ROMAIN</v>
      </c>
      <c r="K9" s="38"/>
      <c r="L9" s="38"/>
      <c r="M9" s="38"/>
      <c r="N9" s="33"/>
      <c r="O9" s="19"/>
    </row>
    <row r="10" spans="1:15" x14ac:dyDescent="0.25">
      <c r="A10" s="19"/>
      <c r="B10" s="29"/>
      <c r="C10" s="19"/>
      <c r="D10" s="34"/>
      <c r="E10" s="35"/>
      <c r="F10" s="35"/>
      <c r="G10" s="35"/>
      <c r="H10" s="35"/>
      <c r="I10" s="35"/>
      <c r="J10" s="35"/>
      <c r="K10" s="35"/>
      <c r="L10" s="35"/>
      <c r="M10" s="35"/>
      <c r="N10" s="33"/>
      <c r="O10" s="19"/>
    </row>
    <row r="11" spans="1:15" ht="19.5" customHeight="1" x14ac:dyDescent="0.25">
      <c r="A11" s="19"/>
      <c r="B11" s="29"/>
      <c r="C11" s="19"/>
      <c r="D11" s="39"/>
      <c r="E11" s="35"/>
      <c r="F11" s="35"/>
      <c r="G11" s="35"/>
      <c r="H11" s="35"/>
      <c r="I11" s="40" t="str">
        <f>VLOOKUP(I5,[1]ETALISSEMENTS!$A$1:$Y$65536,12,FALSE)</f>
        <v>66, Avenue Pierre Mendès France</v>
      </c>
      <c r="J11" s="40"/>
      <c r="K11" s="40"/>
      <c r="L11" s="40"/>
      <c r="M11" s="40"/>
      <c r="N11" s="33"/>
      <c r="O11" s="19"/>
    </row>
    <row r="12" spans="1:15" ht="19.5" customHeight="1" x14ac:dyDescent="0.25">
      <c r="A12" s="19"/>
      <c r="B12" s="29"/>
      <c r="C12" s="19"/>
      <c r="D12" s="30" t="s">
        <v>18</v>
      </c>
      <c r="E12" s="31"/>
      <c r="F12" s="31"/>
      <c r="G12" s="31"/>
      <c r="H12" s="31"/>
      <c r="I12" s="41" t="str">
        <f>VLOOKUP(I5,[1]ETALISSEMENTS!$A$1:$Y$65536,14,FALSE)</f>
        <v xml:space="preserve">45800 </v>
      </c>
      <c r="J12" s="42" t="str">
        <f>VLOOKUP(I5,[1]ETALISSEMENTS!$A$1:$Y$65536,15,FALSE)</f>
        <v>ST JEAN DE BRAYE</v>
      </c>
      <c r="K12" s="42"/>
      <c r="L12" s="42"/>
      <c r="M12" s="42"/>
      <c r="N12" s="33"/>
      <c r="O12" s="19"/>
    </row>
    <row r="13" spans="1:15" x14ac:dyDescent="0.25">
      <c r="A13" s="19"/>
      <c r="B13" s="29"/>
      <c r="C13" s="19"/>
      <c r="D13" s="34"/>
      <c r="E13" s="35"/>
      <c r="F13" s="35"/>
      <c r="G13" s="35"/>
      <c r="H13" s="35"/>
      <c r="I13" s="35"/>
      <c r="J13" s="35"/>
      <c r="K13" s="35"/>
      <c r="L13" s="35"/>
      <c r="M13" s="35"/>
      <c r="N13" s="33"/>
      <c r="O13" s="19"/>
    </row>
    <row r="14" spans="1:15" ht="18" x14ac:dyDescent="0.25">
      <c r="A14" s="19"/>
      <c r="B14" s="29"/>
      <c r="C14" s="19"/>
      <c r="D14" s="43" t="s">
        <v>19</v>
      </c>
      <c r="E14" s="31"/>
      <c r="F14" s="31"/>
      <c r="G14" s="31"/>
      <c r="H14" s="31"/>
      <c r="I14" s="32" t="str">
        <f>VLOOKUP(I5,[1]ETALISSEMENTS!$A$1:$Y$65536,20,FALSE)</f>
        <v>L2, L8, L15, L33, L62</v>
      </c>
      <c r="J14" s="32"/>
      <c r="K14" s="32"/>
      <c r="L14" s="32"/>
      <c r="M14" s="32"/>
      <c r="N14" s="33"/>
      <c r="O14" s="19"/>
    </row>
    <row r="15" spans="1:15" x14ac:dyDescent="0.25">
      <c r="A15" s="19"/>
      <c r="B15" s="29"/>
      <c r="C15" s="19"/>
      <c r="D15" s="34"/>
      <c r="E15" s="35"/>
      <c r="F15" s="35"/>
      <c r="G15" s="35"/>
      <c r="H15" s="35"/>
      <c r="I15" s="35"/>
      <c r="J15" s="35"/>
      <c r="K15" s="35"/>
      <c r="L15" s="35"/>
      <c r="M15" s="35"/>
      <c r="N15" s="33"/>
      <c r="O15" s="19"/>
    </row>
    <row r="16" spans="1:15" ht="18" x14ac:dyDescent="0.25">
      <c r="A16" s="19"/>
      <c r="B16" s="29"/>
      <c r="C16" s="19"/>
      <c r="D16" s="30" t="s">
        <v>20</v>
      </c>
      <c r="E16" s="31"/>
      <c r="F16" s="31"/>
      <c r="G16" s="31"/>
      <c r="H16" s="31"/>
      <c r="I16" s="32" t="str">
        <f>VLOOKUP(I5,[1]ETALISSEMENTS!$A$1:$Y$65536,22,FALSE)</f>
        <v>Collège Coubertin, Clos du Hameau</v>
      </c>
      <c r="J16" s="32"/>
      <c r="K16" s="32"/>
      <c r="L16" s="32"/>
      <c r="M16" s="32"/>
      <c r="N16" s="33"/>
      <c r="O16" s="19"/>
    </row>
    <row r="17" spans="1:15" x14ac:dyDescent="0.25">
      <c r="A17" s="19"/>
      <c r="B17" s="29"/>
      <c r="C17" s="19"/>
      <c r="D17" s="34"/>
      <c r="E17" s="35"/>
      <c r="F17" s="35"/>
      <c r="G17" s="35"/>
      <c r="H17" s="35"/>
      <c r="I17" s="35"/>
      <c r="J17" s="35"/>
      <c r="K17" s="35"/>
      <c r="L17" s="35"/>
      <c r="M17" s="35"/>
      <c r="N17" s="33"/>
      <c r="O17" s="19"/>
    </row>
    <row r="18" spans="1:15" ht="18" x14ac:dyDescent="0.25">
      <c r="A18" s="19"/>
      <c r="B18" s="29"/>
      <c r="C18" s="19"/>
      <c r="D18" s="30" t="s">
        <v>21</v>
      </c>
      <c r="E18" s="31"/>
      <c r="F18" s="31"/>
      <c r="G18" s="31"/>
      <c r="H18" s="31"/>
      <c r="I18" s="32" t="str">
        <f>IF(VLOOKUP(I5,[1]ETALISSEMENTS!$A$1:$Y$65536,23,FALSE)&lt;&gt;"",VLOOKUP(I5,[1]ETALISSEMENTS!$A$1:$Y$65536,23,FALSE),"")</f>
        <v/>
      </c>
      <c r="J18" s="32"/>
      <c r="K18" s="32"/>
      <c r="L18" s="32"/>
      <c r="M18" s="32"/>
      <c r="N18" s="33"/>
      <c r="O18" s="19"/>
    </row>
    <row r="19" spans="1:15" x14ac:dyDescent="0.25">
      <c r="A19" s="19"/>
      <c r="B19" s="29"/>
      <c r="C19" s="19"/>
      <c r="D19" s="34"/>
      <c r="E19" s="35"/>
      <c r="F19" s="35"/>
      <c r="G19" s="35"/>
      <c r="H19" s="35"/>
      <c r="I19" s="35"/>
      <c r="J19" s="35"/>
      <c r="K19" s="35"/>
      <c r="L19" s="35"/>
      <c r="M19" s="35"/>
      <c r="N19" s="33"/>
      <c r="O19" s="19"/>
    </row>
    <row r="20" spans="1:15" ht="23.25" x14ac:dyDescent="0.25">
      <c r="A20" s="19"/>
      <c r="B20" s="29"/>
      <c r="C20" s="19"/>
      <c r="D20" s="44" t="s">
        <v>22</v>
      </c>
      <c r="E20" s="31"/>
      <c r="F20" s="31"/>
      <c r="G20" s="31"/>
      <c r="H20" s="31"/>
      <c r="I20" s="45">
        <f>VLOOKUP(I5,[1]ETALISSEMENTS!$A$1:$Y$65536,16,FALSE)</f>
        <v>821</v>
      </c>
      <c r="J20" s="45"/>
      <c r="K20" s="45"/>
      <c r="L20" s="45"/>
      <c r="M20" s="45"/>
      <c r="N20" s="33"/>
      <c r="O20" s="19"/>
    </row>
    <row r="21" spans="1:15" x14ac:dyDescent="0.25">
      <c r="A21" s="19"/>
      <c r="B21" s="29"/>
      <c r="C21" s="19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3"/>
      <c r="O21" s="19"/>
    </row>
    <row r="22" spans="1:15" ht="15.75" x14ac:dyDescent="0.25">
      <c r="A22" s="19"/>
      <c r="B22" s="29"/>
      <c r="C22" s="19"/>
      <c r="D22" s="44" t="s">
        <v>23</v>
      </c>
      <c r="E22" s="31"/>
      <c r="F22" s="31"/>
      <c r="G22" s="31"/>
      <c r="H22" s="31"/>
      <c r="I22" s="46"/>
      <c r="J22" s="46"/>
      <c r="K22" s="46"/>
      <c r="L22" s="46"/>
      <c r="M22" s="46"/>
      <c r="N22" s="33"/>
      <c r="O22" s="19"/>
    </row>
    <row r="23" spans="1:15" x14ac:dyDescent="0.25">
      <c r="A23" s="19"/>
      <c r="B23" s="29"/>
      <c r="C23" s="19"/>
      <c r="D23" s="34"/>
      <c r="E23" s="35"/>
      <c r="F23" s="35"/>
      <c r="G23" s="35"/>
      <c r="H23" s="35"/>
      <c r="I23" s="35"/>
      <c r="J23" s="35"/>
      <c r="K23" s="35"/>
      <c r="L23" s="35"/>
      <c r="M23" s="35"/>
      <c r="N23" s="33"/>
      <c r="O23" s="19"/>
    </row>
    <row r="24" spans="1:15" ht="15.75" x14ac:dyDescent="0.25">
      <c r="A24" s="19"/>
      <c r="B24" s="29"/>
      <c r="C24" s="19"/>
      <c r="D24" s="47" t="s">
        <v>24</v>
      </c>
      <c r="E24" s="31"/>
      <c r="F24" s="31"/>
      <c r="G24" s="31"/>
      <c r="H24" s="31"/>
      <c r="I24" s="46" t="str">
        <f>VLOOKUP(I5,[1]ETALISSEMENTS!$A$1:$Y$65536,19,FALSE)</f>
        <v>ce.0451072w@ac-orleans-tours.fr</v>
      </c>
      <c r="J24" s="46"/>
      <c r="K24" s="46"/>
      <c r="L24" s="46"/>
      <c r="M24" s="46"/>
      <c r="N24" s="33"/>
      <c r="O24" s="19"/>
    </row>
    <row r="25" spans="1:15" x14ac:dyDescent="0.25">
      <c r="A25" s="19"/>
      <c r="B25" s="29"/>
      <c r="C25" s="19"/>
      <c r="D25" s="34"/>
      <c r="E25" s="35"/>
      <c r="F25" s="35"/>
      <c r="G25" s="35"/>
      <c r="H25" s="35"/>
      <c r="I25" s="35"/>
      <c r="J25" s="35"/>
      <c r="K25" s="35"/>
      <c r="L25" s="35"/>
      <c r="M25" s="35"/>
      <c r="N25" s="33"/>
      <c r="O25" s="19"/>
    </row>
    <row r="26" spans="1:15" ht="33" customHeight="1" x14ac:dyDescent="0.25">
      <c r="A26" s="19"/>
      <c r="B26" s="29"/>
      <c r="C26" s="19"/>
      <c r="D26" s="39"/>
      <c r="E26" s="35"/>
      <c r="F26" s="35"/>
      <c r="G26" s="35"/>
      <c r="H26" s="35"/>
      <c r="I26" s="49" t="s">
        <v>25</v>
      </c>
      <c r="J26" s="50"/>
      <c r="K26" s="35"/>
      <c r="L26" s="49" t="s">
        <v>26</v>
      </c>
      <c r="M26" s="50"/>
      <c r="N26" s="33"/>
      <c r="O26" s="19"/>
    </row>
    <row r="27" spans="1:15" ht="18" x14ac:dyDescent="0.25">
      <c r="A27" s="19"/>
      <c r="B27" s="29"/>
      <c r="C27" s="19"/>
      <c r="D27" s="47" t="s">
        <v>27</v>
      </c>
      <c r="E27" s="31"/>
      <c r="F27" s="31"/>
      <c r="G27" s="31"/>
      <c r="H27" s="31"/>
      <c r="I27" s="51" t="str">
        <f>VLOOKUP(I5,[1]ETALISSEMENTS!$A$1:$Y$65536,24,FALSE)</f>
        <v>10 min (Coll. Coub.), 
15 min (Clos du H)</v>
      </c>
      <c r="J27" s="52"/>
      <c r="K27" s="31"/>
      <c r="L27" s="53"/>
      <c r="M27" s="54"/>
      <c r="N27" s="33"/>
      <c r="O27" s="19"/>
    </row>
    <row r="28" spans="1:15" ht="15.75" thickBot="1" x14ac:dyDescent="0.3">
      <c r="A28" s="19"/>
      <c r="B28" s="55"/>
      <c r="C28" s="56"/>
      <c r="D28" s="56"/>
      <c r="E28" s="56"/>
      <c r="F28" s="56"/>
      <c r="G28" s="56"/>
      <c r="H28" s="56"/>
      <c r="I28" s="57"/>
      <c r="J28" s="56"/>
      <c r="K28" s="56"/>
      <c r="L28" s="56"/>
      <c r="M28" s="56"/>
      <c r="N28" s="58"/>
      <c r="O28" s="19"/>
    </row>
    <row r="29" spans="1:15" ht="24" customHeight="1" thickBot="1" x14ac:dyDescent="0.3">
      <c r="A29" s="19"/>
      <c r="B29" s="19"/>
      <c r="C29" s="19"/>
      <c r="D29" s="19"/>
      <c r="E29" s="19"/>
      <c r="F29" s="19"/>
      <c r="G29" s="19"/>
      <c r="H29" s="19"/>
      <c r="I29" s="59"/>
      <c r="J29" s="19"/>
      <c r="K29" s="19"/>
      <c r="L29" s="19"/>
      <c r="M29" s="19"/>
      <c r="N29" s="19"/>
      <c r="O29" s="19"/>
    </row>
    <row r="30" spans="1:15" ht="31.15" customHeight="1" x14ac:dyDescent="0.25">
      <c r="A30" s="19"/>
      <c r="B30" s="60" t="s">
        <v>28</v>
      </c>
      <c r="C30" s="61"/>
      <c r="D30" s="61"/>
      <c r="E30" s="62"/>
      <c r="F30" s="62"/>
      <c r="G30" s="62"/>
      <c r="H30" s="63"/>
      <c r="I30" s="64"/>
      <c r="J30" s="64"/>
      <c r="K30" s="64"/>
      <c r="L30" s="64"/>
      <c r="M30" s="64"/>
      <c r="N30" s="65"/>
      <c r="O30" s="19"/>
    </row>
    <row r="31" spans="1:15" s="69" customFormat="1" ht="12.75" customHeight="1" x14ac:dyDescent="0.25">
      <c r="A31" s="35"/>
      <c r="B31" s="66"/>
      <c r="C31" s="67"/>
      <c r="D31" s="67"/>
      <c r="E31" s="24"/>
      <c r="F31" s="24"/>
      <c r="G31" s="24"/>
      <c r="H31" s="24"/>
      <c r="I31" s="24"/>
      <c r="J31" s="24"/>
      <c r="K31" s="24"/>
      <c r="L31" s="24"/>
      <c r="M31" s="24"/>
      <c r="N31" s="68"/>
      <c r="O31" s="35"/>
    </row>
    <row r="32" spans="1:15" ht="25.5" customHeight="1" x14ac:dyDescent="0.25">
      <c r="A32" s="19"/>
      <c r="B32" s="70"/>
      <c r="C32" s="71" t="s">
        <v>29</v>
      </c>
      <c r="D32" s="72"/>
      <c r="E32" s="72"/>
      <c r="F32" s="72"/>
      <c r="G32" s="72"/>
      <c r="H32" s="72"/>
      <c r="I32" s="72"/>
      <c r="J32" s="72"/>
      <c r="K32" s="72"/>
      <c r="L32" s="72"/>
      <c r="M32" s="72"/>
      <c r="N32" s="68"/>
      <c r="O32" s="19"/>
    </row>
    <row r="33" spans="1:15" ht="18.75" customHeight="1" x14ac:dyDescent="0.25">
      <c r="A33" s="19"/>
      <c r="B33" s="70"/>
      <c r="C33" s="73"/>
      <c r="D33" s="73"/>
      <c r="E33" s="74" t="s">
        <v>4</v>
      </c>
      <c r="G33" s="75" t="s">
        <v>5</v>
      </c>
      <c r="H33" s="75" t="s">
        <v>6</v>
      </c>
      <c r="I33" s="75" t="s">
        <v>7</v>
      </c>
      <c r="J33" s="75" t="s">
        <v>8</v>
      </c>
      <c r="K33" s="75" t="s">
        <v>9</v>
      </c>
      <c r="L33" s="75" t="s">
        <v>10</v>
      </c>
      <c r="M33" s="75" t="s">
        <v>11</v>
      </c>
      <c r="N33" s="68"/>
      <c r="O33" s="19"/>
    </row>
    <row r="34" spans="1:15" ht="18.75" customHeight="1" x14ac:dyDescent="0.25">
      <c r="A34" s="19"/>
      <c r="B34" s="70"/>
      <c r="C34" s="76" t="s">
        <v>30</v>
      </c>
      <c r="D34" s="77" t="s">
        <v>31</v>
      </c>
      <c r="E34" s="78">
        <v>0.35069444444444442</v>
      </c>
      <c r="G34" s="79" t="s">
        <v>32</v>
      </c>
      <c r="H34" s="79" t="s">
        <v>32</v>
      </c>
      <c r="I34" s="79" t="s">
        <v>32</v>
      </c>
      <c r="J34" s="79" t="s">
        <v>32</v>
      </c>
      <c r="K34" s="79" t="s">
        <v>32</v>
      </c>
      <c r="L34" s="80"/>
      <c r="M34" s="80"/>
      <c r="N34" s="68"/>
      <c r="O34" s="19"/>
    </row>
    <row r="35" spans="1:15" ht="18.75" customHeight="1" x14ac:dyDescent="0.25">
      <c r="A35" s="19"/>
      <c r="B35" s="70"/>
      <c r="C35" s="76"/>
      <c r="D35" s="77" t="s">
        <v>31</v>
      </c>
      <c r="E35" s="78">
        <v>0.3923611111111111</v>
      </c>
      <c r="G35" s="79" t="s">
        <v>32</v>
      </c>
      <c r="H35" s="79" t="s">
        <v>32</v>
      </c>
      <c r="I35" s="79" t="s">
        <v>32</v>
      </c>
      <c r="J35" s="79" t="s">
        <v>32</v>
      </c>
      <c r="K35" s="79" t="s">
        <v>32</v>
      </c>
      <c r="L35" s="80"/>
      <c r="M35" s="80"/>
      <c r="N35" s="68"/>
      <c r="O35" s="19"/>
    </row>
    <row r="36" spans="1:15" ht="18.75" customHeight="1" x14ac:dyDescent="0.25">
      <c r="A36" s="19"/>
      <c r="B36" s="70"/>
      <c r="C36" s="76"/>
      <c r="D36" s="137" t="s">
        <v>47</v>
      </c>
      <c r="E36" s="81">
        <v>0.42708333333333331</v>
      </c>
      <c r="G36" s="79" t="s">
        <v>32</v>
      </c>
      <c r="H36" s="79" t="s">
        <v>32</v>
      </c>
      <c r="I36" s="79" t="s">
        <v>32</v>
      </c>
      <c r="J36" s="79" t="s">
        <v>32</v>
      </c>
      <c r="K36" s="79" t="s">
        <v>32</v>
      </c>
      <c r="L36" s="80"/>
      <c r="M36" s="80"/>
      <c r="N36" s="68"/>
      <c r="O36" s="19"/>
    </row>
    <row r="37" spans="1:15" ht="10.5" customHeight="1" x14ac:dyDescent="0.25">
      <c r="A37" s="19"/>
      <c r="B37" s="70"/>
      <c r="C37" s="82"/>
      <c r="D37" s="82"/>
      <c r="E37" s="82"/>
      <c r="G37" s="80"/>
      <c r="H37" s="80"/>
      <c r="I37" s="80"/>
      <c r="J37" s="80"/>
      <c r="K37" s="80"/>
      <c r="L37" s="80"/>
      <c r="M37" s="80"/>
      <c r="N37" s="68"/>
      <c r="O37" s="19"/>
    </row>
    <row r="38" spans="1:15" ht="18.75" customHeight="1" x14ac:dyDescent="0.25">
      <c r="A38" s="19"/>
      <c r="B38" s="70"/>
      <c r="C38" s="116" t="s">
        <v>33</v>
      </c>
      <c r="D38" s="84" t="s">
        <v>34</v>
      </c>
      <c r="E38" s="78">
        <v>0.58333333333333337</v>
      </c>
      <c r="G38" s="79" t="s">
        <v>32</v>
      </c>
      <c r="H38" s="79" t="s">
        <v>32</v>
      </c>
      <c r="I38" s="80"/>
      <c r="J38" s="79" t="s">
        <v>32</v>
      </c>
      <c r="K38" s="79" t="s">
        <v>32</v>
      </c>
      <c r="L38" s="80"/>
      <c r="M38" s="80"/>
      <c r="N38" s="68"/>
      <c r="O38" s="19"/>
    </row>
    <row r="39" spans="1:15" ht="18.75" customHeight="1" x14ac:dyDescent="0.25">
      <c r="A39" s="19"/>
      <c r="B39" s="70"/>
      <c r="C39" s="118"/>
      <c r="D39" s="84" t="s">
        <v>34</v>
      </c>
      <c r="E39" s="81">
        <v>0.625</v>
      </c>
      <c r="G39" s="79" t="s">
        <v>32</v>
      </c>
      <c r="H39" s="79" t="s">
        <v>32</v>
      </c>
      <c r="I39" s="80"/>
      <c r="J39" s="79" t="s">
        <v>32</v>
      </c>
      <c r="K39" s="79" t="s">
        <v>32</v>
      </c>
      <c r="L39" s="80"/>
      <c r="M39" s="80"/>
      <c r="N39" s="68"/>
      <c r="O39" s="19"/>
    </row>
    <row r="40" spans="1:15" ht="18.75" customHeight="1" x14ac:dyDescent="0.25">
      <c r="A40" s="19"/>
      <c r="B40" s="70"/>
      <c r="C40" s="85"/>
      <c r="D40" s="73"/>
      <c r="E40" s="86"/>
      <c r="N40" s="68"/>
      <c r="O40" s="19"/>
    </row>
    <row r="41" spans="1:15" ht="24" customHeight="1" x14ac:dyDescent="0.25">
      <c r="A41" s="19"/>
      <c r="B41" s="70"/>
      <c r="C41" s="71" t="s">
        <v>35</v>
      </c>
      <c r="D41" s="72"/>
      <c r="E41" s="72"/>
      <c r="F41" s="72"/>
      <c r="G41" s="72"/>
      <c r="H41" s="72"/>
      <c r="I41" s="72"/>
      <c r="J41" s="72"/>
      <c r="K41" s="72"/>
      <c r="L41" s="72"/>
      <c r="M41" s="72"/>
      <c r="N41" s="68"/>
      <c r="O41" s="19"/>
    </row>
    <row r="42" spans="1:15" ht="18.75" customHeight="1" x14ac:dyDescent="0.25">
      <c r="A42" s="19"/>
      <c r="B42" s="70"/>
      <c r="C42" s="85"/>
      <c r="D42" s="73"/>
      <c r="E42" s="74" t="s">
        <v>4</v>
      </c>
      <c r="G42" s="75" t="s">
        <v>5</v>
      </c>
      <c r="H42" s="75" t="s">
        <v>6</v>
      </c>
      <c r="I42" s="75" t="s">
        <v>7</v>
      </c>
      <c r="J42" s="75" t="s">
        <v>8</v>
      </c>
      <c r="K42" s="75" t="s">
        <v>9</v>
      </c>
      <c r="L42" s="75" t="s">
        <v>10</v>
      </c>
      <c r="M42" s="75" t="s">
        <v>11</v>
      </c>
      <c r="N42" s="68"/>
      <c r="O42" s="19"/>
    </row>
    <row r="43" spans="1:15" ht="18.75" customHeight="1" x14ac:dyDescent="0.25">
      <c r="A43" s="19"/>
      <c r="B43" s="70"/>
      <c r="C43" s="116" t="s">
        <v>33</v>
      </c>
      <c r="D43" s="84" t="s">
        <v>36</v>
      </c>
      <c r="E43" s="81">
        <v>0.4826388888888889</v>
      </c>
      <c r="G43" s="87" t="s">
        <v>32</v>
      </c>
      <c r="H43" s="87" t="s">
        <v>32</v>
      </c>
      <c r="I43" s="87" t="s">
        <v>32</v>
      </c>
      <c r="J43" s="87" t="s">
        <v>32</v>
      </c>
      <c r="K43" s="87" t="s">
        <v>32</v>
      </c>
      <c r="L43" s="80"/>
      <c r="M43" s="80"/>
      <c r="N43" s="68"/>
      <c r="O43" s="19"/>
    </row>
    <row r="44" spans="1:15" ht="18.75" customHeight="1" x14ac:dyDescent="0.25">
      <c r="A44" s="19"/>
      <c r="B44" s="70"/>
      <c r="C44" s="118"/>
      <c r="D44" s="84" t="s">
        <v>36</v>
      </c>
      <c r="E44" s="78">
        <v>0.52430555555555558</v>
      </c>
      <c r="G44" s="87" t="s">
        <v>32</v>
      </c>
      <c r="H44" s="87" t="s">
        <v>32</v>
      </c>
      <c r="I44" s="87" t="s">
        <v>32</v>
      </c>
      <c r="J44" s="87" t="s">
        <v>32</v>
      </c>
      <c r="K44" s="87" t="s">
        <v>32</v>
      </c>
      <c r="L44" s="80"/>
      <c r="M44" s="80"/>
      <c r="N44" s="68"/>
      <c r="O44" s="19"/>
    </row>
    <row r="45" spans="1:15" ht="10.5" customHeight="1" x14ac:dyDescent="0.25">
      <c r="A45" s="19"/>
      <c r="B45" s="70"/>
      <c r="C45" s="82"/>
      <c r="D45" s="82"/>
      <c r="E45" s="82"/>
      <c r="G45" s="80"/>
      <c r="H45" s="80"/>
      <c r="I45" s="80"/>
      <c r="J45" s="80"/>
      <c r="K45" s="80"/>
      <c r="L45" s="80"/>
      <c r="M45" s="80"/>
      <c r="N45" s="68"/>
      <c r="O45" s="19"/>
    </row>
    <row r="46" spans="1:15" ht="18.75" x14ac:dyDescent="0.25">
      <c r="A46" s="19"/>
      <c r="B46" s="70"/>
      <c r="C46" s="76" t="s">
        <v>37</v>
      </c>
      <c r="D46" s="84" t="s">
        <v>38</v>
      </c>
      <c r="E46" s="78">
        <v>0.66666666666666663</v>
      </c>
      <c r="G46" s="87" t="s">
        <v>32</v>
      </c>
      <c r="H46" s="87" t="s">
        <v>32</v>
      </c>
      <c r="I46" s="80"/>
      <c r="J46" s="87" t="s">
        <v>32</v>
      </c>
      <c r="K46" s="87" t="s">
        <v>32</v>
      </c>
      <c r="L46" s="80"/>
      <c r="M46" s="80"/>
      <c r="N46" s="68"/>
      <c r="O46" s="19"/>
    </row>
    <row r="47" spans="1:15" ht="18.75" customHeight="1" x14ac:dyDescent="0.25">
      <c r="A47" s="19"/>
      <c r="B47" s="70"/>
      <c r="C47" s="76"/>
      <c r="D47" s="84" t="s">
        <v>38</v>
      </c>
      <c r="E47" s="78">
        <v>0.70833333333333337</v>
      </c>
      <c r="G47" s="87" t="s">
        <v>32</v>
      </c>
      <c r="H47" s="87" t="s">
        <v>32</v>
      </c>
      <c r="I47" s="80"/>
      <c r="J47" s="87" t="s">
        <v>32</v>
      </c>
      <c r="K47" s="87" t="s">
        <v>32</v>
      </c>
      <c r="L47" s="80"/>
      <c r="M47" s="80"/>
      <c r="N47" s="68"/>
      <c r="O47" s="19"/>
    </row>
    <row r="48" spans="1:15" ht="18.75" customHeight="1" x14ac:dyDescent="0.25">
      <c r="A48" s="19"/>
      <c r="B48" s="70"/>
      <c r="C48" s="73"/>
      <c r="D48" s="73"/>
      <c r="N48" s="68"/>
      <c r="O48" s="19"/>
    </row>
    <row r="49" spans="1:15" ht="18.75" customHeight="1" x14ac:dyDescent="0.25">
      <c r="A49" s="19"/>
      <c r="B49" s="70"/>
      <c r="C49" s="88" t="s">
        <v>39</v>
      </c>
      <c r="D49" s="73"/>
      <c r="N49" s="68"/>
      <c r="O49" s="19"/>
    </row>
    <row r="50" spans="1:15" ht="18.75" customHeight="1" x14ac:dyDescent="0.25">
      <c r="A50" s="19"/>
      <c r="B50" s="89"/>
      <c r="C50" s="88" t="s">
        <v>40</v>
      </c>
      <c r="D50" s="90"/>
      <c r="N50" s="68"/>
      <c r="O50" s="19"/>
    </row>
    <row r="51" spans="1:15" ht="35.25" customHeight="1" x14ac:dyDescent="0.25">
      <c r="A51" s="19"/>
      <c r="B51" s="89"/>
      <c r="C51" s="138" t="s">
        <v>55</v>
      </c>
      <c r="D51" s="138"/>
      <c r="E51" s="138"/>
      <c r="F51" s="138"/>
      <c r="G51" s="138"/>
      <c r="H51" s="138"/>
      <c r="I51" s="138"/>
      <c r="J51" s="138"/>
      <c r="K51" s="138"/>
      <c r="L51" s="138"/>
      <c r="M51" s="138"/>
      <c r="N51" s="68"/>
      <c r="O51" s="19"/>
    </row>
    <row r="52" spans="1:15" ht="10.5" customHeight="1" thickBot="1" x14ac:dyDescent="0.3">
      <c r="A52" s="19"/>
      <c r="B52" s="92"/>
      <c r="C52" s="93"/>
      <c r="D52" s="93"/>
      <c r="E52" s="56"/>
      <c r="F52" s="56"/>
      <c r="G52" s="56"/>
      <c r="H52" s="56"/>
      <c r="I52" s="56"/>
      <c r="J52" s="56"/>
      <c r="K52" s="56"/>
      <c r="L52" s="56"/>
      <c r="M52" s="56"/>
      <c r="N52" s="94"/>
      <c r="O52" s="19"/>
    </row>
    <row r="53" spans="1:15" ht="18.75" thickBot="1" x14ac:dyDescent="0.3">
      <c r="A53" s="19"/>
      <c r="B53" s="73"/>
      <c r="C53" s="73"/>
      <c r="D53" s="73"/>
      <c r="E53" s="73"/>
      <c r="F53" s="90"/>
      <c r="G53" s="95"/>
      <c r="H53" s="96"/>
      <c r="I53" s="73"/>
      <c r="J53" s="73"/>
      <c r="K53" s="73"/>
      <c r="L53" s="73"/>
      <c r="M53" s="73"/>
      <c r="N53" s="73"/>
      <c r="O53" s="73"/>
    </row>
    <row r="54" spans="1:15" ht="21" thickBot="1" x14ac:dyDescent="0.3">
      <c r="A54" s="19"/>
      <c r="B54" s="97" t="s">
        <v>42</v>
      </c>
      <c r="C54" s="20"/>
      <c r="D54" s="20"/>
      <c r="E54" s="20"/>
      <c r="F54" s="98"/>
      <c r="G54" s="98"/>
      <c r="H54" s="98"/>
      <c r="I54" s="99" t="s">
        <v>43</v>
      </c>
      <c r="J54" s="100"/>
      <c r="K54" s="20"/>
      <c r="L54" s="99" t="s">
        <v>44</v>
      </c>
      <c r="M54" s="100"/>
      <c r="N54" s="20"/>
      <c r="O54" s="73"/>
    </row>
    <row r="55" spans="1:15" ht="15.75" customHeight="1" thickTop="1" x14ac:dyDescent="0.25">
      <c r="A55" s="19"/>
      <c r="B55" s="20"/>
      <c r="C55" s="20"/>
      <c r="D55" s="20"/>
      <c r="E55" s="20"/>
      <c r="F55" s="21"/>
      <c r="G55" s="21"/>
      <c r="H55" s="20"/>
      <c r="I55" s="20"/>
      <c r="J55" s="20"/>
      <c r="K55" s="20"/>
      <c r="L55" s="20"/>
      <c r="M55" s="20"/>
      <c r="N55" s="20"/>
      <c r="O55" s="73"/>
    </row>
    <row r="56" spans="1:15" ht="16.5" customHeight="1" x14ac:dyDescent="0.25">
      <c r="A56" s="19"/>
      <c r="B56" s="22" t="s">
        <v>45</v>
      </c>
      <c r="C56" s="20"/>
      <c r="D56" s="20"/>
      <c r="E56" s="20"/>
      <c r="F56" s="23"/>
      <c r="G56" s="23"/>
      <c r="H56" s="23"/>
      <c r="I56" s="23"/>
      <c r="J56" s="23"/>
      <c r="K56" s="23"/>
      <c r="L56" s="23"/>
      <c r="M56" s="23"/>
      <c r="N56" s="20"/>
      <c r="O56" s="73"/>
    </row>
    <row r="57" spans="1:15" ht="18.75" thickBot="1" x14ac:dyDescent="0.3">
      <c r="A57" s="19"/>
      <c r="B57" s="73"/>
      <c r="C57" s="73"/>
      <c r="D57" s="73"/>
      <c r="E57" s="73"/>
      <c r="F57" s="90"/>
      <c r="G57" s="95"/>
      <c r="H57" s="96"/>
      <c r="I57" s="73"/>
      <c r="J57" s="73"/>
      <c r="K57" s="73"/>
      <c r="L57" s="73"/>
      <c r="M57" s="73"/>
      <c r="N57" s="73"/>
      <c r="O57" s="73"/>
    </row>
    <row r="58" spans="1:15" ht="23.25" x14ac:dyDescent="0.25">
      <c r="A58" s="19"/>
      <c r="B58" s="60" t="s">
        <v>46</v>
      </c>
      <c r="C58" s="101"/>
      <c r="D58" s="102"/>
      <c r="E58" s="62"/>
      <c r="F58" s="62"/>
      <c r="G58" s="62"/>
      <c r="H58" s="62"/>
      <c r="I58" s="63"/>
      <c r="J58" s="64"/>
      <c r="K58" s="64"/>
      <c r="L58" s="64"/>
      <c r="M58" s="64"/>
      <c r="N58" s="65"/>
      <c r="O58" s="73"/>
    </row>
    <row r="59" spans="1:15" ht="10.5" customHeight="1" x14ac:dyDescent="0.25">
      <c r="A59" s="19"/>
      <c r="B59" s="103"/>
      <c r="C59" s="104"/>
      <c r="D59" s="104"/>
      <c r="E59" s="105"/>
      <c r="F59" s="105"/>
      <c r="G59" s="105"/>
      <c r="H59" s="105"/>
      <c r="I59" s="106"/>
      <c r="J59" s="73"/>
      <c r="K59" s="73"/>
      <c r="L59" s="73"/>
      <c r="M59" s="73"/>
      <c r="N59" s="68"/>
      <c r="O59" s="73"/>
    </row>
    <row r="60" spans="1:15" ht="23.25" customHeight="1" x14ac:dyDescent="0.25">
      <c r="A60" s="19"/>
      <c r="B60" s="66"/>
      <c r="C60" s="71" t="s">
        <v>29</v>
      </c>
      <c r="D60" s="72"/>
      <c r="E60" s="72"/>
      <c r="F60" s="72"/>
      <c r="G60" s="72"/>
      <c r="H60" s="72"/>
      <c r="I60" s="72"/>
      <c r="J60" s="72"/>
      <c r="K60" s="72"/>
      <c r="L60" s="72"/>
      <c r="M60" s="72"/>
      <c r="N60" s="68"/>
      <c r="O60" s="73"/>
    </row>
    <row r="61" spans="1:15" ht="25.9" customHeight="1" x14ac:dyDescent="0.25">
      <c r="A61" s="19"/>
      <c r="B61" s="70"/>
      <c r="C61" s="73"/>
      <c r="D61" s="73"/>
      <c r="E61" s="74" t="s">
        <v>4</v>
      </c>
      <c r="G61" s="75" t="s">
        <v>5</v>
      </c>
      <c r="H61" s="75" t="s">
        <v>6</v>
      </c>
      <c r="I61" s="75" t="s">
        <v>7</v>
      </c>
      <c r="J61" s="75" t="s">
        <v>8</v>
      </c>
      <c r="K61" s="75" t="s">
        <v>9</v>
      </c>
      <c r="L61" s="75" t="s">
        <v>10</v>
      </c>
      <c r="M61" s="75" t="s">
        <v>11</v>
      </c>
      <c r="N61" s="68"/>
      <c r="O61" s="73"/>
    </row>
    <row r="62" spans="1:15" ht="18.75" x14ac:dyDescent="0.25">
      <c r="A62" s="19"/>
      <c r="B62" s="70"/>
      <c r="C62" s="76" t="s">
        <v>30</v>
      </c>
      <c r="D62" s="77" t="s">
        <v>31</v>
      </c>
      <c r="E62" s="107"/>
      <c r="G62" s="109"/>
      <c r="H62" s="109"/>
      <c r="I62" s="109"/>
      <c r="J62" s="109"/>
      <c r="K62" s="109"/>
      <c r="L62" s="109"/>
      <c r="M62" s="80"/>
      <c r="N62" s="68"/>
      <c r="O62" s="73"/>
    </row>
    <row r="63" spans="1:15" ht="18.75" x14ac:dyDescent="0.25">
      <c r="A63" s="19"/>
      <c r="B63" s="70"/>
      <c r="C63" s="76"/>
      <c r="D63" s="77" t="s">
        <v>31</v>
      </c>
      <c r="E63" s="111"/>
      <c r="G63" s="109"/>
      <c r="H63" s="109"/>
      <c r="I63" s="109"/>
      <c r="J63" s="109"/>
      <c r="K63" s="109"/>
      <c r="L63" s="109"/>
      <c r="M63" s="80"/>
      <c r="N63" s="68"/>
      <c r="O63" s="73"/>
    </row>
    <row r="64" spans="1:15" ht="15.75" x14ac:dyDescent="0.25">
      <c r="A64" s="19"/>
      <c r="B64" s="70"/>
      <c r="C64" s="76"/>
      <c r="D64" s="112" t="s">
        <v>47</v>
      </c>
      <c r="E64" s="111"/>
      <c r="G64" s="113"/>
      <c r="H64" s="113"/>
      <c r="I64" s="113"/>
      <c r="J64" s="113"/>
      <c r="K64" s="113"/>
      <c r="L64" s="113"/>
      <c r="M64" s="80"/>
      <c r="N64" s="68"/>
      <c r="O64" s="73"/>
    </row>
    <row r="65" spans="1:15" ht="15.75" x14ac:dyDescent="0.25">
      <c r="A65" s="19"/>
      <c r="B65" s="70"/>
      <c r="C65" s="76"/>
      <c r="D65" s="114"/>
      <c r="E65" s="111"/>
      <c r="G65" s="113"/>
      <c r="H65" s="113"/>
      <c r="I65" s="113"/>
      <c r="J65" s="113"/>
      <c r="K65" s="113"/>
      <c r="L65" s="113"/>
      <c r="M65" s="80"/>
      <c r="N65" s="68"/>
      <c r="O65" s="73"/>
    </row>
    <row r="66" spans="1:15" ht="10.5" customHeight="1" x14ac:dyDescent="0.25">
      <c r="A66" s="19"/>
      <c r="B66" s="70"/>
      <c r="C66" s="82"/>
      <c r="D66" s="82"/>
      <c r="E66" s="115"/>
      <c r="G66" s="110"/>
      <c r="H66" s="110"/>
      <c r="I66" s="110"/>
      <c r="J66" s="110"/>
      <c r="K66" s="110"/>
      <c r="L66" s="110"/>
      <c r="M66" s="80"/>
      <c r="N66" s="68"/>
      <c r="O66" s="19"/>
    </row>
    <row r="67" spans="1:15" ht="18.75" x14ac:dyDescent="0.25">
      <c r="A67" s="19"/>
      <c r="B67" s="70"/>
      <c r="C67" s="76" t="s">
        <v>33</v>
      </c>
      <c r="D67" s="84" t="s">
        <v>34</v>
      </c>
      <c r="E67" s="107"/>
      <c r="G67" s="109"/>
      <c r="H67" s="109"/>
      <c r="I67" s="109"/>
      <c r="J67" s="109"/>
      <c r="K67" s="109"/>
      <c r="L67" s="109"/>
      <c r="M67" s="80"/>
      <c r="N67" s="68"/>
      <c r="O67" s="73"/>
    </row>
    <row r="68" spans="1:15" ht="18.75" x14ac:dyDescent="0.25">
      <c r="A68" s="19"/>
      <c r="B68" s="70"/>
      <c r="C68" s="76"/>
      <c r="D68" s="84" t="s">
        <v>34</v>
      </c>
      <c r="E68" s="107"/>
      <c r="G68" s="109"/>
      <c r="H68" s="109"/>
      <c r="I68" s="109"/>
      <c r="J68" s="109"/>
      <c r="K68" s="109"/>
      <c r="L68" s="109"/>
      <c r="M68" s="80"/>
      <c r="N68" s="68"/>
      <c r="O68" s="73"/>
    </row>
    <row r="69" spans="1:15" ht="15.75" x14ac:dyDescent="0.25">
      <c r="A69" s="19"/>
      <c r="B69" s="70"/>
      <c r="C69" s="85"/>
      <c r="D69" s="73"/>
      <c r="E69" s="86"/>
      <c r="N69" s="68"/>
      <c r="O69" s="73"/>
    </row>
    <row r="70" spans="1:15" ht="21.75" customHeight="1" x14ac:dyDescent="0.25">
      <c r="A70" s="19"/>
      <c r="B70" s="70"/>
      <c r="C70" s="71" t="s">
        <v>35</v>
      </c>
      <c r="D70" s="72"/>
      <c r="E70" s="72"/>
      <c r="F70" s="72"/>
      <c r="G70" s="72"/>
      <c r="H70" s="72"/>
      <c r="I70" s="72"/>
      <c r="J70" s="72"/>
      <c r="K70" s="72"/>
      <c r="L70" s="72"/>
      <c r="M70" s="72"/>
      <c r="N70" s="68"/>
      <c r="O70" s="73"/>
    </row>
    <row r="71" spans="1:15" ht="26.45" customHeight="1" x14ac:dyDescent="0.25">
      <c r="A71" s="19"/>
      <c r="B71" s="70"/>
      <c r="C71" s="85"/>
      <c r="D71" s="73"/>
      <c r="E71" s="74" t="s">
        <v>4</v>
      </c>
      <c r="G71" s="75" t="s">
        <v>5</v>
      </c>
      <c r="H71" s="75" t="s">
        <v>6</v>
      </c>
      <c r="I71" s="75" t="s">
        <v>7</v>
      </c>
      <c r="J71" s="75" t="s">
        <v>8</v>
      </c>
      <c r="K71" s="75" t="s">
        <v>9</v>
      </c>
      <c r="L71" s="75" t="s">
        <v>10</v>
      </c>
      <c r="M71" s="75" t="s">
        <v>11</v>
      </c>
      <c r="N71" s="68"/>
      <c r="O71" s="73"/>
    </row>
    <row r="72" spans="1:15" ht="18.75" x14ac:dyDescent="0.25">
      <c r="A72" s="19"/>
      <c r="B72" s="70"/>
      <c r="C72" s="116" t="s">
        <v>33</v>
      </c>
      <c r="D72" s="84" t="s">
        <v>36</v>
      </c>
      <c r="E72" s="111"/>
      <c r="G72" s="117"/>
      <c r="H72" s="117"/>
      <c r="I72" s="117"/>
      <c r="J72" s="117"/>
      <c r="K72" s="117"/>
      <c r="L72" s="117"/>
      <c r="M72" s="80"/>
      <c r="N72" s="68"/>
      <c r="O72" s="73"/>
    </row>
    <row r="73" spans="1:15" ht="18.75" x14ac:dyDescent="0.25">
      <c r="A73" s="19"/>
      <c r="B73" s="70"/>
      <c r="C73" s="118"/>
      <c r="D73" s="84" t="s">
        <v>36</v>
      </c>
      <c r="E73" s="119"/>
      <c r="G73" s="117"/>
      <c r="H73" s="117"/>
      <c r="I73" s="117"/>
      <c r="J73" s="117"/>
      <c r="K73" s="117"/>
      <c r="L73" s="117"/>
      <c r="M73" s="80"/>
      <c r="N73" s="68"/>
      <c r="O73" s="73"/>
    </row>
    <row r="74" spans="1:15" ht="10.5" customHeight="1" x14ac:dyDescent="0.25">
      <c r="A74" s="19"/>
      <c r="B74" s="70"/>
      <c r="C74" s="82"/>
      <c r="D74" s="82"/>
      <c r="E74" s="115"/>
      <c r="G74" s="110"/>
      <c r="H74" s="110"/>
      <c r="I74" s="110"/>
      <c r="J74" s="110"/>
      <c r="K74" s="110"/>
      <c r="L74" s="110"/>
      <c r="M74" s="80"/>
      <c r="N74" s="68"/>
      <c r="O74" s="19"/>
    </row>
    <row r="75" spans="1:15" ht="18.75" x14ac:dyDescent="0.25">
      <c r="A75" s="19"/>
      <c r="B75" s="70"/>
      <c r="C75" s="76" t="s">
        <v>37</v>
      </c>
      <c r="D75" s="84" t="s">
        <v>38</v>
      </c>
      <c r="E75" s="107"/>
      <c r="G75" s="117"/>
      <c r="H75" s="117"/>
      <c r="I75" s="117"/>
      <c r="J75" s="117"/>
      <c r="K75" s="117"/>
      <c r="L75" s="117"/>
      <c r="M75" s="80"/>
      <c r="N75" s="68"/>
      <c r="O75" s="73"/>
    </row>
    <row r="76" spans="1:15" ht="18.75" x14ac:dyDescent="0.25">
      <c r="A76" s="19"/>
      <c r="B76" s="70"/>
      <c r="C76" s="76"/>
      <c r="D76" s="84" t="s">
        <v>38</v>
      </c>
      <c r="E76" s="111"/>
      <c r="G76" s="117"/>
      <c r="H76" s="117"/>
      <c r="I76" s="117"/>
      <c r="J76" s="117"/>
      <c r="K76" s="117"/>
      <c r="L76" s="117"/>
      <c r="M76" s="80"/>
      <c r="N76" s="68"/>
      <c r="O76" s="73"/>
    </row>
    <row r="77" spans="1:15" ht="15.75" x14ac:dyDescent="0.25">
      <c r="A77" s="19"/>
      <c r="B77" s="70"/>
      <c r="C77" s="76"/>
      <c r="D77" s="112" t="s">
        <v>48</v>
      </c>
      <c r="E77" s="111"/>
      <c r="G77" s="113"/>
      <c r="H77" s="113"/>
      <c r="I77" s="113"/>
      <c r="J77" s="113"/>
      <c r="K77" s="113"/>
      <c r="L77" s="113"/>
      <c r="M77" s="80"/>
      <c r="N77" s="68"/>
      <c r="O77" s="73"/>
    </row>
    <row r="78" spans="1:15" ht="15.75" x14ac:dyDescent="0.25">
      <c r="A78" s="19"/>
      <c r="B78" s="70"/>
      <c r="C78" s="76"/>
      <c r="D78" s="114"/>
      <c r="E78" s="111"/>
      <c r="G78" s="113"/>
      <c r="H78" s="113"/>
      <c r="I78" s="113"/>
      <c r="J78" s="113"/>
      <c r="K78" s="113"/>
      <c r="L78" s="113"/>
      <c r="M78" s="80"/>
      <c r="N78" s="68"/>
      <c r="O78" s="73"/>
    </row>
    <row r="79" spans="1:15" x14ac:dyDescent="0.25">
      <c r="A79" s="19"/>
      <c r="B79" s="70"/>
      <c r="C79" s="73"/>
      <c r="D79" s="73"/>
      <c r="N79" s="68"/>
      <c r="O79" s="73"/>
    </row>
    <row r="80" spans="1:15" ht="18.75" x14ac:dyDescent="0.25">
      <c r="A80" s="19"/>
      <c r="B80" s="70"/>
      <c r="C80" s="120" t="s">
        <v>49</v>
      </c>
      <c r="D80" s="73"/>
      <c r="N80" s="68"/>
      <c r="O80" s="73"/>
    </row>
    <row r="81" spans="1:15" ht="18" x14ac:dyDescent="0.25">
      <c r="A81" s="19"/>
      <c r="B81" s="70"/>
      <c r="C81" s="88" t="s">
        <v>39</v>
      </c>
      <c r="D81" s="90"/>
      <c r="N81" s="68"/>
      <c r="O81" s="73"/>
    </row>
    <row r="82" spans="1:15" x14ac:dyDescent="0.25">
      <c r="A82" s="19"/>
      <c r="B82" s="70"/>
      <c r="C82" s="88" t="s">
        <v>40</v>
      </c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68"/>
      <c r="O82" s="73"/>
    </row>
    <row r="83" spans="1:15" ht="15.75" thickBot="1" x14ac:dyDescent="0.3">
      <c r="A83" s="19"/>
      <c r="B83" s="92"/>
      <c r="C83" s="93"/>
      <c r="D83" s="93"/>
      <c r="E83" s="93"/>
      <c r="F83" s="93"/>
      <c r="G83" s="93"/>
      <c r="H83" s="93"/>
      <c r="I83" s="121"/>
      <c r="J83" s="121"/>
      <c r="K83" s="121"/>
      <c r="L83" s="121"/>
      <c r="M83" s="93"/>
      <c r="N83" s="94"/>
      <c r="O83" s="73"/>
    </row>
    <row r="84" spans="1:15" ht="15.75" thickBot="1" x14ac:dyDescent="0.3">
      <c r="A84" s="19"/>
      <c r="B84" s="73"/>
      <c r="C84" s="73"/>
      <c r="D84" s="73"/>
      <c r="E84" s="73"/>
      <c r="F84" s="73"/>
      <c r="G84" s="122"/>
      <c r="H84" s="122"/>
      <c r="I84" s="122"/>
      <c r="J84" s="122"/>
      <c r="K84" s="122"/>
      <c r="L84" s="122"/>
      <c r="M84" s="122"/>
      <c r="N84" s="73"/>
      <c r="O84" s="73"/>
    </row>
    <row r="85" spans="1:15" x14ac:dyDescent="0.25">
      <c r="A85" s="19"/>
      <c r="B85" s="123" t="s">
        <v>50</v>
      </c>
      <c r="C85" s="124"/>
      <c r="D85" s="124"/>
      <c r="E85" s="124"/>
      <c r="F85" s="124"/>
      <c r="G85" s="124"/>
      <c r="H85" s="124"/>
      <c r="I85" s="124"/>
      <c r="J85" s="124"/>
      <c r="K85" s="124"/>
      <c r="L85" s="124"/>
      <c r="M85" s="124"/>
      <c r="N85" s="125"/>
      <c r="O85" s="73"/>
    </row>
    <row r="86" spans="1:15" x14ac:dyDescent="0.25">
      <c r="A86" s="19"/>
      <c r="B86" s="126"/>
      <c r="C86" s="127"/>
      <c r="D86" s="127"/>
      <c r="E86" s="127"/>
      <c r="F86" s="127"/>
      <c r="G86" s="127"/>
      <c r="H86" s="127"/>
      <c r="I86" s="127"/>
      <c r="J86" s="127"/>
      <c r="K86" s="127"/>
      <c r="L86" s="127"/>
      <c r="M86" s="127"/>
      <c r="N86" s="128"/>
      <c r="O86" s="73"/>
    </row>
    <row r="87" spans="1:15" x14ac:dyDescent="0.25">
      <c r="A87" s="19"/>
      <c r="B87" s="126"/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8"/>
      <c r="O87" s="73"/>
    </row>
    <row r="88" spans="1:15" ht="15.75" thickBot="1" x14ac:dyDescent="0.3">
      <c r="A88" s="19"/>
      <c r="B88" s="129"/>
      <c r="C88" s="130"/>
      <c r="D88" s="130"/>
      <c r="E88" s="130"/>
      <c r="F88" s="130"/>
      <c r="G88" s="130"/>
      <c r="H88" s="130"/>
      <c r="I88" s="130"/>
      <c r="J88" s="130"/>
      <c r="K88" s="130"/>
      <c r="L88" s="130"/>
      <c r="M88" s="130"/>
      <c r="N88" s="131"/>
      <c r="O88" s="73"/>
    </row>
    <row r="89" spans="1:15" x14ac:dyDescent="0.25">
      <c r="A89" s="19"/>
      <c r="B89" s="73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</row>
    <row r="90" spans="1:15" ht="15.75" x14ac:dyDescent="0.25">
      <c r="A90" s="19"/>
      <c r="B90" s="73"/>
      <c r="C90" s="73"/>
      <c r="D90" s="132" t="s">
        <v>51</v>
      </c>
      <c r="E90" s="132"/>
      <c r="F90" s="132"/>
      <c r="G90" s="132"/>
      <c r="H90" s="132"/>
      <c r="I90" s="132"/>
      <c r="J90" s="133"/>
      <c r="K90" s="134"/>
      <c r="L90" s="134"/>
      <c r="M90" s="134"/>
      <c r="N90" s="73"/>
      <c r="O90" s="73"/>
    </row>
    <row r="91" spans="1:15" ht="18" x14ac:dyDescent="0.25">
      <c r="A91" s="19"/>
      <c r="B91" s="73"/>
      <c r="C91" s="73"/>
      <c r="D91" s="73"/>
      <c r="E91" s="73"/>
      <c r="F91" s="90"/>
      <c r="G91" s="135"/>
      <c r="H91" s="135"/>
      <c r="I91" s="135"/>
      <c r="J91" s="73"/>
      <c r="K91" s="136"/>
      <c r="L91" s="136"/>
      <c r="M91" s="136"/>
      <c r="N91" s="73"/>
      <c r="O91" s="73"/>
    </row>
  </sheetData>
  <mergeCells count="31">
    <mergeCell ref="C72:C73"/>
    <mergeCell ref="C75:C78"/>
    <mergeCell ref="D77:D78"/>
    <mergeCell ref="I83:L83"/>
    <mergeCell ref="B85:N88"/>
    <mergeCell ref="D90:I90"/>
    <mergeCell ref="K90:M90"/>
    <mergeCell ref="C43:C44"/>
    <mergeCell ref="C46:C47"/>
    <mergeCell ref="C51:M51"/>
    <mergeCell ref="C62:C65"/>
    <mergeCell ref="D64:D65"/>
    <mergeCell ref="C67:C68"/>
    <mergeCell ref="I26:J26"/>
    <mergeCell ref="L26:M26"/>
    <mergeCell ref="I27:J27"/>
    <mergeCell ref="L27:M27"/>
    <mergeCell ref="C34:C36"/>
    <mergeCell ref="C38:C39"/>
    <mergeCell ref="I14:M14"/>
    <mergeCell ref="I16:M16"/>
    <mergeCell ref="I18:M18"/>
    <mergeCell ref="I20:M20"/>
    <mergeCell ref="I22:M22"/>
    <mergeCell ref="I24:M24"/>
    <mergeCell ref="I3:M3"/>
    <mergeCell ref="I5:M5"/>
    <mergeCell ref="I7:M7"/>
    <mergeCell ref="J9:M9"/>
    <mergeCell ref="I11:M11"/>
    <mergeCell ref="J12:M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Horaires</vt:lpstr>
      <vt:lpstr>Alain FOURNIER</vt:lpstr>
      <vt:lpstr>Jacques Prévert</vt:lpstr>
      <vt:lpstr>Pierre de Coubertin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 Mathieu</dc:creator>
  <cp:lastModifiedBy>Lea Mathieu</cp:lastModifiedBy>
  <dcterms:created xsi:type="dcterms:W3CDTF">2015-11-26T10:58:34Z</dcterms:created>
  <dcterms:modified xsi:type="dcterms:W3CDTF">2015-11-26T11:03:55Z</dcterms:modified>
</cp:coreProperties>
</file>