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edri\Desktop\"/>
    </mc:Choice>
  </mc:AlternateContent>
  <bookViews>
    <workbookView xWindow="0" yWindow="0" windowWidth="23970" windowHeight="10170" activeTab="3"/>
  </bookViews>
  <sheets>
    <sheet name="Paramètres" sheetId="1" r:id="rId1"/>
    <sheet name="valeu" sheetId="5" r:id="rId2"/>
    <sheet name="Formulaire" sheetId="2" r:id="rId3"/>
    <sheet name="Tableau récap" sheetId="3" r:id="rId4"/>
    <sheet name="RTT" sheetId="4" r:id="rId5"/>
  </sheets>
  <definedNames>
    <definedName name="Abord">Paramètres!$Q$2:$Q$6</definedName>
    <definedName name="AGC">Paramètres!$M$2</definedName>
    <definedName name="AGD">Paramètres!$N$2:$N$4</definedName>
    <definedName name="Alimentation">Paramètres!$L$2:$L$4</definedName>
    <definedName name="Autre">Paramètres!$AE$2:$AE$3</definedName>
    <definedName name="BerceauA">Paramètres!$D$2:$D$11</definedName>
    <definedName name="BerceauB">Paramètres!$G$2:$G$10</definedName>
    <definedName name="Box">Paramètres!$A$2:$A$7</definedName>
    <definedName name="CGR">Paramètres!$Y$2:$Y$3</definedName>
    <definedName name="DRP">Paramètres!$AF$2:$AF$9</definedName>
    <definedName name="IOT">Paramètres!$J$2:$J$3</definedName>
    <definedName name="KTC">Paramètres!$T$2:$T$7</definedName>
    <definedName name="KTIC">Paramètres!$R$2:$R$7</definedName>
    <definedName name="KTVO">Paramètres!$V$1:$V$7</definedName>
    <definedName name="MCP">Paramètres!$Z$2:$Z$3</definedName>
    <definedName name="Nursing">Paramètres!$AC$2:$AC$3</definedName>
    <definedName name="PFC">Paramètres!$AA$2:$AA$3</definedName>
    <definedName name="PRE">Paramètres!$AG$2:$AG$9</definedName>
    <definedName name="PSE">Paramètres!$U$2:$U$7</definedName>
    <definedName name="ReaA">Paramètres!$B$2:$B$8</definedName>
    <definedName name="ReaB">Paramètres!$E$2:$E$8</definedName>
    <definedName name="Residuel">Paramètres!$O$2:$O$9</definedName>
    <definedName name="Respiration">Paramètres!$I$2:$I$6</definedName>
    <definedName name="SIA">Paramètres!$C$2</definedName>
    <definedName name="SIB">Paramètres!$F$2</definedName>
    <definedName name="Transfusion">Paramètres!$X$2:$X$4</definedName>
    <definedName name="VVP">Paramètres!$S$2:$S$7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9" i="3" l="1"/>
  <c r="M18" i="3"/>
  <c r="O17" i="3"/>
  <c r="O16" i="3"/>
  <c r="O11" i="3"/>
  <c r="O13" i="3"/>
  <c r="O12" i="3"/>
  <c r="M27" i="3"/>
  <c r="M26" i="3"/>
  <c r="M25" i="3"/>
  <c r="M24" i="3"/>
  <c r="M23" i="3"/>
  <c r="M15" i="3"/>
  <c r="M14" i="3"/>
  <c r="M13" i="3"/>
  <c r="M12" i="3"/>
  <c r="M11" i="3"/>
  <c r="M20" i="3"/>
</calcChain>
</file>

<file path=xl/sharedStrings.xml><?xml version="1.0" encoding="utf-8"?>
<sst xmlns="http://schemas.openxmlformats.org/spreadsheetml/2006/main" count="241" uniqueCount="145">
  <si>
    <t>Respiration</t>
  </si>
  <si>
    <t>Air Ambiant</t>
  </si>
  <si>
    <t>Oxygène</t>
  </si>
  <si>
    <t>Lunette Haut Débit</t>
  </si>
  <si>
    <t>CPAP</t>
  </si>
  <si>
    <t>IOT</t>
  </si>
  <si>
    <t>Alimentation</t>
  </si>
  <si>
    <t>AGC</t>
  </si>
  <si>
    <t>AGD</t>
  </si>
  <si>
    <t>AGC-X8</t>
  </si>
  <si>
    <t>AGD-4</t>
  </si>
  <si>
    <t>AGD-6</t>
  </si>
  <si>
    <t>AGD-8</t>
  </si>
  <si>
    <t>KTIC</t>
  </si>
  <si>
    <t>VVP</t>
  </si>
  <si>
    <t>KTC</t>
  </si>
  <si>
    <t>KTIC-1</t>
  </si>
  <si>
    <t>KTIC-2</t>
  </si>
  <si>
    <t>KTIC-3</t>
  </si>
  <si>
    <t>KTIC-4</t>
  </si>
  <si>
    <t>KTIC-5</t>
  </si>
  <si>
    <t>KTIC-6</t>
  </si>
  <si>
    <t>VVP-1</t>
  </si>
  <si>
    <t>VVP-2</t>
  </si>
  <si>
    <t>VVP-3</t>
  </si>
  <si>
    <t>VVP-4</t>
  </si>
  <si>
    <t>VVP-5</t>
  </si>
  <si>
    <t>VVP-6</t>
  </si>
  <si>
    <t>KTC-1</t>
  </si>
  <si>
    <t>KTC-2</t>
  </si>
  <si>
    <t>KTC-3</t>
  </si>
  <si>
    <t>KTC-4</t>
  </si>
  <si>
    <t>KTC-5</t>
  </si>
  <si>
    <t>KTC-6</t>
  </si>
  <si>
    <t>PSE</t>
  </si>
  <si>
    <t>PSE-1</t>
  </si>
  <si>
    <t>PSE-2</t>
  </si>
  <si>
    <t>PSE-3</t>
  </si>
  <si>
    <t>PSE-4</t>
  </si>
  <si>
    <t>PSE-5</t>
  </si>
  <si>
    <t>PSE-6</t>
  </si>
  <si>
    <t>Transfusion</t>
  </si>
  <si>
    <t>CGR</t>
  </si>
  <si>
    <t>MCP</t>
  </si>
  <si>
    <t>PFC</t>
  </si>
  <si>
    <t>CGR-1</t>
  </si>
  <si>
    <t>CGR-2</t>
  </si>
  <si>
    <t>MCP-1</t>
  </si>
  <si>
    <t>MCP-2</t>
  </si>
  <si>
    <t>PFC-1</t>
  </si>
  <si>
    <t>PFC-2</t>
  </si>
  <si>
    <t>IOT-O2</t>
  </si>
  <si>
    <t>IOT-OHF</t>
  </si>
  <si>
    <t>Nursing</t>
  </si>
  <si>
    <t>Bain</t>
  </si>
  <si>
    <t>Lavage simple</t>
  </si>
  <si>
    <t>Autre</t>
  </si>
  <si>
    <t>DRP</t>
  </si>
  <si>
    <t>DRP-1</t>
  </si>
  <si>
    <t>DRP-2</t>
  </si>
  <si>
    <t>DRP-3</t>
  </si>
  <si>
    <t>DRP-4</t>
  </si>
  <si>
    <t>DRP-5</t>
  </si>
  <si>
    <t>DRP-6</t>
  </si>
  <si>
    <t>DRP-7</t>
  </si>
  <si>
    <t>DRP-8</t>
  </si>
  <si>
    <t>PRE</t>
  </si>
  <si>
    <t>PRE-1</t>
  </si>
  <si>
    <t>PRE-2</t>
  </si>
  <si>
    <t>PRE-3</t>
  </si>
  <si>
    <t>PRE-4</t>
  </si>
  <si>
    <t>PRE-5</t>
  </si>
  <si>
    <t>PRE-6</t>
  </si>
  <si>
    <t>PRE-7</t>
  </si>
  <si>
    <t>PRE-8</t>
  </si>
  <si>
    <t>Résiduel</t>
  </si>
  <si>
    <t>Residuel</t>
  </si>
  <si>
    <t>Residuel-1</t>
  </si>
  <si>
    <t>Residuel-2</t>
  </si>
  <si>
    <t>Residuel-3</t>
  </si>
  <si>
    <t>Residuel-4</t>
  </si>
  <si>
    <t>Residuel-5</t>
  </si>
  <si>
    <t>Residuel-6</t>
  </si>
  <si>
    <t>Residuel-7</t>
  </si>
  <si>
    <t>Residuel-8</t>
  </si>
  <si>
    <t>Box</t>
  </si>
  <si>
    <t>Berceau A</t>
  </si>
  <si>
    <t>Réa B</t>
  </si>
  <si>
    <t>Berceau B</t>
  </si>
  <si>
    <t>Réa A</t>
  </si>
  <si>
    <t>Soins Intensifs A</t>
  </si>
  <si>
    <t>Soins Intensifs B</t>
  </si>
  <si>
    <t>16-p</t>
  </si>
  <si>
    <t>16-f</t>
  </si>
  <si>
    <t>Réa A-1</t>
  </si>
  <si>
    <t>Réa A-2</t>
  </si>
  <si>
    <t>Réa A-3</t>
  </si>
  <si>
    <t>Réa A-4</t>
  </si>
  <si>
    <t>Réa A-5</t>
  </si>
  <si>
    <t>Réa A-6</t>
  </si>
  <si>
    <t>Réa A-7</t>
  </si>
  <si>
    <t>Réa B-8</t>
  </si>
  <si>
    <t>Réa B-9</t>
  </si>
  <si>
    <t>Réa B-10</t>
  </si>
  <si>
    <t>Réa B-11</t>
  </si>
  <si>
    <t>Réa B-12</t>
  </si>
  <si>
    <t>Réa B-13</t>
  </si>
  <si>
    <t>Réa B-14</t>
  </si>
  <si>
    <t>Berceau A-17</t>
  </si>
  <si>
    <t>Berceau A-18</t>
  </si>
  <si>
    <t>Berceau A-19</t>
  </si>
  <si>
    <t>Berceau A-20</t>
  </si>
  <si>
    <t>Berceau A-21</t>
  </si>
  <si>
    <t>Berceau A-22</t>
  </si>
  <si>
    <t>Berceau A-23</t>
  </si>
  <si>
    <t>Berceau A-24</t>
  </si>
  <si>
    <t>Berceau A-25</t>
  </si>
  <si>
    <t>Berceau A-26</t>
  </si>
  <si>
    <t>Berceau B-27</t>
  </si>
  <si>
    <t>Berceau B-28</t>
  </si>
  <si>
    <t>Berceau B-29</t>
  </si>
  <si>
    <t>Berceau B-30</t>
  </si>
  <si>
    <t>Berceau B-31</t>
  </si>
  <si>
    <t>Berceau B-32</t>
  </si>
  <si>
    <t>Berceau B-33</t>
  </si>
  <si>
    <t>Berceau B-34</t>
  </si>
  <si>
    <t>Berceau B-35</t>
  </si>
  <si>
    <t>Abord</t>
  </si>
  <si>
    <t>KTVO</t>
  </si>
  <si>
    <t>KTVO-1</t>
  </si>
  <si>
    <t>KTVO-2</t>
  </si>
  <si>
    <t>KTVO-3</t>
  </si>
  <si>
    <t>KTVO-4</t>
  </si>
  <si>
    <t>KTVO-5</t>
  </si>
  <si>
    <t>KTVO-6</t>
  </si>
  <si>
    <t>ReaA</t>
  </si>
  <si>
    <t>ReaB</t>
  </si>
  <si>
    <t>BerceauA</t>
  </si>
  <si>
    <t>BerceauB</t>
  </si>
  <si>
    <t>SIA</t>
  </si>
  <si>
    <t>SIB</t>
  </si>
  <si>
    <t>Abord2</t>
  </si>
  <si>
    <t>Transfusion2</t>
  </si>
  <si>
    <t>Autre2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</si>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</sst>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3" borderId="0" xfId="0" applyNumberFormat="1" applyFont="1" applyFill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/>
    </xf>
    <xf numFmtId="0" fontId="0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10</xdr:row>
      <xdr:rowOff>28575</xdr:rowOff>
    </xdr:from>
    <xdr:to>
      <xdr:col>7</xdr:col>
      <xdr:colOff>19050</xdr:colOff>
      <xdr:row>13</xdr:row>
      <xdr:rowOff>47625</xdr:rowOff>
    </xdr:to>
    <xdr:sp macro="[0]!Feuil2.vider" textlink="">
      <xdr:nvSpPr>
        <xdr:cNvPr id="2" name="Rectangle à coins arrondis 1"/>
        <xdr:cNvSpPr/>
      </xdr:nvSpPr>
      <xdr:spPr>
        <a:xfrm>
          <a:off x="4781550" y="1990725"/>
          <a:ext cx="1533525" cy="619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Vider</a:t>
          </a:r>
        </a:p>
      </xdr:txBody>
    </xdr:sp>
    <xdr:clientData/>
  </xdr:twoCellAnchor>
  <xdr:twoCellAnchor>
    <xdr:from>
      <xdr:col>4</xdr:col>
      <xdr:colOff>752475</xdr:colOff>
      <xdr:row>5</xdr:row>
      <xdr:rowOff>0</xdr:rowOff>
    </xdr:from>
    <xdr:to>
      <xdr:col>7</xdr:col>
      <xdr:colOff>9525</xdr:colOff>
      <xdr:row>8</xdr:row>
      <xdr:rowOff>28575</xdr:rowOff>
    </xdr:to>
    <xdr:sp macro="[0]!Enregistrer" textlink="">
      <xdr:nvSpPr>
        <xdr:cNvPr id="3" name="Rectangle à coins arrondis 2"/>
        <xdr:cNvSpPr/>
      </xdr:nvSpPr>
      <xdr:spPr>
        <a:xfrm>
          <a:off x="4762500" y="962025"/>
          <a:ext cx="1543050" cy="628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4</xdr:col>
      <xdr:colOff>742950</xdr:colOff>
      <xdr:row>14</xdr:row>
      <xdr:rowOff>190500</xdr:rowOff>
    </xdr:from>
    <xdr:to>
      <xdr:col>7</xdr:col>
      <xdr:colOff>28575</xdr:colOff>
      <xdr:row>18</xdr:row>
      <xdr:rowOff>9525</xdr:rowOff>
    </xdr:to>
    <xdr:sp macro="[0]!Tableau" textlink="">
      <xdr:nvSpPr>
        <xdr:cNvPr id="4" name="Rectangle à coins arrondis 3"/>
        <xdr:cNvSpPr/>
      </xdr:nvSpPr>
      <xdr:spPr>
        <a:xfrm>
          <a:off x="4752975" y="2952750"/>
          <a:ext cx="1571625" cy="619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Tableau 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1</xdr:row>
      <xdr:rowOff>190499</xdr:rowOff>
    </xdr:from>
    <xdr:to>
      <xdr:col>13</xdr:col>
      <xdr:colOff>38100</xdr:colOff>
      <xdr:row>7</xdr:row>
      <xdr:rowOff>180974</xdr:rowOff>
    </xdr:to>
    <xdr:sp macro="[0]!Formulaire" textlink="">
      <xdr:nvSpPr>
        <xdr:cNvPr id="2" name="Rectangle à coins arrondis 1"/>
        <xdr:cNvSpPr/>
      </xdr:nvSpPr>
      <xdr:spPr>
        <a:xfrm>
          <a:off x="8401050" y="380999"/>
          <a:ext cx="1543050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J6" totalsRowShown="0" headerRowDxfId="11" dataDxfId="10">
  <autoFilter ref="A3:J6"/>
  <tableColumns count="10">
    <tableColumn id="1" name="Box" dataDxfId="9"/>
    <tableColumn id="2" name="Respiration" dataDxfId="8"/>
    <tableColumn id="3" name="Alimentation" dataDxfId="7"/>
    <tableColumn id="4" name="Abord" dataDxfId="6"/>
    <tableColumn id="5" name="Abord2" dataDxfId="5"/>
    <tableColumn id="6" name="Transfusion" dataDxfId="4"/>
    <tableColumn id="7" name="Transfusion2" dataDxfId="3"/>
    <tableColumn id="8" name="Nursing" dataDxfId="2"/>
    <tableColumn id="9" name="Autre" dataDxfId="1"/>
    <tableColumn id="10" name="Autre2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1"/>
  <sheetViews>
    <sheetView topLeftCell="G1" workbookViewId="0">
      <selection activeCell="O2" sqref="O2:O9"/>
    </sheetView>
  </sheetViews>
  <sheetFormatPr baseColWidth="10" defaultRowHeight="15" x14ac:dyDescent="0.25"/>
  <cols>
    <col min="1" max="6" width="19.85546875" style="1" customWidth="1"/>
    <col min="7" max="8" width="11.42578125" style="1"/>
    <col min="9" max="10" width="18.85546875" style="1" customWidth="1"/>
    <col min="11" max="11" width="11.42578125" style="1"/>
    <col min="12" max="12" width="13.28515625" style="1" customWidth="1"/>
    <col min="13" max="16" width="11.42578125" style="1"/>
    <col min="17" max="17" width="14" style="1" customWidth="1"/>
    <col min="18" max="28" width="11.42578125" style="1"/>
    <col min="29" max="29" width="13.140625" style="1" customWidth="1"/>
    <col min="30" max="16384" width="11.42578125" style="1"/>
  </cols>
  <sheetData>
    <row r="1" spans="1:33" x14ac:dyDescent="0.25">
      <c r="A1" s="1" t="s">
        <v>85</v>
      </c>
      <c r="B1" s="1" t="s">
        <v>89</v>
      </c>
      <c r="C1" s="1" t="s">
        <v>90</v>
      </c>
      <c r="D1" s="1" t="s">
        <v>86</v>
      </c>
      <c r="E1" s="1" t="s">
        <v>87</v>
      </c>
      <c r="F1" s="1" t="s">
        <v>91</v>
      </c>
      <c r="G1" s="1" t="s">
        <v>88</v>
      </c>
      <c r="I1" s="1" t="s">
        <v>0</v>
      </c>
      <c r="J1" s="1" t="s">
        <v>5</v>
      </c>
      <c r="L1" s="1" t="s">
        <v>6</v>
      </c>
      <c r="M1" s="1" t="s">
        <v>7</v>
      </c>
      <c r="N1" s="1" t="s">
        <v>8</v>
      </c>
      <c r="O1" s="1" t="s">
        <v>76</v>
      </c>
      <c r="Q1" s="1" t="s">
        <v>127</v>
      </c>
      <c r="R1" s="1" t="s">
        <v>13</v>
      </c>
      <c r="S1" s="1" t="s">
        <v>14</v>
      </c>
      <c r="T1" s="1" t="s">
        <v>15</v>
      </c>
      <c r="U1" s="1" t="s">
        <v>34</v>
      </c>
      <c r="V1" s="1" t="s">
        <v>128</v>
      </c>
      <c r="X1" s="1" t="s">
        <v>41</v>
      </c>
      <c r="Y1" s="1" t="s">
        <v>42</v>
      </c>
      <c r="Z1" s="1" t="s">
        <v>43</v>
      </c>
      <c r="AA1" s="1" t="s">
        <v>44</v>
      </c>
      <c r="AC1" s="1" t="s">
        <v>53</v>
      </c>
      <c r="AE1" s="1" t="s">
        <v>56</v>
      </c>
      <c r="AF1" s="1" t="s">
        <v>57</v>
      </c>
      <c r="AG1" s="1" t="s">
        <v>66</v>
      </c>
    </row>
    <row r="2" spans="1:33" x14ac:dyDescent="0.25">
      <c r="A2" s="1" t="s">
        <v>135</v>
      </c>
      <c r="B2" s="1" t="s">
        <v>94</v>
      </c>
      <c r="C2" s="1" t="s">
        <v>92</v>
      </c>
      <c r="D2" s="1" t="s">
        <v>108</v>
      </c>
      <c r="E2" s="1" t="s">
        <v>101</v>
      </c>
      <c r="F2" s="1" t="s">
        <v>93</v>
      </c>
      <c r="G2" s="1" t="s">
        <v>118</v>
      </c>
      <c r="I2" s="1" t="s">
        <v>1</v>
      </c>
      <c r="J2" s="1" t="s">
        <v>51</v>
      </c>
      <c r="L2" s="1" t="s">
        <v>7</v>
      </c>
      <c r="M2" s="1" t="s">
        <v>9</v>
      </c>
      <c r="N2" s="1" t="s">
        <v>10</v>
      </c>
      <c r="O2" s="1" t="s">
        <v>77</v>
      </c>
      <c r="Q2" s="1" t="s">
        <v>13</v>
      </c>
      <c r="R2" s="1" t="s">
        <v>16</v>
      </c>
      <c r="S2" s="1" t="s">
        <v>22</v>
      </c>
      <c r="T2" s="1" t="s">
        <v>28</v>
      </c>
      <c r="U2" s="1" t="s">
        <v>35</v>
      </c>
      <c r="V2" s="1" t="s">
        <v>129</v>
      </c>
      <c r="X2" s="1" t="s">
        <v>42</v>
      </c>
      <c r="Y2" s="1" t="s">
        <v>45</v>
      </c>
      <c r="Z2" s="1" t="s">
        <v>47</v>
      </c>
      <c r="AA2" s="1" t="s">
        <v>49</v>
      </c>
      <c r="AC2" s="1" t="s">
        <v>54</v>
      </c>
      <c r="AE2" s="1" t="s">
        <v>57</v>
      </c>
      <c r="AF2" s="1" t="s">
        <v>58</v>
      </c>
      <c r="AG2" s="1" t="s">
        <v>67</v>
      </c>
    </row>
    <row r="3" spans="1:33" x14ac:dyDescent="0.25">
      <c r="A3" s="1" t="s">
        <v>139</v>
      </c>
      <c r="B3" s="1" t="s">
        <v>95</v>
      </c>
      <c r="D3" s="1" t="s">
        <v>109</v>
      </c>
      <c r="E3" s="1" t="s">
        <v>102</v>
      </c>
      <c r="G3" s="1" t="s">
        <v>119</v>
      </c>
      <c r="I3" s="1" t="s">
        <v>2</v>
      </c>
      <c r="J3" s="1" t="s">
        <v>52</v>
      </c>
      <c r="L3" s="1" t="s">
        <v>8</v>
      </c>
      <c r="N3" s="1" t="s">
        <v>11</v>
      </c>
      <c r="O3" s="1" t="s">
        <v>78</v>
      </c>
      <c r="Q3" s="1" t="s">
        <v>14</v>
      </c>
      <c r="R3" s="1" t="s">
        <v>17</v>
      </c>
      <c r="S3" s="1" t="s">
        <v>23</v>
      </c>
      <c r="T3" s="1" t="s">
        <v>29</v>
      </c>
      <c r="U3" s="1" t="s">
        <v>36</v>
      </c>
      <c r="V3" s="1" t="s">
        <v>130</v>
      </c>
      <c r="X3" s="1" t="s">
        <v>43</v>
      </c>
      <c r="Y3" s="1" t="s">
        <v>46</v>
      </c>
      <c r="Z3" s="1" t="s">
        <v>48</v>
      </c>
      <c r="AA3" s="1" t="s">
        <v>50</v>
      </c>
      <c r="AC3" s="1" t="s">
        <v>55</v>
      </c>
      <c r="AE3" s="1" t="s">
        <v>66</v>
      </c>
      <c r="AF3" s="1" t="s">
        <v>59</v>
      </c>
      <c r="AG3" s="1" t="s">
        <v>68</v>
      </c>
    </row>
    <row r="4" spans="1:33" x14ac:dyDescent="0.25">
      <c r="A4" s="1" t="s">
        <v>137</v>
      </c>
      <c r="B4" s="1" t="s">
        <v>96</v>
      </c>
      <c r="D4" s="1" t="s">
        <v>110</v>
      </c>
      <c r="E4" s="1" t="s">
        <v>103</v>
      </c>
      <c r="G4" s="1" t="s">
        <v>120</v>
      </c>
      <c r="I4" s="1" t="s">
        <v>3</v>
      </c>
      <c r="L4" s="1" t="s">
        <v>75</v>
      </c>
      <c r="N4" s="1" t="s">
        <v>12</v>
      </c>
      <c r="O4" s="1" t="s">
        <v>79</v>
      </c>
      <c r="Q4" s="1" t="s">
        <v>15</v>
      </c>
      <c r="R4" s="1" t="s">
        <v>18</v>
      </c>
      <c r="S4" s="1" t="s">
        <v>24</v>
      </c>
      <c r="T4" s="1" t="s">
        <v>30</v>
      </c>
      <c r="U4" s="1" t="s">
        <v>37</v>
      </c>
      <c r="V4" s="1" t="s">
        <v>131</v>
      </c>
      <c r="X4" s="1" t="s">
        <v>44</v>
      </c>
      <c r="AF4" s="1" t="s">
        <v>60</v>
      </c>
      <c r="AG4" s="1" t="s">
        <v>69</v>
      </c>
    </row>
    <row r="5" spans="1:33" x14ac:dyDescent="0.25">
      <c r="A5" s="1" t="s">
        <v>136</v>
      </c>
      <c r="B5" s="1" t="s">
        <v>97</v>
      </c>
      <c r="D5" s="1" t="s">
        <v>111</v>
      </c>
      <c r="E5" s="1" t="s">
        <v>104</v>
      </c>
      <c r="G5" s="1" t="s">
        <v>121</v>
      </c>
      <c r="I5" s="1" t="s">
        <v>4</v>
      </c>
      <c r="O5" s="1" t="s">
        <v>80</v>
      </c>
      <c r="Q5" s="1" t="s">
        <v>34</v>
      </c>
      <c r="R5" s="1" t="s">
        <v>19</v>
      </c>
      <c r="S5" s="1" t="s">
        <v>25</v>
      </c>
      <c r="T5" s="1" t="s">
        <v>31</v>
      </c>
      <c r="U5" s="1" t="s">
        <v>38</v>
      </c>
      <c r="V5" s="1" t="s">
        <v>132</v>
      </c>
      <c r="AF5" s="1" t="s">
        <v>61</v>
      </c>
      <c r="AG5" s="1" t="s">
        <v>70</v>
      </c>
    </row>
    <row r="6" spans="1:33" x14ac:dyDescent="0.25">
      <c r="A6" s="1" t="s">
        <v>140</v>
      </c>
      <c r="B6" s="1" t="s">
        <v>98</v>
      </c>
      <c r="D6" s="1" t="s">
        <v>112</v>
      </c>
      <c r="E6" s="1" t="s">
        <v>105</v>
      </c>
      <c r="G6" s="1" t="s">
        <v>122</v>
      </c>
      <c r="I6" s="1" t="s">
        <v>5</v>
      </c>
      <c r="O6" s="1" t="s">
        <v>81</v>
      </c>
      <c r="Q6" s="1" t="s">
        <v>128</v>
      </c>
      <c r="R6" s="1" t="s">
        <v>20</v>
      </c>
      <c r="S6" s="1" t="s">
        <v>26</v>
      </c>
      <c r="T6" s="1" t="s">
        <v>32</v>
      </c>
      <c r="U6" s="1" t="s">
        <v>39</v>
      </c>
      <c r="V6" s="1" t="s">
        <v>133</v>
      </c>
      <c r="AF6" s="1" t="s">
        <v>62</v>
      </c>
      <c r="AG6" s="1" t="s">
        <v>71</v>
      </c>
    </row>
    <row r="7" spans="1:33" x14ac:dyDescent="0.25">
      <c r="A7" s="1" t="s">
        <v>138</v>
      </c>
      <c r="B7" s="1" t="s">
        <v>99</v>
      </c>
      <c r="D7" s="1" t="s">
        <v>113</v>
      </c>
      <c r="E7" s="1" t="s">
        <v>106</v>
      </c>
      <c r="G7" s="1" t="s">
        <v>123</v>
      </c>
      <c r="O7" s="1" t="s">
        <v>82</v>
      </c>
      <c r="R7" s="1" t="s">
        <v>21</v>
      </c>
      <c r="S7" s="1" t="s">
        <v>27</v>
      </c>
      <c r="T7" s="1" t="s">
        <v>33</v>
      </c>
      <c r="U7" s="1" t="s">
        <v>40</v>
      </c>
      <c r="V7" s="1" t="s">
        <v>134</v>
      </c>
      <c r="AF7" s="1" t="s">
        <v>63</v>
      </c>
      <c r="AG7" s="1" t="s">
        <v>72</v>
      </c>
    </row>
    <row r="8" spans="1:33" x14ac:dyDescent="0.25">
      <c r="B8" s="1" t="s">
        <v>100</v>
      </c>
      <c r="D8" s="1" t="s">
        <v>114</v>
      </c>
      <c r="E8" s="1" t="s">
        <v>107</v>
      </c>
      <c r="G8" s="1" t="s">
        <v>124</v>
      </c>
      <c r="O8" s="1" t="s">
        <v>83</v>
      </c>
      <c r="AF8" s="1" t="s">
        <v>64</v>
      </c>
      <c r="AG8" s="1" t="s">
        <v>73</v>
      </c>
    </row>
    <row r="9" spans="1:33" x14ac:dyDescent="0.25">
      <c r="D9" s="1" t="s">
        <v>115</v>
      </c>
      <c r="G9" s="1" t="s">
        <v>125</v>
      </c>
      <c r="O9" s="1" t="s">
        <v>84</v>
      </c>
      <c r="AF9" s="1" t="s">
        <v>65</v>
      </c>
      <c r="AG9" s="1" t="s">
        <v>74</v>
      </c>
    </row>
    <row r="10" spans="1:33" x14ac:dyDescent="0.25">
      <c r="D10" s="1" t="s">
        <v>116</v>
      </c>
      <c r="G10" s="1" t="s">
        <v>126</v>
      </c>
    </row>
    <row r="11" spans="1:33" x14ac:dyDescent="0.25">
      <c r="D11" s="1" t="s">
        <v>117</v>
      </c>
    </row>
  </sheetData>
  <dataValidations count="1">
    <dataValidation type="list" allowBlank="1" showInputMessage="1" showErrorMessage="1" sqref="T13">
      <formula1>INDIRECT($T$13)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12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 s="1" t="s">
        <v>10</v>
      </c>
    </row>
    <row r="3" spans="1:1" x14ac:dyDescent="0.25">
      <c r="A3" s="1" t="s">
        <v>11</v>
      </c>
    </row>
    <row r="4" spans="1:1" x14ac:dyDescent="0.25">
      <c r="A4" s="1" t="s">
        <v>12</v>
      </c>
    </row>
    <row r="5" spans="1:1" x14ac:dyDescent="0.25">
      <c r="A5" s="1" t="s">
        <v>77</v>
      </c>
    </row>
    <row r="6" spans="1:1" x14ac:dyDescent="0.25">
      <c r="A6" s="1" t="s">
        <v>78</v>
      </c>
    </row>
    <row r="7" spans="1:1" x14ac:dyDescent="0.25">
      <c r="A7" s="1" t="s">
        <v>79</v>
      </c>
    </row>
    <row r="8" spans="1:1" x14ac:dyDescent="0.25">
      <c r="A8" s="1" t="s">
        <v>80</v>
      </c>
    </row>
    <row r="9" spans="1:1" x14ac:dyDescent="0.25">
      <c r="A9" s="1" t="s">
        <v>81</v>
      </c>
    </row>
    <row r="10" spans="1:1" x14ac:dyDescent="0.25">
      <c r="A10" s="1" t="s">
        <v>82</v>
      </c>
    </row>
    <row r="11" spans="1:1" x14ac:dyDescent="0.25">
      <c r="A11" s="1" t="s">
        <v>83</v>
      </c>
    </row>
    <row r="12" spans="1:1" x14ac:dyDescent="0.25">
      <c r="A12" s="1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4"/>
  <sheetViews>
    <sheetView workbookViewId="0">
      <selection activeCell="D6" sqref="D6"/>
    </sheetView>
  </sheetViews>
  <sheetFormatPr baseColWidth="10" defaultRowHeight="15" x14ac:dyDescent="0.25"/>
  <cols>
    <col min="1" max="2" width="11.42578125" style="5"/>
    <col min="3" max="3" width="14.42578125" style="5" customWidth="1"/>
    <col min="4" max="4" width="20.140625" style="6" customWidth="1"/>
    <col min="5" max="16384" width="11.42578125" style="5"/>
  </cols>
  <sheetData>
    <row r="1" spans="1:4" x14ac:dyDescent="0.25">
      <c r="A1" s="4"/>
    </row>
    <row r="5" spans="1:4" ht="15.75" thickBot="1" x14ac:dyDescent="0.3"/>
    <row r="6" spans="1:4" ht="15.75" thickBot="1" x14ac:dyDescent="0.3">
      <c r="C6" s="5" t="s">
        <v>85</v>
      </c>
      <c r="D6" s="3" t="s">
        <v>92</v>
      </c>
    </row>
    <row r="7" spans="1:4" ht="15.75" thickBot="1" x14ac:dyDescent="0.3"/>
    <row r="8" spans="1:4" ht="15.75" thickBot="1" x14ac:dyDescent="0.3">
      <c r="C8" s="5" t="s">
        <v>0</v>
      </c>
      <c r="D8" s="3" t="s">
        <v>3</v>
      </c>
    </row>
    <row r="9" spans="1:4" ht="15.75" thickBot="1" x14ac:dyDescent="0.3"/>
    <row r="10" spans="1:4" ht="15.75" thickBot="1" x14ac:dyDescent="0.3">
      <c r="C10" s="5" t="s">
        <v>6</v>
      </c>
      <c r="D10" s="3" t="s">
        <v>7</v>
      </c>
    </row>
    <row r="11" spans="1:4" ht="15.75" thickBot="1" x14ac:dyDescent="0.3"/>
    <row r="12" spans="1:4" ht="15.75" thickBot="1" x14ac:dyDescent="0.3">
      <c r="C12" s="5" t="s">
        <v>127</v>
      </c>
      <c r="D12" s="3" t="s">
        <v>31</v>
      </c>
    </row>
    <row r="13" spans="1:4" ht="15.75" thickBot="1" x14ac:dyDescent="0.3">
      <c r="D13" s="7"/>
    </row>
    <row r="14" spans="1:4" ht="15.75" thickBot="1" x14ac:dyDescent="0.3">
      <c r="C14" s="5" t="s">
        <v>127</v>
      </c>
      <c r="D14" s="3" t="s">
        <v>36</v>
      </c>
    </row>
    <row r="15" spans="1:4" ht="15.75" thickBot="1" x14ac:dyDescent="0.3"/>
    <row r="16" spans="1:4" ht="15.75" thickBot="1" x14ac:dyDescent="0.3">
      <c r="C16" s="5" t="s">
        <v>41</v>
      </c>
      <c r="D16" s="3" t="s">
        <v>41</v>
      </c>
    </row>
    <row r="17" spans="3:4" ht="15.75" thickBot="1" x14ac:dyDescent="0.3">
      <c r="D17" s="7"/>
    </row>
    <row r="18" spans="3:4" ht="15.75" thickBot="1" x14ac:dyDescent="0.3">
      <c r="C18" s="5" t="s">
        <v>41</v>
      </c>
      <c r="D18" s="3" t="s">
        <v>41</v>
      </c>
    </row>
    <row r="19" spans="3:4" ht="15.75" thickBot="1" x14ac:dyDescent="0.3"/>
    <row r="20" spans="3:4" ht="15.75" thickBot="1" x14ac:dyDescent="0.3">
      <c r="C20" s="5" t="s">
        <v>53</v>
      </c>
      <c r="D20" s="3" t="s">
        <v>54</v>
      </c>
    </row>
    <row r="21" spans="3:4" ht="15.75" thickBot="1" x14ac:dyDescent="0.3"/>
    <row r="22" spans="3:4" ht="15.75" thickBot="1" x14ac:dyDescent="0.3">
      <c r="C22" s="5" t="s">
        <v>56</v>
      </c>
      <c r="D22" s="3" t="s">
        <v>61</v>
      </c>
    </row>
    <row r="23" spans="3:4" ht="15.75" thickBot="1" x14ac:dyDescent="0.3"/>
    <row r="24" spans="3:4" ht="15.75" thickBot="1" x14ac:dyDescent="0.3">
      <c r="C24" s="5" t="s">
        <v>56</v>
      </c>
      <c r="D24" s="3" t="s">
        <v>69</v>
      </c>
    </row>
  </sheetData>
  <sheetProtection sheet="1" selectLockedCells="1"/>
  <dataValidations count="10">
    <dataValidation type="list" allowBlank="1" showInputMessage="1" showErrorMessage="1" sqref="D12:D13">
      <formula1>INDIRECT($D$12)</formula1>
    </dataValidation>
    <dataValidation type="list" allowBlank="1" showInputMessage="1" showErrorMessage="1" sqref="D6">
      <formula1>INDIRECT($D$6)</formula1>
    </dataValidation>
    <dataValidation type="list" allowBlank="1" showInputMessage="1" showErrorMessage="1" sqref="D14">
      <formula1>INDIRECT($D$14)</formula1>
    </dataValidation>
    <dataValidation type="list" allowBlank="1" showInputMessage="1" showErrorMessage="1" sqref="D8">
      <formula1>INDIRECT($D$8)</formula1>
    </dataValidation>
    <dataValidation type="list" allowBlank="1" showInputMessage="1" showErrorMessage="1" sqref="D10">
      <formula1>INDIRECT($D$10)</formula1>
    </dataValidation>
    <dataValidation type="list" allowBlank="1" showInputMessage="1" showErrorMessage="1" sqref="D16">
      <formula1>INDIRECT($D$16)</formula1>
    </dataValidation>
    <dataValidation type="list" allowBlank="1" showInputMessage="1" showErrorMessage="1" sqref="D18">
      <formula1>INDIRECT($D$18)</formula1>
    </dataValidation>
    <dataValidation type="list" allowBlank="1" showInputMessage="1" showErrorMessage="1" sqref="D20">
      <formula1>Nursing</formula1>
    </dataValidation>
    <dataValidation type="list" allowBlank="1" showInputMessage="1" showErrorMessage="1" sqref="D22">
      <formula1>INDIRECT($D$22)</formula1>
    </dataValidation>
    <dataValidation type="list" allowBlank="1" showInputMessage="1" showErrorMessage="1" sqref="D24">
      <formula1>INDIRECT($D$24)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O27"/>
  <sheetViews>
    <sheetView tabSelected="1" workbookViewId="0">
      <selection activeCell="N26" sqref="N26"/>
    </sheetView>
  </sheetViews>
  <sheetFormatPr baseColWidth="10" defaultColWidth="15.7109375" defaultRowHeight="15" x14ac:dyDescent="0.25"/>
  <cols>
    <col min="1" max="1" width="12.5703125" bestFit="1" customWidth="1"/>
    <col min="2" max="2" width="15.7109375" customWidth="1"/>
    <col min="3" max="3" width="17.28515625" bestFit="1" customWidth="1"/>
    <col min="4" max="4" width="11" bestFit="1" customWidth="1"/>
    <col min="5" max="5" width="12" bestFit="1" customWidth="1"/>
    <col min="6" max="6" width="15.85546875" bestFit="1" customWidth="1"/>
    <col min="7" max="7" width="16.85546875" bestFit="1" customWidth="1"/>
    <col min="8" max="8" width="13.42578125" bestFit="1" customWidth="1"/>
    <col min="9" max="9" width="10.5703125" bestFit="1" customWidth="1"/>
    <col min="10" max="10" width="11.5703125" bestFit="1" customWidth="1"/>
    <col min="12" max="12" width="17.85546875" bestFit="1" customWidth="1"/>
    <col min="14" max="15" width="15.7109375" style="1"/>
  </cols>
  <sheetData>
    <row r="3" spans="1:15" s="2" customFormat="1" x14ac:dyDescent="0.25">
      <c r="A3" s="2" t="s">
        <v>85</v>
      </c>
      <c r="B3" s="2" t="s">
        <v>0</v>
      </c>
      <c r="C3" s="2" t="s">
        <v>6</v>
      </c>
      <c r="D3" s="2" t="s">
        <v>127</v>
      </c>
      <c r="E3" s="2" t="s">
        <v>141</v>
      </c>
      <c r="F3" s="2" t="s">
        <v>41</v>
      </c>
      <c r="G3" s="2" t="s">
        <v>142</v>
      </c>
      <c r="H3" s="2" t="s">
        <v>53</v>
      </c>
      <c r="I3" s="2" t="s">
        <v>56</v>
      </c>
      <c r="J3" s="2" t="s">
        <v>143</v>
      </c>
      <c r="N3" s="8"/>
      <c r="O3" s="8"/>
    </row>
    <row r="4" spans="1:15" s="8" customFormat="1" x14ac:dyDescent="0.25"/>
    <row r="5" spans="1:15" s="8" customFormat="1" ht="30" x14ac:dyDescent="0.25">
      <c r="A5" s="8" t="s">
        <v>92</v>
      </c>
      <c r="B5" s="8" t="s">
        <v>3</v>
      </c>
      <c r="C5" s="8" t="s">
        <v>7</v>
      </c>
      <c r="D5" s="8" t="s">
        <v>31</v>
      </c>
      <c r="E5" s="8" t="s">
        <v>36</v>
      </c>
      <c r="F5" s="8" t="s">
        <v>41</v>
      </c>
      <c r="G5" s="8" t="s">
        <v>41</v>
      </c>
      <c r="H5" s="8" t="s">
        <v>54</v>
      </c>
      <c r="I5" s="8" t="s">
        <v>61</v>
      </c>
      <c r="J5" s="8" t="s">
        <v>69</v>
      </c>
    </row>
    <row r="6" spans="1:15" s="8" customFormat="1" ht="30" x14ac:dyDescent="0.25">
      <c r="A6" s="8" t="s">
        <v>92</v>
      </c>
      <c r="B6" s="8" t="s">
        <v>3</v>
      </c>
      <c r="C6" s="8" t="s">
        <v>7</v>
      </c>
      <c r="D6" s="8" t="s">
        <v>31</v>
      </c>
      <c r="E6" s="8" t="s">
        <v>36</v>
      </c>
      <c r="F6" s="8" t="s">
        <v>41</v>
      </c>
      <c r="G6" s="8" t="s">
        <v>41</v>
      </c>
      <c r="H6" s="8" t="s">
        <v>54</v>
      </c>
      <c r="I6" s="8" t="s">
        <v>61</v>
      </c>
      <c r="J6" s="8" t="s">
        <v>69</v>
      </c>
    </row>
    <row r="7" spans="1:15" s="2" customFormat="1" x14ac:dyDescent="0.25">
      <c r="N7" s="8"/>
      <c r="O7" s="8"/>
    </row>
    <row r="8" spans="1:15" s="2" customFormat="1" x14ac:dyDescent="0.25">
      <c r="N8" s="8"/>
      <c r="O8" s="8"/>
    </row>
    <row r="9" spans="1:15" s="2" customFormat="1" x14ac:dyDescent="0.25">
      <c r="N9" s="8"/>
      <c r="O9" s="8"/>
    </row>
    <row r="10" spans="1:15" s="2" customFormat="1" x14ac:dyDescent="0.25">
      <c r="L10" s="9" t="s">
        <v>0</v>
      </c>
      <c r="M10" s="9"/>
      <c r="N10" s="9" t="s">
        <v>41</v>
      </c>
      <c r="O10" s="9"/>
    </row>
    <row r="11" spans="1:15" s="2" customFormat="1" x14ac:dyDescent="0.25">
      <c r="L11" s="1" t="s">
        <v>1</v>
      </c>
      <c r="M11" s="1">
        <f>COUNTIF(Tableau1[Respiration], "=*Air Ambiant*")</f>
        <v>0</v>
      </c>
      <c r="N11" s="8" t="s">
        <v>42</v>
      </c>
      <c r="O11" s="8">
        <f>COUNTIF(Tableau1[Transfusion], "=*CGR")+COUNTIF(Tableau1[Transfusion2], "=*CGR")</f>
        <v>0</v>
      </c>
    </row>
    <row r="12" spans="1:15" x14ac:dyDescent="0.25">
      <c r="L12" s="1" t="s">
        <v>2</v>
      </c>
      <c r="M12" s="1">
        <f>COUNTIF(Tableau1[Respiration], "=*Oxygène*")</f>
        <v>0</v>
      </c>
      <c r="N12" s="1" t="s">
        <v>43</v>
      </c>
      <c r="O12" s="8">
        <f>COUNTIF(Tableau1[Transfusion], "=*MCP")+COUNTIF(Tableau1[Transfusion2], "=*MCP")</f>
        <v>0</v>
      </c>
    </row>
    <row r="13" spans="1:15" x14ac:dyDescent="0.25">
      <c r="L13" s="1" t="s">
        <v>3</v>
      </c>
      <c r="M13" s="1">
        <f>COUNTIF(Tableau1[Respiration], "=*Lunette Haut Débit*")</f>
        <v>2</v>
      </c>
      <c r="N13" s="1" t="s">
        <v>44</v>
      </c>
      <c r="O13" s="8">
        <f>COUNTIF(Tableau1[Transfusion], "=*PFC")+COUNTIF(Tableau1[Transfusion2], "=*PFC")</f>
        <v>0</v>
      </c>
    </row>
    <row r="14" spans="1:15" x14ac:dyDescent="0.25">
      <c r="L14" s="1" t="s">
        <v>4</v>
      </c>
      <c r="M14" s="1">
        <f>COUNTIF(Tableau1[Respiration], "=*CPAP*")</f>
        <v>0</v>
      </c>
    </row>
    <row r="15" spans="1:15" x14ac:dyDescent="0.25">
      <c r="L15" s="1" t="s">
        <v>5</v>
      </c>
      <c r="M15" s="1">
        <f>COUNTIF(Tableau1[Respiration], "=*IOT*")</f>
        <v>0</v>
      </c>
      <c r="N15" s="11" t="s">
        <v>53</v>
      </c>
      <c r="O15" s="11"/>
    </row>
    <row r="16" spans="1:15" x14ac:dyDescent="0.25">
      <c r="N16" s="1" t="s">
        <v>55</v>
      </c>
      <c r="O16" s="1">
        <f>COUNTIF(Tableau1[Nursing], "=Lavage simple")</f>
        <v>0</v>
      </c>
    </row>
    <row r="17" spans="12:15" x14ac:dyDescent="0.25">
      <c r="L17" s="10" t="s">
        <v>6</v>
      </c>
      <c r="M17" s="10"/>
      <c r="N17" s="1" t="s">
        <v>54</v>
      </c>
      <c r="O17" s="1">
        <f>COUNTIF(Tableau1[Nursing], "=Bain")</f>
        <v>2</v>
      </c>
    </row>
    <row r="18" spans="12:15" x14ac:dyDescent="0.25">
      <c r="L18" s="1" t="s">
        <v>7</v>
      </c>
      <c r="M18" s="1">
        <f>COUNTIF(Tableau1[Alimentation], "=*AGC*")*8</f>
        <v>16</v>
      </c>
    </row>
    <row r="19" spans="12:15" x14ac:dyDescent="0.25">
      <c r="L19" s="1" t="s">
        <v>8</v>
      </c>
      <c r="M19" s="1">
        <f>COUNTIF(Tableau1[Alimentation], "=*AGd*")</f>
        <v>0</v>
      </c>
      <c r="N19" s="11" t="s">
        <v>144</v>
      </c>
      <c r="O19" s="11"/>
    </row>
    <row r="20" spans="12:15" x14ac:dyDescent="0.25">
      <c r="L20" s="1" t="s">
        <v>75</v>
      </c>
      <c r="M20" s="1">
        <f>COUNTIF(Tableau1[Alimentation], "=*Résiduel*")</f>
        <v>0</v>
      </c>
      <c r="N20" s="1" t="s">
        <v>57</v>
      </c>
    </row>
    <row r="21" spans="12:15" x14ac:dyDescent="0.25">
      <c r="N21" s="1" t="s">
        <v>66</v>
      </c>
    </row>
    <row r="22" spans="12:15" x14ac:dyDescent="0.25">
      <c r="L22" s="10" t="s">
        <v>127</v>
      </c>
      <c r="M22" s="10"/>
    </row>
    <row r="23" spans="12:15" x14ac:dyDescent="0.25">
      <c r="L23" s="1" t="s">
        <v>13</v>
      </c>
      <c r="M23" s="1">
        <f>COUNTIF(Tableau1[Abord], "=*KTIC*")+COUNTIF(Tableau1[Abord2], "=*KTIC*")</f>
        <v>0</v>
      </c>
    </row>
    <row r="24" spans="12:15" x14ac:dyDescent="0.25">
      <c r="L24" s="1" t="s">
        <v>14</v>
      </c>
      <c r="M24" s="1">
        <f>COUNTIF(Tableau1[Abord], "=*VVP*")+COUNTIF(Tableau1[Abord2], "=*VVP*")</f>
        <v>0</v>
      </c>
    </row>
    <row r="25" spans="12:15" x14ac:dyDescent="0.25">
      <c r="L25" s="1" t="s">
        <v>15</v>
      </c>
      <c r="M25" s="1">
        <f>COUNTIF(Tableau1[Abord], "=*KTC*")+COUNTIF(Tableau1[Abord2], "=*KTC*")</f>
        <v>2</v>
      </c>
    </row>
    <row r="26" spans="12:15" x14ac:dyDescent="0.25">
      <c r="L26" s="1" t="s">
        <v>34</v>
      </c>
      <c r="M26" s="1">
        <f>COUNTIF(Tableau1[Abord], "=*PSE*")+COUNTIF(Tableau1[Abord2], "=*PSE*")</f>
        <v>2</v>
      </c>
    </row>
    <row r="27" spans="12:15" x14ac:dyDescent="0.25">
      <c r="L27" s="1" t="s">
        <v>128</v>
      </c>
      <c r="M27" s="1">
        <f>COUNTIF(Tableau1[Abord], "=*KTVO*")+COUNTIF(Tableau1[Abord2], "=*KTVO*")</f>
        <v>0</v>
      </c>
    </row>
  </sheetData>
  <mergeCells count="6">
    <mergeCell ref="L10:M10"/>
    <mergeCell ref="L17:M17"/>
    <mergeCell ref="L22:M22"/>
    <mergeCell ref="N10:O10"/>
    <mergeCell ref="N15:O15"/>
    <mergeCell ref="N19:O19"/>
  </mergeCells>
  <dataValidations disablePrompts="1" count="1">
    <dataValidation type="list" allowBlank="1" showInputMessage="1" showErrorMessage="1" sqref="L11:L15">
      <formula1>Respiration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27</vt:i4>
      </vt:variant>
    </vt:vector>
  </HeadingPairs>
  <TitlesOfParts>
    <vt:vector size="32" baseType="lpstr">
      <vt:lpstr>Paramètres</vt:lpstr>
      <vt:lpstr>valeu</vt:lpstr>
      <vt:lpstr>Formulaire</vt:lpstr>
      <vt:lpstr>Tableau récap</vt:lpstr>
      <vt:lpstr>RTT</vt:lpstr>
      <vt:lpstr>Abord</vt:lpstr>
      <vt:lpstr>AGC</vt:lpstr>
      <vt:lpstr>AGD</vt:lpstr>
      <vt:lpstr>Alimentation</vt:lpstr>
      <vt:lpstr>Autre</vt:lpstr>
      <vt:lpstr>BerceauA</vt:lpstr>
      <vt:lpstr>BerceauB</vt:lpstr>
      <vt:lpstr>Box</vt:lpstr>
      <vt:lpstr>CGR</vt:lpstr>
      <vt:lpstr>DRP</vt:lpstr>
      <vt:lpstr>IOT</vt:lpstr>
      <vt:lpstr>KTC</vt:lpstr>
      <vt:lpstr>KTIC</vt:lpstr>
      <vt:lpstr>KTVO</vt:lpstr>
      <vt:lpstr>MCP</vt:lpstr>
      <vt:lpstr>Nursing</vt:lpstr>
      <vt:lpstr>PFC</vt:lpstr>
      <vt:lpstr>PRE</vt:lpstr>
      <vt:lpstr>PSE</vt:lpstr>
      <vt:lpstr>ReaA</vt:lpstr>
      <vt:lpstr>ReaB</vt:lpstr>
      <vt:lpstr>Residuel</vt:lpstr>
      <vt:lpstr>Respiration</vt:lpstr>
      <vt:lpstr>SIA</vt:lpstr>
      <vt:lpstr>SIB</vt:lpstr>
      <vt:lpstr>Transfusion</vt:lpstr>
      <vt:lpstr>VVP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cedric lamenisot</cp:lastModifiedBy>
  <dcterms:created xsi:type="dcterms:W3CDTF">2018-06-29T15:54:51Z</dcterms:created>
  <dcterms:modified xsi:type="dcterms:W3CDTF">2018-07-13T17:08:05Z</dcterms:modified>
</cp:coreProperties>
</file>