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gatp.sharepoint.com/sites/GRH/Documents partages/Paie/SBMTP/Octobre 2017/"/>
    </mc:Choice>
  </mc:AlternateContent>
  <bookViews>
    <workbookView xWindow="120" yWindow="0" windowWidth="19320" windowHeight="5835" xr2:uid="{00000000-000D-0000-FFFF-FFFF00000000}"/>
  </bookViews>
  <sheets>
    <sheet name="Paie" sheetId="1" r:id="rId1"/>
    <sheet name="Feuil1" sheetId="4" r:id="rId2"/>
  </sheets>
  <externalReferences>
    <externalReference r:id="rId3"/>
  </externalReferences>
  <definedNames>
    <definedName name="_xlnm._FilterDatabase" localSheetId="0" hidden="1">Paie!$A$6:$K$234</definedName>
    <definedName name="_xlnm.Print_Titles" localSheetId="0">Paie!$3:$6</definedName>
    <definedName name="_xlnm.Print_Area" localSheetId="0">Paie!$A$1:$K$100</definedName>
  </definedNames>
  <calcPr calcId="171026"/>
</workbook>
</file>

<file path=xl/calcChain.xml><?xml version="1.0" encoding="utf-8"?>
<calcChain xmlns="http://schemas.openxmlformats.org/spreadsheetml/2006/main">
  <c r="D8" i="4" l="1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7" i="4"/>
  <c r="I222" i="4" l="1"/>
  <c r="E222" i="4"/>
  <c r="H222" i="4" s="1"/>
  <c r="I221" i="4"/>
  <c r="E221" i="4"/>
  <c r="H221" i="4" s="1"/>
  <c r="I220" i="4"/>
  <c r="E220" i="4"/>
  <c r="H220" i="4" s="1"/>
  <c r="I219" i="4"/>
  <c r="E219" i="4"/>
  <c r="H219" i="4" s="1"/>
  <c r="I218" i="4"/>
  <c r="E218" i="4"/>
  <c r="H218" i="4" s="1"/>
  <c r="I217" i="4"/>
  <c r="E217" i="4"/>
  <c r="H217" i="4" s="1"/>
  <c r="I216" i="4"/>
  <c r="E216" i="4"/>
  <c r="H216" i="4" s="1"/>
  <c r="I215" i="4"/>
  <c r="E215" i="4"/>
  <c r="H215" i="4" s="1"/>
  <c r="I214" i="4"/>
  <c r="E214" i="4"/>
  <c r="H214" i="4" s="1"/>
  <c r="I213" i="4"/>
  <c r="E213" i="4"/>
  <c r="H213" i="4" s="1"/>
  <c r="I212" i="4"/>
  <c r="E212" i="4"/>
  <c r="H212" i="4" s="1"/>
  <c r="I211" i="4"/>
  <c r="E211" i="4"/>
  <c r="H211" i="4" s="1"/>
  <c r="I210" i="4"/>
  <c r="E210" i="4"/>
  <c r="H210" i="4" s="1"/>
  <c r="I209" i="4"/>
  <c r="E209" i="4"/>
  <c r="H209" i="4" s="1"/>
  <c r="I208" i="4"/>
  <c r="E208" i="4"/>
  <c r="H208" i="4" s="1"/>
  <c r="I207" i="4"/>
  <c r="E207" i="4"/>
  <c r="H207" i="4" s="1"/>
  <c r="I206" i="4"/>
  <c r="E206" i="4"/>
  <c r="H206" i="4" s="1"/>
  <c r="I205" i="4"/>
  <c r="E205" i="4"/>
  <c r="H205" i="4" s="1"/>
  <c r="I204" i="4"/>
  <c r="E204" i="4"/>
  <c r="H204" i="4" s="1"/>
  <c r="I203" i="4"/>
  <c r="E203" i="4"/>
  <c r="H203" i="4" s="1"/>
  <c r="I202" i="4"/>
  <c r="E202" i="4"/>
  <c r="H202" i="4" s="1"/>
  <c r="I201" i="4"/>
  <c r="E201" i="4"/>
  <c r="H201" i="4" s="1"/>
  <c r="I200" i="4"/>
  <c r="E200" i="4"/>
  <c r="H200" i="4" s="1"/>
  <c r="I199" i="4"/>
  <c r="E199" i="4"/>
  <c r="H199" i="4" s="1"/>
  <c r="I198" i="4"/>
  <c r="E198" i="4"/>
  <c r="H198" i="4" s="1"/>
  <c r="I197" i="4"/>
  <c r="E197" i="4"/>
  <c r="H197" i="4" s="1"/>
  <c r="I196" i="4"/>
  <c r="E196" i="4"/>
  <c r="H196" i="4" s="1"/>
  <c r="I195" i="4"/>
  <c r="E195" i="4"/>
  <c r="H195" i="4" s="1"/>
  <c r="I194" i="4"/>
  <c r="E194" i="4"/>
  <c r="H194" i="4" s="1"/>
  <c r="I193" i="4"/>
  <c r="E193" i="4"/>
  <c r="H193" i="4" s="1"/>
  <c r="I192" i="4"/>
  <c r="E192" i="4"/>
  <c r="H192" i="4" s="1"/>
  <c r="I191" i="4"/>
  <c r="E191" i="4"/>
  <c r="H191" i="4" s="1"/>
  <c r="I190" i="4"/>
  <c r="E190" i="4"/>
  <c r="H190" i="4" s="1"/>
  <c r="I189" i="4"/>
  <c r="E189" i="4"/>
  <c r="H189" i="4" s="1"/>
  <c r="I188" i="4"/>
  <c r="E188" i="4"/>
  <c r="H188" i="4" s="1"/>
  <c r="I187" i="4"/>
  <c r="E187" i="4"/>
  <c r="H187" i="4" s="1"/>
  <c r="I186" i="4"/>
  <c r="E186" i="4"/>
  <c r="H186" i="4" s="1"/>
  <c r="I185" i="4"/>
  <c r="E185" i="4"/>
  <c r="H185" i="4" s="1"/>
  <c r="I184" i="4"/>
  <c r="E184" i="4"/>
  <c r="H184" i="4" s="1"/>
  <c r="I183" i="4"/>
  <c r="E183" i="4"/>
  <c r="H183" i="4" s="1"/>
  <c r="I182" i="4"/>
  <c r="E182" i="4"/>
  <c r="H182" i="4" s="1"/>
  <c r="I181" i="4"/>
  <c r="E181" i="4"/>
  <c r="H181" i="4" s="1"/>
  <c r="I180" i="4"/>
  <c r="E180" i="4"/>
  <c r="H180" i="4" s="1"/>
  <c r="I179" i="4"/>
  <c r="E179" i="4"/>
  <c r="H179" i="4" s="1"/>
  <c r="I178" i="4"/>
  <c r="E178" i="4"/>
  <c r="H178" i="4" s="1"/>
  <c r="I177" i="4"/>
  <c r="E177" i="4"/>
  <c r="H177" i="4" s="1"/>
  <c r="I176" i="4"/>
  <c r="E176" i="4"/>
  <c r="H176" i="4" s="1"/>
  <c r="I175" i="4"/>
  <c r="E175" i="4"/>
  <c r="H175" i="4" s="1"/>
  <c r="I174" i="4"/>
  <c r="E174" i="4"/>
  <c r="H174" i="4" s="1"/>
  <c r="I173" i="4"/>
  <c r="E173" i="4"/>
  <c r="H173" i="4" s="1"/>
  <c r="I172" i="4"/>
  <c r="E172" i="4"/>
  <c r="H172" i="4" s="1"/>
  <c r="I171" i="4"/>
  <c r="E171" i="4"/>
  <c r="H171" i="4" s="1"/>
  <c r="I170" i="4"/>
  <c r="E170" i="4"/>
  <c r="H170" i="4" s="1"/>
  <c r="I169" i="4"/>
  <c r="E169" i="4"/>
  <c r="H169" i="4" s="1"/>
  <c r="I168" i="4"/>
  <c r="E168" i="4"/>
  <c r="H168" i="4" s="1"/>
  <c r="I167" i="4"/>
  <c r="E167" i="4"/>
  <c r="H167" i="4" s="1"/>
  <c r="I166" i="4"/>
  <c r="E166" i="4"/>
  <c r="H166" i="4" s="1"/>
  <c r="I165" i="4"/>
  <c r="E165" i="4"/>
  <c r="H165" i="4" s="1"/>
  <c r="I164" i="4"/>
  <c r="E164" i="4"/>
  <c r="H164" i="4" s="1"/>
  <c r="I163" i="4"/>
  <c r="E163" i="4"/>
  <c r="H163" i="4" s="1"/>
  <c r="I162" i="4"/>
  <c r="E162" i="4"/>
  <c r="H162" i="4" s="1"/>
  <c r="I161" i="4"/>
  <c r="E161" i="4"/>
  <c r="H161" i="4" s="1"/>
  <c r="I160" i="4"/>
  <c r="E160" i="4"/>
  <c r="H160" i="4" s="1"/>
  <c r="I159" i="4"/>
  <c r="E159" i="4"/>
  <c r="H159" i="4" s="1"/>
  <c r="I158" i="4"/>
  <c r="E158" i="4"/>
  <c r="H158" i="4" s="1"/>
  <c r="I157" i="4"/>
  <c r="E157" i="4"/>
  <c r="H157" i="4" s="1"/>
  <c r="I156" i="4"/>
  <c r="E156" i="4"/>
  <c r="H156" i="4" s="1"/>
  <c r="I155" i="4"/>
  <c r="E155" i="4"/>
  <c r="H155" i="4" s="1"/>
  <c r="I154" i="4"/>
  <c r="E154" i="4"/>
  <c r="H154" i="4" s="1"/>
  <c r="I153" i="4"/>
  <c r="E153" i="4"/>
  <c r="H153" i="4" s="1"/>
  <c r="I152" i="4"/>
  <c r="E152" i="4"/>
  <c r="H152" i="4" s="1"/>
  <c r="I151" i="4"/>
  <c r="E151" i="4"/>
  <c r="H151" i="4" s="1"/>
  <c r="I150" i="4"/>
  <c r="E150" i="4"/>
  <c r="H150" i="4" s="1"/>
  <c r="I149" i="4"/>
  <c r="E149" i="4"/>
  <c r="H149" i="4" s="1"/>
  <c r="I148" i="4"/>
  <c r="E148" i="4"/>
  <c r="H148" i="4" s="1"/>
  <c r="I147" i="4"/>
  <c r="E147" i="4"/>
  <c r="H147" i="4" s="1"/>
  <c r="I146" i="4"/>
  <c r="E146" i="4"/>
  <c r="H146" i="4" s="1"/>
  <c r="I145" i="4"/>
  <c r="E145" i="4"/>
  <c r="H145" i="4" s="1"/>
  <c r="I144" i="4"/>
  <c r="E144" i="4"/>
  <c r="H144" i="4" s="1"/>
  <c r="I143" i="4"/>
  <c r="E143" i="4"/>
  <c r="H143" i="4" s="1"/>
  <c r="I142" i="4"/>
  <c r="E142" i="4"/>
  <c r="H142" i="4" s="1"/>
  <c r="I141" i="4"/>
  <c r="H141" i="4"/>
  <c r="E141" i="4"/>
  <c r="I140" i="4"/>
  <c r="E140" i="4"/>
  <c r="H140" i="4" s="1"/>
  <c r="I139" i="4"/>
  <c r="E139" i="4"/>
  <c r="H139" i="4" s="1"/>
  <c r="I138" i="4"/>
  <c r="E138" i="4"/>
  <c r="H138" i="4" s="1"/>
  <c r="I137" i="4"/>
  <c r="E137" i="4"/>
  <c r="H137" i="4" s="1"/>
  <c r="I136" i="4"/>
  <c r="E136" i="4"/>
  <c r="H136" i="4" s="1"/>
  <c r="I135" i="4"/>
  <c r="E135" i="4"/>
  <c r="H135" i="4" s="1"/>
  <c r="I134" i="4"/>
  <c r="E134" i="4"/>
  <c r="H134" i="4" s="1"/>
  <c r="I133" i="4"/>
  <c r="E133" i="4"/>
  <c r="H133" i="4" s="1"/>
  <c r="I132" i="4"/>
  <c r="E132" i="4"/>
  <c r="H132" i="4" s="1"/>
  <c r="I131" i="4"/>
  <c r="E131" i="4"/>
  <c r="H131" i="4" s="1"/>
  <c r="I130" i="4"/>
  <c r="E130" i="4"/>
  <c r="H130" i="4" s="1"/>
  <c r="I129" i="4"/>
  <c r="E129" i="4"/>
  <c r="H129" i="4" s="1"/>
  <c r="I128" i="4"/>
  <c r="E128" i="4"/>
  <c r="H128" i="4" s="1"/>
  <c r="I127" i="4"/>
  <c r="E127" i="4"/>
  <c r="H127" i="4" s="1"/>
  <c r="I126" i="4"/>
  <c r="E126" i="4"/>
  <c r="H126" i="4" s="1"/>
  <c r="I125" i="4"/>
  <c r="E125" i="4"/>
  <c r="H125" i="4" s="1"/>
  <c r="I124" i="4"/>
  <c r="E124" i="4"/>
  <c r="H124" i="4" s="1"/>
  <c r="I123" i="4"/>
  <c r="E123" i="4"/>
  <c r="H123" i="4" s="1"/>
  <c r="I122" i="4"/>
  <c r="E122" i="4"/>
  <c r="H122" i="4" s="1"/>
  <c r="I121" i="4"/>
  <c r="E121" i="4"/>
  <c r="H121" i="4" s="1"/>
  <c r="I120" i="4"/>
  <c r="E120" i="4"/>
  <c r="H120" i="4" s="1"/>
  <c r="I119" i="4"/>
  <c r="E119" i="4"/>
  <c r="H119" i="4" s="1"/>
  <c r="I118" i="4"/>
  <c r="E118" i="4"/>
  <c r="H118" i="4" s="1"/>
  <c r="I117" i="4"/>
  <c r="E117" i="4"/>
  <c r="H117" i="4" s="1"/>
  <c r="I116" i="4"/>
  <c r="E116" i="4"/>
  <c r="H116" i="4" s="1"/>
  <c r="I115" i="4"/>
  <c r="E115" i="4"/>
  <c r="H115" i="4" s="1"/>
  <c r="I114" i="4"/>
  <c r="E114" i="4"/>
  <c r="H114" i="4" s="1"/>
  <c r="I113" i="4"/>
  <c r="E113" i="4"/>
  <c r="H113" i="4" s="1"/>
  <c r="I112" i="4"/>
  <c r="E112" i="4"/>
  <c r="H112" i="4" s="1"/>
  <c r="I111" i="4"/>
  <c r="E111" i="4"/>
  <c r="H111" i="4" s="1"/>
  <c r="I110" i="4"/>
  <c r="E110" i="4"/>
  <c r="H110" i="4" s="1"/>
  <c r="I109" i="4"/>
  <c r="E109" i="4"/>
  <c r="H109" i="4" s="1"/>
  <c r="I108" i="4"/>
  <c r="E108" i="4"/>
  <c r="H108" i="4" s="1"/>
  <c r="I107" i="4"/>
  <c r="H107" i="4"/>
  <c r="I106" i="4"/>
  <c r="E106" i="4"/>
  <c r="H106" i="4" s="1"/>
  <c r="I105" i="4"/>
  <c r="E105" i="4"/>
  <c r="H105" i="4" s="1"/>
  <c r="I104" i="4"/>
  <c r="E104" i="4"/>
  <c r="H104" i="4" s="1"/>
  <c r="I103" i="4"/>
  <c r="E103" i="4"/>
  <c r="H103" i="4" s="1"/>
  <c r="I102" i="4"/>
  <c r="E102" i="4"/>
  <c r="H102" i="4" s="1"/>
  <c r="I101" i="4"/>
  <c r="E101" i="4"/>
  <c r="H101" i="4" s="1"/>
  <c r="I100" i="4"/>
  <c r="E100" i="4"/>
  <c r="H100" i="4" s="1"/>
  <c r="I99" i="4"/>
  <c r="E99" i="4"/>
  <c r="H99" i="4" s="1"/>
  <c r="I98" i="4"/>
  <c r="E98" i="4"/>
  <c r="H98" i="4" s="1"/>
  <c r="I97" i="4"/>
  <c r="E97" i="4"/>
  <c r="H97" i="4" s="1"/>
  <c r="I96" i="4"/>
  <c r="E96" i="4"/>
  <c r="H96" i="4" s="1"/>
  <c r="I95" i="4"/>
  <c r="E95" i="4"/>
  <c r="H95" i="4" s="1"/>
  <c r="I94" i="4"/>
  <c r="E94" i="4"/>
  <c r="H94" i="4" s="1"/>
  <c r="I93" i="4"/>
  <c r="E93" i="4"/>
  <c r="H93" i="4" s="1"/>
  <c r="I92" i="4"/>
  <c r="E92" i="4"/>
  <c r="H92" i="4" s="1"/>
  <c r="I91" i="4"/>
  <c r="E91" i="4"/>
  <c r="H91" i="4" s="1"/>
  <c r="I90" i="4"/>
  <c r="E90" i="4"/>
  <c r="H90" i="4" s="1"/>
  <c r="I89" i="4"/>
  <c r="E89" i="4"/>
  <c r="H89" i="4" s="1"/>
  <c r="I88" i="4"/>
  <c r="E88" i="4"/>
  <c r="H88" i="4" s="1"/>
  <c r="I87" i="4"/>
  <c r="E87" i="4"/>
  <c r="H87" i="4" s="1"/>
  <c r="I86" i="4"/>
  <c r="E86" i="4"/>
  <c r="H86" i="4" s="1"/>
  <c r="I85" i="4"/>
  <c r="E85" i="4"/>
  <c r="H85" i="4" s="1"/>
  <c r="I84" i="4"/>
  <c r="E84" i="4"/>
  <c r="H84" i="4" s="1"/>
  <c r="I83" i="4"/>
  <c r="E83" i="4"/>
  <c r="H83" i="4" s="1"/>
  <c r="I82" i="4"/>
  <c r="E82" i="4"/>
  <c r="H82" i="4" s="1"/>
  <c r="I81" i="4"/>
  <c r="E81" i="4"/>
  <c r="H81" i="4" s="1"/>
  <c r="I80" i="4"/>
  <c r="E80" i="4"/>
  <c r="H80" i="4" s="1"/>
  <c r="I79" i="4"/>
  <c r="E79" i="4"/>
  <c r="H79" i="4" s="1"/>
  <c r="I78" i="4"/>
  <c r="E78" i="4"/>
  <c r="H78" i="4" s="1"/>
  <c r="I77" i="4"/>
  <c r="E77" i="4"/>
  <c r="H77" i="4" s="1"/>
  <c r="I76" i="4"/>
  <c r="E76" i="4"/>
  <c r="H76" i="4" s="1"/>
  <c r="I75" i="4"/>
  <c r="E75" i="4"/>
  <c r="H75" i="4" s="1"/>
  <c r="I74" i="4"/>
  <c r="E74" i="4"/>
  <c r="H74" i="4" s="1"/>
  <c r="I73" i="4"/>
  <c r="E73" i="4"/>
  <c r="H73" i="4" s="1"/>
  <c r="I72" i="4"/>
  <c r="E72" i="4"/>
  <c r="H72" i="4" s="1"/>
  <c r="I71" i="4"/>
  <c r="E71" i="4"/>
  <c r="H71" i="4" s="1"/>
  <c r="I70" i="4"/>
  <c r="E70" i="4"/>
  <c r="H70" i="4" s="1"/>
  <c r="I69" i="4"/>
  <c r="E69" i="4"/>
  <c r="H69" i="4" s="1"/>
  <c r="I68" i="4"/>
  <c r="E68" i="4"/>
  <c r="H68" i="4" s="1"/>
  <c r="I67" i="4"/>
  <c r="E67" i="4"/>
  <c r="H67" i="4" s="1"/>
  <c r="I66" i="4"/>
  <c r="E66" i="4"/>
  <c r="H66" i="4" s="1"/>
  <c r="I65" i="4"/>
  <c r="E65" i="4"/>
  <c r="H65" i="4" s="1"/>
  <c r="I64" i="4"/>
  <c r="E64" i="4"/>
  <c r="H64" i="4" s="1"/>
  <c r="I63" i="4"/>
  <c r="E63" i="4"/>
  <c r="H63" i="4" s="1"/>
  <c r="I62" i="4"/>
  <c r="E62" i="4"/>
  <c r="H62" i="4" s="1"/>
  <c r="I61" i="4"/>
  <c r="E61" i="4"/>
  <c r="H61" i="4" s="1"/>
  <c r="I60" i="4"/>
  <c r="E60" i="4"/>
  <c r="H60" i="4" s="1"/>
  <c r="I59" i="4"/>
  <c r="E59" i="4"/>
  <c r="H59" i="4" s="1"/>
  <c r="I58" i="4"/>
  <c r="E58" i="4"/>
  <c r="H58" i="4" s="1"/>
  <c r="I57" i="4"/>
  <c r="E57" i="4"/>
  <c r="H57" i="4" s="1"/>
  <c r="I56" i="4"/>
  <c r="E56" i="4"/>
  <c r="H56" i="4" s="1"/>
  <c r="I55" i="4"/>
  <c r="E55" i="4"/>
  <c r="H55" i="4" s="1"/>
  <c r="I54" i="4"/>
  <c r="E54" i="4"/>
  <c r="H54" i="4" s="1"/>
  <c r="I53" i="4"/>
  <c r="E53" i="4"/>
  <c r="H53" i="4" s="1"/>
  <c r="I52" i="4"/>
  <c r="E52" i="4"/>
  <c r="H52" i="4" s="1"/>
  <c r="I51" i="4"/>
  <c r="E51" i="4"/>
  <c r="H51" i="4" s="1"/>
  <c r="I50" i="4"/>
  <c r="E50" i="4"/>
  <c r="H50" i="4" s="1"/>
  <c r="I49" i="4"/>
  <c r="E49" i="4"/>
  <c r="H49" i="4" s="1"/>
  <c r="I48" i="4"/>
  <c r="E48" i="4"/>
  <c r="H48" i="4" s="1"/>
  <c r="I47" i="4"/>
  <c r="E47" i="4"/>
  <c r="H47" i="4" s="1"/>
  <c r="I46" i="4"/>
  <c r="E46" i="4"/>
  <c r="H46" i="4" s="1"/>
  <c r="I45" i="4"/>
  <c r="E45" i="4"/>
  <c r="H45" i="4" s="1"/>
  <c r="I44" i="4"/>
  <c r="E44" i="4"/>
  <c r="H44" i="4" s="1"/>
  <c r="I43" i="4"/>
  <c r="E43" i="4"/>
  <c r="H43" i="4" s="1"/>
  <c r="I42" i="4"/>
  <c r="E42" i="4"/>
  <c r="H42" i="4" s="1"/>
  <c r="I41" i="4"/>
  <c r="E41" i="4"/>
  <c r="H41" i="4" s="1"/>
  <c r="I40" i="4"/>
  <c r="E40" i="4"/>
  <c r="H40" i="4" s="1"/>
  <c r="I39" i="4"/>
  <c r="E39" i="4"/>
  <c r="H39" i="4" s="1"/>
  <c r="I38" i="4"/>
  <c r="E38" i="4"/>
  <c r="H38" i="4" s="1"/>
  <c r="I37" i="4"/>
  <c r="E37" i="4"/>
  <c r="H37" i="4" s="1"/>
  <c r="I36" i="4"/>
  <c r="E36" i="4"/>
  <c r="H36" i="4" s="1"/>
  <c r="I35" i="4"/>
  <c r="E35" i="4"/>
  <c r="H35" i="4" s="1"/>
  <c r="I34" i="4"/>
  <c r="E34" i="4"/>
  <c r="H34" i="4" s="1"/>
  <c r="I33" i="4"/>
  <c r="E33" i="4"/>
  <c r="H33" i="4" s="1"/>
  <c r="I32" i="4"/>
  <c r="E32" i="4"/>
  <c r="H32" i="4" s="1"/>
  <c r="I31" i="4"/>
  <c r="E31" i="4"/>
  <c r="H31" i="4" s="1"/>
  <c r="I30" i="4"/>
  <c r="E30" i="4"/>
  <c r="H30" i="4" s="1"/>
  <c r="I29" i="4"/>
  <c r="E29" i="4"/>
  <c r="H29" i="4" s="1"/>
  <c r="I28" i="4"/>
  <c r="E28" i="4"/>
  <c r="H28" i="4" s="1"/>
  <c r="I27" i="4"/>
  <c r="E27" i="4"/>
  <c r="H27" i="4" s="1"/>
  <c r="I26" i="4"/>
  <c r="E26" i="4"/>
  <c r="H26" i="4" s="1"/>
  <c r="I25" i="4"/>
  <c r="E25" i="4"/>
  <c r="H25" i="4" s="1"/>
  <c r="I24" i="4"/>
  <c r="E24" i="4"/>
  <c r="H24" i="4" s="1"/>
  <c r="I23" i="4"/>
  <c r="H23" i="4"/>
  <c r="E23" i="4"/>
  <c r="I22" i="4"/>
  <c r="H22" i="4"/>
  <c r="E22" i="4"/>
  <c r="I21" i="4"/>
  <c r="E21" i="4"/>
  <c r="H21" i="4" s="1"/>
  <c r="I20" i="4"/>
  <c r="E20" i="4"/>
  <c r="H20" i="4" s="1"/>
  <c r="I19" i="4"/>
  <c r="H19" i="4"/>
  <c r="E19" i="4"/>
  <c r="I18" i="4"/>
  <c r="H18" i="4"/>
  <c r="E18" i="4"/>
  <c r="I17" i="4"/>
  <c r="E17" i="4"/>
  <c r="H17" i="4" s="1"/>
  <c r="I16" i="4"/>
  <c r="E16" i="4"/>
  <c r="H16" i="4" s="1"/>
  <c r="I15" i="4"/>
  <c r="H15" i="4"/>
  <c r="E15" i="4"/>
  <c r="I14" i="4"/>
  <c r="H14" i="4"/>
  <c r="E14" i="4"/>
  <c r="I13" i="4"/>
  <c r="E13" i="4"/>
  <c r="H13" i="4" s="1"/>
  <c r="I12" i="4"/>
  <c r="E12" i="4"/>
  <c r="H12" i="4" s="1"/>
  <c r="I11" i="4"/>
  <c r="H11" i="4"/>
  <c r="E11" i="4"/>
  <c r="I10" i="4"/>
  <c r="H10" i="4"/>
  <c r="E10" i="4"/>
  <c r="I9" i="4"/>
  <c r="E9" i="4"/>
  <c r="H9" i="4" s="1"/>
  <c r="I8" i="4"/>
  <c r="E8" i="4"/>
  <c r="H8" i="4" s="1"/>
  <c r="I7" i="4"/>
  <c r="E7" i="4"/>
  <c r="E223" i="4" s="1"/>
  <c r="D223" i="4"/>
  <c r="H7" i="4" l="1"/>
  <c r="H223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B3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Resp. site : pas de RTT</t>
        </r>
      </text>
    </comment>
  </commentList>
</comments>
</file>

<file path=xl/sharedStrings.xml><?xml version="1.0" encoding="utf-8"?>
<sst xmlns="http://schemas.openxmlformats.org/spreadsheetml/2006/main" count="1447" uniqueCount="551">
  <si>
    <t>Site</t>
  </si>
  <si>
    <t>Nom</t>
  </si>
  <si>
    <t>Prénom</t>
  </si>
  <si>
    <t>STATUT</t>
  </si>
  <si>
    <t>CONTRAT</t>
  </si>
  <si>
    <t>date d'entrée</t>
  </si>
  <si>
    <t>HORAIRE Mensualisé</t>
  </si>
  <si>
    <t>Mutuelle</t>
  </si>
  <si>
    <t>Montant Mutuelle</t>
  </si>
  <si>
    <t>Période essai</t>
  </si>
  <si>
    <t>Observations</t>
  </si>
  <si>
    <t>ADRAS</t>
  </si>
  <si>
    <t>James</t>
  </si>
  <si>
    <t>Technicien</t>
  </si>
  <si>
    <t>CDI</t>
  </si>
  <si>
    <t>NON</t>
  </si>
  <si>
    <t>ARMAND</t>
  </si>
  <si>
    <t>Valentin</t>
  </si>
  <si>
    <t>VRP</t>
  </si>
  <si>
    <t>Isolée</t>
  </si>
  <si>
    <t>BABULE</t>
  </si>
  <si>
    <t>PASCAL</t>
  </si>
  <si>
    <t>Ouvrier</t>
  </si>
  <si>
    <t>BALAND</t>
  </si>
  <si>
    <t>ALEXI</t>
  </si>
  <si>
    <t>Apprenti</t>
  </si>
  <si>
    <t>Apprentissage</t>
  </si>
  <si>
    <t>BAREIGTS</t>
  </si>
  <si>
    <t>Antoine</t>
  </si>
  <si>
    <t>Agent de maîtrise</t>
  </si>
  <si>
    <t>Forfait jours</t>
  </si>
  <si>
    <t>Famille</t>
  </si>
  <si>
    <t>BARRAUD</t>
  </si>
  <si>
    <t>CELINE</t>
  </si>
  <si>
    <t>BARTHELEMY</t>
  </si>
  <si>
    <t>MELISSA</t>
  </si>
  <si>
    <t>Employé</t>
  </si>
  <si>
    <t>Contrat pro</t>
  </si>
  <si>
    <t>BAUDUIN</t>
  </si>
  <si>
    <t>Rodolphe</t>
  </si>
  <si>
    <t>Jean-Luc</t>
  </si>
  <si>
    <t>2 mois</t>
  </si>
  <si>
    <t>BAZZO</t>
  </si>
  <si>
    <t>Dominique</t>
  </si>
  <si>
    <t>Cadre</t>
  </si>
  <si>
    <t>BENETEAUD</t>
  </si>
  <si>
    <t>FRANCK</t>
  </si>
  <si>
    <t>BERTHELOT</t>
  </si>
  <si>
    <t>Cédric</t>
  </si>
  <si>
    <t>BERTHON</t>
  </si>
  <si>
    <t>Céline</t>
  </si>
  <si>
    <t>BERTRAND</t>
  </si>
  <si>
    <t>FRANCOIS XAVIER</t>
  </si>
  <si>
    <t>Laurence</t>
  </si>
  <si>
    <t>Comptable</t>
  </si>
  <si>
    <t>GDS</t>
  </si>
  <si>
    <t>BIGOT</t>
  </si>
  <si>
    <t>DENIS</t>
  </si>
  <si>
    <t>BODENNEC</t>
  </si>
  <si>
    <t>GEORGES</t>
  </si>
  <si>
    <t>BONOMETTI</t>
  </si>
  <si>
    <t>Vincent</t>
  </si>
  <si>
    <t>non cadre VRP</t>
  </si>
  <si>
    <t>?</t>
  </si>
  <si>
    <t>BOURGAULT</t>
  </si>
  <si>
    <t>Nicolas</t>
  </si>
  <si>
    <t>BOURDET</t>
  </si>
  <si>
    <t>NICOLAS</t>
  </si>
  <si>
    <t>BOUTEILLE</t>
  </si>
  <si>
    <t>ANGELIQUE</t>
  </si>
  <si>
    <t>BOYE</t>
  </si>
  <si>
    <t>Gilbert</t>
  </si>
  <si>
    <t xml:space="preserve">Magasinier  </t>
  </si>
  <si>
    <t>BRUART</t>
  </si>
  <si>
    <t>CHRISTIAN</t>
  </si>
  <si>
    <t>BRUN</t>
  </si>
  <si>
    <t>BAPTISTE</t>
  </si>
  <si>
    <t>BULTEAU</t>
  </si>
  <si>
    <t>Flavian</t>
  </si>
  <si>
    <t>Contrat prof</t>
  </si>
  <si>
    <t>Dispensé</t>
  </si>
  <si>
    <t>CALLEN</t>
  </si>
  <si>
    <t>MICKAEL</t>
  </si>
  <si>
    <t>CAMEDDA</t>
  </si>
  <si>
    <t>FABIEN</t>
  </si>
  <si>
    <t>CAN</t>
  </si>
  <si>
    <t>Sébastien</t>
  </si>
  <si>
    <t>CARPENTIER</t>
  </si>
  <si>
    <t>Tony</t>
  </si>
  <si>
    <t>CARSUZAA</t>
  </si>
  <si>
    <t>CERVOS</t>
  </si>
  <si>
    <t xml:space="preserve">Pierre  </t>
  </si>
  <si>
    <t>VRP Cadre</t>
  </si>
  <si>
    <t xml:space="preserve">CHABRIER </t>
  </si>
  <si>
    <t>Serge</t>
  </si>
  <si>
    <t>CHANUT</t>
  </si>
  <si>
    <t>Christophe</t>
  </si>
  <si>
    <t>Magasinier vendeur</t>
  </si>
  <si>
    <t>CDD</t>
  </si>
  <si>
    <t>1 mois</t>
  </si>
  <si>
    <t>CHARBONNEAU</t>
  </si>
  <si>
    <t>PATRICK</t>
  </si>
  <si>
    <t>CHAUVET</t>
  </si>
  <si>
    <t>CHENY</t>
  </si>
  <si>
    <t>Julien</t>
  </si>
  <si>
    <t>contrat prof</t>
  </si>
  <si>
    <t>CHEPTOU</t>
  </si>
  <si>
    <t>Aymeric</t>
  </si>
  <si>
    <t>CHIASSON</t>
  </si>
  <si>
    <t>COATLEVEN</t>
  </si>
  <si>
    <t>THIBAUD</t>
  </si>
  <si>
    <t>COELHO</t>
  </si>
  <si>
    <t>COLAS</t>
  </si>
  <si>
    <t>Jean Pierre</t>
  </si>
  <si>
    <t>COTILLON</t>
  </si>
  <si>
    <t>stéphane</t>
  </si>
  <si>
    <t>COURPRON</t>
  </si>
  <si>
    <t>ARNAUD</t>
  </si>
  <si>
    <t>COUSTET</t>
  </si>
  <si>
    <t>CORINNE</t>
  </si>
  <si>
    <t>Quentin</t>
  </si>
  <si>
    <t>CUILLERIER</t>
  </si>
  <si>
    <t>OLIVIER</t>
  </si>
  <si>
    <t>Représentant exclusif</t>
  </si>
  <si>
    <t>DAGNAUD</t>
  </si>
  <si>
    <t>RODOLPHE</t>
  </si>
  <si>
    <t>DALSENO</t>
  </si>
  <si>
    <t>Jeremy</t>
  </si>
  <si>
    <t>DAUSSY</t>
  </si>
  <si>
    <t>CHRISTINE</t>
  </si>
  <si>
    <t>DAVID</t>
  </si>
  <si>
    <t>PHILIPPE</t>
  </si>
  <si>
    <t>DAVOINE</t>
  </si>
  <si>
    <t>David</t>
  </si>
  <si>
    <t>DECARNELLE</t>
  </si>
  <si>
    <t>Francis</t>
  </si>
  <si>
    <t>idem bfctp</t>
  </si>
  <si>
    <t>novation</t>
  </si>
  <si>
    <t>Tristan</t>
  </si>
  <si>
    <t>DELEAU</t>
  </si>
  <si>
    <t>Chef d'atelier</t>
  </si>
  <si>
    <t xml:space="preserve">DELPORTE </t>
  </si>
  <si>
    <t>MAXIME</t>
  </si>
  <si>
    <t>CDD Contrat prof</t>
  </si>
  <si>
    <t>DENIER</t>
  </si>
  <si>
    <t>MARION</t>
  </si>
  <si>
    <t>DEROCHE</t>
  </si>
  <si>
    <t xml:space="preserve">DESMONTS </t>
  </si>
  <si>
    <t>DORGHAM</t>
  </si>
  <si>
    <t>WALID</t>
  </si>
  <si>
    <t xml:space="preserve">DRENO </t>
  </si>
  <si>
    <t>FABRICE</t>
  </si>
  <si>
    <t>DUCHAMP</t>
  </si>
  <si>
    <t>Bruno</t>
  </si>
  <si>
    <t>DUCLOS</t>
  </si>
  <si>
    <t>LOUIS ADRIEN</t>
  </si>
  <si>
    <t>CDD PROF</t>
  </si>
  <si>
    <t>DUCOURET</t>
  </si>
  <si>
    <t>Jean-Michel</t>
  </si>
  <si>
    <t>2 MOIS</t>
  </si>
  <si>
    <t>DUMONTEIL</t>
  </si>
  <si>
    <t xml:space="preserve">DUMORTIER </t>
  </si>
  <si>
    <t>vrp</t>
  </si>
  <si>
    <t>cdi</t>
  </si>
  <si>
    <t>famille</t>
  </si>
  <si>
    <t>DUPONT</t>
  </si>
  <si>
    <t>BENOIT</t>
  </si>
  <si>
    <t>DUPRIEZ</t>
  </si>
  <si>
    <t>Sylvain</t>
  </si>
  <si>
    <t>3 mois</t>
  </si>
  <si>
    <t xml:space="preserve">DUPUY </t>
  </si>
  <si>
    <t>Axel</t>
  </si>
  <si>
    <t>DUSSOUR</t>
  </si>
  <si>
    <t>Olivier</t>
  </si>
  <si>
    <t xml:space="preserve">DUVAL </t>
  </si>
  <si>
    <t>ETIENNE</t>
  </si>
  <si>
    <t>Mécanicien Dépanneur</t>
  </si>
  <si>
    <t>EDELINE</t>
  </si>
  <si>
    <t>MARIE CHRISTINE</t>
  </si>
  <si>
    <t>ELUERE</t>
  </si>
  <si>
    <t>ESTRADA</t>
  </si>
  <si>
    <t>Jean André</t>
  </si>
  <si>
    <t>Mécanisien</t>
  </si>
  <si>
    <t>ETOURNEAU</t>
  </si>
  <si>
    <t>MATHIEU</t>
  </si>
  <si>
    <t>FLEJO</t>
  </si>
  <si>
    <t>Jérémy</t>
  </si>
  <si>
    <t>FOUCAULT</t>
  </si>
  <si>
    <t>Gwenaelle</t>
  </si>
  <si>
    <t>FOURNIER</t>
  </si>
  <si>
    <t>FRAQUET</t>
  </si>
  <si>
    <t>Jean Marc</t>
  </si>
  <si>
    <t>GAILLARD</t>
  </si>
  <si>
    <t>Lionel</t>
  </si>
  <si>
    <t>GALAIS</t>
  </si>
  <si>
    <t>Jean luc</t>
  </si>
  <si>
    <t>GALLAIS</t>
  </si>
  <si>
    <t xml:space="preserve">Isolée </t>
  </si>
  <si>
    <t>GARCIA</t>
  </si>
  <si>
    <t xml:space="preserve">GENEBES </t>
  </si>
  <si>
    <t>Damien</t>
  </si>
  <si>
    <t>GERVAIS</t>
  </si>
  <si>
    <t>GILET</t>
  </si>
  <si>
    <t>JEROME</t>
  </si>
  <si>
    <t>GIORDANENGO</t>
  </si>
  <si>
    <t>JOEL</t>
  </si>
  <si>
    <t>GIRODEAU</t>
  </si>
  <si>
    <t>JEAN PIERRE</t>
  </si>
  <si>
    <t>GIROLA</t>
  </si>
  <si>
    <t>Séverine</t>
  </si>
  <si>
    <t>Secretaire SAV</t>
  </si>
  <si>
    <t>GLEDEL</t>
  </si>
  <si>
    <t>Anthony</t>
  </si>
  <si>
    <t>Didier</t>
  </si>
  <si>
    <t>GROLIER</t>
  </si>
  <si>
    <t>GROSBOIS</t>
  </si>
  <si>
    <t>Jean Francois</t>
  </si>
  <si>
    <t xml:space="preserve">GUENIN </t>
  </si>
  <si>
    <t>GUILLAUME</t>
  </si>
  <si>
    <t>GUESDON</t>
  </si>
  <si>
    <t>Romain</t>
  </si>
  <si>
    <t xml:space="preserve">GUILBERT </t>
  </si>
  <si>
    <t>Alban</t>
  </si>
  <si>
    <t>GUILLON</t>
  </si>
  <si>
    <t>HAMONIAUX</t>
  </si>
  <si>
    <t>Kévin</t>
  </si>
  <si>
    <t>HAREL</t>
  </si>
  <si>
    <t>Franck</t>
  </si>
  <si>
    <t>HELEU</t>
  </si>
  <si>
    <t>HUARD</t>
  </si>
  <si>
    <t xml:space="preserve">HUET </t>
  </si>
  <si>
    <t>Denis</t>
  </si>
  <si>
    <t>HUGE</t>
  </si>
  <si>
    <t>FREDERIC</t>
  </si>
  <si>
    <t>JOUBERT</t>
  </si>
  <si>
    <t>JULIEN</t>
  </si>
  <si>
    <t>JOUQUAND</t>
  </si>
  <si>
    <t>CORINE</t>
  </si>
  <si>
    <t>JULE</t>
  </si>
  <si>
    <t>Yannick</t>
  </si>
  <si>
    <t>JULIA</t>
  </si>
  <si>
    <t>Grégory</t>
  </si>
  <si>
    <t>FAMILLE</t>
  </si>
  <si>
    <t>KOMPHAVONG</t>
  </si>
  <si>
    <t>RATTANA</t>
  </si>
  <si>
    <t>KROLAK</t>
  </si>
  <si>
    <t>LAFFONT</t>
  </si>
  <si>
    <t>Bastien</t>
  </si>
  <si>
    <t>LAFORGUE</t>
  </si>
  <si>
    <t>Jean Michel</t>
  </si>
  <si>
    <t>LALU</t>
  </si>
  <si>
    <t>Guillaume</t>
  </si>
  <si>
    <t>cadre</t>
  </si>
  <si>
    <t>LAMARCHE</t>
  </si>
  <si>
    <t>LARDEUX</t>
  </si>
  <si>
    <t>Adrien</t>
  </si>
  <si>
    <t>LAURENT</t>
  </si>
  <si>
    <t>YOAN EMMANUEL</t>
  </si>
  <si>
    <t>LAVAZAIS</t>
  </si>
  <si>
    <t>NOELLE</t>
  </si>
  <si>
    <t>LE BAIL</t>
  </si>
  <si>
    <t xml:space="preserve">Yvon </t>
  </si>
  <si>
    <t>Jérémie</t>
  </si>
  <si>
    <t>LE GAL</t>
  </si>
  <si>
    <t>Jean michel</t>
  </si>
  <si>
    <t>LE GOFF</t>
  </si>
  <si>
    <t>Amélie</t>
  </si>
  <si>
    <t>LE GOUELLEC</t>
  </si>
  <si>
    <t>Mickael</t>
  </si>
  <si>
    <t>LE HELLO</t>
  </si>
  <si>
    <t>LE MARCHAND</t>
  </si>
  <si>
    <t>JEREMIE</t>
  </si>
  <si>
    <t xml:space="preserve">LE MASSON </t>
  </si>
  <si>
    <t>MARTINE</t>
  </si>
  <si>
    <t>LEBORGNE</t>
  </si>
  <si>
    <t>ERWAN</t>
  </si>
  <si>
    <t>LECHOISNE</t>
  </si>
  <si>
    <t>Stéphane</t>
  </si>
  <si>
    <t>LECORVAISIER</t>
  </si>
  <si>
    <t>Jérome</t>
  </si>
  <si>
    <t>LEFEUVRE</t>
  </si>
  <si>
    <t>LEMARIE</t>
  </si>
  <si>
    <t>Etienne</t>
  </si>
  <si>
    <t>LESEIGNEUR</t>
  </si>
  <si>
    <t>Alexandre</t>
  </si>
  <si>
    <t>L'HARIDON</t>
  </si>
  <si>
    <t>LIZOT</t>
  </si>
  <si>
    <t>LIONEL</t>
  </si>
  <si>
    <t>LORENZI</t>
  </si>
  <si>
    <t>WILLIAM</t>
  </si>
  <si>
    <t>LUCAS</t>
  </si>
  <si>
    <t>mickael</t>
  </si>
  <si>
    <t>MALECOT</t>
  </si>
  <si>
    <t>MARCHAND</t>
  </si>
  <si>
    <t>ESTELLE</t>
  </si>
  <si>
    <t>MAUGEAIS</t>
  </si>
  <si>
    <t>MAZAL</t>
  </si>
  <si>
    <t>CORENTIN</t>
  </si>
  <si>
    <t>MEHEUT</t>
  </si>
  <si>
    <t>Thierry</t>
  </si>
  <si>
    <t>MENANT</t>
  </si>
  <si>
    <t>MESTADIER</t>
  </si>
  <si>
    <t>MICHEL</t>
  </si>
  <si>
    <t>METIVIER</t>
  </si>
  <si>
    <t>REGIS</t>
  </si>
  <si>
    <t>MILARET</t>
  </si>
  <si>
    <t>MOGAN</t>
  </si>
  <si>
    <t>André</t>
  </si>
  <si>
    <t>MOLIN</t>
  </si>
  <si>
    <t>CEDRIC</t>
  </si>
  <si>
    <t xml:space="preserve">BOQUET </t>
  </si>
  <si>
    <t>Benoit</t>
  </si>
  <si>
    <t>MORISSEAU</t>
  </si>
  <si>
    <t>STEPHANIE</t>
  </si>
  <si>
    <t>MOUBAREK</t>
  </si>
  <si>
    <t>MOUCHEL-GRAINVILLE</t>
  </si>
  <si>
    <t>FABIENNE</t>
  </si>
  <si>
    <t>MOULIN</t>
  </si>
  <si>
    <t>MOWA</t>
  </si>
  <si>
    <t>MARLENE</t>
  </si>
  <si>
    <t>NEVEU</t>
  </si>
  <si>
    <t>Alain</t>
  </si>
  <si>
    <t>NICOLAIZEAU</t>
  </si>
  <si>
    <t>Maxime</t>
  </si>
  <si>
    <t>NOZAY</t>
  </si>
  <si>
    <t>ONFROY</t>
  </si>
  <si>
    <t>OUINE</t>
  </si>
  <si>
    <t>PAGNOUX</t>
  </si>
  <si>
    <t>PAULY</t>
  </si>
  <si>
    <t>Henri</t>
  </si>
  <si>
    <t>PELLICER</t>
  </si>
  <si>
    <t xml:space="preserve">PHILIPPE </t>
  </si>
  <si>
    <t>Lilian</t>
  </si>
  <si>
    <t>PIHAN</t>
  </si>
  <si>
    <t>PINAULT</t>
  </si>
  <si>
    <t>ABEL</t>
  </si>
  <si>
    <t>POCECCO</t>
  </si>
  <si>
    <t>Gwenael</t>
  </si>
  <si>
    <t>POIGNEUX</t>
  </si>
  <si>
    <t>PORTAUD</t>
  </si>
  <si>
    <t>Michel</t>
  </si>
  <si>
    <t>PRADEAUD</t>
  </si>
  <si>
    <t xml:space="preserve">Noel </t>
  </si>
  <si>
    <t>ouvrier</t>
  </si>
  <si>
    <t>PRORIOL</t>
  </si>
  <si>
    <t>Laurent</t>
  </si>
  <si>
    <t>QUEFFURUS</t>
  </si>
  <si>
    <t>Gwenn</t>
  </si>
  <si>
    <t>QUETTIER</t>
  </si>
  <si>
    <t>SERGE</t>
  </si>
  <si>
    <t>RACON</t>
  </si>
  <si>
    <t>non</t>
  </si>
  <si>
    <t xml:space="preserve">RAFFIN </t>
  </si>
  <si>
    <t>Jérémi</t>
  </si>
  <si>
    <t>Mini garanti 3000euros brut</t>
  </si>
  <si>
    <t>RAGON</t>
  </si>
  <si>
    <t>Esteban</t>
  </si>
  <si>
    <t>isolée</t>
  </si>
  <si>
    <t>RAIMBAULT</t>
  </si>
  <si>
    <t>SEBASTIEN</t>
  </si>
  <si>
    <t>RAULT</t>
  </si>
  <si>
    <t>MONIQUE</t>
  </si>
  <si>
    <t>RAYNAL</t>
  </si>
  <si>
    <t>RENAUDIN</t>
  </si>
  <si>
    <t>CHRISTOPHE</t>
  </si>
  <si>
    <t>RIBEIL</t>
  </si>
  <si>
    <t>RIGAL</t>
  </si>
  <si>
    <t>Jean marc</t>
  </si>
  <si>
    <t>Mini garanti 5000 euros brut</t>
  </si>
  <si>
    <t>RIPAULT</t>
  </si>
  <si>
    <t>ALAIN</t>
  </si>
  <si>
    <t>ROBERT</t>
  </si>
  <si>
    <t>MARIE-PIERRE</t>
  </si>
  <si>
    <t>ROBIN</t>
  </si>
  <si>
    <t>Emmanuel</t>
  </si>
  <si>
    <t>JEAN LUC</t>
  </si>
  <si>
    <t>ROULET</t>
  </si>
  <si>
    <t>JEAN CHRISTOPHE</t>
  </si>
  <si>
    <t xml:space="preserve">ROUSSEAU </t>
  </si>
  <si>
    <t>Albéric</t>
  </si>
  <si>
    <t>ROYER</t>
  </si>
  <si>
    <t>FLORENCE</t>
  </si>
  <si>
    <t xml:space="preserve">SABOUREAU </t>
  </si>
  <si>
    <t>Morgan</t>
  </si>
  <si>
    <t>SCHEIBLING</t>
  </si>
  <si>
    <t>SEMAMRA</t>
  </si>
  <si>
    <t>Frederic</t>
  </si>
  <si>
    <t xml:space="preserve">SENSE </t>
  </si>
  <si>
    <t>SILVESTRE</t>
  </si>
  <si>
    <t>Pierre Ellin</t>
  </si>
  <si>
    <t>SIMOUNET</t>
  </si>
  <si>
    <t>SORIN</t>
  </si>
  <si>
    <t>YVONNICK</t>
  </si>
  <si>
    <t>STOEUX</t>
  </si>
  <si>
    <t>STOUVENOT</t>
  </si>
  <si>
    <t>Gilles</t>
  </si>
  <si>
    <t>3 MOIS</t>
  </si>
  <si>
    <t>SURMONT</t>
  </si>
  <si>
    <t>TANG</t>
  </si>
  <si>
    <t>KIM</t>
  </si>
  <si>
    <t>Gérald</t>
  </si>
  <si>
    <t>TEXIER</t>
  </si>
  <si>
    <t>TOPIN</t>
  </si>
  <si>
    <t>TOURET</t>
  </si>
  <si>
    <t>TRIPPENBACH</t>
  </si>
  <si>
    <t>Charles</t>
  </si>
  <si>
    <t>TROLIO</t>
  </si>
  <si>
    <t>TROUSSEL</t>
  </si>
  <si>
    <t>VALLIERE</t>
  </si>
  <si>
    <t>VASTEL</t>
  </si>
  <si>
    <t>VESSEREAU</t>
  </si>
  <si>
    <t xml:space="preserve">VETILLARD </t>
  </si>
  <si>
    <t>VIAUD</t>
  </si>
  <si>
    <t>GAETAN</t>
  </si>
  <si>
    <t>VINCENT</t>
  </si>
  <si>
    <t>THIBAUT</t>
  </si>
  <si>
    <t>VOGEL</t>
  </si>
  <si>
    <t>THIERRY</t>
  </si>
  <si>
    <t>WUNSCH</t>
  </si>
  <si>
    <t>William</t>
  </si>
  <si>
    <t>TP PARTNERS</t>
  </si>
  <si>
    <t>Responsable Ressources Humaines</t>
  </si>
  <si>
    <t>Gestionnaire Ressources Humaines</t>
  </si>
  <si>
    <t>Code Livrable</t>
  </si>
  <si>
    <t>Référence Client</t>
  </si>
  <si>
    <t>Nombre de carnet</t>
  </si>
  <si>
    <t>Nombre de titres</t>
  </si>
  <si>
    <t>TOTAL par bénéficiare</t>
  </si>
  <si>
    <t>Valeur faciale unitaire en €</t>
  </si>
  <si>
    <t>Part Patronale unitaire en €</t>
  </si>
  <si>
    <t>TOTAL par bénéficiaire en €</t>
  </si>
  <si>
    <t xml:space="preserve">NOM </t>
  </si>
  <si>
    <t>PRENOM</t>
  </si>
  <si>
    <t>Service</t>
  </si>
  <si>
    <t>Pascal</t>
  </si>
  <si>
    <t>Alexi</t>
  </si>
  <si>
    <t>Mélissa</t>
  </si>
  <si>
    <t>francois Xavier</t>
  </si>
  <si>
    <t>Georges</t>
  </si>
  <si>
    <t>Angélique</t>
  </si>
  <si>
    <t>Christian</t>
  </si>
  <si>
    <t>Baptiste</t>
  </si>
  <si>
    <t xml:space="preserve">Fabien </t>
  </si>
  <si>
    <t>Patrick</t>
  </si>
  <si>
    <t>Thibaud</t>
  </si>
  <si>
    <t>Armand</t>
  </si>
  <si>
    <t>arnaud</t>
  </si>
  <si>
    <t>Corinne</t>
  </si>
  <si>
    <t>Christine</t>
  </si>
  <si>
    <t>Philippe</t>
  </si>
  <si>
    <t>Marion</t>
  </si>
  <si>
    <t>Jean Claude</t>
  </si>
  <si>
    <t>Arnaud</t>
  </si>
  <si>
    <t>Sandra</t>
  </si>
  <si>
    <t>Walid</t>
  </si>
  <si>
    <t>Fabrice</t>
  </si>
  <si>
    <t>Louis Adrien</t>
  </si>
  <si>
    <t>Bénoit</t>
  </si>
  <si>
    <t>Marie Christine</t>
  </si>
  <si>
    <t>Mathieu</t>
  </si>
  <si>
    <t>Catherine</t>
  </si>
  <si>
    <t>Frédéric</t>
  </si>
  <si>
    <t>Corine</t>
  </si>
  <si>
    <t>Rattana</t>
  </si>
  <si>
    <t>Yoan Emmanuel</t>
  </si>
  <si>
    <t>Noelle</t>
  </si>
  <si>
    <t>Martine</t>
  </si>
  <si>
    <t>Erwan</t>
  </si>
  <si>
    <t>Brigitte</t>
  </si>
  <si>
    <t>Estelle</t>
  </si>
  <si>
    <t>Bertrand</t>
  </si>
  <si>
    <t>Corentin</t>
  </si>
  <si>
    <t>Régis</t>
  </si>
  <si>
    <t>Stéphanie</t>
  </si>
  <si>
    <t>Fabienne</t>
  </si>
  <si>
    <t>Claude</t>
  </si>
  <si>
    <t>Marlène</t>
  </si>
  <si>
    <t>Abel</t>
  </si>
  <si>
    <t>Monique</t>
  </si>
  <si>
    <t>Marie Pierre</t>
  </si>
  <si>
    <t>Jean Christophe</t>
  </si>
  <si>
    <t>Florence</t>
  </si>
  <si>
    <t>Yvonnick</t>
  </si>
  <si>
    <t>Kim</t>
  </si>
  <si>
    <t>Richard</t>
  </si>
  <si>
    <t>Gaetan</t>
  </si>
  <si>
    <t>Thibaut</t>
  </si>
  <si>
    <t>BROYER</t>
  </si>
  <si>
    <t>Steve</t>
  </si>
  <si>
    <t>Magasinier</t>
  </si>
  <si>
    <t>15 jours</t>
  </si>
  <si>
    <t>BILLAUD</t>
  </si>
  <si>
    <t>Mylène</t>
  </si>
  <si>
    <t>Pour mémoire : Acompte sur part variable versé en avril : 3000euros
A déduire de la part variable qu'il percevra en 2017</t>
  </si>
  <si>
    <t>MENIINI</t>
  </si>
  <si>
    <t xml:space="preserve">RICHARD </t>
  </si>
  <si>
    <t xml:space="preserve">MARCO </t>
  </si>
  <si>
    <t>MONCOND'HUY</t>
  </si>
  <si>
    <t>SATURNIN</t>
  </si>
  <si>
    <t>Joël</t>
  </si>
  <si>
    <t>EVRAD</t>
  </si>
  <si>
    <t>Jérôme</t>
  </si>
  <si>
    <t>BOURGEOIS</t>
  </si>
  <si>
    <t>Isolé</t>
  </si>
  <si>
    <t>FOSSEY</t>
  </si>
  <si>
    <t>José</t>
  </si>
  <si>
    <t>GAGNE</t>
  </si>
  <si>
    <t>NOWAK</t>
  </si>
  <si>
    <t>Garantie de salaire sur prime activité 480 euros brut à maintenir jusqu'au 31/12/2017</t>
  </si>
  <si>
    <t>BOUHIER</t>
  </si>
  <si>
    <t>Elie</t>
  </si>
  <si>
    <t xml:space="preserve"> Part variable garantie jusqu'à fin 2017 : 500€ brut mensuel
</t>
  </si>
  <si>
    <t>LESUEUR</t>
  </si>
  <si>
    <t>RAGUIN</t>
  </si>
  <si>
    <t>Lucas</t>
  </si>
  <si>
    <t>Part variable garantie pdt 6 mois de 1 260€ brut mensuel
Avantage en nature véhicule de fonction : 202,80€</t>
  </si>
  <si>
    <t>Rému mini garantie 3000€ brut</t>
  </si>
  <si>
    <t>Technicien itinérant</t>
  </si>
  <si>
    <t>LEBRET</t>
  </si>
  <si>
    <t>Gaëtan</t>
  </si>
  <si>
    <t>TABLEAU DES ELEMENTS VARIABLES - AOUT 2017</t>
  </si>
  <si>
    <t xml:space="preserve">
Rémunération mini garantie jusqu'au 31/12/2017 : 2 400€ brut </t>
  </si>
  <si>
    <t>Avis à Tiers détendeur : 320,04 €</t>
  </si>
  <si>
    <t>NOYAT</t>
  </si>
  <si>
    <t>Clément</t>
  </si>
  <si>
    <t>GUYOT</t>
  </si>
  <si>
    <t>BOUVET</t>
  </si>
  <si>
    <t>Timothé</t>
  </si>
  <si>
    <t>Non</t>
  </si>
  <si>
    <t>Avis  à tiers détenteur 160,14€</t>
  </si>
  <si>
    <t xml:space="preserve">Rému mini garantie 817,78 € pendant 6 mois (jusqu'à fin janvier 2018)
A régulariser car non versée en septembre
Acompte sur salaire de 600€ à déduire
</t>
  </si>
  <si>
    <t xml:space="preserve">Rému mini garantie 600€ pendant 6 mois </t>
  </si>
  <si>
    <t>Annuler RTT du 14/08
En congés du 07/08 au 25/08</t>
  </si>
  <si>
    <t>Modifier compteur congés N-1 : pris 15 / solde 10</t>
  </si>
  <si>
    <t>Avenant à envoyer</t>
  </si>
  <si>
    <t>Annuler congé du 04/09 (a travaillé)</t>
  </si>
  <si>
    <t>Changement adresse  : 855 Chemin du Cousturet, , 31870, BEAUMONT SUR LEZE</t>
  </si>
  <si>
    <t>Changement adresse :34 route de Surgères
17380 TONNAY BOUTONNE</t>
  </si>
  <si>
    <t>Prime 126,70€ pendant les 6 premiers mois du contrat, fin nov (à régulariser car non payée en août et septembre)
Acompte sur salaire de 200€ à déduire</t>
  </si>
  <si>
    <t>Prime encadrement régul juillet = 510</t>
  </si>
  <si>
    <t>Prime encadrement (régul août) = 120</t>
  </si>
  <si>
    <t>Prime encadrement (régul août) = 30</t>
  </si>
  <si>
    <t>Prime encadrement (régul août ) = 360</t>
  </si>
  <si>
    <t>Prime encadrement (régul août) = 270
Acompte 200€ à déduire</t>
  </si>
  <si>
    <t>Annuler CP du 24/05/2017
Prime encadrement (régul août) = 450</t>
  </si>
  <si>
    <t xml:space="preserve">Changement adresse : 
                               1 BESSUAND
                           35380      MAXENT 
Prime encadrement (régul août) = 30
</t>
  </si>
  <si>
    <t>Prime encadrement (régul juillet) = 330</t>
  </si>
  <si>
    <t>Augmentation à 3555€ brut mensuel à compter du 01/08 (faire le rattrapage de salaire pour août et septembre)</t>
  </si>
  <si>
    <r>
      <rPr>
        <b/>
        <i/>
        <u/>
        <sz val="11"/>
        <color indexed="8"/>
        <rFont val="Calibri"/>
        <family val="2"/>
      </rPr>
      <t>Téléphone</t>
    </r>
    <r>
      <rPr>
        <sz val="11"/>
        <color theme="1"/>
        <rFont val="Calibri"/>
        <family val="2"/>
        <scheme val="minor"/>
      </rPr>
      <t xml:space="preserve"> : 02 28 09</t>
    </r>
  </si>
  <si>
    <r>
      <rPr>
        <b/>
        <i/>
        <u/>
        <sz val="11"/>
        <color indexed="8"/>
        <rFont val="Calibri"/>
        <family val="2"/>
      </rPr>
      <t>Contact</t>
    </r>
    <r>
      <rPr>
        <sz val="11"/>
        <color theme="1"/>
        <rFont val="Calibri"/>
        <family val="2"/>
        <scheme val="minor"/>
      </rPr>
      <t xml:space="preserve">: </t>
    </r>
  </si>
  <si>
    <r>
      <rPr>
        <b/>
        <u/>
        <sz val="11"/>
        <color indexed="8"/>
        <rFont val="Calibri"/>
        <family val="2"/>
      </rPr>
      <t>Autres contact</t>
    </r>
    <r>
      <rPr>
        <sz val="11"/>
        <color theme="1"/>
        <rFont val="Calibri"/>
        <family val="2"/>
        <scheme val="minor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</si>
</sst>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u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name val="Calibri Light"/>
      <family val="2"/>
    </font>
    <font>
      <sz val="11"/>
      <name val="Calibri Light"/>
      <family val="2"/>
    </font>
    <font>
      <u/>
      <sz val="1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8" fontId="0" fillId="0" borderId="0" xfId="0" applyNumberFormat="1"/>
    <xf numFmtId="2" fontId="0" fillId="0" borderId="0" xfId="0" applyNumberFormat="1"/>
    <xf numFmtId="0" fontId="0" fillId="0" borderId="1" xfId="0" applyBorder="1"/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8" fontId="0" fillId="0" borderId="1" xfId="0" applyNumberFormat="1" applyBorder="1"/>
    <xf numFmtId="8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Fill="1" applyAlignment="1">
      <alignment vertical="center"/>
    </xf>
    <xf numFmtId="17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2" fontId="9" fillId="0" borderId="0" xfId="0" applyNumberFormat="1" applyFont="1" applyFill="1" applyAlignment="1">
      <alignment vertical="center"/>
    </xf>
    <xf numFmtId="164" fontId="9" fillId="0" borderId="0" xfId="0" applyNumberFormat="1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2" fontId="9" fillId="0" borderId="2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Continuous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7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4" fontId="9" fillId="0" borderId="1" xfId="0" applyNumberFormat="1" applyFont="1" applyFill="1" applyBorder="1" applyAlignment="1" applyProtection="1">
      <alignment horizontal="center" vertical="center"/>
      <protection locked="0"/>
    </xf>
    <xf numFmtId="2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6" fontId="9" fillId="0" borderId="1" xfId="0" applyNumberFormat="1" applyFont="1" applyFill="1" applyBorder="1" applyAlignment="1">
      <alignment horizontal="centerContinuous" vertical="center" wrapText="1"/>
    </xf>
    <xf numFmtId="14" fontId="9" fillId="0" borderId="1" xfId="0" applyNumberFormat="1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2" fontId="9" fillId="0" borderId="6" xfId="0" applyNumberFormat="1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Continuous" vertical="center" wrapText="1"/>
    </xf>
    <xf numFmtId="0" fontId="9" fillId="0" borderId="9" xfId="0" applyFont="1" applyFill="1" applyBorder="1" applyAlignment="1">
      <alignment vertical="center"/>
    </xf>
    <xf numFmtId="0" fontId="9" fillId="0" borderId="6" xfId="0" applyFont="1" applyFill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 applyProtection="1">
      <alignment horizontal="left" vertical="center"/>
      <protection locked="0"/>
    </xf>
    <xf numFmtId="0" fontId="9" fillId="0" borderId="11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Continuous" vertical="center" wrapText="1"/>
    </xf>
    <xf numFmtId="0" fontId="9" fillId="0" borderId="1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>
      <alignment horizontal="centerContinuous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 wrapText="1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/>
    </xf>
    <xf numFmtId="14" fontId="9" fillId="0" borderId="7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quotePrefix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6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left" vertical="center" wrapText="1"/>
    </xf>
    <xf numFmtId="4" fontId="9" fillId="0" borderId="13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emple%20fichier%20logic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ay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73"/>
  <sheetViews>
    <sheetView tabSelected="1" zoomScale="75" zoomScaleNormal="75" workbookViewId="0">
      <pane xSplit="4" ySplit="6" topLeftCell="E51" activePane="bottomRight" state="frozen"/>
      <selection pane="topRight" activeCell="E1" sqref="E1"/>
      <selection pane="bottomLeft" activeCell="A7" sqref="A7"/>
      <selection pane="bottomRight" activeCell="F53" sqref="F53"/>
    </sheetView>
  </sheetViews>
  <sheetFormatPr baseColWidth="10" defaultColWidth="11.42578125" defaultRowHeight="15" x14ac:dyDescent="0.25"/>
  <cols>
    <col min="1" max="1" width="5.5703125" style="13" bestFit="1" customWidth="1"/>
    <col min="2" max="2" width="27" style="13" bestFit="1" customWidth="1"/>
    <col min="3" max="3" width="22" style="13" bestFit="1" customWidth="1"/>
    <col min="4" max="4" width="23.7109375" style="13" customWidth="1"/>
    <col min="5" max="5" width="18.7109375" style="13" customWidth="1"/>
    <col min="6" max="6" width="13.42578125" style="13" customWidth="1"/>
    <col min="7" max="7" width="11.42578125" style="14" customWidth="1"/>
    <col min="8" max="9" width="11.42578125" style="15" customWidth="1"/>
    <col min="10" max="10" width="13.28515625" style="13" customWidth="1"/>
    <col min="11" max="11" width="93" style="13" customWidth="1"/>
    <col min="12" max="18" width="11.42578125" style="13" customWidth="1"/>
    <col min="19" max="16384" width="11.42578125" style="13"/>
  </cols>
  <sheetData>
    <row r="1" spans="1:11" ht="43.5" customHeight="1" x14ac:dyDescent="0.25">
      <c r="A1" s="11" t="s">
        <v>520</v>
      </c>
      <c r="B1" s="12"/>
      <c r="G1" s="14">
        <v>21</v>
      </c>
    </row>
    <row r="2" spans="1:11" ht="33.75" customHeight="1" thickBot="1" x14ac:dyDescent="0.3">
      <c r="G2" s="14">
        <v>13</v>
      </c>
    </row>
    <row r="3" spans="1:11" ht="15" customHeight="1" x14ac:dyDescent="0.25">
      <c r="A3" s="16" t="s">
        <v>0</v>
      </c>
      <c r="B3" s="17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9" t="s">
        <v>6</v>
      </c>
      <c r="H3" s="20" t="s">
        <v>7</v>
      </c>
      <c r="I3" s="20" t="s">
        <v>8</v>
      </c>
      <c r="J3" s="17" t="s">
        <v>9</v>
      </c>
      <c r="K3" s="21"/>
    </row>
    <row r="4" spans="1:11" ht="27" customHeight="1" x14ac:dyDescent="0.25">
      <c r="A4" s="22"/>
      <c r="B4" s="23"/>
      <c r="C4" s="24"/>
      <c r="D4" s="24"/>
      <c r="E4" s="24"/>
      <c r="F4" s="24"/>
      <c r="G4" s="25"/>
      <c r="H4" s="26"/>
      <c r="I4" s="26"/>
      <c r="J4" s="23"/>
      <c r="K4" s="27" t="s">
        <v>10</v>
      </c>
    </row>
    <row r="5" spans="1:11" ht="39" customHeight="1" x14ac:dyDescent="0.25">
      <c r="A5" s="22"/>
      <c r="B5" s="23"/>
      <c r="C5" s="24"/>
      <c r="D5" s="24"/>
      <c r="E5" s="24"/>
      <c r="F5" s="24"/>
      <c r="G5" s="25"/>
      <c r="H5" s="26"/>
      <c r="I5" s="26"/>
      <c r="J5" s="23"/>
      <c r="K5" s="27"/>
    </row>
    <row r="6" spans="1:11" ht="71.25" customHeight="1" x14ac:dyDescent="0.25">
      <c r="A6" s="22"/>
      <c r="B6" s="23"/>
      <c r="C6" s="24"/>
      <c r="D6" s="24"/>
      <c r="E6" s="24"/>
      <c r="F6" s="24"/>
      <c r="G6" s="25"/>
      <c r="H6" s="26"/>
      <c r="I6" s="26"/>
      <c r="J6" s="23"/>
      <c r="K6" s="27"/>
    </row>
    <row r="7" spans="1:11" ht="71.25" customHeight="1" x14ac:dyDescent="0.25">
      <c r="A7" s="28">
        <v>31</v>
      </c>
      <c r="B7" s="29" t="s">
        <v>11</v>
      </c>
      <c r="C7" s="29" t="s">
        <v>12</v>
      </c>
      <c r="D7" s="30" t="s">
        <v>13</v>
      </c>
      <c r="E7" s="30" t="s">
        <v>14</v>
      </c>
      <c r="F7" s="31">
        <v>41883</v>
      </c>
      <c r="G7" s="32">
        <v>151.66999999999999</v>
      </c>
      <c r="H7" s="33" t="s">
        <v>15</v>
      </c>
      <c r="I7" s="33">
        <v>44.41</v>
      </c>
      <c r="J7" s="28"/>
      <c r="K7" s="34"/>
    </row>
    <row r="8" spans="1:11" ht="71.25" customHeight="1" x14ac:dyDescent="0.25">
      <c r="A8" s="28">
        <v>33</v>
      </c>
      <c r="B8" s="29" t="s">
        <v>16</v>
      </c>
      <c r="C8" s="29" t="s">
        <v>17</v>
      </c>
      <c r="D8" s="30" t="s">
        <v>18</v>
      </c>
      <c r="E8" s="30" t="s">
        <v>14</v>
      </c>
      <c r="F8" s="31">
        <v>42800</v>
      </c>
      <c r="G8" s="32"/>
      <c r="H8" s="33" t="s">
        <v>19</v>
      </c>
      <c r="I8" s="33">
        <v>20.92</v>
      </c>
      <c r="J8" s="28"/>
      <c r="K8" s="35" t="s">
        <v>521</v>
      </c>
    </row>
    <row r="9" spans="1:11" ht="71.25" customHeight="1" x14ac:dyDescent="0.25">
      <c r="A9" s="28">
        <v>87</v>
      </c>
      <c r="B9" s="36" t="s">
        <v>20</v>
      </c>
      <c r="C9" s="36" t="s">
        <v>21</v>
      </c>
      <c r="D9" s="37" t="s">
        <v>22</v>
      </c>
      <c r="E9" s="30" t="s">
        <v>14</v>
      </c>
      <c r="F9" s="38">
        <v>38930</v>
      </c>
      <c r="G9" s="39">
        <v>156.66999999999999</v>
      </c>
      <c r="H9" s="37" t="s">
        <v>19</v>
      </c>
      <c r="I9" s="37">
        <v>20.92</v>
      </c>
      <c r="J9" s="40"/>
      <c r="K9" s="41"/>
    </row>
    <row r="10" spans="1:11" ht="71.25" customHeight="1" x14ac:dyDescent="0.25">
      <c r="A10" s="28">
        <v>17</v>
      </c>
      <c r="B10" s="29" t="s">
        <v>23</v>
      </c>
      <c r="C10" s="42" t="s">
        <v>24</v>
      </c>
      <c r="D10" s="37" t="s">
        <v>25</v>
      </c>
      <c r="E10" s="41" t="s">
        <v>26</v>
      </c>
      <c r="F10" s="43">
        <v>42197</v>
      </c>
      <c r="G10" s="32">
        <v>151.66999999999999</v>
      </c>
      <c r="H10" s="33" t="s">
        <v>15</v>
      </c>
      <c r="I10" s="32"/>
      <c r="J10" s="44"/>
      <c r="K10" s="41"/>
    </row>
    <row r="11" spans="1:11" ht="71.25" customHeight="1" x14ac:dyDescent="0.25">
      <c r="A11" s="28">
        <v>64</v>
      </c>
      <c r="B11" s="36" t="s">
        <v>27</v>
      </c>
      <c r="C11" s="36" t="s">
        <v>28</v>
      </c>
      <c r="D11" s="37" t="s">
        <v>29</v>
      </c>
      <c r="E11" s="37" t="s">
        <v>14</v>
      </c>
      <c r="F11" s="43">
        <v>42464</v>
      </c>
      <c r="G11" s="45" t="s">
        <v>30</v>
      </c>
      <c r="H11" s="46" t="s">
        <v>31</v>
      </c>
      <c r="I11" s="32"/>
      <c r="J11" s="44"/>
      <c r="K11" s="41"/>
    </row>
    <row r="12" spans="1:11" ht="71.25" customHeight="1" x14ac:dyDescent="0.25">
      <c r="A12" s="28">
        <v>17</v>
      </c>
      <c r="B12" s="36" t="s">
        <v>32</v>
      </c>
      <c r="C12" s="36" t="s">
        <v>33</v>
      </c>
      <c r="D12" s="37" t="s">
        <v>29</v>
      </c>
      <c r="E12" s="37" t="s">
        <v>14</v>
      </c>
      <c r="F12" s="43">
        <v>36801</v>
      </c>
      <c r="G12" s="32">
        <v>169</v>
      </c>
      <c r="H12" s="33" t="s">
        <v>19</v>
      </c>
      <c r="I12" s="37">
        <v>20.92</v>
      </c>
      <c r="J12" s="44"/>
      <c r="K12" s="41"/>
    </row>
    <row r="13" spans="1:11" ht="71.25" customHeight="1" x14ac:dyDescent="0.25">
      <c r="A13" s="28">
        <v>44</v>
      </c>
      <c r="B13" s="36" t="s">
        <v>34</v>
      </c>
      <c r="C13" s="36" t="s">
        <v>35</v>
      </c>
      <c r="D13" s="37" t="s">
        <v>36</v>
      </c>
      <c r="E13" s="37" t="s">
        <v>37</v>
      </c>
      <c r="F13" s="43">
        <v>42254</v>
      </c>
      <c r="G13" s="45">
        <v>151.66999999999999</v>
      </c>
      <c r="H13" s="46" t="s">
        <v>15</v>
      </c>
      <c r="I13" s="46"/>
      <c r="J13" s="44"/>
      <c r="K13" s="41"/>
    </row>
    <row r="14" spans="1:11" ht="71.25" customHeight="1" x14ac:dyDescent="0.25">
      <c r="A14" s="28">
        <v>44</v>
      </c>
      <c r="B14" s="29" t="s">
        <v>38</v>
      </c>
      <c r="C14" s="29" t="s">
        <v>39</v>
      </c>
      <c r="D14" s="30" t="s">
        <v>13</v>
      </c>
      <c r="E14" s="30" t="s">
        <v>14</v>
      </c>
      <c r="F14" s="31">
        <v>41337</v>
      </c>
      <c r="G14" s="32">
        <v>151.66999999999999</v>
      </c>
      <c r="H14" s="33" t="s">
        <v>19</v>
      </c>
      <c r="I14" s="37">
        <v>20.92</v>
      </c>
      <c r="J14" s="28"/>
      <c r="K14" s="34"/>
    </row>
    <row r="15" spans="1:11" ht="71.25" customHeight="1" x14ac:dyDescent="0.25">
      <c r="A15" s="41">
        <v>33</v>
      </c>
      <c r="B15" s="29" t="s">
        <v>42</v>
      </c>
      <c r="C15" s="41" t="s">
        <v>43</v>
      </c>
      <c r="D15" s="41" t="s">
        <v>44</v>
      </c>
      <c r="E15" s="41" t="s">
        <v>14</v>
      </c>
      <c r="F15" s="43">
        <v>42709</v>
      </c>
      <c r="G15" s="45" t="s">
        <v>30</v>
      </c>
      <c r="H15" s="46" t="s">
        <v>19</v>
      </c>
      <c r="I15" s="37">
        <v>20.92</v>
      </c>
      <c r="J15" s="30"/>
      <c r="K15" s="47" t="s">
        <v>508</v>
      </c>
    </row>
    <row r="16" spans="1:11" ht="71.25" customHeight="1" x14ac:dyDescent="0.25">
      <c r="A16" s="28">
        <v>17</v>
      </c>
      <c r="B16" s="36" t="s">
        <v>45</v>
      </c>
      <c r="C16" s="36" t="s">
        <v>46</v>
      </c>
      <c r="D16" s="37" t="s">
        <v>13</v>
      </c>
      <c r="E16" s="37" t="s">
        <v>14</v>
      </c>
      <c r="F16" s="43">
        <v>38901</v>
      </c>
      <c r="G16" s="45">
        <v>164.67</v>
      </c>
      <c r="H16" s="46" t="s">
        <v>80</v>
      </c>
      <c r="I16" s="37"/>
      <c r="J16" s="44"/>
      <c r="K16" s="28"/>
    </row>
    <row r="17" spans="1:11" ht="71.25" customHeight="1" x14ac:dyDescent="0.25">
      <c r="A17" s="28">
        <v>35</v>
      </c>
      <c r="B17" s="29" t="s">
        <v>47</v>
      </c>
      <c r="C17" s="29" t="s">
        <v>48</v>
      </c>
      <c r="D17" s="30" t="s">
        <v>29</v>
      </c>
      <c r="E17" s="30" t="s">
        <v>14</v>
      </c>
      <c r="F17" s="31">
        <v>39237</v>
      </c>
      <c r="G17" s="32">
        <v>151.66999999999999</v>
      </c>
      <c r="H17" s="33" t="s">
        <v>19</v>
      </c>
      <c r="I17" s="37">
        <v>20.92</v>
      </c>
      <c r="J17" s="28"/>
      <c r="K17" s="28" t="s">
        <v>540</v>
      </c>
    </row>
    <row r="18" spans="1:11" ht="71.25" customHeight="1" x14ac:dyDescent="0.25">
      <c r="A18" s="28">
        <v>33</v>
      </c>
      <c r="B18" s="29" t="s">
        <v>49</v>
      </c>
      <c r="C18" s="29" t="s">
        <v>50</v>
      </c>
      <c r="D18" s="30" t="s">
        <v>36</v>
      </c>
      <c r="E18" s="30" t="s">
        <v>14</v>
      </c>
      <c r="F18" s="31">
        <v>42737</v>
      </c>
      <c r="G18" s="32">
        <v>169</v>
      </c>
      <c r="H18" s="46" t="s">
        <v>19</v>
      </c>
      <c r="I18" s="37">
        <v>20.92</v>
      </c>
      <c r="J18" s="28"/>
      <c r="K18" s="28"/>
    </row>
    <row r="19" spans="1:11" ht="71.25" customHeight="1" x14ac:dyDescent="0.25">
      <c r="A19" s="28">
        <v>31</v>
      </c>
      <c r="B19" s="29" t="s">
        <v>51</v>
      </c>
      <c r="C19" s="29" t="s">
        <v>52</v>
      </c>
      <c r="D19" s="30" t="s">
        <v>36</v>
      </c>
      <c r="E19" s="30" t="s">
        <v>14</v>
      </c>
      <c r="F19" s="31">
        <v>42646</v>
      </c>
      <c r="G19" s="32">
        <v>151.66999999999999</v>
      </c>
      <c r="H19" s="33"/>
      <c r="I19" s="33"/>
      <c r="J19" s="28"/>
      <c r="K19" s="34"/>
    </row>
    <row r="20" spans="1:11" ht="71.25" customHeight="1" x14ac:dyDescent="0.25">
      <c r="A20" s="28">
        <v>31</v>
      </c>
      <c r="B20" s="29" t="s">
        <v>51</v>
      </c>
      <c r="C20" s="29" t="s">
        <v>53</v>
      </c>
      <c r="D20" s="30" t="s">
        <v>54</v>
      </c>
      <c r="E20" s="30" t="s">
        <v>14</v>
      </c>
      <c r="F20" s="31">
        <v>35855</v>
      </c>
      <c r="G20" s="32">
        <v>151.66999999999999</v>
      </c>
      <c r="H20" s="33" t="s">
        <v>55</v>
      </c>
      <c r="I20" s="33">
        <v>44.41</v>
      </c>
      <c r="J20" s="28"/>
      <c r="K20" s="41"/>
    </row>
    <row r="21" spans="1:11" ht="71.25" customHeight="1" x14ac:dyDescent="0.25">
      <c r="A21" s="28">
        <v>35</v>
      </c>
      <c r="B21" s="36" t="s">
        <v>56</v>
      </c>
      <c r="C21" s="36" t="s">
        <v>57</v>
      </c>
      <c r="D21" s="37" t="s">
        <v>22</v>
      </c>
      <c r="E21" s="37" t="s">
        <v>14</v>
      </c>
      <c r="F21" s="43">
        <v>28765</v>
      </c>
      <c r="G21" s="45">
        <v>151.66999999999999</v>
      </c>
      <c r="H21" s="46" t="s">
        <v>19</v>
      </c>
      <c r="I21" s="37">
        <v>20.92</v>
      </c>
      <c r="J21" s="44"/>
      <c r="K21" s="41"/>
    </row>
    <row r="22" spans="1:11" ht="71.25" customHeight="1" x14ac:dyDescent="0.25">
      <c r="A22" s="28">
        <v>17</v>
      </c>
      <c r="B22" s="36" t="s">
        <v>491</v>
      </c>
      <c r="C22" s="36" t="s">
        <v>492</v>
      </c>
      <c r="D22" s="37" t="s">
        <v>36</v>
      </c>
      <c r="E22" s="37" t="s">
        <v>14</v>
      </c>
      <c r="F22" s="43">
        <v>42843</v>
      </c>
      <c r="G22" s="45">
        <v>151.66999999999999</v>
      </c>
      <c r="H22" s="46"/>
      <c r="I22" s="37"/>
      <c r="J22" s="44"/>
      <c r="K22" s="41"/>
    </row>
    <row r="23" spans="1:11" ht="71.25" customHeight="1" x14ac:dyDescent="0.25">
      <c r="A23" s="28">
        <v>29</v>
      </c>
      <c r="B23" s="36" t="s">
        <v>58</v>
      </c>
      <c r="C23" s="36" t="s">
        <v>59</v>
      </c>
      <c r="D23" s="37" t="s">
        <v>13</v>
      </c>
      <c r="E23" s="37" t="s">
        <v>14</v>
      </c>
      <c r="F23" s="43">
        <v>42856</v>
      </c>
      <c r="G23" s="45"/>
      <c r="H23" s="46" t="s">
        <v>31</v>
      </c>
      <c r="I23" s="45">
        <v>95.75</v>
      </c>
      <c r="J23" s="48"/>
      <c r="K23" s="41"/>
    </row>
    <row r="24" spans="1:11" ht="71.25" customHeight="1" x14ac:dyDescent="0.25">
      <c r="A24" s="28">
        <v>31</v>
      </c>
      <c r="B24" s="36" t="s">
        <v>60</v>
      </c>
      <c r="C24" s="36" t="s">
        <v>61</v>
      </c>
      <c r="D24" s="37" t="s">
        <v>62</v>
      </c>
      <c r="E24" s="37" t="s">
        <v>14</v>
      </c>
      <c r="F24" s="43">
        <v>42445</v>
      </c>
      <c r="G24" s="45"/>
      <c r="H24" s="46" t="s">
        <v>19</v>
      </c>
      <c r="I24" s="37">
        <v>20.92</v>
      </c>
      <c r="J24" s="44"/>
      <c r="K24" s="41"/>
    </row>
    <row r="25" spans="1:11" ht="71.25" customHeight="1" x14ac:dyDescent="0.25">
      <c r="A25" s="28">
        <v>85</v>
      </c>
      <c r="B25" s="36" t="s">
        <v>509</v>
      </c>
      <c r="C25" s="36" t="s">
        <v>510</v>
      </c>
      <c r="D25" s="37" t="s">
        <v>13</v>
      </c>
      <c r="E25" s="37" t="s">
        <v>98</v>
      </c>
      <c r="F25" s="43">
        <v>42898</v>
      </c>
      <c r="G25" s="45">
        <v>151.66999999999999</v>
      </c>
      <c r="H25" s="46" t="s">
        <v>503</v>
      </c>
      <c r="I25" s="37">
        <v>20.92</v>
      </c>
      <c r="J25" s="44"/>
      <c r="K25" s="41"/>
    </row>
    <row r="26" spans="1:11" ht="71.25" customHeight="1" x14ac:dyDescent="0.25">
      <c r="A26" s="28">
        <v>22</v>
      </c>
      <c r="B26" s="29" t="s">
        <v>64</v>
      </c>
      <c r="C26" s="29" t="s">
        <v>65</v>
      </c>
      <c r="D26" s="30" t="s">
        <v>13</v>
      </c>
      <c r="E26" s="30" t="s">
        <v>14</v>
      </c>
      <c r="F26" s="31">
        <v>41911</v>
      </c>
      <c r="G26" s="32">
        <v>151.66999999999999</v>
      </c>
      <c r="H26" s="33" t="s">
        <v>19</v>
      </c>
      <c r="I26" s="37">
        <v>20.92</v>
      </c>
      <c r="J26" s="28"/>
      <c r="K26" s="28"/>
    </row>
    <row r="27" spans="1:11" ht="71.25" customHeight="1" x14ac:dyDescent="0.25">
      <c r="A27" s="28">
        <v>75</v>
      </c>
      <c r="B27" s="29" t="s">
        <v>502</v>
      </c>
      <c r="C27" s="29" t="s">
        <v>173</v>
      </c>
      <c r="D27" s="30" t="s">
        <v>44</v>
      </c>
      <c r="E27" s="30" t="s">
        <v>14</v>
      </c>
      <c r="F27" s="31">
        <v>42370</v>
      </c>
      <c r="G27" s="32" t="s">
        <v>30</v>
      </c>
      <c r="H27" s="33" t="s">
        <v>503</v>
      </c>
      <c r="I27" s="37">
        <v>20.92</v>
      </c>
      <c r="J27" s="28"/>
      <c r="K27" s="49"/>
    </row>
    <row r="28" spans="1:11" ht="48" customHeight="1" x14ac:dyDescent="0.25">
      <c r="A28" s="28">
        <v>33</v>
      </c>
      <c r="B28" s="36" t="s">
        <v>310</v>
      </c>
      <c r="C28" s="36" t="s">
        <v>311</v>
      </c>
      <c r="D28" s="37" t="s">
        <v>44</v>
      </c>
      <c r="E28" s="37" t="s">
        <v>14</v>
      </c>
      <c r="F28" s="43">
        <v>42248</v>
      </c>
      <c r="G28" s="45"/>
      <c r="H28" s="46" t="s">
        <v>19</v>
      </c>
      <c r="I28" s="45"/>
      <c r="J28" s="44"/>
      <c r="K28" s="50" t="s">
        <v>493</v>
      </c>
    </row>
    <row r="29" spans="1:11" ht="71.25" customHeight="1" x14ac:dyDescent="0.25">
      <c r="A29" s="28">
        <v>87</v>
      </c>
      <c r="B29" s="36" t="s">
        <v>66</v>
      </c>
      <c r="C29" s="36" t="s">
        <v>67</v>
      </c>
      <c r="D29" s="37" t="s">
        <v>13</v>
      </c>
      <c r="E29" s="37" t="s">
        <v>14</v>
      </c>
      <c r="F29" s="38">
        <v>41946</v>
      </c>
      <c r="G29" s="39">
        <v>151.66999999999999</v>
      </c>
      <c r="H29" s="46" t="s">
        <v>19</v>
      </c>
      <c r="I29" s="37">
        <v>20.92</v>
      </c>
      <c r="J29" s="40"/>
      <c r="K29" s="41"/>
    </row>
    <row r="30" spans="1:11" ht="71.25" customHeight="1" x14ac:dyDescent="0.25">
      <c r="A30" s="28">
        <v>44</v>
      </c>
      <c r="B30" s="36" t="s">
        <v>68</v>
      </c>
      <c r="C30" s="36" t="s">
        <v>69</v>
      </c>
      <c r="D30" s="37" t="s">
        <v>36</v>
      </c>
      <c r="E30" s="37" t="s">
        <v>14</v>
      </c>
      <c r="F30" s="43">
        <v>37508</v>
      </c>
      <c r="G30" s="45">
        <v>121.33</v>
      </c>
      <c r="H30" s="46" t="s">
        <v>15</v>
      </c>
      <c r="I30" s="46"/>
      <c r="J30" s="44"/>
      <c r="K30" s="41"/>
    </row>
    <row r="31" spans="1:11" ht="71.25" customHeight="1" x14ac:dyDescent="0.25">
      <c r="A31" s="28">
        <v>72</v>
      </c>
      <c r="B31" s="36" t="s">
        <v>526</v>
      </c>
      <c r="C31" s="36" t="s">
        <v>527</v>
      </c>
      <c r="D31" s="37" t="s">
        <v>22</v>
      </c>
      <c r="E31" s="37" t="s">
        <v>98</v>
      </c>
      <c r="F31" s="43">
        <v>42948</v>
      </c>
      <c r="G31" s="45">
        <v>151.66999999999999</v>
      </c>
      <c r="H31" s="46" t="s">
        <v>528</v>
      </c>
      <c r="I31" s="46"/>
      <c r="J31" s="44"/>
      <c r="K31" s="41"/>
    </row>
    <row r="32" spans="1:11" ht="71.25" customHeight="1" x14ac:dyDescent="0.25">
      <c r="A32" s="28">
        <v>31</v>
      </c>
      <c r="B32" s="29" t="s">
        <v>70</v>
      </c>
      <c r="C32" s="29" t="s">
        <v>71</v>
      </c>
      <c r="D32" s="30" t="s">
        <v>72</v>
      </c>
      <c r="E32" s="30" t="s">
        <v>14</v>
      </c>
      <c r="F32" s="31">
        <v>37319</v>
      </c>
      <c r="G32" s="32">
        <v>169</v>
      </c>
      <c r="H32" s="33" t="s">
        <v>55</v>
      </c>
      <c r="I32" s="33">
        <v>44.41</v>
      </c>
      <c r="J32" s="28"/>
      <c r="K32" s="34"/>
    </row>
    <row r="33" spans="1:11" ht="71.25" customHeight="1" x14ac:dyDescent="0.25">
      <c r="A33" s="28">
        <v>35</v>
      </c>
      <c r="B33" s="29" t="s">
        <v>487</v>
      </c>
      <c r="C33" s="29" t="s">
        <v>488</v>
      </c>
      <c r="D33" s="30" t="s">
        <v>489</v>
      </c>
      <c r="E33" s="30" t="s">
        <v>98</v>
      </c>
      <c r="F33" s="31">
        <v>42829</v>
      </c>
      <c r="G33" s="32">
        <v>151.66999999999999</v>
      </c>
      <c r="H33" s="33"/>
      <c r="I33" s="33"/>
      <c r="J33" s="28" t="s">
        <v>490</v>
      </c>
      <c r="K33" s="41"/>
    </row>
    <row r="34" spans="1:11" ht="71.25" customHeight="1" x14ac:dyDescent="0.25">
      <c r="A34" s="28">
        <v>35</v>
      </c>
      <c r="B34" s="36" t="s">
        <v>73</v>
      </c>
      <c r="C34" s="36" t="s">
        <v>74</v>
      </c>
      <c r="D34" s="37" t="s">
        <v>44</v>
      </c>
      <c r="E34" s="30" t="s">
        <v>14</v>
      </c>
      <c r="F34" s="43">
        <v>40343</v>
      </c>
      <c r="G34" s="45" t="s">
        <v>30</v>
      </c>
      <c r="H34" s="46" t="s">
        <v>19</v>
      </c>
      <c r="I34" s="37">
        <v>20.92</v>
      </c>
      <c r="J34" s="44"/>
      <c r="K34" s="41"/>
    </row>
    <row r="35" spans="1:11" s="51" customFormat="1" ht="71.25" customHeight="1" x14ac:dyDescent="0.25">
      <c r="A35" s="28">
        <v>87</v>
      </c>
      <c r="B35" s="36" t="s">
        <v>75</v>
      </c>
      <c r="C35" s="36" t="s">
        <v>76</v>
      </c>
      <c r="D35" s="37" t="s">
        <v>29</v>
      </c>
      <c r="E35" s="30" t="s">
        <v>14</v>
      </c>
      <c r="F35" s="38">
        <v>41155</v>
      </c>
      <c r="G35" s="39">
        <v>151.66999999999999</v>
      </c>
      <c r="H35" s="37" t="s">
        <v>19</v>
      </c>
      <c r="I35" s="37">
        <v>20.92</v>
      </c>
      <c r="J35" s="40"/>
      <c r="K35" s="41"/>
    </row>
    <row r="36" spans="1:11" s="51" customFormat="1" ht="71.25" customHeight="1" x14ac:dyDescent="0.25">
      <c r="A36" s="52">
        <v>85</v>
      </c>
      <c r="B36" s="53" t="s">
        <v>77</v>
      </c>
      <c r="C36" s="54" t="s">
        <v>78</v>
      </c>
      <c r="D36" s="54" t="s">
        <v>22</v>
      </c>
      <c r="E36" s="54" t="s">
        <v>79</v>
      </c>
      <c r="F36" s="55">
        <v>42646</v>
      </c>
      <c r="G36" s="56">
        <v>151.66999999999999</v>
      </c>
      <c r="H36" s="57" t="s">
        <v>80</v>
      </c>
      <c r="I36" s="57">
        <v>0</v>
      </c>
      <c r="J36" s="58">
        <v>0</v>
      </c>
      <c r="K36" s="59"/>
    </row>
    <row r="37" spans="1:11" ht="62.25" customHeight="1" x14ac:dyDescent="0.25">
      <c r="A37" s="60">
        <v>33</v>
      </c>
      <c r="B37" s="61" t="s">
        <v>81</v>
      </c>
      <c r="C37" s="61" t="s">
        <v>82</v>
      </c>
      <c r="D37" s="62" t="s">
        <v>18</v>
      </c>
      <c r="E37" s="62" t="s">
        <v>14</v>
      </c>
      <c r="F37" s="55">
        <v>41715</v>
      </c>
      <c r="G37" s="56"/>
      <c r="H37" s="57" t="s">
        <v>19</v>
      </c>
      <c r="I37" s="37">
        <v>20.92</v>
      </c>
      <c r="J37" s="63"/>
      <c r="K37" s="50"/>
    </row>
    <row r="38" spans="1:11" ht="51.75" customHeight="1" x14ac:dyDescent="0.25">
      <c r="A38" s="28">
        <v>35</v>
      </c>
      <c r="B38" s="61" t="s">
        <v>83</v>
      </c>
      <c r="C38" s="64" t="s">
        <v>84</v>
      </c>
      <c r="D38" s="37" t="s">
        <v>44</v>
      </c>
      <c r="E38" s="30" t="s">
        <v>14</v>
      </c>
      <c r="F38" s="43">
        <v>41246</v>
      </c>
      <c r="G38" s="45" t="s">
        <v>30</v>
      </c>
      <c r="H38" s="46" t="s">
        <v>31</v>
      </c>
      <c r="I38" s="45">
        <v>95.75</v>
      </c>
      <c r="J38" s="44"/>
      <c r="K38" s="50"/>
    </row>
    <row r="39" spans="1:11" ht="67.5" customHeight="1" x14ac:dyDescent="0.25">
      <c r="A39" s="28">
        <v>29</v>
      </c>
      <c r="B39" s="29" t="s">
        <v>85</v>
      </c>
      <c r="C39" s="65" t="s">
        <v>86</v>
      </c>
      <c r="D39" s="30" t="s">
        <v>22</v>
      </c>
      <c r="E39" s="30" t="s">
        <v>14</v>
      </c>
      <c r="F39" s="31">
        <v>37480</v>
      </c>
      <c r="G39" s="32">
        <v>151.66999999999999</v>
      </c>
      <c r="H39" s="33" t="s">
        <v>19</v>
      </c>
      <c r="I39" s="37">
        <v>20.92</v>
      </c>
      <c r="J39" s="28"/>
      <c r="K39" s="66" t="s">
        <v>541</v>
      </c>
    </row>
    <row r="40" spans="1:11" ht="67.5" customHeight="1" x14ac:dyDescent="0.25">
      <c r="A40" s="41">
        <v>62</v>
      </c>
      <c r="B40" s="29" t="s">
        <v>87</v>
      </c>
      <c r="C40" s="67" t="s">
        <v>88</v>
      </c>
      <c r="D40" s="41" t="s">
        <v>22</v>
      </c>
      <c r="E40" s="68" t="s">
        <v>14</v>
      </c>
      <c r="F40" s="43">
        <v>42555</v>
      </c>
      <c r="G40" s="45">
        <v>151.66999999999999</v>
      </c>
      <c r="H40" s="46" t="s">
        <v>31</v>
      </c>
      <c r="I40" s="45">
        <v>95.75</v>
      </c>
      <c r="J40" s="30" t="s">
        <v>41</v>
      </c>
      <c r="K40" s="69"/>
    </row>
    <row r="41" spans="1:11" ht="69.75" customHeight="1" x14ac:dyDescent="0.25">
      <c r="A41" s="28">
        <v>64</v>
      </c>
      <c r="B41" s="36" t="s">
        <v>89</v>
      </c>
      <c r="C41" s="70" t="s">
        <v>67</v>
      </c>
      <c r="D41" s="37" t="s">
        <v>22</v>
      </c>
      <c r="E41" s="30" t="s">
        <v>14</v>
      </c>
      <c r="F41" s="43">
        <v>40553</v>
      </c>
      <c r="G41" s="45">
        <v>151.66999999999999</v>
      </c>
      <c r="H41" s="46" t="s">
        <v>19</v>
      </c>
      <c r="I41" s="37">
        <v>20.92</v>
      </c>
      <c r="J41" s="44"/>
      <c r="K41" s="71"/>
    </row>
    <row r="42" spans="1:11" ht="54" customHeight="1" x14ac:dyDescent="0.25">
      <c r="A42" s="28">
        <v>31</v>
      </c>
      <c r="B42" s="29" t="s">
        <v>90</v>
      </c>
      <c r="C42" s="65" t="s">
        <v>91</v>
      </c>
      <c r="D42" s="30" t="s">
        <v>92</v>
      </c>
      <c r="E42" s="30" t="s">
        <v>14</v>
      </c>
      <c r="F42" s="31">
        <v>40397</v>
      </c>
      <c r="G42" s="32"/>
      <c r="H42" s="33" t="s">
        <v>55</v>
      </c>
      <c r="I42" s="33">
        <v>44.41</v>
      </c>
      <c r="J42" s="28"/>
      <c r="K42" s="49"/>
    </row>
    <row r="43" spans="1:11" ht="48.75" customHeight="1" x14ac:dyDescent="0.25">
      <c r="A43" s="28">
        <v>31</v>
      </c>
      <c r="B43" s="29" t="s">
        <v>93</v>
      </c>
      <c r="C43" s="65" t="s">
        <v>94</v>
      </c>
      <c r="D43" s="30" t="s">
        <v>22</v>
      </c>
      <c r="E43" s="30" t="s">
        <v>14</v>
      </c>
      <c r="F43" s="31">
        <v>42618</v>
      </c>
      <c r="G43" s="32">
        <v>151.66999999999999</v>
      </c>
      <c r="H43" s="46" t="s">
        <v>19</v>
      </c>
      <c r="I43" s="33"/>
      <c r="J43" s="28"/>
      <c r="K43" s="49"/>
    </row>
    <row r="44" spans="1:11" ht="46.5" customHeight="1" x14ac:dyDescent="0.25">
      <c r="A44" s="28">
        <v>17</v>
      </c>
      <c r="B44" s="29" t="s">
        <v>95</v>
      </c>
      <c r="C44" s="65" t="s">
        <v>96</v>
      </c>
      <c r="D44" s="41" t="s">
        <v>97</v>
      </c>
      <c r="E44" s="72" t="s">
        <v>98</v>
      </c>
      <c r="F44" s="31">
        <v>42492</v>
      </c>
      <c r="G44" s="32">
        <v>169</v>
      </c>
      <c r="H44" s="33" t="s">
        <v>19</v>
      </c>
      <c r="I44" s="37">
        <v>20.92</v>
      </c>
      <c r="J44" s="30" t="s">
        <v>99</v>
      </c>
      <c r="K44" s="73"/>
    </row>
    <row r="45" spans="1:11" ht="48" customHeight="1" x14ac:dyDescent="0.25">
      <c r="A45" s="28">
        <v>44</v>
      </c>
      <c r="B45" s="36" t="s">
        <v>100</v>
      </c>
      <c r="C45" s="70" t="s">
        <v>101</v>
      </c>
      <c r="D45" s="37" t="s">
        <v>18</v>
      </c>
      <c r="E45" s="30" t="s">
        <v>14</v>
      </c>
      <c r="F45" s="43">
        <v>36220</v>
      </c>
      <c r="G45" s="45"/>
      <c r="H45" s="46" t="s">
        <v>19</v>
      </c>
      <c r="I45" s="46"/>
      <c r="J45" s="44"/>
      <c r="K45" s="50"/>
    </row>
    <row r="46" spans="1:11" ht="76.5" customHeight="1" x14ac:dyDescent="0.25">
      <c r="A46" s="28">
        <v>56</v>
      </c>
      <c r="B46" s="29" t="s">
        <v>102</v>
      </c>
      <c r="C46" s="70" t="s">
        <v>74</v>
      </c>
      <c r="D46" s="37" t="s">
        <v>18</v>
      </c>
      <c r="E46" s="30" t="s">
        <v>14</v>
      </c>
      <c r="F46" s="43">
        <v>42248</v>
      </c>
      <c r="G46" s="45"/>
      <c r="H46" s="46" t="s">
        <v>31</v>
      </c>
      <c r="I46" s="45"/>
      <c r="J46" s="44"/>
      <c r="K46" s="50"/>
    </row>
    <row r="47" spans="1:11" ht="48" customHeight="1" x14ac:dyDescent="0.25">
      <c r="A47" s="28">
        <v>56</v>
      </c>
      <c r="B47" s="29" t="s">
        <v>103</v>
      </c>
      <c r="C47" s="65" t="s">
        <v>104</v>
      </c>
      <c r="D47" s="30" t="s">
        <v>105</v>
      </c>
      <c r="E47" s="30" t="s">
        <v>37</v>
      </c>
      <c r="F47" s="31">
        <v>42614</v>
      </c>
      <c r="G47" s="32">
        <v>151.66999999999999</v>
      </c>
      <c r="H47" s="46" t="s">
        <v>19</v>
      </c>
      <c r="I47" s="33"/>
      <c r="J47" s="28"/>
      <c r="K47" s="49"/>
    </row>
    <row r="48" spans="1:11" ht="48" customHeight="1" x14ac:dyDescent="0.25">
      <c r="A48" s="28">
        <v>49</v>
      </c>
      <c r="B48" s="29" t="s">
        <v>106</v>
      </c>
      <c r="C48" s="65" t="s">
        <v>107</v>
      </c>
      <c r="D48" s="37" t="s">
        <v>29</v>
      </c>
      <c r="E48" s="72" t="s">
        <v>14</v>
      </c>
      <c r="F48" s="31">
        <v>38964</v>
      </c>
      <c r="G48" s="45" t="s">
        <v>30</v>
      </c>
      <c r="H48" s="33" t="s">
        <v>31</v>
      </c>
      <c r="I48" s="45">
        <v>95.75</v>
      </c>
      <c r="J48" s="28"/>
      <c r="K48" s="50" t="s">
        <v>532</v>
      </c>
    </row>
    <row r="49" spans="1:11" x14ac:dyDescent="0.25">
      <c r="A49" s="28">
        <v>17</v>
      </c>
      <c r="B49" s="36" t="s">
        <v>108</v>
      </c>
      <c r="C49" s="70" t="s">
        <v>21</v>
      </c>
      <c r="D49" s="37" t="s">
        <v>29</v>
      </c>
      <c r="E49" s="72" t="s">
        <v>14</v>
      </c>
      <c r="F49" s="43">
        <v>28310</v>
      </c>
      <c r="G49" s="45">
        <v>151.66999999999999</v>
      </c>
      <c r="H49" s="46" t="s">
        <v>31</v>
      </c>
      <c r="I49" s="45">
        <v>95.75</v>
      </c>
      <c r="J49" s="48"/>
      <c r="K49" s="50" t="s">
        <v>542</v>
      </c>
    </row>
    <row r="50" spans="1:11" ht="48" customHeight="1" x14ac:dyDescent="0.25">
      <c r="A50" s="28">
        <v>44</v>
      </c>
      <c r="B50" s="36" t="s">
        <v>109</v>
      </c>
      <c r="C50" s="70" t="s">
        <v>110</v>
      </c>
      <c r="D50" s="37" t="s">
        <v>36</v>
      </c>
      <c r="E50" s="72" t="s">
        <v>14</v>
      </c>
      <c r="F50" s="43">
        <v>41556</v>
      </c>
      <c r="G50" s="45">
        <v>169</v>
      </c>
      <c r="H50" s="46" t="s">
        <v>19</v>
      </c>
      <c r="I50" s="37">
        <v>20.92</v>
      </c>
      <c r="J50" s="44"/>
      <c r="K50" s="50"/>
    </row>
    <row r="51" spans="1:11" ht="48" customHeight="1" x14ac:dyDescent="0.25">
      <c r="A51" s="28">
        <v>64</v>
      </c>
      <c r="B51" s="36" t="s">
        <v>111</v>
      </c>
      <c r="C51" s="70" t="s">
        <v>16</v>
      </c>
      <c r="D51" s="37" t="s">
        <v>29</v>
      </c>
      <c r="E51" s="72" t="s">
        <v>14</v>
      </c>
      <c r="F51" s="43">
        <v>40140</v>
      </c>
      <c r="G51" s="45" t="s">
        <v>30</v>
      </c>
      <c r="H51" s="46" t="s">
        <v>31</v>
      </c>
      <c r="I51" s="45">
        <v>95.75</v>
      </c>
      <c r="J51" s="44"/>
      <c r="K51" s="50"/>
    </row>
    <row r="52" spans="1:11" ht="48" customHeight="1" x14ac:dyDescent="0.25">
      <c r="A52" s="28">
        <v>44</v>
      </c>
      <c r="B52" s="29" t="s">
        <v>112</v>
      </c>
      <c r="C52" s="65" t="s">
        <v>113</v>
      </c>
      <c r="D52" s="30" t="s">
        <v>44</v>
      </c>
      <c r="E52" s="72" t="s">
        <v>14</v>
      </c>
      <c r="F52" s="31">
        <v>29255</v>
      </c>
      <c r="G52" s="45" t="s">
        <v>30</v>
      </c>
      <c r="H52" s="33" t="s">
        <v>15</v>
      </c>
      <c r="I52" s="33"/>
      <c r="J52" s="28"/>
      <c r="K52" s="49"/>
    </row>
    <row r="53" spans="1:11" ht="48" customHeight="1" x14ac:dyDescent="0.25">
      <c r="A53" s="28">
        <v>85</v>
      </c>
      <c r="B53" s="29" t="s">
        <v>114</v>
      </c>
      <c r="C53" s="65" t="s">
        <v>115</v>
      </c>
      <c r="D53" s="30" t="s">
        <v>44</v>
      </c>
      <c r="E53" s="72" t="s">
        <v>14</v>
      </c>
      <c r="F53" s="31">
        <v>38950</v>
      </c>
      <c r="G53" s="45" t="s">
        <v>30</v>
      </c>
      <c r="H53" s="33" t="s">
        <v>31</v>
      </c>
      <c r="I53" s="45">
        <v>95.75</v>
      </c>
      <c r="J53" s="28"/>
      <c r="K53" s="49" t="s">
        <v>547</v>
      </c>
    </row>
    <row r="54" spans="1:11" ht="48" customHeight="1" x14ac:dyDescent="0.25">
      <c r="A54" s="28">
        <v>17</v>
      </c>
      <c r="B54" s="36" t="s">
        <v>116</v>
      </c>
      <c r="C54" s="70" t="s">
        <v>117</v>
      </c>
      <c r="D54" s="37" t="s">
        <v>44</v>
      </c>
      <c r="E54" s="72" t="s">
        <v>14</v>
      </c>
      <c r="F54" s="43">
        <v>33658</v>
      </c>
      <c r="G54" s="45" t="s">
        <v>30</v>
      </c>
      <c r="H54" s="46" t="s">
        <v>31</v>
      </c>
      <c r="I54" s="45">
        <v>95.75</v>
      </c>
      <c r="J54" s="44"/>
      <c r="K54" s="50"/>
    </row>
    <row r="55" spans="1:11" ht="48" customHeight="1" x14ac:dyDescent="0.25">
      <c r="A55" s="28">
        <v>33</v>
      </c>
      <c r="B55" s="36" t="s">
        <v>118</v>
      </c>
      <c r="C55" s="70" t="s">
        <v>119</v>
      </c>
      <c r="D55" s="37" t="s">
        <v>36</v>
      </c>
      <c r="E55" s="74" t="s">
        <v>14</v>
      </c>
      <c r="F55" s="43">
        <v>38176</v>
      </c>
      <c r="G55" s="45">
        <v>151.66999999999999</v>
      </c>
      <c r="H55" s="46" t="s">
        <v>19</v>
      </c>
      <c r="I55" s="37">
        <v>20.92</v>
      </c>
      <c r="J55" s="44"/>
      <c r="K55" s="50"/>
    </row>
    <row r="56" spans="1:11" x14ac:dyDescent="0.25">
      <c r="A56" s="28">
        <v>62</v>
      </c>
      <c r="B56" s="36" t="s">
        <v>121</v>
      </c>
      <c r="C56" s="70" t="s">
        <v>122</v>
      </c>
      <c r="D56" s="37" t="s">
        <v>123</v>
      </c>
      <c r="E56" s="74" t="s">
        <v>14</v>
      </c>
      <c r="F56" s="43">
        <v>42737</v>
      </c>
      <c r="G56" s="45"/>
      <c r="H56" s="46" t="s">
        <v>31</v>
      </c>
      <c r="I56" s="45"/>
      <c r="J56" s="44">
        <v>3</v>
      </c>
      <c r="K56" s="75"/>
    </row>
    <row r="57" spans="1:11" ht="48" customHeight="1" x14ac:dyDescent="0.25">
      <c r="A57" s="28">
        <v>33</v>
      </c>
      <c r="B57" s="36" t="s">
        <v>124</v>
      </c>
      <c r="C57" s="70" t="s">
        <v>125</v>
      </c>
      <c r="D57" s="37" t="s">
        <v>22</v>
      </c>
      <c r="E57" s="74" t="s">
        <v>14</v>
      </c>
      <c r="F57" s="43">
        <v>42248</v>
      </c>
      <c r="G57" s="45">
        <v>151.66999999999999</v>
      </c>
      <c r="H57" s="46" t="s">
        <v>19</v>
      </c>
      <c r="I57" s="37">
        <v>20.92</v>
      </c>
      <c r="J57" s="44"/>
      <c r="K57" s="50"/>
    </row>
    <row r="58" spans="1:11" ht="48" customHeight="1" x14ac:dyDescent="0.25">
      <c r="A58" s="28">
        <v>31</v>
      </c>
      <c r="B58" s="29" t="s">
        <v>126</v>
      </c>
      <c r="C58" s="65" t="s">
        <v>127</v>
      </c>
      <c r="D58" s="30" t="s">
        <v>13</v>
      </c>
      <c r="E58" s="72" t="s">
        <v>14</v>
      </c>
      <c r="F58" s="31">
        <v>41960</v>
      </c>
      <c r="G58" s="32">
        <v>151.66999999999999</v>
      </c>
      <c r="H58" s="33" t="s">
        <v>55</v>
      </c>
      <c r="I58" s="33">
        <v>44.41</v>
      </c>
      <c r="J58" s="28"/>
      <c r="K58" s="49" t="s">
        <v>536</v>
      </c>
    </row>
    <row r="59" spans="1:11" ht="48" customHeight="1" x14ac:dyDescent="0.25">
      <c r="A59" s="28">
        <v>17</v>
      </c>
      <c r="B59" s="36" t="s">
        <v>128</v>
      </c>
      <c r="C59" s="70" t="s">
        <v>129</v>
      </c>
      <c r="D59" s="37" t="s">
        <v>36</v>
      </c>
      <c r="E59" s="72" t="s">
        <v>14</v>
      </c>
      <c r="F59" s="43">
        <v>34351</v>
      </c>
      <c r="G59" s="45">
        <v>151.66999999999999</v>
      </c>
      <c r="H59" s="46" t="s">
        <v>15</v>
      </c>
      <c r="I59" s="45"/>
      <c r="J59" s="44"/>
      <c r="K59" s="50"/>
    </row>
    <row r="60" spans="1:11" ht="48" customHeight="1" x14ac:dyDescent="0.25">
      <c r="A60" s="28">
        <v>85</v>
      </c>
      <c r="B60" s="36" t="s">
        <v>130</v>
      </c>
      <c r="C60" s="70" t="s">
        <v>131</v>
      </c>
      <c r="D60" s="37" t="s">
        <v>29</v>
      </c>
      <c r="E60" s="72" t="s">
        <v>14</v>
      </c>
      <c r="F60" s="38">
        <v>34575</v>
      </c>
      <c r="G60" s="39">
        <v>151.66999999999999</v>
      </c>
      <c r="H60" s="37" t="s">
        <v>19</v>
      </c>
      <c r="I60" s="37">
        <v>20.92</v>
      </c>
      <c r="J60" s="40"/>
      <c r="K60" s="50"/>
    </row>
    <row r="61" spans="1:11" ht="48" customHeight="1" x14ac:dyDescent="0.25">
      <c r="A61" s="28">
        <v>87</v>
      </c>
      <c r="B61" s="29" t="s">
        <v>132</v>
      </c>
      <c r="C61" s="65" t="s">
        <v>133</v>
      </c>
      <c r="D61" s="37" t="s">
        <v>22</v>
      </c>
      <c r="E61" s="72" t="s">
        <v>14</v>
      </c>
      <c r="F61" s="43">
        <v>42464</v>
      </c>
      <c r="G61" s="45">
        <v>151.66999999999999</v>
      </c>
      <c r="H61" s="46" t="s">
        <v>31</v>
      </c>
      <c r="I61" s="45">
        <v>95.75</v>
      </c>
      <c r="J61" s="44"/>
      <c r="K61" s="50"/>
    </row>
    <row r="62" spans="1:11" ht="48" customHeight="1" x14ac:dyDescent="0.25">
      <c r="A62" s="28">
        <v>62</v>
      </c>
      <c r="B62" s="28" t="s">
        <v>134</v>
      </c>
      <c r="C62" s="76" t="s">
        <v>135</v>
      </c>
      <c r="D62" s="28" t="s">
        <v>136</v>
      </c>
      <c r="E62" s="77" t="s">
        <v>137</v>
      </c>
      <c r="F62" s="78">
        <v>42446</v>
      </c>
      <c r="G62" s="79">
        <v>151.66999999999999</v>
      </c>
      <c r="H62" s="80" t="s">
        <v>19</v>
      </c>
      <c r="I62" s="80"/>
      <c r="J62" s="28"/>
      <c r="K62" s="66"/>
    </row>
    <row r="63" spans="1:11" ht="89.25" customHeight="1" x14ac:dyDescent="0.25">
      <c r="A63" s="28">
        <v>76</v>
      </c>
      <c r="B63" s="36" t="s">
        <v>139</v>
      </c>
      <c r="C63" s="70" t="s">
        <v>104</v>
      </c>
      <c r="D63" s="37" t="s">
        <v>140</v>
      </c>
      <c r="E63" s="74" t="s">
        <v>14</v>
      </c>
      <c r="F63" s="38">
        <v>42430</v>
      </c>
      <c r="G63" s="45" t="s">
        <v>30</v>
      </c>
      <c r="H63" s="37" t="s">
        <v>15</v>
      </c>
      <c r="I63" s="37">
        <v>0</v>
      </c>
      <c r="J63" s="40"/>
      <c r="K63" s="35"/>
    </row>
    <row r="64" spans="1:11" ht="48" customHeight="1" x14ac:dyDescent="0.25">
      <c r="A64" s="28">
        <v>62</v>
      </c>
      <c r="B64" s="29" t="s">
        <v>141</v>
      </c>
      <c r="C64" s="65" t="s">
        <v>142</v>
      </c>
      <c r="D64" s="30"/>
      <c r="E64" s="72" t="s">
        <v>143</v>
      </c>
      <c r="F64" s="31">
        <v>42583</v>
      </c>
      <c r="G64" s="32"/>
      <c r="H64" s="33" t="s">
        <v>19</v>
      </c>
      <c r="I64" s="33"/>
      <c r="J64" s="28"/>
      <c r="K64" s="49"/>
    </row>
    <row r="65" spans="1:11" ht="61.5" customHeight="1" x14ac:dyDescent="0.25">
      <c r="A65" s="28">
        <v>44</v>
      </c>
      <c r="B65" s="36" t="s">
        <v>144</v>
      </c>
      <c r="C65" s="70" t="s">
        <v>145</v>
      </c>
      <c r="D65" s="37" t="s">
        <v>36</v>
      </c>
      <c r="E65" s="74" t="s">
        <v>14</v>
      </c>
      <c r="F65" s="43">
        <v>42072</v>
      </c>
      <c r="G65" s="45">
        <v>151.66999999999999</v>
      </c>
      <c r="H65" s="46" t="s">
        <v>31</v>
      </c>
      <c r="I65" s="45">
        <v>95.75</v>
      </c>
      <c r="J65" s="44"/>
      <c r="K65" s="50"/>
    </row>
    <row r="66" spans="1:11" ht="48" customHeight="1" x14ac:dyDescent="0.25">
      <c r="A66" s="28">
        <v>50</v>
      </c>
      <c r="B66" s="29" t="s">
        <v>146</v>
      </c>
      <c r="C66" s="65" t="s">
        <v>131</v>
      </c>
      <c r="D66" s="37" t="s">
        <v>13</v>
      </c>
      <c r="E66" s="74" t="s">
        <v>14</v>
      </c>
      <c r="F66" s="43">
        <v>29885</v>
      </c>
      <c r="G66" s="45">
        <v>162.5</v>
      </c>
      <c r="H66" s="46" t="s">
        <v>19</v>
      </c>
      <c r="I66" s="37">
        <v>20.92</v>
      </c>
      <c r="J66" s="44"/>
      <c r="K66" s="66"/>
    </row>
    <row r="67" spans="1:11" ht="48" customHeight="1" x14ac:dyDescent="0.25">
      <c r="A67" s="28">
        <v>17</v>
      </c>
      <c r="B67" s="36" t="s">
        <v>147</v>
      </c>
      <c r="C67" s="70" t="s">
        <v>117</v>
      </c>
      <c r="D67" s="37" t="s">
        <v>44</v>
      </c>
      <c r="E67" s="74" t="s">
        <v>14</v>
      </c>
      <c r="F67" s="43">
        <v>40588</v>
      </c>
      <c r="G67" s="45" t="s">
        <v>30</v>
      </c>
      <c r="H67" s="46" t="s">
        <v>19</v>
      </c>
      <c r="I67" s="37">
        <v>20.92</v>
      </c>
      <c r="J67" s="44"/>
      <c r="K67" s="50"/>
    </row>
    <row r="68" spans="1:11" ht="48" customHeight="1" x14ac:dyDescent="0.25">
      <c r="A68" s="28">
        <v>17</v>
      </c>
      <c r="B68" s="36" t="s">
        <v>148</v>
      </c>
      <c r="C68" s="70" t="s">
        <v>149</v>
      </c>
      <c r="D68" s="37" t="s">
        <v>22</v>
      </c>
      <c r="E68" s="74" t="s">
        <v>14</v>
      </c>
      <c r="F68" s="43">
        <v>40777</v>
      </c>
      <c r="G68" s="45">
        <v>151.66999999999999</v>
      </c>
      <c r="H68" s="46" t="s">
        <v>19</v>
      </c>
      <c r="I68" s="37">
        <v>20.92</v>
      </c>
      <c r="J68" s="44"/>
      <c r="K68" s="50"/>
    </row>
    <row r="69" spans="1:11" ht="48" customHeight="1" x14ac:dyDescent="0.25">
      <c r="A69" s="28">
        <v>44</v>
      </c>
      <c r="B69" s="36" t="s">
        <v>150</v>
      </c>
      <c r="C69" s="70" t="s">
        <v>151</v>
      </c>
      <c r="D69" s="37" t="s">
        <v>44</v>
      </c>
      <c r="E69" s="74" t="s">
        <v>14</v>
      </c>
      <c r="F69" s="43">
        <v>41031</v>
      </c>
      <c r="G69" s="45" t="s">
        <v>30</v>
      </c>
      <c r="H69" s="46" t="s">
        <v>19</v>
      </c>
      <c r="I69" s="37">
        <v>20.92</v>
      </c>
      <c r="J69" s="44"/>
      <c r="K69" s="50"/>
    </row>
    <row r="70" spans="1:11" ht="48" customHeight="1" x14ac:dyDescent="0.25">
      <c r="A70" s="28">
        <v>33</v>
      </c>
      <c r="B70" s="36" t="s">
        <v>152</v>
      </c>
      <c r="C70" s="70" t="s">
        <v>153</v>
      </c>
      <c r="D70" s="37" t="s">
        <v>29</v>
      </c>
      <c r="E70" s="74" t="s">
        <v>14</v>
      </c>
      <c r="F70" s="43">
        <v>42135</v>
      </c>
      <c r="G70" s="45">
        <v>151.66999999999999</v>
      </c>
      <c r="H70" s="46" t="s">
        <v>31</v>
      </c>
      <c r="I70" s="45">
        <v>95.75</v>
      </c>
      <c r="J70" s="44"/>
      <c r="K70" s="50" t="s">
        <v>543</v>
      </c>
    </row>
    <row r="71" spans="1:11" ht="48" customHeight="1" x14ac:dyDescent="0.25">
      <c r="A71" s="28">
        <v>44</v>
      </c>
      <c r="B71" s="36" t="s">
        <v>154</v>
      </c>
      <c r="C71" s="70" t="s">
        <v>155</v>
      </c>
      <c r="D71" s="37" t="s">
        <v>22</v>
      </c>
      <c r="E71" s="74" t="s">
        <v>156</v>
      </c>
      <c r="F71" s="43">
        <v>42261</v>
      </c>
      <c r="G71" s="45">
        <v>151.66999999999999</v>
      </c>
      <c r="H71" s="46" t="s">
        <v>15</v>
      </c>
      <c r="I71" s="46"/>
      <c r="J71" s="44"/>
      <c r="K71" s="50"/>
    </row>
    <row r="72" spans="1:11" ht="48" customHeight="1" x14ac:dyDescent="0.25">
      <c r="A72" s="28">
        <v>49</v>
      </c>
      <c r="B72" s="36" t="s">
        <v>157</v>
      </c>
      <c r="C72" s="70" t="s">
        <v>158</v>
      </c>
      <c r="D72" s="37" t="s">
        <v>22</v>
      </c>
      <c r="E72" s="74" t="s">
        <v>14</v>
      </c>
      <c r="F72" s="43">
        <v>42507</v>
      </c>
      <c r="G72" s="45">
        <v>151.66999999999999</v>
      </c>
      <c r="H72" s="46" t="s">
        <v>31</v>
      </c>
      <c r="I72" s="46"/>
      <c r="J72" s="44" t="s">
        <v>159</v>
      </c>
      <c r="K72" s="50"/>
    </row>
    <row r="73" spans="1:11" ht="48" customHeight="1" x14ac:dyDescent="0.25">
      <c r="A73" s="28">
        <v>17</v>
      </c>
      <c r="B73" s="36" t="s">
        <v>160</v>
      </c>
      <c r="C73" s="70" t="s">
        <v>122</v>
      </c>
      <c r="D73" s="37" t="s">
        <v>18</v>
      </c>
      <c r="E73" s="74" t="s">
        <v>14</v>
      </c>
      <c r="F73" s="43">
        <v>39692</v>
      </c>
      <c r="G73" s="45"/>
      <c r="H73" s="46" t="s">
        <v>19</v>
      </c>
      <c r="I73" s="37">
        <v>20.92</v>
      </c>
      <c r="J73" s="44"/>
      <c r="K73" s="50"/>
    </row>
    <row r="74" spans="1:11" ht="48" customHeight="1" x14ac:dyDescent="0.25">
      <c r="A74" s="41">
        <v>62</v>
      </c>
      <c r="B74" s="29" t="s">
        <v>161</v>
      </c>
      <c r="C74" s="81" t="s">
        <v>122</v>
      </c>
      <c r="D74" s="41" t="s">
        <v>162</v>
      </c>
      <c r="E74" s="68" t="s">
        <v>163</v>
      </c>
      <c r="F74" s="43">
        <v>42465</v>
      </c>
      <c r="G74" s="45"/>
      <c r="H74" s="46" t="s">
        <v>164</v>
      </c>
      <c r="I74" s="45">
        <v>95.75</v>
      </c>
      <c r="J74" s="30"/>
      <c r="K74" s="69"/>
    </row>
    <row r="75" spans="1:11" ht="48" customHeight="1" x14ac:dyDescent="0.25">
      <c r="A75" s="28">
        <v>72</v>
      </c>
      <c r="B75" s="36" t="s">
        <v>165</v>
      </c>
      <c r="C75" s="70" t="s">
        <v>166</v>
      </c>
      <c r="D75" s="37" t="s">
        <v>36</v>
      </c>
      <c r="E75" s="74" t="s">
        <v>14</v>
      </c>
      <c r="F75" s="38">
        <v>41320</v>
      </c>
      <c r="G75" s="39">
        <v>169</v>
      </c>
      <c r="H75" s="37" t="s">
        <v>31</v>
      </c>
      <c r="I75" s="45">
        <v>95.75</v>
      </c>
      <c r="J75" s="40"/>
      <c r="K75" s="35"/>
    </row>
    <row r="76" spans="1:11" ht="48" customHeight="1" x14ac:dyDescent="0.25">
      <c r="A76" s="28">
        <v>35</v>
      </c>
      <c r="B76" s="36" t="s">
        <v>167</v>
      </c>
      <c r="C76" s="70" t="s">
        <v>168</v>
      </c>
      <c r="D76" s="37" t="s">
        <v>44</v>
      </c>
      <c r="E76" s="74" t="s">
        <v>14</v>
      </c>
      <c r="F76" s="38">
        <v>42814</v>
      </c>
      <c r="G76" s="39" t="s">
        <v>30</v>
      </c>
      <c r="H76" s="37" t="s">
        <v>31</v>
      </c>
      <c r="I76" s="45">
        <v>95.75</v>
      </c>
      <c r="J76" s="40" t="s">
        <v>169</v>
      </c>
      <c r="K76" s="35" t="s">
        <v>511</v>
      </c>
    </row>
    <row r="77" spans="1:11" ht="48" customHeight="1" x14ac:dyDescent="0.25">
      <c r="A77" s="41">
        <v>87</v>
      </c>
      <c r="B77" s="29" t="s">
        <v>170</v>
      </c>
      <c r="C77" s="81" t="s">
        <v>171</v>
      </c>
      <c r="D77" s="41" t="s">
        <v>22</v>
      </c>
      <c r="E77" s="68" t="s">
        <v>79</v>
      </c>
      <c r="F77" s="43">
        <v>42576</v>
      </c>
      <c r="G77" s="45"/>
      <c r="H77" s="46"/>
      <c r="I77" s="46"/>
      <c r="J77" s="30"/>
      <c r="K77" s="69"/>
    </row>
    <row r="78" spans="1:11" ht="48" customHeight="1" x14ac:dyDescent="0.25">
      <c r="A78" s="28">
        <v>35</v>
      </c>
      <c r="B78" s="36" t="s">
        <v>172</v>
      </c>
      <c r="C78" s="70" t="s">
        <v>173</v>
      </c>
      <c r="D78" s="37" t="s">
        <v>18</v>
      </c>
      <c r="E78" s="74" t="s">
        <v>14</v>
      </c>
      <c r="F78" s="43">
        <v>42023</v>
      </c>
      <c r="G78" s="45"/>
      <c r="H78" s="46" t="s">
        <v>19</v>
      </c>
      <c r="I78" s="37">
        <v>20.92</v>
      </c>
      <c r="J78" s="44"/>
      <c r="K78" s="50"/>
    </row>
    <row r="79" spans="1:11" ht="48" customHeight="1" x14ac:dyDescent="0.25">
      <c r="A79" s="28">
        <v>35</v>
      </c>
      <c r="B79" s="36" t="s">
        <v>174</v>
      </c>
      <c r="C79" s="70" t="s">
        <v>175</v>
      </c>
      <c r="D79" s="37" t="s">
        <v>176</v>
      </c>
      <c r="E79" s="74" t="s">
        <v>14</v>
      </c>
      <c r="F79" s="43">
        <v>42618</v>
      </c>
      <c r="G79" s="45">
        <v>151.66999999999999</v>
      </c>
      <c r="H79" s="46" t="s">
        <v>19</v>
      </c>
      <c r="I79" s="46"/>
      <c r="J79" s="44"/>
      <c r="K79" s="50"/>
    </row>
    <row r="80" spans="1:11" ht="81.75" customHeight="1" x14ac:dyDescent="0.25">
      <c r="A80" s="28">
        <v>17</v>
      </c>
      <c r="B80" s="36" t="s">
        <v>177</v>
      </c>
      <c r="C80" s="70" t="s">
        <v>178</v>
      </c>
      <c r="D80" s="37" t="s">
        <v>36</v>
      </c>
      <c r="E80" s="74" t="s">
        <v>14</v>
      </c>
      <c r="F80" s="43">
        <v>35368</v>
      </c>
      <c r="G80" s="45">
        <v>80.17</v>
      </c>
      <c r="H80" s="46" t="s">
        <v>80</v>
      </c>
      <c r="I80" s="45">
        <v>0</v>
      </c>
      <c r="J80" s="44"/>
      <c r="K80" s="50"/>
    </row>
    <row r="81" spans="1:11" ht="48" customHeight="1" x14ac:dyDescent="0.25">
      <c r="A81" s="28">
        <v>49</v>
      </c>
      <c r="B81" s="29" t="s">
        <v>179</v>
      </c>
      <c r="C81" s="65" t="s">
        <v>133</v>
      </c>
      <c r="D81" s="30" t="s">
        <v>22</v>
      </c>
      <c r="E81" s="74" t="s">
        <v>14</v>
      </c>
      <c r="F81" s="31">
        <v>40057</v>
      </c>
      <c r="G81" s="32">
        <v>151.66999999999999</v>
      </c>
      <c r="H81" s="33" t="s">
        <v>31</v>
      </c>
      <c r="I81" s="45">
        <v>95.75</v>
      </c>
      <c r="J81" s="28"/>
      <c r="K81" s="50"/>
    </row>
    <row r="82" spans="1:11" ht="48" customHeight="1" x14ac:dyDescent="0.25">
      <c r="A82" s="28">
        <v>31</v>
      </c>
      <c r="B82" s="29" t="s">
        <v>180</v>
      </c>
      <c r="C82" s="65" t="s">
        <v>181</v>
      </c>
      <c r="D82" s="30" t="s">
        <v>182</v>
      </c>
      <c r="E82" s="74" t="s">
        <v>14</v>
      </c>
      <c r="F82" s="31">
        <v>42366</v>
      </c>
      <c r="G82" s="32">
        <v>151.66999999999999</v>
      </c>
      <c r="H82" s="46" t="s">
        <v>19</v>
      </c>
      <c r="I82" s="33">
        <v>44.41</v>
      </c>
      <c r="J82" s="28"/>
      <c r="K82" s="49"/>
    </row>
    <row r="83" spans="1:11" ht="48" customHeight="1" x14ac:dyDescent="0.25">
      <c r="A83" s="28">
        <v>33</v>
      </c>
      <c r="B83" s="36" t="s">
        <v>183</v>
      </c>
      <c r="C83" s="70" t="s">
        <v>184</v>
      </c>
      <c r="D83" s="37" t="s">
        <v>22</v>
      </c>
      <c r="E83" s="74" t="s">
        <v>156</v>
      </c>
      <c r="F83" s="43">
        <v>42261</v>
      </c>
      <c r="G83" s="45">
        <v>151.66999999999999</v>
      </c>
      <c r="H83" s="46" t="s">
        <v>15</v>
      </c>
      <c r="I83" s="45"/>
      <c r="J83" s="44"/>
      <c r="K83" s="41"/>
    </row>
    <row r="84" spans="1:11" ht="48" customHeight="1" x14ac:dyDescent="0.25">
      <c r="A84" s="28">
        <v>75</v>
      </c>
      <c r="B84" s="61" t="s">
        <v>500</v>
      </c>
      <c r="C84" s="64" t="s">
        <v>501</v>
      </c>
      <c r="D84" s="37" t="s">
        <v>29</v>
      </c>
      <c r="E84" s="74" t="s">
        <v>14</v>
      </c>
      <c r="F84" s="43">
        <v>42370</v>
      </c>
      <c r="G84" s="45">
        <v>151.66999999999999</v>
      </c>
      <c r="H84" s="46" t="s">
        <v>31</v>
      </c>
      <c r="I84" s="45">
        <v>95.75</v>
      </c>
      <c r="J84" s="44"/>
      <c r="K84" s="50"/>
    </row>
    <row r="85" spans="1:11" ht="48" customHeight="1" x14ac:dyDescent="0.25">
      <c r="A85" s="28">
        <v>31</v>
      </c>
      <c r="B85" s="53" t="s">
        <v>185</v>
      </c>
      <c r="C85" s="82" t="s">
        <v>186</v>
      </c>
      <c r="D85" s="30" t="s">
        <v>13</v>
      </c>
      <c r="E85" s="74" t="s">
        <v>14</v>
      </c>
      <c r="F85" s="31">
        <v>40644</v>
      </c>
      <c r="G85" s="32">
        <v>151.66999999999999</v>
      </c>
      <c r="H85" s="33" t="s">
        <v>55</v>
      </c>
      <c r="I85" s="33">
        <v>44.41</v>
      </c>
      <c r="J85" s="28"/>
      <c r="K85" s="49"/>
    </row>
    <row r="86" spans="1:11" ht="48" customHeight="1" x14ac:dyDescent="0.25">
      <c r="A86" s="28">
        <v>75</v>
      </c>
      <c r="B86" s="53" t="s">
        <v>504</v>
      </c>
      <c r="C86" s="82" t="s">
        <v>505</v>
      </c>
      <c r="D86" s="30" t="s">
        <v>29</v>
      </c>
      <c r="E86" s="74" t="s">
        <v>14</v>
      </c>
      <c r="F86" s="31">
        <v>42370</v>
      </c>
      <c r="G86" s="32">
        <v>151.66999999999999</v>
      </c>
      <c r="H86" s="33" t="s">
        <v>31</v>
      </c>
      <c r="I86" s="33">
        <v>95.75</v>
      </c>
      <c r="J86" s="28"/>
      <c r="K86" s="49"/>
    </row>
    <row r="87" spans="1:11" ht="48" customHeight="1" x14ac:dyDescent="0.25">
      <c r="A87" s="28">
        <v>35</v>
      </c>
      <c r="B87" s="53" t="s">
        <v>187</v>
      </c>
      <c r="C87" s="82" t="s">
        <v>188</v>
      </c>
      <c r="D87" s="30" t="s">
        <v>36</v>
      </c>
      <c r="E87" s="72" t="s">
        <v>163</v>
      </c>
      <c r="F87" s="31">
        <v>42453</v>
      </c>
      <c r="G87" s="32">
        <v>169</v>
      </c>
      <c r="H87" s="46" t="s">
        <v>19</v>
      </c>
      <c r="I87" s="37">
        <v>20.92</v>
      </c>
      <c r="J87" s="28"/>
      <c r="K87" s="66"/>
    </row>
    <row r="88" spans="1:11" ht="48" customHeight="1" x14ac:dyDescent="0.25">
      <c r="A88" s="28">
        <v>33</v>
      </c>
      <c r="B88" s="61" t="s">
        <v>189</v>
      </c>
      <c r="C88" s="64" t="s">
        <v>67</v>
      </c>
      <c r="D88" s="37" t="s">
        <v>36</v>
      </c>
      <c r="E88" s="74" t="s">
        <v>14</v>
      </c>
      <c r="F88" s="43">
        <v>32212</v>
      </c>
      <c r="G88" s="45">
        <v>162.5</v>
      </c>
      <c r="H88" s="46" t="s">
        <v>31</v>
      </c>
      <c r="I88" s="45">
        <v>95.75</v>
      </c>
      <c r="J88" s="44"/>
      <c r="K88" s="50"/>
    </row>
    <row r="89" spans="1:11" ht="48" customHeight="1" x14ac:dyDescent="0.25">
      <c r="A89" s="28">
        <v>44</v>
      </c>
      <c r="B89" s="29" t="s">
        <v>190</v>
      </c>
      <c r="C89" s="65" t="s">
        <v>191</v>
      </c>
      <c r="D89" s="30" t="s">
        <v>22</v>
      </c>
      <c r="E89" s="74" t="s">
        <v>14</v>
      </c>
      <c r="F89" s="31">
        <v>36682</v>
      </c>
      <c r="G89" s="32">
        <v>151.66999999999999</v>
      </c>
      <c r="H89" s="33" t="s">
        <v>19</v>
      </c>
      <c r="I89" s="37">
        <v>20.92</v>
      </c>
      <c r="J89" s="28"/>
      <c r="K89" s="66"/>
    </row>
    <row r="90" spans="1:11" ht="48" customHeight="1" x14ac:dyDescent="0.25">
      <c r="A90" s="28">
        <v>75</v>
      </c>
      <c r="B90" s="53" t="s">
        <v>506</v>
      </c>
      <c r="C90" s="82" t="s">
        <v>104</v>
      </c>
      <c r="D90" s="30" t="s">
        <v>44</v>
      </c>
      <c r="E90" s="74" t="s">
        <v>14</v>
      </c>
      <c r="F90" s="31">
        <v>42370</v>
      </c>
      <c r="G90" s="32" t="s">
        <v>30</v>
      </c>
      <c r="H90" s="33" t="s">
        <v>31</v>
      </c>
      <c r="I90" s="37">
        <v>95.75</v>
      </c>
      <c r="J90" s="28"/>
      <c r="K90" s="66"/>
    </row>
    <row r="91" spans="1:11" ht="48" customHeight="1" x14ac:dyDescent="0.25">
      <c r="A91" s="28">
        <v>31</v>
      </c>
      <c r="B91" s="53" t="s">
        <v>192</v>
      </c>
      <c r="C91" s="82" t="s">
        <v>193</v>
      </c>
      <c r="D91" s="30" t="s">
        <v>13</v>
      </c>
      <c r="E91" s="74" t="s">
        <v>14</v>
      </c>
      <c r="F91" s="31">
        <v>40945</v>
      </c>
      <c r="G91" s="32">
        <v>151.66999999999999</v>
      </c>
      <c r="H91" s="33" t="s">
        <v>55</v>
      </c>
      <c r="I91" s="33">
        <v>44.41</v>
      </c>
      <c r="J91" s="28"/>
      <c r="K91" s="49"/>
    </row>
    <row r="92" spans="1:11" ht="48" customHeight="1" x14ac:dyDescent="0.25">
      <c r="A92" s="28">
        <v>35</v>
      </c>
      <c r="B92" s="53" t="s">
        <v>194</v>
      </c>
      <c r="C92" s="82" t="s">
        <v>195</v>
      </c>
      <c r="D92" s="30" t="s">
        <v>44</v>
      </c>
      <c r="E92" s="74" t="s">
        <v>14</v>
      </c>
      <c r="F92" s="31">
        <v>38341</v>
      </c>
      <c r="G92" s="45" t="s">
        <v>30</v>
      </c>
      <c r="H92" s="33" t="s">
        <v>19</v>
      </c>
      <c r="I92" s="37">
        <v>20.92</v>
      </c>
      <c r="J92" s="28"/>
      <c r="K92" s="66"/>
    </row>
    <row r="93" spans="1:11" ht="48" customHeight="1" x14ac:dyDescent="0.25">
      <c r="A93" s="28">
        <v>35</v>
      </c>
      <c r="B93" s="53" t="s">
        <v>196</v>
      </c>
      <c r="C93" s="82" t="s">
        <v>104</v>
      </c>
      <c r="D93" s="30" t="s">
        <v>22</v>
      </c>
      <c r="E93" s="74" t="s">
        <v>14</v>
      </c>
      <c r="F93" s="31">
        <v>41855</v>
      </c>
      <c r="G93" s="32">
        <v>151.66999999999999</v>
      </c>
      <c r="H93" s="33" t="s">
        <v>197</v>
      </c>
      <c r="I93" s="37">
        <v>20.92</v>
      </c>
      <c r="J93" s="28"/>
      <c r="K93" s="66"/>
    </row>
    <row r="94" spans="1:11" ht="48" customHeight="1" x14ac:dyDescent="0.25">
      <c r="A94" s="28">
        <v>33</v>
      </c>
      <c r="B94" s="61" t="s">
        <v>198</v>
      </c>
      <c r="C94" s="64" t="s">
        <v>130</v>
      </c>
      <c r="D94" s="38" t="s">
        <v>22</v>
      </c>
      <c r="E94" s="74" t="s">
        <v>14</v>
      </c>
      <c r="F94" s="43">
        <v>41913</v>
      </c>
      <c r="G94" s="45">
        <v>151.66999999999999</v>
      </c>
      <c r="H94" s="46" t="s">
        <v>19</v>
      </c>
      <c r="I94" s="37">
        <v>20.92</v>
      </c>
      <c r="J94" s="44"/>
      <c r="K94" s="50"/>
    </row>
    <row r="95" spans="1:11" ht="48" customHeight="1" x14ac:dyDescent="0.25">
      <c r="A95" s="28">
        <v>64</v>
      </c>
      <c r="B95" s="61" t="s">
        <v>199</v>
      </c>
      <c r="C95" s="64" t="s">
        <v>200</v>
      </c>
      <c r="D95" s="37" t="s">
        <v>25</v>
      </c>
      <c r="E95" s="74" t="s">
        <v>98</v>
      </c>
      <c r="F95" s="43">
        <v>42614</v>
      </c>
      <c r="G95" s="45">
        <v>151.66999999999999</v>
      </c>
      <c r="H95" s="46" t="s">
        <v>19</v>
      </c>
      <c r="I95" s="46"/>
      <c r="J95" s="44"/>
      <c r="K95" s="50"/>
    </row>
    <row r="96" spans="1:11" ht="48" customHeight="1" x14ac:dyDescent="0.25">
      <c r="A96" s="28">
        <v>14</v>
      </c>
      <c r="B96" s="61" t="s">
        <v>201</v>
      </c>
      <c r="C96" s="64" t="s">
        <v>120</v>
      </c>
      <c r="D96" s="38" t="s">
        <v>22</v>
      </c>
      <c r="E96" s="74" t="s">
        <v>14</v>
      </c>
      <c r="F96" s="43">
        <v>42492</v>
      </c>
      <c r="G96" s="45">
        <v>151.66999999999999</v>
      </c>
      <c r="H96" s="46" t="s">
        <v>197</v>
      </c>
      <c r="I96" s="37">
        <v>20.92</v>
      </c>
      <c r="J96" s="44" t="s">
        <v>159</v>
      </c>
      <c r="K96" s="50"/>
    </row>
    <row r="97" spans="1:11" ht="48" customHeight="1" x14ac:dyDescent="0.25">
      <c r="A97" s="28">
        <v>44</v>
      </c>
      <c r="B97" s="36" t="s">
        <v>202</v>
      </c>
      <c r="C97" s="70" t="s">
        <v>203</v>
      </c>
      <c r="D97" s="37" t="s">
        <v>44</v>
      </c>
      <c r="E97" s="74" t="s">
        <v>14</v>
      </c>
      <c r="F97" s="43">
        <v>37733</v>
      </c>
      <c r="G97" s="45" t="s">
        <v>30</v>
      </c>
      <c r="H97" s="46" t="s">
        <v>19</v>
      </c>
      <c r="I97" s="37">
        <v>20.92</v>
      </c>
      <c r="J97" s="44"/>
      <c r="K97" s="83"/>
    </row>
    <row r="98" spans="1:11" ht="48" customHeight="1" x14ac:dyDescent="0.25">
      <c r="A98" s="28">
        <v>64</v>
      </c>
      <c r="B98" s="36" t="s">
        <v>204</v>
      </c>
      <c r="C98" s="70" t="s">
        <v>205</v>
      </c>
      <c r="D98" s="37" t="s">
        <v>44</v>
      </c>
      <c r="E98" s="74" t="s">
        <v>14</v>
      </c>
      <c r="F98" s="43">
        <v>40203</v>
      </c>
      <c r="G98" s="45" t="s">
        <v>30</v>
      </c>
      <c r="H98" s="46" t="s">
        <v>31</v>
      </c>
      <c r="I98" s="45">
        <v>95.75</v>
      </c>
      <c r="J98" s="44"/>
      <c r="K98" s="50"/>
    </row>
    <row r="99" spans="1:11" ht="48" customHeight="1" x14ac:dyDescent="0.25">
      <c r="A99" s="28">
        <v>17</v>
      </c>
      <c r="B99" s="36" t="s">
        <v>206</v>
      </c>
      <c r="C99" s="70" t="s">
        <v>207</v>
      </c>
      <c r="D99" s="37" t="s">
        <v>36</v>
      </c>
      <c r="E99" s="74" t="s">
        <v>14</v>
      </c>
      <c r="F99" s="43">
        <v>30773</v>
      </c>
      <c r="G99" s="45">
        <v>169</v>
      </c>
      <c r="H99" s="46" t="s">
        <v>19</v>
      </c>
      <c r="I99" s="37">
        <v>20.92</v>
      </c>
      <c r="J99" s="44"/>
      <c r="K99" s="50"/>
    </row>
    <row r="100" spans="1:11" ht="48" customHeight="1" x14ac:dyDescent="0.25">
      <c r="A100" s="28">
        <v>31</v>
      </c>
      <c r="B100" s="29" t="s">
        <v>208</v>
      </c>
      <c r="C100" s="65" t="s">
        <v>209</v>
      </c>
      <c r="D100" s="30" t="s">
        <v>210</v>
      </c>
      <c r="E100" s="74" t="s">
        <v>14</v>
      </c>
      <c r="F100" s="31">
        <v>35282</v>
      </c>
      <c r="G100" s="32">
        <v>151.66999999999999</v>
      </c>
      <c r="H100" s="33" t="s">
        <v>15</v>
      </c>
      <c r="I100" s="33"/>
      <c r="J100" s="28"/>
      <c r="K100" s="49"/>
    </row>
    <row r="101" spans="1:11" ht="48" customHeight="1" x14ac:dyDescent="0.25">
      <c r="A101" s="28">
        <v>35</v>
      </c>
      <c r="B101" s="29" t="s">
        <v>211</v>
      </c>
      <c r="C101" s="65" t="s">
        <v>212</v>
      </c>
      <c r="D101" s="30" t="s">
        <v>29</v>
      </c>
      <c r="E101" s="74" t="s">
        <v>14</v>
      </c>
      <c r="F101" s="31">
        <v>41519</v>
      </c>
      <c r="G101" s="32">
        <v>151.66999999999999</v>
      </c>
      <c r="H101" s="33" t="s">
        <v>19</v>
      </c>
      <c r="I101" s="37">
        <v>20.92</v>
      </c>
      <c r="J101" s="28"/>
      <c r="K101" s="50"/>
    </row>
    <row r="102" spans="1:11" ht="48" customHeight="1" x14ac:dyDescent="0.25">
      <c r="A102" s="28">
        <v>49</v>
      </c>
      <c r="B102" s="29" t="s">
        <v>211</v>
      </c>
      <c r="C102" s="65" t="s">
        <v>213</v>
      </c>
      <c r="D102" s="30" t="s">
        <v>22</v>
      </c>
      <c r="E102" s="74" t="s">
        <v>14</v>
      </c>
      <c r="F102" s="31">
        <v>42240</v>
      </c>
      <c r="G102" s="32">
        <v>151.66999999999999</v>
      </c>
      <c r="H102" s="33" t="s">
        <v>19</v>
      </c>
      <c r="I102" s="37">
        <v>20.92</v>
      </c>
      <c r="J102" s="28"/>
      <c r="K102" s="73"/>
    </row>
    <row r="103" spans="1:11" ht="48" customHeight="1" x14ac:dyDescent="0.25">
      <c r="A103" s="28">
        <v>85</v>
      </c>
      <c r="B103" s="29" t="s">
        <v>214</v>
      </c>
      <c r="C103" s="65" t="s">
        <v>193</v>
      </c>
      <c r="D103" s="30" t="s">
        <v>22</v>
      </c>
      <c r="E103" s="74" t="s">
        <v>14</v>
      </c>
      <c r="F103" s="31">
        <v>41428</v>
      </c>
      <c r="G103" s="32">
        <v>151.66999999999999</v>
      </c>
      <c r="H103" s="33" t="s">
        <v>19</v>
      </c>
      <c r="I103" s="37">
        <v>20.92</v>
      </c>
      <c r="J103" s="28"/>
      <c r="K103" s="49" t="s">
        <v>529</v>
      </c>
    </row>
    <row r="104" spans="1:11" ht="30" x14ac:dyDescent="0.25">
      <c r="A104" s="28">
        <v>49</v>
      </c>
      <c r="B104" s="29" t="s">
        <v>215</v>
      </c>
      <c r="C104" s="65" t="s">
        <v>216</v>
      </c>
      <c r="D104" s="30" t="s">
        <v>22</v>
      </c>
      <c r="E104" s="74" t="s">
        <v>14</v>
      </c>
      <c r="F104" s="31">
        <v>33301</v>
      </c>
      <c r="G104" s="32">
        <v>151.66999999999999</v>
      </c>
      <c r="H104" s="33" t="s">
        <v>31</v>
      </c>
      <c r="I104" s="45">
        <v>95.75</v>
      </c>
      <c r="J104" s="28"/>
      <c r="K104" s="49" t="s">
        <v>544</v>
      </c>
    </row>
    <row r="105" spans="1:11" ht="48" customHeight="1" x14ac:dyDescent="0.25">
      <c r="A105" s="28">
        <v>44</v>
      </c>
      <c r="B105" s="36" t="s">
        <v>217</v>
      </c>
      <c r="C105" s="70" t="s">
        <v>218</v>
      </c>
      <c r="D105" s="37" t="s">
        <v>44</v>
      </c>
      <c r="E105" s="74" t="s">
        <v>14</v>
      </c>
      <c r="F105" s="43">
        <v>42604</v>
      </c>
      <c r="G105" s="32"/>
      <c r="H105" s="33" t="s">
        <v>31</v>
      </c>
      <c r="I105" s="32"/>
      <c r="J105" s="44"/>
      <c r="K105" s="50"/>
    </row>
    <row r="106" spans="1:11" ht="48" customHeight="1" x14ac:dyDescent="0.25">
      <c r="A106" s="28">
        <v>35</v>
      </c>
      <c r="B106" s="29" t="s">
        <v>219</v>
      </c>
      <c r="C106" s="65" t="s">
        <v>220</v>
      </c>
      <c r="D106" s="30" t="s">
        <v>22</v>
      </c>
      <c r="E106" s="74" t="s">
        <v>14</v>
      </c>
      <c r="F106" s="31">
        <v>41757</v>
      </c>
      <c r="G106" s="32">
        <v>151.66999999999999</v>
      </c>
      <c r="H106" s="33" t="s">
        <v>19</v>
      </c>
      <c r="I106" s="37">
        <v>20.92</v>
      </c>
      <c r="J106" s="28"/>
      <c r="K106" s="66"/>
    </row>
    <row r="107" spans="1:11" ht="48" customHeight="1" x14ac:dyDescent="0.25">
      <c r="A107" s="28">
        <v>14</v>
      </c>
      <c r="B107" s="29" t="s">
        <v>221</v>
      </c>
      <c r="C107" s="65" t="s">
        <v>222</v>
      </c>
      <c r="D107" s="30" t="s">
        <v>18</v>
      </c>
      <c r="E107" s="74" t="s">
        <v>14</v>
      </c>
      <c r="F107" s="31">
        <v>42765</v>
      </c>
      <c r="G107" s="32"/>
      <c r="H107" s="33" t="s">
        <v>19</v>
      </c>
      <c r="I107" s="37">
        <v>20.92</v>
      </c>
      <c r="J107" s="28" t="s">
        <v>169</v>
      </c>
      <c r="K107" s="49"/>
    </row>
    <row r="108" spans="1:11" ht="48" customHeight="1" x14ac:dyDescent="0.25">
      <c r="A108" s="28">
        <v>14</v>
      </c>
      <c r="B108" s="29" t="s">
        <v>223</v>
      </c>
      <c r="C108" s="70" t="s">
        <v>166</v>
      </c>
      <c r="D108" s="38" t="s">
        <v>36</v>
      </c>
      <c r="E108" s="74" t="s">
        <v>14</v>
      </c>
      <c r="F108" s="43">
        <v>37683</v>
      </c>
      <c r="G108" s="45">
        <v>162.5</v>
      </c>
      <c r="H108" s="46" t="s">
        <v>31</v>
      </c>
      <c r="I108" s="45">
        <v>95.75</v>
      </c>
      <c r="J108" s="44"/>
      <c r="K108" s="49"/>
    </row>
    <row r="109" spans="1:11" ht="60" x14ac:dyDescent="0.25">
      <c r="A109" s="28">
        <v>87</v>
      </c>
      <c r="B109" s="29" t="s">
        <v>525</v>
      </c>
      <c r="C109" s="70" t="s">
        <v>476</v>
      </c>
      <c r="D109" s="38" t="s">
        <v>18</v>
      </c>
      <c r="E109" s="74" t="s">
        <v>14</v>
      </c>
      <c r="F109" s="43">
        <v>42948</v>
      </c>
      <c r="G109" s="45"/>
      <c r="H109" s="46" t="s">
        <v>19</v>
      </c>
      <c r="I109" s="45">
        <v>20.92</v>
      </c>
      <c r="J109" s="44" t="s">
        <v>169</v>
      </c>
      <c r="K109" s="49" t="s">
        <v>530</v>
      </c>
    </row>
    <row r="110" spans="1:11" ht="48" customHeight="1" x14ac:dyDescent="0.25">
      <c r="A110" s="28">
        <v>56</v>
      </c>
      <c r="B110" s="29" t="s">
        <v>224</v>
      </c>
      <c r="C110" s="65" t="s">
        <v>225</v>
      </c>
      <c r="D110" s="30" t="s">
        <v>22</v>
      </c>
      <c r="E110" s="72" t="s">
        <v>14</v>
      </c>
      <c r="F110" s="31">
        <v>41092</v>
      </c>
      <c r="G110" s="32">
        <v>151.66999999999999</v>
      </c>
      <c r="H110" s="33" t="s">
        <v>31</v>
      </c>
      <c r="I110" s="45">
        <v>95.75</v>
      </c>
      <c r="J110" s="28"/>
      <c r="K110" s="66"/>
    </row>
    <row r="111" spans="1:11" ht="48" customHeight="1" x14ac:dyDescent="0.25">
      <c r="A111" s="28">
        <v>35</v>
      </c>
      <c r="B111" s="29" t="s">
        <v>226</v>
      </c>
      <c r="C111" s="65" t="s">
        <v>227</v>
      </c>
      <c r="D111" s="30" t="s">
        <v>22</v>
      </c>
      <c r="E111" s="72" t="s">
        <v>14</v>
      </c>
      <c r="F111" s="31">
        <v>38950</v>
      </c>
      <c r="G111" s="32">
        <v>151.66999999999999</v>
      </c>
      <c r="H111" s="33" t="s">
        <v>31</v>
      </c>
      <c r="I111" s="45">
        <v>95.75</v>
      </c>
      <c r="J111" s="28"/>
      <c r="K111" s="66"/>
    </row>
    <row r="112" spans="1:11" ht="48" customHeight="1" x14ac:dyDescent="0.25">
      <c r="A112" s="28">
        <v>35</v>
      </c>
      <c r="B112" s="29" t="s">
        <v>228</v>
      </c>
      <c r="C112" s="65" t="s">
        <v>212</v>
      </c>
      <c r="D112" s="30"/>
      <c r="E112" s="72" t="s">
        <v>143</v>
      </c>
      <c r="F112" s="31">
        <v>42583</v>
      </c>
      <c r="G112" s="32"/>
      <c r="H112" s="33" t="s">
        <v>19</v>
      </c>
      <c r="I112" s="33"/>
      <c r="J112" s="28"/>
      <c r="K112" s="49"/>
    </row>
    <row r="113" spans="1:11" ht="48" customHeight="1" x14ac:dyDescent="0.25">
      <c r="A113" s="28">
        <v>72</v>
      </c>
      <c r="B113" s="29" t="s">
        <v>229</v>
      </c>
      <c r="C113" s="65" t="s">
        <v>135</v>
      </c>
      <c r="D113" s="30" t="s">
        <v>22</v>
      </c>
      <c r="E113" s="72" t="s">
        <v>14</v>
      </c>
      <c r="F113" s="31">
        <v>42121</v>
      </c>
      <c r="G113" s="32">
        <v>151.66999999999999</v>
      </c>
      <c r="H113" s="33" t="s">
        <v>19</v>
      </c>
      <c r="I113" s="37">
        <v>20.92</v>
      </c>
      <c r="J113" s="28"/>
      <c r="K113" s="49"/>
    </row>
    <row r="114" spans="1:11" ht="48" customHeight="1" x14ac:dyDescent="0.25">
      <c r="A114" s="28">
        <v>22</v>
      </c>
      <c r="B114" s="29" t="s">
        <v>230</v>
      </c>
      <c r="C114" s="65" t="s">
        <v>231</v>
      </c>
      <c r="D114" s="30" t="s">
        <v>44</v>
      </c>
      <c r="E114" s="72" t="s">
        <v>14</v>
      </c>
      <c r="F114" s="31">
        <v>33025</v>
      </c>
      <c r="G114" s="45" t="s">
        <v>30</v>
      </c>
      <c r="H114" s="33" t="s">
        <v>31</v>
      </c>
      <c r="I114" s="45">
        <v>95.75</v>
      </c>
      <c r="J114" s="28"/>
      <c r="K114" s="66"/>
    </row>
    <row r="115" spans="1:11" ht="48" customHeight="1" x14ac:dyDescent="0.25">
      <c r="A115" s="28">
        <v>44</v>
      </c>
      <c r="B115" s="36" t="s">
        <v>232</v>
      </c>
      <c r="C115" s="70" t="s">
        <v>233</v>
      </c>
      <c r="D115" s="37" t="s">
        <v>36</v>
      </c>
      <c r="E115" s="72" t="s">
        <v>14</v>
      </c>
      <c r="F115" s="43">
        <v>40700</v>
      </c>
      <c r="G115" s="45">
        <v>169</v>
      </c>
      <c r="H115" s="46" t="s">
        <v>19</v>
      </c>
      <c r="I115" s="37">
        <v>20.92</v>
      </c>
      <c r="J115" s="44"/>
      <c r="K115" s="50"/>
    </row>
    <row r="116" spans="1:11" ht="48" customHeight="1" x14ac:dyDescent="0.25">
      <c r="A116" s="28">
        <v>17</v>
      </c>
      <c r="B116" s="36" t="s">
        <v>234</v>
      </c>
      <c r="C116" s="70" t="s">
        <v>235</v>
      </c>
      <c r="D116" s="37" t="s">
        <v>22</v>
      </c>
      <c r="E116" s="72" t="s">
        <v>14</v>
      </c>
      <c r="F116" s="43">
        <v>41736</v>
      </c>
      <c r="G116" s="45">
        <v>151.66999999999999</v>
      </c>
      <c r="H116" s="46" t="s">
        <v>80</v>
      </c>
      <c r="I116" s="37"/>
      <c r="J116" s="44"/>
      <c r="K116" s="34" t="s">
        <v>537</v>
      </c>
    </row>
    <row r="117" spans="1:11" ht="48" customHeight="1" x14ac:dyDescent="0.25">
      <c r="A117" s="28">
        <v>35</v>
      </c>
      <c r="B117" s="36" t="s">
        <v>236</v>
      </c>
      <c r="C117" s="70" t="s">
        <v>237</v>
      </c>
      <c r="D117" s="37" t="s">
        <v>29</v>
      </c>
      <c r="E117" s="72" t="s">
        <v>14</v>
      </c>
      <c r="F117" s="43">
        <v>36815</v>
      </c>
      <c r="G117" s="45">
        <v>151.66999999999999</v>
      </c>
      <c r="H117" s="46" t="s">
        <v>15</v>
      </c>
      <c r="I117" s="46"/>
      <c r="J117" s="48"/>
      <c r="K117" s="50"/>
    </row>
    <row r="118" spans="1:11" ht="48" customHeight="1" x14ac:dyDescent="0.25">
      <c r="A118" s="28">
        <v>56</v>
      </c>
      <c r="B118" s="29" t="s">
        <v>238</v>
      </c>
      <c r="C118" s="65" t="s">
        <v>239</v>
      </c>
      <c r="D118" s="30" t="s">
        <v>22</v>
      </c>
      <c r="E118" s="72" t="s">
        <v>14</v>
      </c>
      <c r="F118" s="31">
        <v>36770</v>
      </c>
      <c r="G118" s="32">
        <v>151.66999999999999</v>
      </c>
      <c r="H118" s="33" t="s">
        <v>31</v>
      </c>
      <c r="I118" s="45">
        <v>95.75</v>
      </c>
      <c r="J118" s="28"/>
      <c r="K118" s="49"/>
    </row>
    <row r="119" spans="1:11" ht="48" customHeight="1" x14ac:dyDescent="0.25">
      <c r="A119" s="28">
        <v>31</v>
      </c>
      <c r="B119" s="29" t="s">
        <v>240</v>
      </c>
      <c r="C119" s="65" t="s">
        <v>241</v>
      </c>
      <c r="D119" s="30" t="s">
        <v>13</v>
      </c>
      <c r="E119" s="72" t="s">
        <v>14</v>
      </c>
      <c r="F119" s="31">
        <v>42380</v>
      </c>
      <c r="G119" s="32">
        <v>151.66999999999999</v>
      </c>
      <c r="H119" s="33" t="s">
        <v>242</v>
      </c>
      <c r="I119" s="45">
        <v>95.75</v>
      </c>
      <c r="J119" s="28"/>
      <c r="K119" s="49"/>
    </row>
    <row r="120" spans="1:11" ht="48" customHeight="1" x14ac:dyDescent="0.25">
      <c r="A120" s="28">
        <v>33</v>
      </c>
      <c r="B120" s="36" t="s">
        <v>243</v>
      </c>
      <c r="C120" s="70" t="s">
        <v>244</v>
      </c>
      <c r="D120" s="37" t="s">
        <v>36</v>
      </c>
      <c r="E120" s="74" t="s">
        <v>14</v>
      </c>
      <c r="F120" s="43">
        <v>39661</v>
      </c>
      <c r="G120" s="45">
        <v>162.5</v>
      </c>
      <c r="H120" s="46" t="s">
        <v>19</v>
      </c>
      <c r="I120" s="37">
        <v>20.92</v>
      </c>
      <c r="J120" s="44"/>
      <c r="K120" s="50" t="s">
        <v>522</v>
      </c>
    </row>
    <row r="121" spans="1:11" ht="48" customHeight="1" x14ac:dyDescent="0.25">
      <c r="A121" s="28">
        <v>31</v>
      </c>
      <c r="B121" s="29" t="s">
        <v>245</v>
      </c>
      <c r="C121" s="65" t="s">
        <v>239</v>
      </c>
      <c r="D121" s="30" t="s">
        <v>92</v>
      </c>
      <c r="E121" s="72" t="s">
        <v>14</v>
      </c>
      <c r="F121" s="31">
        <v>40452</v>
      </c>
      <c r="G121" s="32"/>
      <c r="H121" s="33" t="s">
        <v>55</v>
      </c>
      <c r="I121" s="33">
        <v>44.41</v>
      </c>
      <c r="J121" s="28"/>
      <c r="K121" s="50"/>
    </row>
    <row r="122" spans="1:11" ht="48" customHeight="1" x14ac:dyDescent="0.25">
      <c r="A122" s="28">
        <v>31</v>
      </c>
      <c r="B122" s="29" t="s">
        <v>246</v>
      </c>
      <c r="C122" s="65" t="s">
        <v>247</v>
      </c>
      <c r="D122" s="30" t="s">
        <v>25</v>
      </c>
      <c r="E122" s="72"/>
      <c r="F122" s="31">
        <v>41946</v>
      </c>
      <c r="G122" s="32">
        <v>151.66999999999999</v>
      </c>
      <c r="H122" s="46" t="s">
        <v>19</v>
      </c>
      <c r="I122" s="33"/>
      <c r="J122" s="28"/>
      <c r="K122" s="49"/>
    </row>
    <row r="123" spans="1:11" ht="63.75" customHeight="1" x14ac:dyDescent="0.25">
      <c r="A123" s="28">
        <v>31</v>
      </c>
      <c r="B123" s="36" t="s">
        <v>248</v>
      </c>
      <c r="C123" s="70" t="s">
        <v>249</v>
      </c>
      <c r="D123" s="37" t="s">
        <v>62</v>
      </c>
      <c r="E123" s="72" t="s">
        <v>14</v>
      </c>
      <c r="F123" s="43">
        <v>42445</v>
      </c>
      <c r="G123" s="45"/>
      <c r="H123" s="46" t="s">
        <v>164</v>
      </c>
      <c r="I123" s="45">
        <v>95.75</v>
      </c>
      <c r="J123" s="44"/>
      <c r="K123" s="50"/>
    </row>
    <row r="124" spans="1:11" ht="48" customHeight="1" x14ac:dyDescent="0.25">
      <c r="A124" s="28">
        <v>44</v>
      </c>
      <c r="B124" s="29" t="s">
        <v>250</v>
      </c>
      <c r="C124" s="65" t="s">
        <v>251</v>
      </c>
      <c r="D124" s="30" t="s">
        <v>252</v>
      </c>
      <c r="E124" s="72" t="s">
        <v>14</v>
      </c>
      <c r="F124" s="31">
        <v>41064</v>
      </c>
      <c r="G124" s="45" t="s">
        <v>30</v>
      </c>
      <c r="H124" s="33" t="s">
        <v>31</v>
      </c>
      <c r="I124" s="45">
        <v>95.75</v>
      </c>
      <c r="J124" s="28"/>
      <c r="K124" s="66"/>
    </row>
    <row r="125" spans="1:11" x14ac:dyDescent="0.25">
      <c r="A125" s="28">
        <v>85</v>
      </c>
      <c r="B125" s="29" t="s">
        <v>253</v>
      </c>
      <c r="C125" s="65" t="s">
        <v>220</v>
      </c>
      <c r="D125" s="30" t="s">
        <v>29</v>
      </c>
      <c r="E125" s="72" t="s">
        <v>14</v>
      </c>
      <c r="F125" s="31">
        <v>41131</v>
      </c>
      <c r="G125" s="32" t="s">
        <v>30</v>
      </c>
      <c r="H125" s="33" t="s">
        <v>164</v>
      </c>
      <c r="I125" s="37">
        <v>95.75</v>
      </c>
      <c r="J125" s="28"/>
      <c r="K125" s="49"/>
    </row>
    <row r="126" spans="1:11" ht="48" customHeight="1" x14ac:dyDescent="0.25">
      <c r="A126" s="28">
        <v>35</v>
      </c>
      <c r="B126" s="29" t="s">
        <v>254</v>
      </c>
      <c r="C126" s="65" t="s">
        <v>255</v>
      </c>
      <c r="D126" s="30" t="s">
        <v>13</v>
      </c>
      <c r="E126" s="72" t="s">
        <v>14</v>
      </c>
      <c r="F126" s="31">
        <v>40805</v>
      </c>
      <c r="G126" s="32">
        <v>151.66999999999999</v>
      </c>
      <c r="H126" s="33" t="s">
        <v>19</v>
      </c>
      <c r="I126" s="37">
        <v>20.92</v>
      </c>
      <c r="J126" s="28"/>
      <c r="K126" s="49"/>
    </row>
    <row r="127" spans="1:11" x14ac:dyDescent="0.25">
      <c r="A127" s="28">
        <v>62</v>
      </c>
      <c r="B127" s="29" t="s">
        <v>256</v>
      </c>
      <c r="C127" s="84" t="s">
        <v>104</v>
      </c>
      <c r="D127" s="30" t="s">
        <v>13</v>
      </c>
      <c r="E127" s="72" t="s">
        <v>14</v>
      </c>
      <c r="F127" s="31">
        <v>42892</v>
      </c>
      <c r="G127" s="32">
        <v>151.66999999999999</v>
      </c>
      <c r="H127" s="33" t="s">
        <v>63</v>
      </c>
      <c r="I127" s="37"/>
      <c r="J127" s="28"/>
      <c r="K127" s="50"/>
    </row>
    <row r="128" spans="1:11" ht="48" customHeight="1" x14ac:dyDescent="0.25">
      <c r="A128" s="28">
        <v>17</v>
      </c>
      <c r="B128" s="36" t="s">
        <v>256</v>
      </c>
      <c r="C128" s="36" t="s">
        <v>257</v>
      </c>
      <c r="D128" s="37" t="s">
        <v>22</v>
      </c>
      <c r="E128" s="72" t="s">
        <v>14</v>
      </c>
      <c r="F128" s="43">
        <v>38005</v>
      </c>
      <c r="G128" s="45">
        <v>151.66999999999999</v>
      </c>
      <c r="H128" s="46" t="s">
        <v>19</v>
      </c>
      <c r="I128" s="37">
        <v>20.92</v>
      </c>
      <c r="J128" s="44"/>
      <c r="K128" s="50"/>
    </row>
    <row r="129" spans="1:11" ht="48" customHeight="1" x14ac:dyDescent="0.25">
      <c r="A129" s="28">
        <v>44</v>
      </c>
      <c r="B129" s="36" t="s">
        <v>258</v>
      </c>
      <c r="C129" s="36" t="s">
        <v>259</v>
      </c>
      <c r="D129" s="37" t="s">
        <v>36</v>
      </c>
      <c r="E129" s="72" t="s">
        <v>14</v>
      </c>
      <c r="F129" s="43">
        <v>41148</v>
      </c>
      <c r="G129" s="45">
        <v>151.66999999999999</v>
      </c>
      <c r="H129" s="46" t="s">
        <v>15</v>
      </c>
      <c r="I129" s="46"/>
      <c r="J129" s="44"/>
      <c r="K129" s="50"/>
    </row>
    <row r="130" spans="1:11" ht="71.25" customHeight="1" x14ac:dyDescent="0.25">
      <c r="A130" s="28">
        <v>22</v>
      </c>
      <c r="B130" s="29" t="s">
        <v>260</v>
      </c>
      <c r="C130" s="29" t="s">
        <v>261</v>
      </c>
      <c r="D130" s="30" t="s">
        <v>13</v>
      </c>
      <c r="E130" s="72" t="s">
        <v>14</v>
      </c>
      <c r="F130" s="31">
        <v>29395</v>
      </c>
      <c r="G130" s="32">
        <v>151.66999999999999</v>
      </c>
      <c r="H130" s="33" t="s">
        <v>31</v>
      </c>
      <c r="I130" s="45">
        <v>95.75</v>
      </c>
      <c r="J130" s="28"/>
      <c r="K130" s="66"/>
    </row>
    <row r="131" spans="1:11" ht="48" customHeight="1" x14ac:dyDescent="0.25">
      <c r="A131" s="28">
        <v>44</v>
      </c>
      <c r="B131" s="29" t="s">
        <v>260</v>
      </c>
      <c r="C131" s="84" t="s">
        <v>262</v>
      </c>
      <c r="D131" s="30" t="s">
        <v>22</v>
      </c>
      <c r="E131" s="72" t="s">
        <v>14</v>
      </c>
      <c r="F131" s="31">
        <v>39722</v>
      </c>
      <c r="G131" s="32">
        <v>151.66999999999999</v>
      </c>
      <c r="H131" s="33" t="s">
        <v>19</v>
      </c>
      <c r="I131" s="37">
        <v>20.92</v>
      </c>
      <c r="J131" s="28"/>
      <c r="K131" s="66"/>
    </row>
    <row r="132" spans="1:11" ht="48" customHeight="1" x14ac:dyDescent="0.25">
      <c r="A132" s="28">
        <v>29</v>
      </c>
      <c r="B132" s="29" t="s">
        <v>263</v>
      </c>
      <c r="C132" s="29" t="s">
        <v>264</v>
      </c>
      <c r="D132" s="30" t="s">
        <v>182</v>
      </c>
      <c r="E132" s="72" t="s">
        <v>14</v>
      </c>
      <c r="F132" s="31">
        <v>42339</v>
      </c>
      <c r="G132" s="32">
        <v>151.66999999999999</v>
      </c>
      <c r="H132" s="33" t="s">
        <v>19</v>
      </c>
      <c r="I132" s="37">
        <v>20.92</v>
      </c>
      <c r="J132" s="28"/>
      <c r="K132" s="66"/>
    </row>
    <row r="133" spans="1:11" ht="48" customHeight="1" x14ac:dyDescent="0.25">
      <c r="A133" s="28">
        <v>35</v>
      </c>
      <c r="B133" s="29" t="s">
        <v>265</v>
      </c>
      <c r="C133" s="29" t="s">
        <v>266</v>
      </c>
      <c r="D133" s="30" t="s">
        <v>36</v>
      </c>
      <c r="E133" s="72" t="s">
        <v>14</v>
      </c>
      <c r="F133" s="31">
        <v>42702</v>
      </c>
      <c r="G133" s="32"/>
      <c r="H133" s="33" t="s">
        <v>19</v>
      </c>
      <c r="I133" s="33"/>
      <c r="J133" s="28"/>
      <c r="K133" s="30"/>
    </row>
    <row r="134" spans="1:11" x14ac:dyDescent="0.25">
      <c r="A134" s="28">
        <v>56</v>
      </c>
      <c r="B134" s="29" t="s">
        <v>267</v>
      </c>
      <c r="C134" s="29" t="s">
        <v>268</v>
      </c>
      <c r="D134" s="30" t="s">
        <v>22</v>
      </c>
      <c r="E134" s="72" t="s">
        <v>14</v>
      </c>
      <c r="F134" s="31">
        <v>38257</v>
      </c>
      <c r="G134" s="32">
        <v>151.66999999999999</v>
      </c>
      <c r="H134" s="33" t="s">
        <v>19</v>
      </c>
      <c r="I134" s="37">
        <v>20.92</v>
      </c>
      <c r="J134" s="28"/>
      <c r="K134" s="30"/>
    </row>
    <row r="135" spans="1:11" ht="48" customHeight="1" x14ac:dyDescent="0.25">
      <c r="A135" s="28">
        <v>22</v>
      </c>
      <c r="B135" s="36" t="s">
        <v>269</v>
      </c>
      <c r="C135" s="36" t="s">
        <v>117</v>
      </c>
      <c r="D135" s="37" t="s">
        <v>18</v>
      </c>
      <c r="E135" s="72" t="s">
        <v>14</v>
      </c>
      <c r="F135" s="43">
        <v>40179</v>
      </c>
      <c r="G135" s="45"/>
      <c r="H135" s="46" t="s">
        <v>80</v>
      </c>
      <c r="I135" s="37"/>
      <c r="J135" s="44"/>
      <c r="K135" s="34"/>
    </row>
    <row r="136" spans="1:11" ht="48" customHeight="1" x14ac:dyDescent="0.25">
      <c r="A136" s="28">
        <v>64</v>
      </c>
      <c r="B136" s="36" t="s">
        <v>270</v>
      </c>
      <c r="C136" s="36" t="s">
        <v>271</v>
      </c>
      <c r="D136" s="37" t="s">
        <v>22</v>
      </c>
      <c r="E136" s="72" t="s">
        <v>14</v>
      </c>
      <c r="F136" s="43">
        <v>41257</v>
      </c>
      <c r="G136" s="45">
        <v>151.66999999999999</v>
      </c>
      <c r="H136" s="46" t="s">
        <v>31</v>
      </c>
      <c r="I136" s="45">
        <v>95.75</v>
      </c>
      <c r="J136" s="44"/>
      <c r="K136" s="71"/>
    </row>
    <row r="137" spans="1:11" ht="48" customHeight="1" x14ac:dyDescent="0.25">
      <c r="A137" s="28">
        <v>87</v>
      </c>
      <c r="B137" s="36" t="s">
        <v>272</v>
      </c>
      <c r="C137" s="36" t="s">
        <v>273</v>
      </c>
      <c r="D137" s="37" t="s">
        <v>36</v>
      </c>
      <c r="E137" s="72" t="s">
        <v>14</v>
      </c>
      <c r="F137" s="38">
        <v>29526</v>
      </c>
      <c r="G137" s="39">
        <v>156</v>
      </c>
      <c r="H137" s="37" t="s">
        <v>31</v>
      </c>
      <c r="I137" s="45">
        <v>95.75</v>
      </c>
      <c r="J137" s="40"/>
      <c r="K137" s="50"/>
    </row>
    <row r="138" spans="1:11" ht="48" customHeight="1" x14ac:dyDescent="0.25">
      <c r="A138" s="28">
        <v>22</v>
      </c>
      <c r="B138" s="36" t="s">
        <v>274</v>
      </c>
      <c r="C138" s="36" t="s">
        <v>275</v>
      </c>
      <c r="D138" s="37" t="s">
        <v>18</v>
      </c>
      <c r="E138" s="72" t="s">
        <v>14</v>
      </c>
      <c r="F138" s="43">
        <v>41344</v>
      </c>
      <c r="G138" s="45"/>
      <c r="H138" s="46" t="s">
        <v>31</v>
      </c>
      <c r="I138" s="45">
        <v>95.75</v>
      </c>
      <c r="J138" s="44"/>
      <c r="K138" s="50"/>
    </row>
    <row r="139" spans="1:11" x14ac:dyDescent="0.25">
      <c r="A139" s="28">
        <v>22</v>
      </c>
      <c r="B139" s="36" t="s">
        <v>518</v>
      </c>
      <c r="C139" s="36" t="s">
        <v>519</v>
      </c>
      <c r="D139" s="37" t="s">
        <v>517</v>
      </c>
      <c r="E139" s="72" t="s">
        <v>14</v>
      </c>
      <c r="F139" s="43">
        <v>42933</v>
      </c>
      <c r="G139" s="45">
        <v>151.66999999999999</v>
      </c>
      <c r="H139" s="46" t="s">
        <v>503</v>
      </c>
      <c r="I139" s="45">
        <v>20.92</v>
      </c>
      <c r="J139" s="44"/>
      <c r="K139" s="50"/>
    </row>
    <row r="140" spans="1:11" x14ac:dyDescent="0.25">
      <c r="A140" s="28">
        <v>29</v>
      </c>
      <c r="B140" s="29" t="s">
        <v>276</v>
      </c>
      <c r="C140" s="29" t="s">
        <v>277</v>
      </c>
      <c r="D140" s="30" t="s">
        <v>22</v>
      </c>
      <c r="E140" s="72" t="s">
        <v>14</v>
      </c>
      <c r="F140" s="31">
        <v>38334</v>
      </c>
      <c r="G140" s="32">
        <v>151.66999999999999</v>
      </c>
      <c r="H140" s="33" t="s">
        <v>31</v>
      </c>
      <c r="I140" s="45">
        <v>95.75</v>
      </c>
      <c r="J140" s="28"/>
      <c r="K140" s="49"/>
    </row>
    <row r="141" spans="1:11" ht="43.5" customHeight="1" x14ac:dyDescent="0.25">
      <c r="A141" s="28">
        <v>35</v>
      </c>
      <c r="B141" s="29" t="s">
        <v>278</v>
      </c>
      <c r="C141" s="29" t="s">
        <v>279</v>
      </c>
      <c r="D141" s="30" t="s">
        <v>22</v>
      </c>
      <c r="E141" s="72" t="s">
        <v>14</v>
      </c>
      <c r="F141" s="31">
        <v>42065</v>
      </c>
      <c r="G141" s="32">
        <v>151.66999999999999</v>
      </c>
      <c r="H141" s="33" t="s">
        <v>19</v>
      </c>
      <c r="I141" s="37">
        <v>20.92</v>
      </c>
      <c r="J141" s="28"/>
      <c r="K141" s="66"/>
    </row>
    <row r="142" spans="1:11" ht="48" customHeight="1" x14ac:dyDescent="0.25">
      <c r="A142" s="28">
        <v>35</v>
      </c>
      <c r="B142" s="36" t="s">
        <v>280</v>
      </c>
      <c r="C142" s="36" t="s">
        <v>21</v>
      </c>
      <c r="D142" s="37" t="s">
        <v>36</v>
      </c>
      <c r="E142" s="72" t="s">
        <v>14</v>
      </c>
      <c r="F142" s="43">
        <v>38412</v>
      </c>
      <c r="G142" s="45">
        <v>169</v>
      </c>
      <c r="H142" s="46" t="s">
        <v>19</v>
      </c>
      <c r="I142" s="37">
        <v>20.92</v>
      </c>
      <c r="J142" s="44"/>
      <c r="K142" s="50"/>
    </row>
    <row r="143" spans="1:11" ht="48" customHeight="1" x14ac:dyDescent="0.25">
      <c r="A143" s="28">
        <v>22</v>
      </c>
      <c r="B143" s="29" t="s">
        <v>281</v>
      </c>
      <c r="C143" s="29" t="s">
        <v>282</v>
      </c>
      <c r="D143" s="30" t="s">
        <v>22</v>
      </c>
      <c r="E143" s="72" t="s">
        <v>14</v>
      </c>
      <c r="F143" s="31">
        <v>42065</v>
      </c>
      <c r="G143" s="32">
        <v>151.66999999999999</v>
      </c>
      <c r="H143" s="33" t="s">
        <v>19</v>
      </c>
      <c r="I143" s="37">
        <v>20.92</v>
      </c>
      <c r="J143" s="28"/>
      <c r="K143" s="49"/>
    </row>
    <row r="144" spans="1:11" ht="67.5" customHeight="1" x14ac:dyDescent="0.25">
      <c r="A144" s="28">
        <v>14</v>
      </c>
      <c r="B144" s="53" t="s">
        <v>283</v>
      </c>
      <c r="C144" s="36" t="s">
        <v>284</v>
      </c>
      <c r="D144" s="37" t="s">
        <v>29</v>
      </c>
      <c r="E144" s="37" t="s">
        <v>14</v>
      </c>
      <c r="F144" s="43">
        <v>42415</v>
      </c>
      <c r="G144" s="45" t="s">
        <v>30</v>
      </c>
      <c r="H144" s="46" t="s">
        <v>19</v>
      </c>
      <c r="I144" s="37">
        <v>20.92</v>
      </c>
      <c r="J144" s="44"/>
      <c r="K144" s="49"/>
    </row>
    <row r="145" spans="1:11" ht="67.5" customHeight="1" x14ac:dyDescent="0.25">
      <c r="A145" s="28">
        <v>76</v>
      </c>
      <c r="B145" s="53" t="s">
        <v>512</v>
      </c>
      <c r="C145" s="36" t="s">
        <v>227</v>
      </c>
      <c r="D145" s="37" t="s">
        <v>13</v>
      </c>
      <c r="E145" s="85" t="s">
        <v>14</v>
      </c>
      <c r="F145" s="43">
        <v>42919</v>
      </c>
      <c r="G145" s="45">
        <v>151.66999999999999</v>
      </c>
      <c r="H145" s="46" t="s">
        <v>63</v>
      </c>
      <c r="I145" s="37"/>
      <c r="J145" s="44"/>
      <c r="K145" s="49"/>
    </row>
    <row r="146" spans="1:11" ht="48" customHeight="1" x14ac:dyDescent="0.25">
      <c r="A146" s="28">
        <v>49</v>
      </c>
      <c r="B146" s="36" t="s">
        <v>285</v>
      </c>
      <c r="C146" s="36" t="s">
        <v>74</v>
      </c>
      <c r="D146" s="37" t="s">
        <v>36</v>
      </c>
      <c r="E146" s="72" t="s">
        <v>14</v>
      </c>
      <c r="F146" s="43">
        <v>41536</v>
      </c>
      <c r="G146" s="45">
        <v>169</v>
      </c>
      <c r="H146" s="46" t="s">
        <v>31</v>
      </c>
      <c r="I146" s="45">
        <v>95.75</v>
      </c>
      <c r="J146" s="44"/>
      <c r="K146" s="35"/>
    </row>
    <row r="147" spans="1:11" ht="48" customHeight="1" x14ac:dyDescent="0.25">
      <c r="A147" s="28">
        <v>87</v>
      </c>
      <c r="B147" s="36" t="s">
        <v>286</v>
      </c>
      <c r="C147" s="36" t="s">
        <v>287</v>
      </c>
      <c r="D147" s="37" t="s">
        <v>22</v>
      </c>
      <c r="E147" s="72" t="s">
        <v>14</v>
      </c>
      <c r="F147" s="38">
        <v>40651</v>
      </c>
      <c r="G147" s="39">
        <v>151.66999999999999</v>
      </c>
      <c r="H147" s="37" t="s">
        <v>31</v>
      </c>
      <c r="I147" s="45">
        <v>95.75</v>
      </c>
      <c r="J147" s="40"/>
      <c r="K147" s="86"/>
    </row>
    <row r="148" spans="1:11" ht="48" customHeight="1" x14ac:dyDescent="0.25">
      <c r="A148" s="28">
        <v>87</v>
      </c>
      <c r="B148" s="36" t="s">
        <v>288</v>
      </c>
      <c r="C148" s="36" t="s">
        <v>289</v>
      </c>
      <c r="D148" s="37" t="s">
        <v>36</v>
      </c>
      <c r="E148" s="72" t="s">
        <v>14</v>
      </c>
      <c r="F148" s="38">
        <v>39069</v>
      </c>
      <c r="G148" s="39">
        <v>169</v>
      </c>
      <c r="H148" s="37" t="s">
        <v>19</v>
      </c>
      <c r="I148" s="37">
        <v>20.92</v>
      </c>
      <c r="J148" s="40"/>
      <c r="K148" s="87"/>
    </row>
    <row r="149" spans="1:11" ht="48" customHeight="1" x14ac:dyDescent="0.25">
      <c r="A149" s="28">
        <v>56</v>
      </c>
      <c r="B149" s="36" t="s">
        <v>290</v>
      </c>
      <c r="C149" s="36" t="s">
        <v>291</v>
      </c>
      <c r="D149" s="37" t="s">
        <v>44</v>
      </c>
      <c r="E149" s="72" t="s">
        <v>14</v>
      </c>
      <c r="F149" s="43">
        <v>39503</v>
      </c>
      <c r="G149" s="45" t="s">
        <v>30</v>
      </c>
      <c r="H149" s="46" t="s">
        <v>19</v>
      </c>
      <c r="I149" s="37">
        <v>20.92</v>
      </c>
      <c r="J149" s="44"/>
      <c r="K149" s="87"/>
    </row>
    <row r="150" spans="1:11" ht="48" customHeight="1" x14ac:dyDescent="0.25">
      <c r="A150" s="28">
        <v>49</v>
      </c>
      <c r="B150" s="29" t="s">
        <v>292</v>
      </c>
      <c r="C150" s="29" t="s">
        <v>231</v>
      </c>
      <c r="D150" s="30" t="s">
        <v>22</v>
      </c>
      <c r="E150" s="72" t="s">
        <v>14</v>
      </c>
      <c r="F150" s="31">
        <v>41120</v>
      </c>
      <c r="G150" s="32">
        <v>151.66999999999999</v>
      </c>
      <c r="H150" s="33" t="s">
        <v>19</v>
      </c>
      <c r="I150" s="37">
        <v>20.92</v>
      </c>
      <c r="J150" s="28"/>
      <c r="K150" s="60" t="s">
        <v>533</v>
      </c>
    </row>
    <row r="151" spans="1:11" ht="48" customHeight="1" x14ac:dyDescent="0.25">
      <c r="A151" s="28">
        <v>72</v>
      </c>
      <c r="B151" s="36" t="s">
        <v>293</v>
      </c>
      <c r="C151" s="36" t="s">
        <v>294</v>
      </c>
      <c r="D151" s="37" t="s">
        <v>36</v>
      </c>
      <c r="E151" s="72" t="s">
        <v>14</v>
      </c>
      <c r="F151" s="38">
        <v>41988</v>
      </c>
      <c r="G151" s="39">
        <v>151.66999999999999</v>
      </c>
      <c r="H151" s="37" t="s">
        <v>19</v>
      </c>
      <c r="I151" s="37">
        <v>20.92</v>
      </c>
      <c r="J151" s="40"/>
      <c r="K151" s="88"/>
    </row>
    <row r="152" spans="1:11" x14ac:dyDescent="0.25">
      <c r="A152" s="28">
        <v>34</v>
      </c>
      <c r="B152" s="36" t="s">
        <v>496</v>
      </c>
      <c r="C152" s="36" t="s">
        <v>212</v>
      </c>
      <c r="D152" s="37" t="s">
        <v>13</v>
      </c>
      <c r="E152" s="72" t="s">
        <v>14</v>
      </c>
      <c r="F152" s="38">
        <v>42887</v>
      </c>
      <c r="G152" s="39">
        <v>169</v>
      </c>
      <c r="H152" s="37" t="s">
        <v>19</v>
      </c>
      <c r="I152" s="37">
        <v>20.92</v>
      </c>
      <c r="J152" s="40"/>
      <c r="K152" s="35"/>
    </row>
    <row r="153" spans="1:11" ht="48" customHeight="1" x14ac:dyDescent="0.25">
      <c r="A153" s="28">
        <v>14</v>
      </c>
      <c r="B153" s="29" t="s">
        <v>295</v>
      </c>
      <c r="C153" s="36" t="s">
        <v>51</v>
      </c>
      <c r="D153" s="37" t="s">
        <v>44</v>
      </c>
      <c r="E153" s="72" t="s">
        <v>14</v>
      </c>
      <c r="F153" s="43">
        <v>37515</v>
      </c>
      <c r="G153" s="45" t="s">
        <v>30</v>
      </c>
      <c r="H153" s="46" t="s">
        <v>31</v>
      </c>
      <c r="I153" s="45">
        <v>95.75</v>
      </c>
      <c r="J153" s="44"/>
      <c r="K153" s="35"/>
    </row>
    <row r="154" spans="1:11" ht="67.5" customHeight="1" x14ac:dyDescent="0.25">
      <c r="A154" s="28">
        <v>56</v>
      </c>
      <c r="B154" s="29" t="s">
        <v>295</v>
      </c>
      <c r="C154" s="29" t="s">
        <v>65</v>
      </c>
      <c r="D154" s="30" t="s">
        <v>22</v>
      </c>
      <c r="E154" s="72" t="s">
        <v>14</v>
      </c>
      <c r="F154" s="31">
        <v>41064</v>
      </c>
      <c r="G154" s="32">
        <v>151.66999999999999</v>
      </c>
      <c r="H154" s="33" t="s">
        <v>19</v>
      </c>
      <c r="I154" s="37">
        <v>20.92</v>
      </c>
      <c r="J154" s="28"/>
      <c r="K154" s="73" t="s">
        <v>539</v>
      </c>
    </row>
    <row r="155" spans="1:11" ht="51" customHeight="1" x14ac:dyDescent="0.25">
      <c r="A155" s="28">
        <v>87</v>
      </c>
      <c r="B155" s="36" t="s">
        <v>296</v>
      </c>
      <c r="C155" s="36" t="s">
        <v>297</v>
      </c>
      <c r="D155" s="37" t="s">
        <v>22</v>
      </c>
      <c r="E155" s="72" t="s">
        <v>14</v>
      </c>
      <c r="F155" s="38">
        <v>42191</v>
      </c>
      <c r="G155" s="39">
        <v>151.66999999999999</v>
      </c>
      <c r="H155" s="37" t="s">
        <v>19</v>
      </c>
      <c r="I155" s="37">
        <v>20.92</v>
      </c>
      <c r="J155" s="40"/>
      <c r="K155" s="50"/>
    </row>
    <row r="156" spans="1:11" ht="48" customHeight="1" x14ac:dyDescent="0.25">
      <c r="A156" s="28">
        <v>22</v>
      </c>
      <c r="B156" s="29" t="s">
        <v>298</v>
      </c>
      <c r="C156" s="29" t="s">
        <v>299</v>
      </c>
      <c r="D156" s="30" t="s">
        <v>22</v>
      </c>
      <c r="E156" s="72" t="s">
        <v>14</v>
      </c>
      <c r="F156" s="31">
        <v>38901</v>
      </c>
      <c r="G156" s="32">
        <v>151.66999999999999</v>
      </c>
      <c r="H156" s="33" t="s">
        <v>19</v>
      </c>
      <c r="I156" s="37">
        <v>20.92</v>
      </c>
      <c r="J156" s="28"/>
      <c r="K156" s="34"/>
    </row>
    <row r="157" spans="1:11" ht="89.25" customHeight="1" x14ac:dyDescent="0.25">
      <c r="A157" s="28">
        <v>14</v>
      </c>
      <c r="B157" s="29" t="s">
        <v>300</v>
      </c>
      <c r="C157" s="36" t="s">
        <v>82</v>
      </c>
      <c r="D157" s="37" t="s">
        <v>36</v>
      </c>
      <c r="E157" s="72" t="s">
        <v>14</v>
      </c>
      <c r="F157" s="43">
        <v>38915</v>
      </c>
      <c r="G157" s="45">
        <v>162.5</v>
      </c>
      <c r="H157" s="46" t="s">
        <v>80</v>
      </c>
      <c r="I157" s="37"/>
      <c r="J157" s="44"/>
      <c r="K157" s="34"/>
    </row>
    <row r="158" spans="1:11" ht="89.25" customHeight="1" x14ac:dyDescent="0.25">
      <c r="A158" s="28">
        <v>33</v>
      </c>
      <c r="B158" s="29" t="s">
        <v>494</v>
      </c>
      <c r="C158" s="36" t="s">
        <v>284</v>
      </c>
      <c r="D158" s="37" t="s">
        <v>29</v>
      </c>
      <c r="E158" s="89" t="s">
        <v>14</v>
      </c>
      <c r="F158" s="43">
        <v>42884</v>
      </c>
      <c r="G158" s="45">
        <v>151.66999999999999</v>
      </c>
      <c r="H158" s="46" t="s">
        <v>31</v>
      </c>
      <c r="I158" s="45">
        <v>95.75</v>
      </c>
      <c r="J158" s="44" t="s">
        <v>169</v>
      </c>
      <c r="K158" s="34" t="s">
        <v>538</v>
      </c>
    </row>
    <row r="159" spans="1:11" ht="48" customHeight="1" x14ac:dyDescent="0.25">
      <c r="A159" s="28">
        <v>33</v>
      </c>
      <c r="B159" s="36" t="s">
        <v>301</v>
      </c>
      <c r="C159" s="36" t="s">
        <v>302</v>
      </c>
      <c r="D159" s="37" t="s">
        <v>36</v>
      </c>
      <c r="E159" s="37" t="s">
        <v>14</v>
      </c>
      <c r="F159" s="43">
        <v>32174</v>
      </c>
      <c r="G159" s="45">
        <v>162.5</v>
      </c>
      <c r="H159" s="46" t="s">
        <v>31</v>
      </c>
      <c r="I159" s="45">
        <v>95.75</v>
      </c>
      <c r="J159" s="44"/>
      <c r="K159" s="41"/>
    </row>
    <row r="160" spans="1:11" ht="48" customHeight="1" x14ac:dyDescent="0.25">
      <c r="A160" s="28">
        <v>49</v>
      </c>
      <c r="B160" s="36" t="s">
        <v>303</v>
      </c>
      <c r="C160" s="36" t="s">
        <v>304</v>
      </c>
      <c r="D160" s="37" t="s">
        <v>18</v>
      </c>
      <c r="E160" s="72" t="s">
        <v>14</v>
      </c>
      <c r="F160" s="43">
        <v>38353</v>
      </c>
      <c r="G160" s="45"/>
      <c r="H160" s="46" t="s">
        <v>31</v>
      </c>
      <c r="I160" s="45">
        <v>95.75</v>
      </c>
      <c r="J160" s="44"/>
      <c r="K160" s="50"/>
    </row>
    <row r="161" spans="1:11" ht="48" customHeight="1" x14ac:dyDescent="0.25">
      <c r="A161" s="28">
        <v>31</v>
      </c>
      <c r="B161" s="29" t="s">
        <v>305</v>
      </c>
      <c r="C161" s="29" t="s">
        <v>231</v>
      </c>
      <c r="D161" s="30" t="s">
        <v>13</v>
      </c>
      <c r="E161" s="72" t="s">
        <v>14</v>
      </c>
      <c r="F161" s="31">
        <v>37564</v>
      </c>
      <c r="G161" s="32">
        <v>151.66999999999999</v>
      </c>
      <c r="H161" s="33" t="s">
        <v>15</v>
      </c>
      <c r="I161" s="33"/>
      <c r="J161" s="28"/>
      <c r="K161" s="50"/>
    </row>
    <row r="162" spans="1:11" ht="48" customHeight="1" x14ac:dyDescent="0.25">
      <c r="A162" s="28">
        <v>35</v>
      </c>
      <c r="B162" s="29" t="s">
        <v>306</v>
      </c>
      <c r="C162" s="29" t="s">
        <v>307</v>
      </c>
      <c r="D162" s="30" t="s">
        <v>44</v>
      </c>
      <c r="E162" s="72" t="s">
        <v>14</v>
      </c>
      <c r="F162" s="31">
        <v>32791</v>
      </c>
      <c r="G162" s="45" t="s">
        <v>30</v>
      </c>
      <c r="H162" s="33" t="s">
        <v>31</v>
      </c>
      <c r="I162" s="45">
        <v>95.75</v>
      </c>
      <c r="J162" s="28"/>
      <c r="K162" s="28"/>
    </row>
    <row r="163" spans="1:11" ht="48" customHeight="1" x14ac:dyDescent="0.25">
      <c r="A163" s="41">
        <v>62</v>
      </c>
      <c r="B163" s="29" t="s">
        <v>308</v>
      </c>
      <c r="C163" s="42" t="s">
        <v>309</v>
      </c>
      <c r="D163" s="41" t="s">
        <v>22</v>
      </c>
      <c r="E163" s="41" t="s">
        <v>14</v>
      </c>
      <c r="F163" s="43">
        <v>42465</v>
      </c>
      <c r="G163" s="45">
        <v>151.66999999999999</v>
      </c>
      <c r="H163" s="46" t="s">
        <v>242</v>
      </c>
      <c r="I163" s="45">
        <v>95.75</v>
      </c>
      <c r="J163" s="30"/>
      <c r="K163" s="71"/>
    </row>
    <row r="164" spans="1:11" x14ac:dyDescent="0.25">
      <c r="A164" s="41">
        <v>62</v>
      </c>
      <c r="B164" s="29" t="s">
        <v>497</v>
      </c>
      <c r="C164" s="42" t="s">
        <v>227</v>
      </c>
      <c r="D164" s="41" t="s">
        <v>13</v>
      </c>
      <c r="E164" s="52" t="s">
        <v>14</v>
      </c>
      <c r="F164" s="43">
        <v>42898</v>
      </c>
      <c r="G164" s="45">
        <v>151.66999999999999</v>
      </c>
      <c r="H164" s="33" t="s">
        <v>31</v>
      </c>
      <c r="I164" s="45">
        <v>95.75</v>
      </c>
      <c r="J164" s="30"/>
      <c r="K164" s="50"/>
    </row>
    <row r="165" spans="1:11" ht="48" customHeight="1" x14ac:dyDescent="0.25">
      <c r="A165" s="28">
        <v>44</v>
      </c>
      <c r="B165" s="36" t="s">
        <v>312</v>
      </c>
      <c r="C165" s="36" t="s">
        <v>313</v>
      </c>
      <c r="D165" s="37" t="s">
        <v>36</v>
      </c>
      <c r="E165" s="72" t="s">
        <v>14</v>
      </c>
      <c r="F165" s="43">
        <v>40385</v>
      </c>
      <c r="G165" s="45">
        <v>143</v>
      </c>
      <c r="H165" s="46" t="s">
        <v>19</v>
      </c>
      <c r="I165" s="37">
        <v>20.92</v>
      </c>
      <c r="J165" s="44"/>
      <c r="K165" s="41" t="s">
        <v>534</v>
      </c>
    </row>
    <row r="166" spans="1:11" ht="48" customHeight="1" x14ac:dyDescent="0.25">
      <c r="A166" s="41">
        <v>62</v>
      </c>
      <c r="B166" s="29" t="s">
        <v>314</v>
      </c>
      <c r="C166" s="42" t="s">
        <v>94</v>
      </c>
      <c r="D166" s="41" t="s">
        <v>252</v>
      </c>
      <c r="E166" s="41" t="s">
        <v>163</v>
      </c>
      <c r="F166" s="43">
        <v>42450</v>
      </c>
      <c r="G166" s="45" t="s">
        <v>30</v>
      </c>
      <c r="H166" s="46" t="s">
        <v>31</v>
      </c>
      <c r="I166" s="46"/>
      <c r="J166" s="30"/>
      <c r="K166" s="28"/>
    </row>
    <row r="167" spans="1:11" ht="70.5" customHeight="1" x14ac:dyDescent="0.25">
      <c r="A167" s="28">
        <v>50</v>
      </c>
      <c r="B167" s="29" t="s">
        <v>315</v>
      </c>
      <c r="C167" s="36" t="s">
        <v>316</v>
      </c>
      <c r="D167" s="37" t="s">
        <v>36</v>
      </c>
      <c r="E167" s="72" t="s">
        <v>14</v>
      </c>
      <c r="F167" s="43">
        <v>37536</v>
      </c>
      <c r="G167" s="45">
        <v>162.5</v>
      </c>
      <c r="H167" s="46" t="s">
        <v>19</v>
      </c>
      <c r="I167" s="37">
        <v>20.92</v>
      </c>
      <c r="J167" s="44"/>
      <c r="K167" s="34"/>
    </row>
    <row r="168" spans="1:11" ht="48" customHeight="1" x14ac:dyDescent="0.25">
      <c r="A168" s="28">
        <v>44</v>
      </c>
      <c r="B168" s="29" t="s">
        <v>317</v>
      </c>
      <c r="C168" s="29" t="s">
        <v>65</v>
      </c>
      <c r="D168" s="30" t="s">
        <v>13</v>
      </c>
      <c r="E168" s="72" t="s">
        <v>14</v>
      </c>
      <c r="F168" s="31">
        <v>41099</v>
      </c>
      <c r="G168" s="32">
        <v>151.66999999999999</v>
      </c>
      <c r="H168" s="33" t="s">
        <v>19</v>
      </c>
      <c r="I168" s="37">
        <v>20.92</v>
      </c>
      <c r="J168" s="28"/>
      <c r="K168" s="34"/>
    </row>
    <row r="169" spans="1:11" ht="48" customHeight="1" x14ac:dyDescent="0.25">
      <c r="A169" s="28">
        <v>35</v>
      </c>
      <c r="B169" s="36" t="s">
        <v>318</v>
      </c>
      <c r="C169" s="36" t="s">
        <v>319</v>
      </c>
      <c r="D169" s="37" t="s">
        <v>36</v>
      </c>
      <c r="E169" s="37" t="s">
        <v>14</v>
      </c>
      <c r="F169" s="43">
        <v>42373</v>
      </c>
      <c r="G169" s="45">
        <v>151.66999999999999</v>
      </c>
      <c r="H169" s="46" t="s">
        <v>164</v>
      </c>
      <c r="I169" s="45">
        <v>95.75</v>
      </c>
      <c r="J169" s="44"/>
      <c r="K169" s="41"/>
    </row>
    <row r="170" spans="1:11" ht="48" customHeight="1" x14ac:dyDescent="0.25">
      <c r="A170" s="28">
        <v>72</v>
      </c>
      <c r="B170" s="29" t="s">
        <v>320</v>
      </c>
      <c r="C170" s="29" t="s">
        <v>321</v>
      </c>
      <c r="D170" s="30" t="s">
        <v>44</v>
      </c>
      <c r="E170" s="72" t="s">
        <v>14</v>
      </c>
      <c r="F170" s="31">
        <v>37914</v>
      </c>
      <c r="G170" s="45" t="s">
        <v>30</v>
      </c>
      <c r="H170" s="33" t="s">
        <v>19</v>
      </c>
      <c r="I170" s="37">
        <v>20.92</v>
      </c>
      <c r="J170" s="28"/>
      <c r="K170" s="28"/>
    </row>
    <row r="171" spans="1:11" ht="48" customHeight="1" x14ac:dyDescent="0.25">
      <c r="A171" s="28">
        <v>87</v>
      </c>
      <c r="B171" s="29" t="s">
        <v>322</v>
      </c>
      <c r="C171" s="29" t="s">
        <v>323</v>
      </c>
      <c r="D171" s="30" t="s">
        <v>13</v>
      </c>
      <c r="E171" s="72" t="s">
        <v>14</v>
      </c>
      <c r="F171" s="31">
        <v>42807</v>
      </c>
      <c r="G171" s="45">
        <v>169</v>
      </c>
      <c r="H171" s="33" t="s">
        <v>242</v>
      </c>
      <c r="I171" s="45">
        <v>95.75</v>
      </c>
      <c r="J171" s="28"/>
      <c r="K171" s="35"/>
    </row>
    <row r="172" spans="1:11" ht="48" customHeight="1" x14ac:dyDescent="0.25">
      <c r="A172" s="28">
        <v>29</v>
      </c>
      <c r="B172" s="29" t="s">
        <v>507</v>
      </c>
      <c r="C172" s="29" t="s">
        <v>96</v>
      </c>
      <c r="D172" s="30" t="s">
        <v>18</v>
      </c>
      <c r="E172" s="72" t="s">
        <v>14</v>
      </c>
      <c r="F172" s="31">
        <v>42849</v>
      </c>
      <c r="G172" s="45"/>
      <c r="H172" s="33" t="s">
        <v>164</v>
      </c>
      <c r="I172" s="45">
        <v>95.75</v>
      </c>
      <c r="J172" s="28"/>
      <c r="K172" s="35" t="s">
        <v>531</v>
      </c>
    </row>
    <row r="173" spans="1:11" ht="48" customHeight="1" x14ac:dyDescent="0.25">
      <c r="A173" s="28">
        <v>29</v>
      </c>
      <c r="B173" s="29" t="s">
        <v>523</v>
      </c>
      <c r="C173" s="29" t="s">
        <v>524</v>
      </c>
      <c r="D173" s="30" t="s">
        <v>13</v>
      </c>
      <c r="E173" s="72" t="s">
        <v>14</v>
      </c>
      <c r="F173" s="31">
        <v>42948</v>
      </c>
      <c r="G173" s="45">
        <v>151.66999999999999</v>
      </c>
      <c r="H173" s="33" t="s">
        <v>19</v>
      </c>
      <c r="I173" s="45">
        <v>20.92</v>
      </c>
      <c r="J173" s="28" t="s">
        <v>169</v>
      </c>
      <c r="K173" s="35"/>
    </row>
    <row r="174" spans="1:11" ht="48" customHeight="1" x14ac:dyDescent="0.25">
      <c r="A174" s="28">
        <v>35</v>
      </c>
      <c r="B174" s="29" t="s">
        <v>324</v>
      </c>
      <c r="C174" s="29" t="s">
        <v>200</v>
      </c>
      <c r="D174" s="30" t="s">
        <v>22</v>
      </c>
      <c r="E174" s="72" t="s">
        <v>14</v>
      </c>
      <c r="F174" s="31">
        <v>40882</v>
      </c>
      <c r="G174" s="32">
        <v>151.66999999999999</v>
      </c>
      <c r="H174" s="33" t="s">
        <v>19</v>
      </c>
      <c r="I174" s="37">
        <v>20.92</v>
      </c>
      <c r="J174" s="28"/>
      <c r="K174" s="28"/>
    </row>
    <row r="175" spans="1:11" ht="48" customHeight="1" x14ac:dyDescent="0.25">
      <c r="A175" s="28">
        <v>35</v>
      </c>
      <c r="B175" s="36" t="s">
        <v>325</v>
      </c>
      <c r="C175" s="36" t="s">
        <v>65</v>
      </c>
      <c r="D175" s="37" t="s">
        <v>18</v>
      </c>
      <c r="E175" s="37" t="s">
        <v>14</v>
      </c>
      <c r="F175" s="43">
        <v>42352</v>
      </c>
      <c r="G175" s="45"/>
      <c r="H175" s="46" t="s">
        <v>19</v>
      </c>
      <c r="I175" s="37">
        <v>20.92</v>
      </c>
      <c r="J175" s="44"/>
      <c r="K175" s="50"/>
    </row>
    <row r="176" spans="1:11" ht="48" customHeight="1" x14ac:dyDescent="0.25">
      <c r="A176" s="41">
        <v>76</v>
      </c>
      <c r="B176" s="29" t="s">
        <v>326</v>
      </c>
      <c r="C176" s="42" t="s">
        <v>255</v>
      </c>
      <c r="D176" s="41" t="s">
        <v>22</v>
      </c>
      <c r="E176" s="41" t="s">
        <v>14</v>
      </c>
      <c r="F176" s="43">
        <v>42522</v>
      </c>
      <c r="G176" s="45">
        <v>151.66999999999999</v>
      </c>
      <c r="H176" s="46" t="s">
        <v>19</v>
      </c>
      <c r="I176" s="37">
        <v>20.92</v>
      </c>
      <c r="J176" s="41" t="s">
        <v>41</v>
      </c>
      <c r="K176" s="71"/>
    </row>
    <row r="177" spans="1:11" ht="48" customHeight="1" x14ac:dyDescent="0.25">
      <c r="A177" s="28">
        <v>87</v>
      </c>
      <c r="B177" s="36" t="s">
        <v>327</v>
      </c>
      <c r="C177" s="36" t="s">
        <v>207</v>
      </c>
      <c r="D177" s="37" t="s">
        <v>44</v>
      </c>
      <c r="E177" s="72" t="s">
        <v>14</v>
      </c>
      <c r="F177" s="38">
        <v>29037</v>
      </c>
      <c r="G177" s="45" t="s">
        <v>30</v>
      </c>
      <c r="H177" s="37" t="s">
        <v>31</v>
      </c>
      <c r="I177" s="45">
        <v>95.75</v>
      </c>
      <c r="J177" s="40"/>
      <c r="K177" s="50"/>
    </row>
    <row r="178" spans="1:11" ht="48" customHeight="1" x14ac:dyDescent="0.25">
      <c r="A178" s="28">
        <v>31</v>
      </c>
      <c r="B178" s="29" t="s">
        <v>328</v>
      </c>
      <c r="C178" s="29" t="s">
        <v>329</v>
      </c>
      <c r="D178" s="30" t="s">
        <v>44</v>
      </c>
      <c r="E178" s="72" t="s">
        <v>14</v>
      </c>
      <c r="F178" s="31">
        <v>28825</v>
      </c>
      <c r="G178" s="45" t="s">
        <v>30</v>
      </c>
      <c r="H178" s="33" t="s">
        <v>55</v>
      </c>
      <c r="I178" s="33">
        <v>44.41</v>
      </c>
      <c r="J178" s="28"/>
      <c r="K178" s="34"/>
    </row>
    <row r="179" spans="1:11" ht="48" customHeight="1" x14ac:dyDescent="0.25">
      <c r="A179" s="28">
        <v>31</v>
      </c>
      <c r="B179" s="29" t="s">
        <v>330</v>
      </c>
      <c r="C179" s="29" t="s">
        <v>53</v>
      </c>
      <c r="D179" s="30" t="s">
        <v>36</v>
      </c>
      <c r="E179" s="72" t="s">
        <v>14</v>
      </c>
      <c r="F179" s="31">
        <v>41652</v>
      </c>
      <c r="G179" s="32">
        <v>121.33</v>
      </c>
      <c r="H179" s="33" t="s">
        <v>19</v>
      </c>
      <c r="I179" s="37">
        <v>20.92</v>
      </c>
      <c r="J179" s="28"/>
      <c r="K179" s="34"/>
    </row>
    <row r="180" spans="1:11" ht="48" customHeight="1" x14ac:dyDescent="0.25">
      <c r="A180" s="28">
        <v>22</v>
      </c>
      <c r="B180" s="29" t="s">
        <v>331</v>
      </c>
      <c r="C180" s="29" t="s">
        <v>332</v>
      </c>
      <c r="D180" s="30" t="s">
        <v>105</v>
      </c>
      <c r="E180" s="30"/>
      <c r="F180" s="31">
        <v>42614</v>
      </c>
      <c r="G180" s="32">
        <v>151.66999999999999</v>
      </c>
      <c r="H180" s="46" t="s">
        <v>19</v>
      </c>
      <c r="I180" s="33"/>
      <c r="J180" s="28"/>
      <c r="K180" s="34"/>
    </row>
    <row r="181" spans="1:11" x14ac:dyDescent="0.25">
      <c r="A181" s="28">
        <v>22</v>
      </c>
      <c r="B181" s="29" t="s">
        <v>333</v>
      </c>
      <c r="C181" s="29" t="s">
        <v>212</v>
      </c>
      <c r="D181" s="30" t="s">
        <v>22</v>
      </c>
      <c r="E181" s="72" t="s">
        <v>14</v>
      </c>
      <c r="F181" s="31">
        <v>40560</v>
      </c>
      <c r="G181" s="32">
        <v>151.66999999999999</v>
      </c>
      <c r="H181" s="33" t="s">
        <v>19</v>
      </c>
      <c r="I181" s="37">
        <v>20.92</v>
      </c>
      <c r="J181" s="28"/>
      <c r="K181" s="34" t="s">
        <v>546</v>
      </c>
    </row>
    <row r="182" spans="1:11" ht="48" customHeight="1" x14ac:dyDescent="0.25">
      <c r="A182" s="28">
        <v>35</v>
      </c>
      <c r="B182" s="36" t="s">
        <v>334</v>
      </c>
      <c r="C182" s="36" t="s">
        <v>335</v>
      </c>
      <c r="D182" s="37" t="s">
        <v>36</v>
      </c>
      <c r="E182" s="72" t="s">
        <v>14</v>
      </c>
      <c r="F182" s="43">
        <v>38447</v>
      </c>
      <c r="G182" s="45">
        <v>162.5</v>
      </c>
      <c r="H182" s="46" t="s">
        <v>19</v>
      </c>
      <c r="I182" s="37">
        <v>20.92</v>
      </c>
      <c r="J182" s="44"/>
      <c r="K182" s="41"/>
    </row>
    <row r="183" spans="1:11" ht="48" customHeight="1" x14ac:dyDescent="0.25">
      <c r="A183" s="28">
        <v>44</v>
      </c>
      <c r="B183" s="29" t="s">
        <v>336</v>
      </c>
      <c r="C183" s="29" t="s">
        <v>337</v>
      </c>
      <c r="D183" s="30" t="s">
        <v>22</v>
      </c>
      <c r="E183" s="72" t="s">
        <v>14</v>
      </c>
      <c r="F183" s="31">
        <v>38019</v>
      </c>
      <c r="G183" s="32">
        <v>151.66999999999999</v>
      </c>
      <c r="H183" s="33" t="s">
        <v>19</v>
      </c>
      <c r="I183" s="37">
        <v>20.92</v>
      </c>
      <c r="J183" s="28"/>
      <c r="K183" s="34"/>
    </row>
    <row r="184" spans="1:11" ht="66" customHeight="1" x14ac:dyDescent="0.25">
      <c r="A184" s="28">
        <v>31</v>
      </c>
      <c r="B184" s="29" t="s">
        <v>338</v>
      </c>
      <c r="C184" s="29" t="s">
        <v>277</v>
      </c>
      <c r="D184" s="30" t="s">
        <v>22</v>
      </c>
      <c r="E184" s="72" t="s">
        <v>14</v>
      </c>
      <c r="F184" s="31">
        <v>39114</v>
      </c>
      <c r="G184" s="32">
        <v>151.66999999999999</v>
      </c>
      <c r="H184" s="33" t="s">
        <v>55</v>
      </c>
      <c r="I184" s="33">
        <v>44.41</v>
      </c>
      <c r="J184" s="28"/>
      <c r="K184" s="34"/>
    </row>
    <row r="185" spans="1:11" ht="48" customHeight="1" x14ac:dyDescent="0.25">
      <c r="A185" s="28">
        <v>85</v>
      </c>
      <c r="B185" s="29" t="s">
        <v>339</v>
      </c>
      <c r="C185" s="29" t="s">
        <v>340</v>
      </c>
      <c r="D185" s="30" t="s">
        <v>22</v>
      </c>
      <c r="E185" s="72" t="s">
        <v>14</v>
      </c>
      <c r="F185" s="31">
        <v>39251</v>
      </c>
      <c r="G185" s="32">
        <v>151.66999999999999</v>
      </c>
      <c r="H185" s="33" t="s">
        <v>19</v>
      </c>
      <c r="I185" s="37">
        <v>20.92</v>
      </c>
      <c r="J185" s="28"/>
      <c r="K185" s="34"/>
    </row>
    <row r="186" spans="1:11" ht="48" customHeight="1" x14ac:dyDescent="0.25">
      <c r="A186" s="28">
        <v>87</v>
      </c>
      <c r="B186" s="36" t="s">
        <v>341</v>
      </c>
      <c r="C186" s="36" t="s">
        <v>342</v>
      </c>
      <c r="D186" s="37" t="s">
        <v>343</v>
      </c>
      <c r="E186" s="72" t="s">
        <v>14</v>
      </c>
      <c r="F186" s="38">
        <v>42373</v>
      </c>
      <c r="G186" s="39">
        <v>73.66</v>
      </c>
      <c r="H186" s="46" t="s">
        <v>19</v>
      </c>
      <c r="I186" s="37">
        <v>20.92</v>
      </c>
      <c r="J186" s="40"/>
      <c r="K186" s="50"/>
    </row>
    <row r="187" spans="1:11" ht="52.5" customHeight="1" x14ac:dyDescent="0.25">
      <c r="A187" s="28">
        <v>31</v>
      </c>
      <c r="B187" s="36" t="s">
        <v>344</v>
      </c>
      <c r="C187" s="36" t="s">
        <v>345</v>
      </c>
      <c r="D187" s="37" t="s">
        <v>44</v>
      </c>
      <c r="E187" s="37" t="s">
        <v>137</v>
      </c>
      <c r="F187" s="43">
        <v>42401</v>
      </c>
      <c r="G187" s="45" t="s">
        <v>30</v>
      </c>
      <c r="H187" s="46" t="s">
        <v>19</v>
      </c>
      <c r="I187" s="37">
        <v>20.92</v>
      </c>
      <c r="J187" s="44"/>
      <c r="K187" s="41"/>
    </row>
    <row r="188" spans="1:11" ht="48" customHeight="1" x14ac:dyDescent="0.25">
      <c r="A188" s="28">
        <v>29</v>
      </c>
      <c r="B188" s="29" t="s">
        <v>346</v>
      </c>
      <c r="C188" s="29" t="s">
        <v>347</v>
      </c>
      <c r="D188" s="30" t="s">
        <v>22</v>
      </c>
      <c r="E188" s="72" t="s">
        <v>14</v>
      </c>
      <c r="F188" s="31">
        <v>40708</v>
      </c>
      <c r="G188" s="32">
        <v>151.66999999999999</v>
      </c>
      <c r="H188" s="33" t="s">
        <v>80</v>
      </c>
      <c r="I188" s="37"/>
      <c r="J188" s="28"/>
      <c r="K188" s="28" t="s">
        <v>535</v>
      </c>
    </row>
    <row r="189" spans="1:11" ht="48" customHeight="1" x14ac:dyDescent="0.25">
      <c r="A189" s="28">
        <v>22</v>
      </c>
      <c r="B189" s="36" t="s">
        <v>348</v>
      </c>
      <c r="C189" s="36" t="s">
        <v>349</v>
      </c>
      <c r="D189" s="37" t="s">
        <v>18</v>
      </c>
      <c r="E189" s="72" t="s">
        <v>14</v>
      </c>
      <c r="F189" s="43">
        <v>32909</v>
      </c>
      <c r="G189" s="45"/>
      <c r="H189" s="46" t="s">
        <v>19</v>
      </c>
      <c r="I189" s="37">
        <v>20.92</v>
      </c>
      <c r="J189" s="44"/>
      <c r="K189" s="41"/>
    </row>
    <row r="190" spans="1:11" ht="48" customHeight="1" x14ac:dyDescent="0.25">
      <c r="A190" s="28">
        <v>72</v>
      </c>
      <c r="B190" s="29" t="s">
        <v>350</v>
      </c>
      <c r="C190" s="29" t="s">
        <v>227</v>
      </c>
      <c r="D190" s="30" t="s">
        <v>22</v>
      </c>
      <c r="E190" s="72" t="s">
        <v>14</v>
      </c>
      <c r="F190" s="31">
        <v>38635</v>
      </c>
      <c r="G190" s="32">
        <v>151.66999999999999</v>
      </c>
      <c r="H190" s="33" t="s">
        <v>351</v>
      </c>
      <c r="I190" s="33"/>
      <c r="J190" s="28"/>
      <c r="K190" s="28"/>
    </row>
    <row r="191" spans="1:11" ht="48" customHeight="1" x14ac:dyDescent="0.25">
      <c r="A191" s="28">
        <v>33</v>
      </c>
      <c r="B191" s="36" t="s">
        <v>352</v>
      </c>
      <c r="C191" s="36" t="s">
        <v>353</v>
      </c>
      <c r="D191" s="37" t="s">
        <v>18</v>
      </c>
      <c r="E191" s="37" t="s">
        <v>14</v>
      </c>
      <c r="F191" s="43">
        <v>42248</v>
      </c>
      <c r="G191" s="45"/>
      <c r="H191" s="46" t="s">
        <v>19</v>
      </c>
      <c r="I191" s="45"/>
      <c r="J191" s="44"/>
      <c r="K191" s="41" t="s">
        <v>354</v>
      </c>
    </row>
    <row r="192" spans="1:11" ht="48" customHeight="1" x14ac:dyDescent="0.25">
      <c r="A192" s="28">
        <v>85</v>
      </c>
      <c r="B192" s="29" t="s">
        <v>355</v>
      </c>
      <c r="C192" s="29" t="s">
        <v>356</v>
      </c>
      <c r="D192" s="30" t="s">
        <v>22</v>
      </c>
      <c r="E192" s="72" t="s">
        <v>14</v>
      </c>
      <c r="F192" s="31">
        <v>41519</v>
      </c>
      <c r="G192" s="32">
        <v>151.66999999999999</v>
      </c>
      <c r="H192" s="33" t="s">
        <v>357</v>
      </c>
      <c r="I192" s="37">
        <v>20.92</v>
      </c>
      <c r="J192" s="28"/>
      <c r="K192" s="34"/>
    </row>
    <row r="193" spans="1:11" x14ac:dyDescent="0.25">
      <c r="A193" s="28">
        <v>49</v>
      </c>
      <c r="B193" s="29" t="s">
        <v>513</v>
      </c>
      <c r="C193" s="29" t="s">
        <v>514</v>
      </c>
      <c r="D193" s="30" t="s">
        <v>22</v>
      </c>
      <c r="E193" s="72" t="s">
        <v>98</v>
      </c>
      <c r="F193" s="31">
        <v>42933</v>
      </c>
      <c r="G193" s="32">
        <v>151.66999999999999</v>
      </c>
      <c r="H193" s="33" t="s">
        <v>80</v>
      </c>
      <c r="I193" s="37"/>
      <c r="J193" s="28"/>
      <c r="K193" s="34"/>
    </row>
    <row r="194" spans="1:11" ht="48" customHeight="1" x14ac:dyDescent="0.25">
      <c r="A194" s="28">
        <v>44</v>
      </c>
      <c r="B194" s="36" t="s">
        <v>358</v>
      </c>
      <c r="C194" s="36" t="s">
        <v>359</v>
      </c>
      <c r="D194" s="37" t="s">
        <v>18</v>
      </c>
      <c r="E194" s="72" t="s">
        <v>14</v>
      </c>
      <c r="F194" s="43">
        <v>41218</v>
      </c>
      <c r="G194" s="45"/>
      <c r="H194" s="46" t="s">
        <v>31</v>
      </c>
      <c r="I194" s="45">
        <v>95.75</v>
      </c>
      <c r="J194" s="44"/>
      <c r="K194" s="41"/>
    </row>
    <row r="195" spans="1:11" ht="51.75" customHeight="1" x14ac:dyDescent="0.25">
      <c r="A195" s="28">
        <v>22</v>
      </c>
      <c r="B195" s="36" t="s">
        <v>360</v>
      </c>
      <c r="C195" s="36" t="s">
        <v>361</v>
      </c>
      <c r="D195" s="37"/>
      <c r="E195" s="72" t="s">
        <v>14</v>
      </c>
      <c r="F195" s="43">
        <v>42310</v>
      </c>
      <c r="G195" s="45">
        <v>17.329999999999998</v>
      </c>
      <c r="H195" s="46" t="s">
        <v>15</v>
      </c>
      <c r="I195" s="45"/>
      <c r="J195" s="44"/>
      <c r="K195" s="43"/>
    </row>
    <row r="196" spans="1:11" x14ac:dyDescent="0.25">
      <c r="A196" s="28">
        <v>31</v>
      </c>
      <c r="B196" s="29" t="s">
        <v>362</v>
      </c>
      <c r="C196" s="29" t="s">
        <v>193</v>
      </c>
      <c r="D196" s="30" t="s">
        <v>13</v>
      </c>
      <c r="E196" s="72" t="s">
        <v>14</v>
      </c>
      <c r="F196" s="31">
        <v>32618</v>
      </c>
      <c r="G196" s="32">
        <v>151.66999999999999</v>
      </c>
      <c r="H196" s="33" t="s">
        <v>15</v>
      </c>
      <c r="I196" s="33"/>
      <c r="J196" s="28"/>
      <c r="K196" s="34"/>
    </row>
    <row r="197" spans="1:11" ht="48" customHeight="1" x14ac:dyDescent="0.25">
      <c r="A197" s="28">
        <v>44</v>
      </c>
      <c r="B197" s="36" t="s">
        <v>363</v>
      </c>
      <c r="C197" s="36" t="s">
        <v>364</v>
      </c>
      <c r="D197" s="37" t="s">
        <v>18</v>
      </c>
      <c r="E197" s="72" t="s">
        <v>14</v>
      </c>
      <c r="F197" s="43">
        <v>41155</v>
      </c>
      <c r="G197" s="45"/>
      <c r="H197" s="46" t="s">
        <v>19</v>
      </c>
      <c r="I197" s="37">
        <v>20.92</v>
      </c>
      <c r="J197" s="44"/>
      <c r="K197" s="50"/>
    </row>
    <row r="198" spans="1:11" ht="48" customHeight="1" x14ac:dyDescent="0.25">
      <c r="A198" s="28">
        <v>31</v>
      </c>
      <c r="B198" s="36" t="s">
        <v>365</v>
      </c>
      <c r="C198" s="36" t="s">
        <v>133</v>
      </c>
      <c r="D198" s="37" t="s">
        <v>62</v>
      </c>
      <c r="E198" s="72" t="s">
        <v>14</v>
      </c>
      <c r="F198" s="43">
        <v>42445</v>
      </c>
      <c r="G198" s="45"/>
      <c r="H198" s="46" t="s">
        <v>19</v>
      </c>
      <c r="I198" s="37">
        <v>20.92</v>
      </c>
      <c r="J198" s="44"/>
      <c r="K198" s="41"/>
    </row>
    <row r="199" spans="1:11" ht="48" customHeight="1" x14ac:dyDescent="0.25">
      <c r="A199" s="28">
        <v>17</v>
      </c>
      <c r="B199" s="36" t="s">
        <v>495</v>
      </c>
      <c r="C199" s="36" t="s">
        <v>104</v>
      </c>
      <c r="D199" s="37" t="s">
        <v>13</v>
      </c>
      <c r="E199" s="72" t="s">
        <v>14</v>
      </c>
      <c r="F199" s="43">
        <v>42849</v>
      </c>
      <c r="G199" s="45">
        <v>151.66999999999999</v>
      </c>
      <c r="H199" s="46" t="s">
        <v>31</v>
      </c>
      <c r="I199" s="37">
        <v>95.75</v>
      </c>
      <c r="J199" s="44"/>
      <c r="K199" s="41"/>
    </row>
    <row r="200" spans="1:11" ht="48" customHeight="1" x14ac:dyDescent="0.25">
      <c r="A200" s="28">
        <v>31</v>
      </c>
      <c r="B200" s="29" t="s">
        <v>366</v>
      </c>
      <c r="C200" s="29" t="s">
        <v>367</v>
      </c>
      <c r="D200" s="30" t="s">
        <v>44</v>
      </c>
      <c r="E200" s="72" t="s">
        <v>14</v>
      </c>
      <c r="F200" s="31">
        <v>32412</v>
      </c>
      <c r="G200" s="45" t="s">
        <v>30</v>
      </c>
      <c r="H200" s="33" t="s">
        <v>55</v>
      </c>
      <c r="I200" s="33">
        <v>44.41</v>
      </c>
      <c r="J200" s="28"/>
      <c r="K200" s="41" t="s">
        <v>368</v>
      </c>
    </row>
    <row r="201" spans="1:11" ht="48" customHeight="1" x14ac:dyDescent="0.25">
      <c r="A201" s="28">
        <v>33</v>
      </c>
      <c r="B201" s="36" t="s">
        <v>369</v>
      </c>
      <c r="C201" s="36" t="s">
        <v>370</v>
      </c>
      <c r="D201" s="37" t="s">
        <v>44</v>
      </c>
      <c r="E201" s="37" t="s">
        <v>14</v>
      </c>
      <c r="F201" s="43">
        <v>41575</v>
      </c>
      <c r="G201" s="45" t="s">
        <v>30</v>
      </c>
      <c r="H201" s="46" t="s">
        <v>31</v>
      </c>
      <c r="I201" s="45">
        <v>95.75</v>
      </c>
      <c r="J201" s="44"/>
      <c r="K201" s="41"/>
    </row>
    <row r="202" spans="1:11" x14ac:dyDescent="0.25">
      <c r="A202" s="28">
        <v>35</v>
      </c>
      <c r="B202" s="36" t="s">
        <v>371</v>
      </c>
      <c r="C202" s="36" t="s">
        <v>372</v>
      </c>
      <c r="D202" s="37" t="s">
        <v>36</v>
      </c>
      <c r="E202" s="72" t="s">
        <v>14</v>
      </c>
      <c r="F202" s="43">
        <v>31079</v>
      </c>
      <c r="G202" s="45">
        <v>151.66999999999999</v>
      </c>
      <c r="H202" s="46" t="s">
        <v>19</v>
      </c>
      <c r="I202" s="37">
        <v>20.92</v>
      </c>
      <c r="J202" s="48"/>
      <c r="K202" s="41"/>
    </row>
    <row r="203" spans="1:11" ht="48" customHeight="1" x14ac:dyDescent="0.25">
      <c r="A203" s="28">
        <v>72</v>
      </c>
      <c r="B203" s="29" t="s">
        <v>373</v>
      </c>
      <c r="C203" s="29" t="s">
        <v>374</v>
      </c>
      <c r="D203" s="30" t="s">
        <v>22</v>
      </c>
      <c r="E203" s="72" t="s">
        <v>14</v>
      </c>
      <c r="F203" s="31">
        <v>36563</v>
      </c>
      <c r="G203" s="32">
        <v>151.66999999999999</v>
      </c>
      <c r="H203" s="33" t="s">
        <v>31</v>
      </c>
      <c r="I203" s="45">
        <v>95.75</v>
      </c>
      <c r="J203" s="28"/>
      <c r="K203" s="34"/>
    </row>
    <row r="204" spans="1:11" ht="48" customHeight="1" x14ac:dyDescent="0.25">
      <c r="A204" s="28">
        <v>87</v>
      </c>
      <c r="B204" s="36" t="s">
        <v>373</v>
      </c>
      <c r="C204" s="36" t="s">
        <v>375</v>
      </c>
      <c r="D204" s="37" t="s">
        <v>29</v>
      </c>
      <c r="E204" s="72" t="s">
        <v>14</v>
      </c>
      <c r="F204" s="38">
        <v>28246</v>
      </c>
      <c r="G204" s="39">
        <v>151.66999999999999</v>
      </c>
      <c r="H204" s="37" t="s">
        <v>15</v>
      </c>
      <c r="I204" s="37"/>
      <c r="J204" s="40"/>
      <c r="K204" s="41"/>
    </row>
    <row r="205" spans="1:11" x14ac:dyDescent="0.25">
      <c r="A205" s="28">
        <v>33</v>
      </c>
      <c r="B205" s="36" t="s">
        <v>376</v>
      </c>
      <c r="C205" s="36" t="s">
        <v>377</v>
      </c>
      <c r="D205" s="37" t="s">
        <v>18</v>
      </c>
      <c r="E205" s="37" t="s">
        <v>14</v>
      </c>
      <c r="F205" s="43">
        <v>40630</v>
      </c>
      <c r="G205" s="45"/>
      <c r="H205" s="46" t="s">
        <v>19</v>
      </c>
      <c r="I205" s="37">
        <v>20.92</v>
      </c>
      <c r="J205" s="44"/>
      <c r="K205" s="50"/>
    </row>
    <row r="206" spans="1:11" ht="48" customHeight="1" x14ac:dyDescent="0.25">
      <c r="A206" s="28">
        <v>17</v>
      </c>
      <c r="B206" s="29" t="s">
        <v>378</v>
      </c>
      <c r="C206" s="29" t="s">
        <v>379</v>
      </c>
      <c r="D206" s="30" t="s">
        <v>25</v>
      </c>
      <c r="E206" s="30"/>
      <c r="F206" s="31">
        <v>42614</v>
      </c>
      <c r="G206" s="32">
        <v>151.66999999999999</v>
      </c>
      <c r="H206" s="46" t="s">
        <v>19</v>
      </c>
      <c r="I206" s="33"/>
      <c r="J206" s="28"/>
      <c r="K206" s="34"/>
    </row>
    <row r="207" spans="1:11" ht="48" customHeight="1" x14ac:dyDescent="0.25">
      <c r="A207" s="28">
        <v>14</v>
      </c>
      <c r="B207" s="29" t="s">
        <v>380</v>
      </c>
      <c r="C207" s="36" t="s">
        <v>381</v>
      </c>
      <c r="D207" s="37" t="s">
        <v>36</v>
      </c>
      <c r="E207" s="72" t="s">
        <v>14</v>
      </c>
      <c r="F207" s="43">
        <v>36434</v>
      </c>
      <c r="G207" s="45">
        <v>162.5</v>
      </c>
      <c r="H207" s="46" t="s">
        <v>19</v>
      </c>
      <c r="I207" s="37">
        <v>20.92</v>
      </c>
      <c r="J207" s="44"/>
      <c r="K207" s="34"/>
    </row>
    <row r="208" spans="1:11" ht="48" customHeight="1" x14ac:dyDescent="0.25">
      <c r="A208" s="28">
        <v>35</v>
      </c>
      <c r="B208" s="29" t="s">
        <v>382</v>
      </c>
      <c r="C208" s="29" t="s">
        <v>383</v>
      </c>
      <c r="D208" s="30" t="s">
        <v>105</v>
      </c>
      <c r="E208" s="30"/>
      <c r="F208" s="31">
        <v>42614</v>
      </c>
      <c r="G208" s="32">
        <v>151.66999999999999</v>
      </c>
      <c r="H208" s="46" t="s">
        <v>19</v>
      </c>
      <c r="I208" s="33"/>
      <c r="J208" s="28"/>
      <c r="K208" s="34"/>
    </row>
    <row r="209" spans="1:11" x14ac:dyDescent="0.25">
      <c r="A209" s="28">
        <v>31</v>
      </c>
      <c r="B209" s="29" t="s">
        <v>498</v>
      </c>
      <c r="C209" s="29" t="s">
        <v>499</v>
      </c>
      <c r="D209" s="30" t="s">
        <v>29</v>
      </c>
      <c r="E209" s="89" t="s">
        <v>14</v>
      </c>
      <c r="F209" s="31">
        <v>42898</v>
      </c>
      <c r="G209" s="32">
        <v>151.66999999999999</v>
      </c>
      <c r="H209" s="33" t="s">
        <v>31</v>
      </c>
      <c r="I209" s="45">
        <v>95.75</v>
      </c>
      <c r="J209" s="28"/>
      <c r="K209" s="41"/>
    </row>
    <row r="210" spans="1:11" ht="48" customHeight="1" x14ac:dyDescent="0.25">
      <c r="A210" s="28">
        <v>44</v>
      </c>
      <c r="B210" s="36" t="s">
        <v>384</v>
      </c>
      <c r="C210" s="36" t="s">
        <v>256</v>
      </c>
      <c r="D210" s="37" t="s">
        <v>44</v>
      </c>
      <c r="E210" s="72" t="s">
        <v>14</v>
      </c>
      <c r="F210" s="43">
        <v>40016</v>
      </c>
      <c r="G210" s="45" t="s">
        <v>30</v>
      </c>
      <c r="H210" s="46" t="s">
        <v>19</v>
      </c>
      <c r="I210" s="37">
        <v>20.92</v>
      </c>
      <c r="J210" s="44"/>
      <c r="K210" s="41"/>
    </row>
    <row r="211" spans="1:11" ht="48" customHeight="1" x14ac:dyDescent="0.25">
      <c r="A211" s="28">
        <v>31</v>
      </c>
      <c r="B211" s="29" t="s">
        <v>385</v>
      </c>
      <c r="C211" s="29" t="s">
        <v>386</v>
      </c>
      <c r="D211" s="30" t="s">
        <v>36</v>
      </c>
      <c r="E211" s="72" t="s">
        <v>14</v>
      </c>
      <c r="F211" s="31">
        <v>39272</v>
      </c>
      <c r="G211" s="32">
        <v>151.66999999999999</v>
      </c>
      <c r="H211" s="33" t="s">
        <v>55</v>
      </c>
      <c r="I211" s="33">
        <v>44.41</v>
      </c>
      <c r="J211" s="28"/>
      <c r="K211" s="34"/>
    </row>
    <row r="212" spans="1:11" ht="48" customHeight="1" x14ac:dyDescent="0.25">
      <c r="A212" s="28">
        <v>34</v>
      </c>
      <c r="B212" s="29" t="s">
        <v>387</v>
      </c>
      <c r="C212" s="29" t="s">
        <v>133</v>
      </c>
      <c r="D212" s="30" t="s">
        <v>140</v>
      </c>
      <c r="E212" s="72" t="s">
        <v>14</v>
      </c>
      <c r="F212" s="31">
        <v>42646</v>
      </c>
      <c r="G212" s="45" t="s">
        <v>30</v>
      </c>
      <c r="H212" s="33" t="s">
        <v>164</v>
      </c>
      <c r="I212" s="33"/>
      <c r="J212" s="28"/>
      <c r="K212" s="34"/>
    </row>
    <row r="213" spans="1:11" ht="79.5" customHeight="1" x14ac:dyDescent="0.25">
      <c r="A213" s="28">
        <v>35</v>
      </c>
      <c r="B213" s="29" t="s">
        <v>388</v>
      </c>
      <c r="C213" s="29" t="s">
        <v>389</v>
      </c>
      <c r="D213" s="30" t="s">
        <v>22</v>
      </c>
      <c r="E213" s="72" t="s">
        <v>14</v>
      </c>
      <c r="F213" s="31">
        <v>39570</v>
      </c>
      <c r="G213" s="32">
        <v>151.66999999999999</v>
      </c>
      <c r="H213" s="33" t="s">
        <v>31</v>
      </c>
      <c r="I213" s="45">
        <v>95.75</v>
      </c>
      <c r="J213" s="28"/>
      <c r="K213" s="34" t="s">
        <v>545</v>
      </c>
    </row>
    <row r="214" spans="1:11" ht="66" customHeight="1" x14ac:dyDescent="0.25">
      <c r="A214" s="41">
        <v>33</v>
      </c>
      <c r="B214" s="29" t="s">
        <v>390</v>
      </c>
      <c r="C214" s="42" t="s">
        <v>323</v>
      </c>
      <c r="D214" s="41" t="s">
        <v>13</v>
      </c>
      <c r="E214" s="41" t="s">
        <v>14</v>
      </c>
      <c r="F214" s="43">
        <v>42522</v>
      </c>
      <c r="G214" s="45">
        <v>151.66999999999999</v>
      </c>
      <c r="H214" s="46" t="s">
        <v>19</v>
      </c>
      <c r="I214" s="37">
        <v>20.92</v>
      </c>
      <c r="J214" s="30" t="s">
        <v>99</v>
      </c>
      <c r="K214" s="71"/>
    </row>
    <row r="215" spans="1:11" ht="48" customHeight="1" x14ac:dyDescent="0.25">
      <c r="A215" s="28">
        <v>44</v>
      </c>
      <c r="B215" s="36" t="s">
        <v>391</v>
      </c>
      <c r="C215" s="36" t="s">
        <v>392</v>
      </c>
      <c r="D215" s="37" t="s">
        <v>18</v>
      </c>
      <c r="E215" s="72" t="s">
        <v>14</v>
      </c>
      <c r="F215" s="43">
        <v>37746</v>
      </c>
      <c r="G215" s="45"/>
      <c r="H215" s="46" t="s">
        <v>80</v>
      </c>
      <c r="I215" s="46"/>
      <c r="J215" s="44"/>
      <c r="K215" s="35"/>
    </row>
    <row r="216" spans="1:11" ht="48" customHeight="1" x14ac:dyDescent="0.25">
      <c r="A216" s="28">
        <v>75</v>
      </c>
      <c r="B216" s="36" t="s">
        <v>393</v>
      </c>
      <c r="C216" s="36" t="s">
        <v>200</v>
      </c>
      <c r="D216" s="37" t="s">
        <v>44</v>
      </c>
      <c r="E216" s="89" t="s">
        <v>14</v>
      </c>
      <c r="F216" s="43">
        <v>42814</v>
      </c>
      <c r="G216" s="45" t="s">
        <v>30</v>
      </c>
      <c r="H216" s="46" t="s">
        <v>19</v>
      </c>
      <c r="I216" s="46">
        <v>20.92</v>
      </c>
      <c r="J216" s="44" t="s">
        <v>169</v>
      </c>
      <c r="K216" s="35" t="s">
        <v>515</v>
      </c>
    </row>
    <row r="217" spans="1:11" ht="56.25" customHeight="1" x14ac:dyDescent="0.25">
      <c r="A217" s="28">
        <v>33</v>
      </c>
      <c r="B217" s="36" t="s">
        <v>394</v>
      </c>
      <c r="C217" s="36" t="s">
        <v>395</v>
      </c>
      <c r="D217" s="37" t="s">
        <v>29</v>
      </c>
      <c r="E217" s="37" t="s">
        <v>14</v>
      </c>
      <c r="F217" s="43">
        <v>42492</v>
      </c>
      <c r="G217" s="45" t="s">
        <v>30</v>
      </c>
      <c r="H217" s="46" t="s">
        <v>31</v>
      </c>
      <c r="I217" s="45">
        <v>95.75</v>
      </c>
      <c r="J217" s="44" t="s">
        <v>396</v>
      </c>
      <c r="K217" s="90"/>
    </row>
    <row r="218" spans="1:11" ht="48" customHeight="1" x14ac:dyDescent="0.25">
      <c r="A218" s="28">
        <v>72</v>
      </c>
      <c r="B218" s="29" t="s">
        <v>397</v>
      </c>
      <c r="C218" s="29" t="s">
        <v>153</v>
      </c>
      <c r="D218" s="30" t="s">
        <v>22</v>
      </c>
      <c r="E218" s="72" t="s">
        <v>14</v>
      </c>
      <c r="F218" s="31">
        <v>42156</v>
      </c>
      <c r="G218" s="32">
        <v>151.66999999999999</v>
      </c>
      <c r="H218" s="33" t="s">
        <v>31</v>
      </c>
      <c r="I218" s="45">
        <v>95.75</v>
      </c>
      <c r="J218" s="28"/>
      <c r="K218" s="28"/>
    </row>
    <row r="219" spans="1:11" ht="48" customHeight="1" x14ac:dyDescent="0.25">
      <c r="A219" s="28">
        <v>87</v>
      </c>
      <c r="B219" s="36" t="s">
        <v>398</v>
      </c>
      <c r="C219" s="36" t="s">
        <v>399</v>
      </c>
      <c r="D219" s="37" t="s">
        <v>36</v>
      </c>
      <c r="E219" s="72" t="s">
        <v>14</v>
      </c>
      <c r="F219" s="43">
        <v>42443</v>
      </c>
      <c r="G219" s="45">
        <v>151.66999999999999</v>
      </c>
      <c r="H219" s="46" t="s">
        <v>19</v>
      </c>
      <c r="I219" s="37">
        <v>20.92</v>
      </c>
      <c r="J219" s="44"/>
      <c r="K219" s="91"/>
    </row>
    <row r="220" spans="1:11" ht="79.5" customHeight="1" x14ac:dyDescent="0.25">
      <c r="A220" s="28">
        <v>35</v>
      </c>
      <c r="B220" s="36" t="s">
        <v>401</v>
      </c>
      <c r="C220" s="36" t="s">
        <v>359</v>
      </c>
      <c r="D220" s="37" t="s">
        <v>44</v>
      </c>
      <c r="E220" s="72" t="s">
        <v>14</v>
      </c>
      <c r="F220" s="43">
        <v>38229</v>
      </c>
      <c r="G220" s="45" t="s">
        <v>30</v>
      </c>
      <c r="H220" s="46" t="s">
        <v>19</v>
      </c>
      <c r="I220" s="37">
        <v>20.92</v>
      </c>
      <c r="J220" s="44"/>
      <c r="K220" s="50"/>
    </row>
    <row r="221" spans="1:11" ht="48" customHeight="1" x14ac:dyDescent="0.25">
      <c r="A221" s="28">
        <v>62</v>
      </c>
      <c r="B221" s="29" t="s">
        <v>402</v>
      </c>
      <c r="C221" s="29" t="s">
        <v>284</v>
      </c>
      <c r="D221" s="30" t="s">
        <v>136</v>
      </c>
      <c r="E221" s="37" t="s">
        <v>137</v>
      </c>
      <c r="F221" s="31">
        <v>42446</v>
      </c>
      <c r="G221" s="32">
        <v>151.66999999999999</v>
      </c>
      <c r="H221" s="33" t="s">
        <v>31</v>
      </c>
      <c r="I221" s="33"/>
      <c r="J221" s="28"/>
      <c r="K221" s="34"/>
    </row>
    <row r="222" spans="1:11" ht="48" customHeight="1" x14ac:dyDescent="0.25">
      <c r="A222" s="28">
        <v>72</v>
      </c>
      <c r="B222" s="29" t="s">
        <v>403</v>
      </c>
      <c r="C222" s="29" t="s">
        <v>173</v>
      </c>
      <c r="D222" s="30" t="s">
        <v>22</v>
      </c>
      <c r="E222" s="72" t="s">
        <v>14</v>
      </c>
      <c r="F222" s="31">
        <v>38899</v>
      </c>
      <c r="G222" s="32">
        <v>151.66999999999999</v>
      </c>
      <c r="H222" s="33" t="s">
        <v>357</v>
      </c>
      <c r="I222" s="37">
        <v>20.92</v>
      </c>
      <c r="J222" s="28"/>
      <c r="K222" s="28"/>
    </row>
    <row r="223" spans="1:11" ht="72.75" customHeight="1" thickBot="1" x14ac:dyDescent="0.3">
      <c r="A223" s="28">
        <v>14</v>
      </c>
      <c r="B223" s="29" t="s">
        <v>404</v>
      </c>
      <c r="C223" s="29" t="s">
        <v>405</v>
      </c>
      <c r="D223" s="30" t="s">
        <v>105</v>
      </c>
      <c r="E223" s="30"/>
      <c r="F223" s="31">
        <v>42614</v>
      </c>
      <c r="G223" s="32">
        <v>151.66999999999999</v>
      </c>
      <c r="H223" s="46" t="s">
        <v>19</v>
      </c>
      <c r="I223" s="33"/>
      <c r="J223" s="28"/>
      <c r="K223" s="34"/>
    </row>
    <row r="224" spans="1:11" ht="48" customHeight="1" thickBot="1" x14ac:dyDescent="0.3">
      <c r="A224" s="28">
        <v>87</v>
      </c>
      <c r="B224" s="36" t="s">
        <v>406</v>
      </c>
      <c r="C224" s="36" t="s">
        <v>256</v>
      </c>
      <c r="D224" s="37" t="s">
        <v>44</v>
      </c>
      <c r="E224" s="72" t="s">
        <v>14</v>
      </c>
      <c r="F224" s="38">
        <v>31686</v>
      </c>
      <c r="G224" s="45" t="s">
        <v>30</v>
      </c>
      <c r="H224" s="37" t="s">
        <v>31</v>
      </c>
      <c r="I224" s="45">
        <v>95.75</v>
      </c>
      <c r="J224" s="40"/>
      <c r="K224" s="92"/>
    </row>
    <row r="225" spans="1:12" ht="73.5" customHeight="1" x14ac:dyDescent="0.25">
      <c r="A225" s="28">
        <v>64</v>
      </c>
      <c r="B225" s="36" t="s">
        <v>407</v>
      </c>
      <c r="C225" s="36" t="s">
        <v>279</v>
      </c>
      <c r="D225" s="37" t="s">
        <v>18</v>
      </c>
      <c r="E225" s="72" t="s">
        <v>14</v>
      </c>
      <c r="F225" s="43">
        <v>42248</v>
      </c>
      <c r="G225" s="45"/>
      <c r="H225" s="46" t="s">
        <v>31</v>
      </c>
      <c r="I225" s="45"/>
      <c r="J225" s="44"/>
      <c r="K225" s="41" t="s">
        <v>516</v>
      </c>
    </row>
    <row r="226" spans="1:12" ht="48" customHeight="1" x14ac:dyDescent="0.25">
      <c r="A226" s="28">
        <v>62</v>
      </c>
      <c r="B226" s="36" t="s">
        <v>408</v>
      </c>
      <c r="C226" s="36" t="s">
        <v>268</v>
      </c>
      <c r="D226" s="37"/>
      <c r="E226" s="89"/>
      <c r="F226" s="43"/>
      <c r="G226" s="45"/>
      <c r="H226" s="46"/>
      <c r="I226" s="45"/>
      <c r="J226" s="44"/>
      <c r="K226" s="41"/>
    </row>
    <row r="227" spans="1:12" ht="48" customHeight="1" x14ac:dyDescent="0.25">
      <c r="A227" s="41">
        <v>50</v>
      </c>
      <c r="B227" s="29" t="s">
        <v>409</v>
      </c>
      <c r="C227" s="41" t="s">
        <v>374</v>
      </c>
      <c r="D227" s="41" t="s">
        <v>22</v>
      </c>
      <c r="E227" s="41" t="s">
        <v>14</v>
      </c>
      <c r="F227" s="43">
        <v>42555</v>
      </c>
      <c r="G227" s="45">
        <v>151.66999999999999</v>
      </c>
      <c r="H227" s="46" t="s">
        <v>19</v>
      </c>
      <c r="I227" s="37">
        <v>20.92</v>
      </c>
      <c r="J227" s="30" t="s">
        <v>41</v>
      </c>
      <c r="K227" s="71"/>
    </row>
    <row r="228" spans="1:12" ht="48" customHeight="1" x14ac:dyDescent="0.25">
      <c r="A228" s="28">
        <v>35</v>
      </c>
      <c r="B228" s="36" t="s">
        <v>410</v>
      </c>
      <c r="C228" s="36" t="s">
        <v>119</v>
      </c>
      <c r="D228" s="37" t="s">
        <v>29</v>
      </c>
      <c r="E228" s="72" t="s">
        <v>14</v>
      </c>
      <c r="F228" s="43">
        <v>36690</v>
      </c>
      <c r="G228" s="45">
        <v>151.66999999999999</v>
      </c>
      <c r="H228" s="46" t="s">
        <v>15</v>
      </c>
      <c r="I228" s="46"/>
      <c r="J228" s="44"/>
      <c r="K228" s="41"/>
    </row>
    <row r="229" spans="1:12" ht="48" customHeight="1" x14ac:dyDescent="0.25">
      <c r="A229" s="41">
        <v>72</v>
      </c>
      <c r="B229" s="29" t="s">
        <v>411</v>
      </c>
      <c r="C229" s="41" t="s">
        <v>104</v>
      </c>
      <c r="D229" s="41" t="s">
        <v>18</v>
      </c>
      <c r="E229" s="41" t="s">
        <v>14</v>
      </c>
      <c r="F229" s="43">
        <v>42614</v>
      </c>
      <c r="G229" s="45"/>
      <c r="H229" s="46" t="s">
        <v>19</v>
      </c>
      <c r="I229" s="46"/>
      <c r="J229" s="30" t="s">
        <v>169</v>
      </c>
      <c r="K229" s="50"/>
    </row>
    <row r="230" spans="1:12" ht="48" customHeight="1" x14ac:dyDescent="0.25">
      <c r="A230" s="28">
        <v>44</v>
      </c>
      <c r="B230" s="36" t="s">
        <v>412</v>
      </c>
      <c r="C230" s="36" t="s">
        <v>413</v>
      </c>
      <c r="D230" s="37" t="s">
        <v>36</v>
      </c>
      <c r="E230" s="72" t="s">
        <v>14</v>
      </c>
      <c r="F230" s="43">
        <v>39378</v>
      </c>
      <c r="G230" s="45">
        <v>162.5</v>
      </c>
      <c r="H230" s="46" t="s">
        <v>15</v>
      </c>
      <c r="I230" s="46"/>
      <c r="J230" s="44"/>
      <c r="K230" s="50"/>
    </row>
    <row r="231" spans="1:12" ht="48" customHeight="1" x14ac:dyDescent="0.25">
      <c r="A231" s="28">
        <v>87</v>
      </c>
      <c r="B231" s="36" t="s">
        <v>414</v>
      </c>
      <c r="C231" s="36" t="s">
        <v>415</v>
      </c>
      <c r="D231" s="37" t="s">
        <v>22</v>
      </c>
      <c r="E231" s="72" t="s">
        <v>14</v>
      </c>
      <c r="F231" s="38">
        <v>42261</v>
      </c>
      <c r="G231" s="39">
        <v>151.66999999999999</v>
      </c>
      <c r="H231" s="46" t="s">
        <v>19</v>
      </c>
      <c r="I231" s="37">
        <v>20.92</v>
      </c>
      <c r="J231" s="40"/>
      <c r="K231" s="41"/>
    </row>
    <row r="232" spans="1:12" ht="37.5" customHeight="1" x14ac:dyDescent="0.25">
      <c r="A232" s="28">
        <v>33</v>
      </c>
      <c r="B232" s="36" t="s">
        <v>416</v>
      </c>
      <c r="C232" s="36" t="s">
        <v>417</v>
      </c>
      <c r="D232" s="37" t="s">
        <v>13</v>
      </c>
      <c r="E232" s="37" t="s">
        <v>14</v>
      </c>
      <c r="F232" s="43">
        <v>38936</v>
      </c>
      <c r="G232" s="45">
        <v>151.66999999999999</v>
      </c>
      <c r="H232" s="46" t="s">
        <v>351</v>
      </c>
      <c r="I232" s="46"/>
      <c r="J232" s="44"/>
      <c r="K232" s="41"/>
    </row>
    <row r="233" spans="1:12" ht="49.5" customHeight="1" x14ac:dyDescent="0.25">
      <c r="A233" s="28">
        <v>31</v>
      </c>
      <c r="B233" s="29" t="s">
        <v>418</v>
      </c>
      <c r="C233" s="29" t="s">
        <v>419</v>
      </c>
      <c r="D233" s="30" t="s">
        <v>92</v>
      </c>
      <c r="E233" s="72" t="s">
        <v>14</v>
      </c>
      <c r="F233" s="31">
        <v>38551</v>
      </c>
      <c r="G233" s="32"/>
      <c r="H233" s="33" t="s">
        <v>55</v>
      </c>
      <c r="I233" s="33">
        <v>44.41</v>
      </c>
      <c r="J233" s="28"/>
      <c r="K233" s="50"/>
    </row>
    <row r="234" spans="1:12" ht="28.5" customHeight="1" x14ac:dyDescent="0.25">
      <c r="A234" s="51"/>
      <c r="B234" s="51"/>
      <c r="C234" s="51"/>
      <c r="D234" s="51"/>
      <c r="E234" s="51"/>
      <c r="F234" s="51"/>
      <c r="G234" s="93"/>
      <c r="H234" s="94"/>
      <c r="I234" s="94"/>
      <c r="J234" s="51"/>
      <c r="K234" s="51"/>
      <c r="L234" s="51"/>
    </row>
    <row r="235" spans="1:12" ht="27" customHeight="1" x14ac:dyDescent="0.25">
      <c r="A235" s="51"/>
      <c r="B235" s="51"/>
      <c r="C235" s="51"/>
      <c r="D235" s="51"/>
      <c r="E235" s="51"/>
      <c r="F235" s="51"/>
      <c r="G235" s="93"/>
      <c r="H235" s="94"/>
      <c r="I235" s="94"/>
      <c r="J235" s="51"/>
      <c r="L235" s="51"/>
    </row>
    <row r="236" spans="1:12" x14ac:dyDescent="0.25">
      <c r="A236" s="51"/>
      <c r="B236" s="51"/>
      <c r="C236" s="51"/>
      <c r="D236" s="51"/>
      <c r="E236" s="51"/>
      <c r="F236" s="51"/>
      <c r="G236" s="93"/>
      <c r="H236" s="94"/>
      <c r="I236" s="94"/>
      <c r="J236" s="51"/>
      <c r="K236" s="51"/>
      <c r="L236" s="51"/>
    </row>
    <row r="237" spans="1:12" x14ac:dyDescent="0.25">
      <c r="A237" s="51"/>
      <c r="B237" s="51"/>
      <c r="C237" s="51"/>
      <c r="D237" s="51"/>
      <c r="E237" s="51"/>
      <c r="F237" s="51"/>
      <c r="G237" s="93"/>
      <c r="H237" s="94"/>
      <c r="I237" s="94"/>
      <c r="J237" s="51"/>
      <c r="K237" s="51"/>
      <c r="L237" s="51"/>
    </row>
    <row r="238" spans="1:12" x14ac:dyDescent="0.25">
      <c r="A238" s="51"/>
      <c r="B238" s="51"/>
      <c r="C238" s="51"/>
      <c r="D238" s="51"/>
      <c r="E238" s="51"/>
      <c r="F238" s="51"/>
      <c r="G238" s="93"/>
      <c r="H238" s="94"/>
      <c r="I238" s="94"/>
      <c r="J238" s="51"/>
      <c r="K238" s="51"/>
      <c r="L238" s="51"/>
    </row>
    <row r="239" spans="1:12" x14ac:dyDescent="0.25">
      <c r="A239" s="51"/>
      <c r="B239" s="51"/>
      <c r="C239" s="51"/>
      <c r="D239" s="51"/>
      <c r="E239" s="51"/>
      <c r="F239" s="51"/>
      <c r="G239" s="93"/>
      <c r="H239" s="94"/>
      <c r="I239" s="94"/>
      <c r="J239" s="51"/>
      <c r="K239" s="51"/>
      <c r="L239" s="51"/>
    </row>
    <row r="240" spans="1:12" x14ac:dyDescent="0.25">
      <c r="A240" s="51"/>
      <c r="B240" s="51"/>
      <c r="C240" s="51"/>
      <c r="D240" s="51"/>
      <c r="E240" s="51"/>
      <c r="F240" s="51"/>
      <c r="G240" s="93"/>
      <c r="H240" s="94"/>
      <c r="I240" s="94"/>
      <c r="J240" s="51"/>
      <c r="K240" s="51"/>
      <c r="L240" s="51"/>
    </row>
    <row r="241" spans="1:12" x14ac:dyDescent="0.25">
      <c r="A241" s="51"/>
      <c r="B241" s="51"/>
      <c r="C241" s="51"/>
      <c r="D241" s="51"/>
      <c r="E241" s="51"/>
      <c r="F241" s="51"/>
      <c r="G241" s="93"/>
      <c r="H241" s="94"/>
      <c r="I241" s="94"/>
      <c r="J241" s="51"/>
      <c r="K241" s="51"/>
      <c r="L241" s="51"/>
    </row>
    <row r="242" spans="1:12" x14ac:dyDescent="0.25">
      <c r="A242" s="51"/>
      <c r="B242" s="51"/>
      <c r="C242" s="51"/>
      <c r="D242" s="51"/>
      <c r="E242" s="51"/>
      <c r="F242" s="51"/>
      <c r="G242" s="93"/>
      <c r="H242" s="94"/>
      <c r="I242" s="94"/>
      <c r="J242" s="51"/>
      <c r="K242" s="51"/>
      <c r="L242" s="51"/>
    </row>
    <row r="243" spans="1:12" x14ac:dyDescent="0.25">
      <c r="A243" s="51"/>
      <c r="B243" s="51"/>
      <c r="C243" s="51"/>
      <c r="D243" s="51"/>
      <c r="E243" s="51"/>
      <c r="F243" s="51"/>
      <c r="G243" s="93"/>
      <c r="H243" s="94"/>
      <c r="I243" s="94"/>
      <c r="J243" s="51"/>
      <c r="K243" s="51"/>
      <c r="L243" s="51"/>
    </row>
    <row r="244" spans="1:12" x14ac:dyDescent="0.25">
      <c r="A244" s="51"/>
      <c r="B244" s="51"/>
      <c r="C244" s="51"/>
      <c r="D244" s="51"/>
      <c r="E244" s="51"/>
      <c r="F244" s="51"/>
      <c r="G244" s="93"/>
      <c r="H244" s="94"/>
      <c r="I244" s="94"/>
      <c r="J244" s="51"/>
      <c r="K244" s="51"/>
      <c r="L244" s="51"/>
    </row>
    <row r="245" spans="1:12" x14ac:dyDescent="0.25">
      <c r="A245" s="51"/>
      <c r="B245" s="51"/>
      <c r="C245" s="51"/>
      <c r="D245" s="51"/>
      <c r="E245" s="51"/>
      <c r="F245" s="51"/>
      <c r="G245" s="93"/>
      <c r="H245" s="94"/>
      <c r="I245" s="94"/>
      <c r="J245" s="51"/>
      <c r="K245" s="51"/>
      <c r="L245" s="51"/>
    </row>
    <row r="246" spans="1:12" x14ac:dyDescent="0.25">
      <c r="A246" s="51"/>
      <c r="B246" s="51"/>
      <c r="C246" s="51"/>
      <c r="D246" s="51"/>
      <c r="E246" s="51"/>
      <c r="F246" s="51"/>
      <c r="G246" s="93"/>
      <c r="H246" s="94"/>
      <c r="I246" s="94"/>
      <c r="J246" s="51"/>
      <c r="K246" s="51"/>
      <c r="L246" s="51"/>
    </row>
    <row r="247" spans="1:12" x14ac:dyDescent="0.25">
      <c r="A247" s="51"/>
      <c r="B247" s="51"/>
      <c r="C247" s="51"/>
      <c r="D247" s="51"/>
      <c r="E247" s="51"/>
      <c r="F247" s="51"/>
      <c r="G247" s="93"/>
      <c r="H247" s="94"/>
      <c r="I247" s="94"/>
      <c r="J247" s="51"/>
      <c r="K247" s="51"/>
      <c r="L247" s="51"/>
    </row>
    <row r="248" spans="1:12" ht="12" customHeight="1" x14ac:dyDescent="0.25">
      <c r="A248" s="51"/>
      <c r="B248" s="51"/>
      <c r="C248" s="51"/>
      <c r="D248" s="51"/>
      <c r="E248" s="51"/>
      <c r="F248" s="51"/>
      <c r="G248" s="93"/>
      <c r="H248" s="94"/>
      <c r="I248" s="94"/>
      <c r="J248" s="51"/>
      <c r="K248" s="51"/>
      <c r="L248" s="51"/>
    </row>
    <row r="249" spans="1:12" x14ac:dyDescent="0.25">
      <c r="A249" s="51"/>
      <c r="B249" s="51"/>
      <c r="C249" s="51"/>
      <c r="D249" s="51"/>
      <c r="E249" s="51"/>
      <c r="F249" s="51"/>
      <c r="G249" s="93"/>
      <c r="H249" s="94"/>
      <c r="I249" s="94"/>
      <c r="J249" s="51"/>
      <c r="K249" s="51"/>
      <c r="L249" s="51"/>
    </row>
    <row r="250" spans="1:12" x14ac:dyDescent="0.25">
      <c r="A250" s="51"/>
      <c r="B250" s="51"/>
      <c r="C250" s="51"/>
      <c r="D250" s="51"/>
      <c r="E250" s="51"/>
      <c r="F250" s="51"/>
      <c r="G250" s="93"/>
      <c r="H250" s="94"/>
      <c r="I250" s="94"/>
      <c r="J250" s="51"/>
      <c r="K250" s="51"/>
      <c r="L250" s="51"/>
    </row>
    <row r="251" spans="1:12" x14ac:dyDescent="0.25">
      <c r="A251" s="51"/>
      <c r="B251" s="51"/>
      <c r="C251" s="51"/>
      <c r="D251" s="51"/>
      <c r="E251" s="51"/>
      <c r="F251" s="51"/>
      <c r="G251" s="93"/>
      <c r="H251" s="94"/>
      <c r="I251" s="94"/>
      <c r="J251" s="51"/>
      <c r="K251" s="51"/>
      <c r="L251" s="51"/>
    </row>
    <row r="252" spans="1:12" x14ac:dyDescent="0.25">
      <c r="A252" s="51"/>
      <c r="B252" s="51"/>
      <c r="C252" s="51"/>
      <c r="D252" s="51"/>
      <c r="E252" s="51"/>
      <c r="F252" s="51"/>
      <c r="G252" s="93"/>
      <c r="H252" s="94"/>
      <c r="I252" s="94"/>
      <c r="J252" s="51"/>
      <c r="K252" s="51"/>
      <c r="L252" s="51"/>
    </row>
    <row r="253" spans="1:12" x14ac:dyDescent="0.25">
      <c r="A253" s="51"/>
      <c r="B253" s="51"/>
      <c r="C253" s="51"/>
      <c r="D253" s="51"/>
      <c r="E253" s="51"/>
      <c r="F253" s="51"/>
      <c r="G253" s="93"/>
      <c r="H253" s="94"/>
      <c r="I253" s="94"/>
      <c r="J253" s="51"/>
      <c r="K253" s="51"/>
      <c r="L253" s="51"/>
    </row>
    <row r="254" spans="1:12" x14ac:dyDescent="0.25">
      <c r="A254" s="51"/>
      <c r="B254" s="51"/>
      <c r="C254" s="51"/>
      <c r="D254" s="51"/>
      <c r="E254" s="51"/>
      <c r="F254" s="51"/>
      <c r="G254" s="93"/>
      <c r="H254" s="94"/>
      <c r="I254" s="94"/>
      <c r="J254" s="51"/>
      <c r="K254" s="51"/>
      <c r="L254" s="51"/>
    </row>
    <row r="255" spans="1:12" x14ac:dyDescent="0.25">
      <c r="A255" s="51"/>
      <c r="B255" s="51"/>
      <c r="C255" s="51"/>
      <c r="D255" s="51"/>
      <c r="E255" s="51"/>
      <c r="F255" s="51"/>
      <c r="G255" s="93"/>
      <c r="H255" s="94"/>
      <c r="I255" s="94"/>
      <c r="J255" s="51"/>
      <c r="K255" s="51"/>
      <c r="L255" s="51"/>
    </row>
    <row r="256" spans="1:12" x14ac:dyDescent="0.25">
      <c r="A256" s="51"/>
      <c r="B256" s="51"/>
      <c r="C256" s="51"/>
      <c r="D256" s="51"/>
      <c r="E256" s="51"/>
      <c r="F256" s="51"/>
      <c r="G256" s="93"/>
      <c r="H256" s="94"/>
      <c r="I256" s="94"/>
      <c r="J256" s="51"/>
      <c r="K256" s="51"/>
      <c r="L256" s="51"/>
    </row>
    <row r="257" spans="1:12" x14ac:dyDescent="0.25">
      <c r="A257" s="51"/>
      <c r="B257" s="51"/>
      <c r="C257" s="51"/>
      <c r="D257" s="51"/>
      <c r="E257" s="51"/>
      <c r="F257" s="51"/>
      <c r="G257" s="93"/>
      <c r="H257" s="94"/>
      <c r="I257" s="94"/>
      <c r="J257" s="51"/>
      <c r="K257" s="51"/>
      <c r="L257" s="51"/>
    </row>
    <row r="258" spans="1:12" x14ac:dyDescent="0.25">
      <c r="A258" s="51"/>
      <c r="B258" s="51"/>
      <c r="C258" s="51"/>
      <c r="D258" s="51"/>
      <c r="E258" s="51"/>
      <c r="F258" s="51"/>
      <c r="G258" s="93"/>
      <c r="H258" s="94"/>
      <c r="I258" s="94"/>
      <c r="J258" s="51"/>
      <c r="K258" s="51"/>
      <c r="L258" s="51"/>
    </row>
    <row r="259" spans="1:12" x14ac:dyDescent="0.25">
      <c r="A259" s="51"/>
      <c r="B259" s="51"/>
      <c r="C259" s="51"/>
      <c r="D259" s="51"/>
      <c r="E259" s="51"/>
      <c r="F259" s="51"/>
      <c r="G259" s="93"/>
      <c r="H259" s="94"/>
      <c r="I259" s="94"/>
      <c r="J259" s="51"/>
      <c r="K259" s="51"/>
      <c r="L259" s="51"/>
    </row>
    <row r="260" spans="1:12" x14ac:dyDescent="0.25">
      <c r="A260" s="51"/>
      <c r="B260" s="51"/>
      <c r="C260" s="51"/>
      <c r="D260" s="51"/>
      <c r="E260" s="51"/>
      <c r="F260" s="51"/>
      <c r="G260" s="93"/>
      <c r="H260" s="94"/>
      <c r="I260" s="94"/>
      <c r="J260" s="51"/>
      <c r="K260" s="51"/>
      <c r="L260" s="51"/>
    </row>
    <row r="261" spans="1:12" x14ac:dyDescent="0.25">
      <c r="A261" s="51"/>
      <c r="B261" s="51"/>
      <c r="C261" s="51"/>
      <c r="D261" s="51"/>
      <c r="E261" s="51"/>
      <c r="F261" s="51"/>
      <c r="G261" s="93"/>
      <c r="H261" s="94"/>
      <c r="I261" s="94"/>
      <c r="J261" s="51"/>
      <c r="K261" s="51"/>
      <c r="L261" s="51"/>
    </row>
    <row r="262" spans="1:12" x14ac:dyDescent="0.25">
      <c r="A262" s="51"/>
      <c r="B262" s="51"/>
      <c r="C262" s="51"/>
      <c r="D262" s="51"/>
      <c r="E262" s="51"/>
      <c r="F262" s="51"/>
      <c r="G262" s="93"/>
      <c r="H262" s="94"/>
      <c r="I262" s="94"/>
      <c r="J262" s="51"/>
      <c r="K262" s="51"/>
      <c r="L262" s="51"/>
    </row>
    <row r="263" spans="1:12" x14ac:dyDescent="0.25">
      <c r="A263" s="51"/>
      <c r="B263" s="51"/>
      <c r="C263" s="51"/>
      <c r="D263" s="51"/>
      <c r="E263" s="51"/>
      <c r="F263" s="51"/>
      <c r="G263" s="93"/>
      <c r="H263" s="94"/>
      <c r="I263" s="94"/>
      <c r="J263" s="51"/>
      <c r="K263" s="51"/>
      <c r="L263" s="51"/>
    </row>
    <row r="264" spans="1:12" x14ac:dyDescent="0.25">
      <c r="A264" s="51"/>
      <c r="B264" s="51"/>
      <c r="C264" s="51"/>
      <c r="D264" s="51"/>
      <c r="E264" s="51"/>
      <c r="F264" s="51"/>
      <c r="G264" s="93"/>
      <c r="H264" s="94"/>
      <c r="I264" s="94"/>
      <c r="J264" s="51"/>
      <c r="K264" s="51"/>
      <c r="L264" s="51"/>
    </row>
    <row r="265" spans="1:12" x14ac:dyDescent="0.25">
      <c r="A265" s="51"/>
      <c r="B265" s="51"/>
      <c r="C265" s="51"/>
      <c r="D265" s="51"/>
      <c r="E265" s="51"/>
      <c r="F265" s="51"/>
      <c r="G265" s="93"/>
      <c r="H265" s="94"/>
      <c r="I265" s="94"/>
      <c r="J265" s="51"/>
      <c r="K265" s="51"/>
      <c r="L265" s="51"/>
    </row>
    <row r="266" spans="1:12" x14ac:dyDescent="0.25">
      <c r="A266" s="51"/>
      <c r="B266" s="51"/>
      <c r="C266" s="51"/>
      <c r="D266" s="51"/>
      <c r="E266" s="51"/>
      <c r="F266" s="51"/>
      <c r="G266" s="93"/>
      <c r="H266" s="94"/>
      <c r="I266" s="94"/>
      <c r="J266" s="51"/>
      <c r="K266" s="51"/>
      <c r="L266" s="51"/>
    </row>
    <row r="267" spans="1:12" x14ac:dyDescent="0.25">
      <c r="A267" s="51"/>
      <c r="B267" s="51"/>
      <c r="C267" s="51"/>
      <c r="D267" s="51"/>
      <c r="E267" s="51"/>
      <c r="F267" s="51"/>
      <c r="G267" s="93"/>
      <c r="H267" s="94"/>
      <c r="I267" s="94"/>
      <c r="J267" s="51"/>
      <c r="K267" s="51"/>
      <c r="L267" s="51"/>
    </row>
    <row r="268" spans="1:12" x14ac:dyDescent="0.25">
      <c r="A268" s="51"/>
      <c r="B268" s="51"/>
      <c r="C268" s="51"/>
      <c r="D268" s="51"/>
      <c r="E268" s="51"/>
      <c r="F268" s="51"/>
      <c r="G268" s="93"/>
      <c r="H268" s="94"/>
      <c r="I268" s="94"/>
      <c r="J268" s="51"/>
      <c r="K268" s="51"/>
      <c r="L268" s="51"/>
    </row>
    <row r="269" spans="1:12" x14ac:dyDescent="0.25">
      <c r="A269" s="51"/>
      <c r="B269" s="51"/>
      <c r="C269" s="51"/>
      <c r="D269" s="51"/>
      <c r="E269" s="51"/>
      <c r="F269" s="51"/>
      <c r="G269" s="93"/>
      <c r="H269" s="94"/>
      <c r="I269" s="94"/>
      <c r="J269" s="51"/>
      <c r="K269" s="51"/>
      <c r="L269" s="51"/>
    </row>
    <row r="270" spans="1:12" x14ac:dyDescent="0.25">
      <c r="A270" s="51"/>
      <c r="B270" s="51"/>
      <c r="C270" s="51"/>
      <c r="D270" s="51"/>
      <c r="E270" s="51"/>
      <c r="F270" s="51"/>
      <c r="G270" s="93"/>
      <c r="H270" s="94"/>
      <c r="I270" s="94"/>
      <c r="J270" s="51"/>
      <c r="K270" s="51"/>
      <c r="L270" s="51"/>
    </row>
    <row r="271" spans="1:12" x14ac:dyDescent="0.25">
      <c r="A271" s="51"/>
      <c r="B271" s="51"/>
      <c r="C271" s="51"/>
      <c r="D271" s="51"/>
      <c r="E271" s="51"/>
      <c r="F271" s="51"/>
      <c r="G271" s="93"/>
      <c r="H271" s="94"/>
      <c r="I271" s="94"/>
      <c r="J271" s="51"/>
      <c r="K271" s="51"/>
      <c r="L271" s="51"/>
    </row>
    <row r="272" spans="1:12" x14ac:dyDescent="0.25">
      <c r="A272" s="51"/>
      <c r="B272" s="51"/>
      <c r="C272" s="51"/>
      <c r="D272" s="51"/>
      <c r="E272" s="51"/>
      <c r="F272" s="51"/>
      <c r="G272" s="93"/>
      <c r="H272" s="94"/>
      <c r="I272" s="94"/>
      <c r="J272" s="51"/>
      <c r="K272" s="51"/>
      <c r="L272" s="51"/>
    </row>
    <row r="273" spans="1:12" x14ac:dyDescent="0.25">
      <c r="A273" s="51"/>
      <c r="B273" s="51"/>
      <c r="C273" s="51"/>
      <c r="D273" s="51"/>
      <c r="E273" s="51"/>
      <c r="F273" s="51"/>
      <c r="G273" s="93"/>
      <c r="H273" s="94"/>
      <c r="I273" s="94"/>
      <c r="J273" s="51"/>
      <c r="K273" s="51"/>
      <c r="L273" s="51"/>
    </row>
    <row r="274" spans="1:12" x14ac:dyDescent="0.25">
      <c r="A274" s="51"/>
      <c r="B274" s="51"/>
      <c r="C274" s="51"/>
      <c r="D274" s="51"/>
      <c r="E274" s="51"/>
      <c r="F274" s="51"/>
      <c r="G274" s="93"/>
      <c r="H274" s="94"/>
      <c r="I274" s="94"/>
      <c r="J274" s="51"/>
      <c r="K274" s="51"/>
      <c r="L274" s="51"/>
    </row>
    <row r="275" spans="1:12" x14ac:dyDescent="0.25">
      <c r="A275" s="51"/>
      <c r="B275" s="51"/>
      <c r="C275" s="51"/>
      <c r="D275" s="51"/>
      <c r="E275" s="51"/>
      <c r="F275" s="51"/>
      <c r="G275" s="93"/>
      <c r="H275" s="94"/>
      <c r="I275" s="94"/>
      <c r="J275" s="51"/>
      <c r="K275" s="51"/>
      <c r="L275" s="51"/>
    </row>
    <row r="276" spans="1:12" x14ac:dyDescent="0.25">
      <c r="A276" s="51"/>
      <c r="B276" s="51"/>
      <c r="C276" s="51"/>
      <c r="D276" s="51"/>
      <c r="E276" s="51"/>
      <c r="F276" s="51"/>
      <c r="G276" s="93"/>
      <c r="H276" s="94"/>
      <c r="I276" s="94"/>
      <c r="J276" s="51"/>
      <c r="K276" s="51"/>
      <c r="L276" s="51"/>
    </row>
    <row r="277" spans="1:12" x14ac:dyDescent="0.25">
      <c r="A277" s="51"/>
      <c r="B277" s="51"/>
      <c r="C277" s="51"/>
      <c r="D277" s="51"/>
      <c r="E277" s="51"/>
      <c r="F277" s="51"/>
      <c r="G277" s="93"/>
      <c r="H277" s="94"/>
      <c r="I277" s="94"/>
      <c r="J277" s="51"/>
      <c r="K277" s="51"/>
      <c r="L277" s="51"/>
    </row>
    <row r="278" spans="1:12" x14ac:dyDescent="0.25">
      <c r="A278" s="51"/>
      <c r="B278" s="51"/>
      <c r="C278" s="51"/>
      <c r="D278" s="51"/>
      <c r="E278" s="51"/>
      <c r="F278" s="51"/>
      <c r="G278" s="93"/>
      <c r="H278" s="94"/>
      <c r="I278" s="94"/>
      <c r="J278" s="51"/>
      <c r="K278" s="51"/>
      <c r="L278" s="51"/>
    </row>
    <row r="279" spans="1:12" x14ac:dyDescent="0.25">
      <c r="A279" s="51"/>
      <c r="B279" s="51"/>
      <c r="C279" s="51"/>
      <c r="D279" s="51"/>
      <c r="E279" s="51"/>
      <c r="F279" s="51"/>
      <c r="G279" s="93"/>
      <c r="H279" s="94"/>
      <c r="I279" s="94"/>
      <c r="J279" s="51"/>
      <c r="K279" s="51"/>
      <c r="L279" s="51"/>
    </row>
    <row r="280" spans="1:12" x14ac:dyDescent="0.25">
      <c r="A280" s="51"/>
      <c r="B280" s="51"/>
      <c r="C280" s="51"/>
      <c r="D280" s="51"/>
      <c r="E280" s="51"/>
      <c r="F280" s="51"/>
      <c r="G280" s="93"/>
      <c r="H280" s="94"/>
      <c r="I280" s="94"/>
      <c r="J280" s="51"/>
      <c r="K280" s="51"/>
      <c r="L280" s="51"/>
    </row>
    <row r="281" spans="1:12" x14ac:dyDescent="0.25">
      <c r="A281" s="51"/>
      <c r="B281" s="51"/>
      <c r="C281" s="51"/>
      <c r="D281" s="51"/>
      <c r="E281" s="51"/>
      <c r="F281" s="51"/>
      <c r="G281" s="93"/>
      <c r="H281" s="94"/>
      <c r="I281" s="94"/>
      <c r="J281" s="51"/>
      <c r="K281" s="51"/>
      <c r="L281" s="51"/>
    </row>
    <row r="282" spans="1:12" x14ac:dyDescent="0.25">
      <c r="A282" s="51"/>
      <c r="B282" s="51"/>
      <c r="C282" s="51"/>
      <c r="D282" s="51"/>
      <c r="E282" s="51"/>
      <c r="F282" s="51"/>
      <c r="G282" s="93"/>
      <c r="H282" s="94"/>
      <c r="I282" s="94"/>
      <c r="J282" s="51"/>
      <c r="K282" s="51"/>
      <c r="L282" s="51"/>
    </row>
    <row r="283" spans="1:12" x14ac:dyDescent="0.25">
      <c r="A283" s="51"/>
      <c r="B283" s="51"/>
      <c r="C283" s="51"/>
      <c r="D283" s="51"/>
      <c r="E283" s="51"/>
      <c r="F283" s="51"/>
      <c r="G283" s="93"/>
      <c r="H283" s="94"/>
      <c r="I283" s="94"/>
      <c r="J283" s="51"/>
      <c r="K283" s="51"/>
      <c r="L283" s="51"/>
    </row>
    <row r="284" spans="1:12" x14ac:dyDescent="0.25">
      <c r="A284" s="51"/>
      <c r="B284" s="51"/>
      <c r="C284" s="51"/>
      <c r="D284" s="51"/>
      <c r="E284" s="51"/>
      <c r="F284" s="51"/>
      <c r="G284" s="93"/>
      <c r="H284" s="94"/>
      <c r="I284" s="94"/>
      <c r="J284" s="51"/>
      <c r="K284" s="51"/>
      <c r="L284" s="51"/>
    </row>
    <row r="285" spans="1:12" x14ac:dyDescent="0.25">
      <c r="A285" s="51"/>
      <c r="B285" s="51"/>
      <c r="C285" s="51"/>
      <c r="D285" s="51"/>
      <c r="E285" s="51"/>
      <c r="F285" s="51"/>
      <c r="G285" s="93"/>
      <c r="H285" s="94"/>
      <c r="I285" s="94"/>
      <c r="J285" s="51"/>
      <c r="K285" s="51"/>
      <c r="L285" s="51"/>
    </row>
    <row r="286" spans="1:12" x14ac:dyDescent="0.25">
      <c r="A286" s="51"/>
      <c r="B286" s="51"/>
      <c r="C286" s="51"/>
      <c r="D286" s="51"/>
      <c r="E286" s="51"/>
      <c r="F286" s="51"/>
      <c r="G286" s="93"/>
      <c r="H286" s="94"/>
      <c r="I286" s="94"/>
      <c r="J286" s="51"/>
      <c r="K286" s="51"/>
      <c r="L286" s="51"/>
    </row>
    <row r="287" spans="1:12" x14ac:dyDescent="0.25">
      <c r="A287" s="51"/>
      <c r="B287" s="51"/>
      <c r="C287" s="51"/>
      <c r="D287" s="51"/>
      <c r="E287" s="51"/>
      <c r="F287" s="51"/>
      <c r="G287" s="93"/>
      <c r="H287" s="94"/>
      <c r="I287" s="94"/>
      <c r="J287" s="51"/>
      <c r="K287" s="51"/>
      <c r="L287" s="51"/>
    </row>
    <row r="288" spans="1:12" x14ac:dyDescent="0.25">
      <c r="A288" s="51"/>
      <c r="B288" s="51"/>
      <c r="C288" s="51"/>
      <c r="D288" s="51"/>
      <c r="E288" s="51"/>
      <c r="F288" s="51"/>
      <c r="G288" s="93"/>
      <c r="H288" s="94"/>
      <c r="I288" s="94"/>
      <c r="J288" s="51"/>
      <c r="K288" s="51"/>
      <c r="L288" s="51"/>
    </row>
    <row r="289" spans="1:12" x14ac:dyDescent="0.25">
      <c r="A289" s="51"/>
      <c r="B289" s="51"/>
      <c r="C289" s="51"/>
      <c r="D289" s="51"/>
      <c r="E289" s="51"/>
      <c r="F289" s="51"/>
      <c r="G289" s="93"/>
      <c r="H289" s="94"/>
      <c r="I289" s="94"/>
      <c r="J289" s="51"/>
      <c r="K289" s="51"/>
      <c r="L289" s="51"/>
    </row>
    <row r="290" spans="1:12" x14ac:dyDescent="0.25">
      <c r="A290" s="51"/>
      <c r="B290" s="51"/>
      <c r="C290" s="51"/>
      <c r="D290" s="51"/>
      <c r="E290" s="51"/>
      <c r="F290" s="51"/>
      <c r="G290" s="93"/>
      <c r="H290" s="94"/>
      <c r="I290" s="94"/>
      <c r="J290" s="51"/>
      <c r="K290" s="51"/>
      <c r="L290" s="51"/>
    </row>
    <row r="291" spans="1:12" x14ac:dyDescent="0.25">
      <c r="A291" s="51"/>
      <c r="B291" s="51"/>
      <c r="C291" s="51"/>
      <c r="D291" s="51"/>
      <c r="E291" s="51"/>
      <c r="F291" s="51"/>
      <c r="G291" s="93"/>
      <c r="H291" s="94"/>
      <c r="I291" s="94"/>
      <c r="J291" s="51"/>
      <c r="K291" s="51"/>
      <c r="L291" s="51"/>
    </row>
    <row r="292" spans="1:12" x14ac:dyDescent="0.25">
      <c r="A292" s="51"/>
      <c r="B292" s="51"/>
      <c r="C292" s="51"/>
      <c r="D292" s="51"/>
      <c r="E292" s="51"/>
      <c r="F292" s="51"/>
      <c r="G292" s="93"/>
      <c r="H292" s="94"/>
      <c r="I292" s="94"/>
      <c r="J292" s="51"/>
      <c r="K292" s="51"/>
      <c r="L292" s="51"/>
    </row>
    <row r="293" spans="1:12" x14ac:dyDescent="0.25">
      <c r="A293" s="51"/>
      <c r="B293" s="51"/>
      <c r="C293" s="51"/>
      <c r="D293" s="51"/>
      <c r="E293" s="51"/>
      <c r="F293" s="51"/>
      <c r="G293" s="93"/>
      <c r="H293" s="94"/>
      <c r="I293" s="94"/>
      <c r="J293" s="51"/>
      <c r="K293" s="51"/>
      <c r="L293" s="51"/>
    </row>
    <row r="294" spans="1:12" x14ac:dyDescent="0.25">
      <c r="A294" s="51"/>
      <c r="B294" s="51"/>
      <c r="C294" s="51"/>
      <c r="D294" s="51"/>
      <c r="E294" s="51"/>
      <c r="F294" s="51"/>
      <c r="G294" s="93"/>
      <c r="H294" s="94"/>
      <c r="I294" s="94"/>
      <c r="J294" s="51"/>
      <c r="K294" s="51"/>
      <c r="L294" s="51"/>
    </row>
    <row r="295" spans="1:12" x14ac:dyDescent="0.25">
      <c r="A295" s="51"/>
      <c r="B295" s="51"/>
      <c r="C295" s="51"/>
      <c r="D295" s="51"/>
      <c r="E295" s="51"/>
      <c r="F295" s="51"/>
      <c r="G295" s="93"/>
      <c r="H295" s="94"/>
      <c r="I295" s="94"/>
      <c r="J295" s="51"/>
      <c r="K295" s="51"/>
      <c r="L295" s="51"/>
    </row>
    <row r="296" spans="1:12" x14ac:dyDescent="0.25">
      <c r="A296" s="51"/>
      <c r="B296" s="51"/>
      <c r="C296" s="51"/>
      <c r="D296" s="51"/>
      <c r="E296" s="51"/>
      <c r="F296" s="51"/>
      <c r="G296" s="93"/>
      <c r="H296" s="94"/>
      <c r="I296" s="94"/>
      <c r="J296" s="51"/>
      <c r="K296" s="51"/>
      <c r="L296" s="51"/>
    </row>
    <row r="297" spans="1:12" x14ac:dyDescent="0.25">
      <c r="A297" s="51"/>
      <c r="B297" s="51"/>
      <c r="C297" s="51"/>
      <c r="D297" s="51"/>
      <c r="E297" s="51"/>
      <c r="F297" s="51"/>
      <c r="G297" s="93"/>
      <c r="H297" s="94"/>
      <c r="I297" s="94"/>
      <c r="J297" s="51"/>
      <c r="K297" s="51"/>
      <c r="L297" s="51"/>
    </row>
    <row r="298" spans="1:12" x14ac:dyDescent="0.25">
      <c r="A298" s="51"/>
      <c r="B298" s="51"/>
      <c r="C298" s="51"/>
      <c r="D298" s="51"/>
      <c r="E298" s="51"/>
      <c r="F298" s="51"/>
      <c r="G298" s="93"/>
      <c r="H298" s="94"/>
      <c r="I298" s="94"/>
      <c r="J298" s="51"/>
      <c r="K298" s="51"/>
      <c r="L298" s="51"/>
    </row>
    <row r="299" spans="1:12" x14ac:dyDescent="0.25">
      <c r="A299" s="51"/>
      <c r="B299" s="51"/>
      <c r="C299" s="51"/>
      <c r="D299" s="51"/>
      <c r="E299" s="51"/>
      <c r="F299" s="51"/>
      <c r="G299" s="93"/>
      <c r="H299" s="94"/>
      <c r="I299" s="94"/>
      <c r="J299" s="51"/>
      <c r="K299" s="51"/>
      <c r="L299" s="51"/>
    </row>
    <row r="300" spans="1:12" x14ac:dyDescent="0.25">
      <c r="A300" s="51"/>
      <c r="B300" s="51"/>
      <c r="C300" s="51"/>
      <c r="D300" s="51"/>
      <c r="E300" s="51"/>
      <c r="F300" s="51"/>
      <c r="G300" s="93"/>
      <c r="H300" s="94"/>
      <c r="I300" s="94"/>
      <c r="J300" s="51"/>
      <c r="K300" s="51"/>
      <c r="L300" s="51"/>
    </row>
    <row r="301" spans="1:12" x14ac:dyDescent="0.25">
      <c r="A301" s="51"/>
      <c r="B301" s="51"/>
      <c r="C301" s="51"/>
      <c r="D301" s="51"/>
      <c r="E301" s="51"/>
      <c r="F301" s="51"/>
      <c r="G301" s="93"/>
      <c r="H301" s="94"/>
      <c r="I301" s="94"/>
      <c r="J301" s="51"/>
      <c r="K301" s="51"/>
      <c r="L301" s="51"/>
    </row>
    <row r="302" spans="1:12" x14ac:dyDescent="0.25">
      <c r="A302" s="51"/>
      <c r="B302" s="51"/>
      <c r="C302" s="51"/>
      <c r="D302" s="51"/>
      <c r="E302" s="51"/>
      <c r="F302" s="51"/>
      <c r="G302" s="93"/>
      <c r="H302" s="94"/>
      <c r="I302" s="94"/>
      <c r="J302" s="51"/>
      <c r="K302" s="51"/>
      <c r="L302" s="51"/>
    </row>
    <row r="303" spans="1:12" x14ac:dyDescent="0.25">
      <c r="A303" s="51"/>
      <c r="B303" s="51"/>
      <c r="C303" s="51"/>
      <c r="D303" s="51"/>
      <c r="E303" s="51"/>
      <c r="F303" s="51"/>
      <c r="G303" s="93"/>
      <c r="H303" s="94"/>
      <c r="I303" s="94"/>
      <c r="J303" s="51"/>
      <c r="K303" s="51"/>
      <c r="L303" s="51"/>
    </row>
    <row r="304" spans="1:12" x14ac:dyDescent="0.25">
      <c r="A304" s="51"/>
      <c r="B304" s="51"/>
      <c r="C304" s="51"/>
      <c r="D304" s="51"/>
      <c r="E304" s="51"/>
      <c r="F304" s="51"/>
      <c r="G304" s="93"/>
      <c r="H304" s="94"/>
      <c r="I304" s="94"/>
      <c r="J304" s="51"/>
      <c r="K304" s="51"/>
      <c r="L304" s="51"/>
    </row>
    <row r="305" spans="1:12" x14ac:dyDescent="0.25">
      <c r="A305" s="51"/>
      <c r="B305" s="51"/>
      <c r="C305" s="51"/>
      <c r="D305" s="51"/>
      <c r="E305" s="51"/>
      <c r="F305" s="51"/>
      <c r="G305" s="93"/>
      <c r="H305" s="94"/>
      <c r="I305" s="94"/>
      <c r="J305" s="51"/>
      <c r="K305" s="51"/>
      <c r="L305" s="51"/>
    </row>
    <row r="306" spans="1:12" x14ac:dyDescent="0.25">
      <c r="A306" s="51"/>
      <c r="B306" s="51"/>
      <c r="C306" s="51"/>
      <c r="D306" s="51"/>
      <c r="E306" s="51"/>
      <c r="F306" s="51"/>
      <c r="G306" s="93"/>
      <c r="H306" s="94"/>
      <c r="I306" s="94"/>
      <c r="J306" s="51"/>
      <c r="K306" s="51"/>
      <c r="L306" s="51"/>
    </row>
    <row r="307" spans="1:12" x14ac:dyDescent="0.25">
      <c r="A307" s="51"/>
      <c r="B307" s="51"/>
      <c r="C307" s="51"/>
      <c r="D307" s="51"/>
      <c r="E307" s="51"/>
      <c r="F307" s="51"/>
      <c r="G307" s="93"/>
      <c r="H307" s="94"/>
      <c r="I307" s="94"/>
      <c r="J307" s="51"/>
      <c r="K307" s="51"/>
      <c r="L307" s="51"/>
    </row>
    <row r="308" spans="1:12" x14ac:dyDescent="0.25">
      <c r="A308" s="51"/>
      <c r="B308" s="51"/>
      <c r="C308" s="51"/>
      <c r="D308" s="51"/>
      <c r="E308" s="51"/>
      <c r="F308" s="51"/>
      <c r="G308" s="93"/>
      <c r="H308" s="94"/>
      <c r="I308" s="94"/>
      <c r="J308" s="51"/>
      <c r="K308" s="51"/>
      <c r="L308" s="51"/>
    </row>
    <row r="309" spans="1:12" x14ac:dyDescent="0.25">
      <c r="A309" s="51"/>
      <c r="B309" s="51"/>
      <c r="C309" s="51"/>
      <c r="D309" s="51"/>
      <c r="E309" s="51"/>
      <c r="F309" s="51"/>
      <c r="G309" s="93"/>
      <c r="H309" s="94"/>
      <c r="I309" s="94"/>
      <c r="J309" s="51"/>
      <c r="K309" s="51"/>
      <c r="L309" s="51"/>
    </row>
    <row r="310" spans="1:12" x14ac:dyDescent="0.25">
      <c r="A310" s="51"/>
      <c r="B310" s="51"/>
      <c r="C310" s="51"/>
      <c r="D310" s="51"/>
      <c r="E310" s="51"/>
      <c r="F310" s="51"/>
      <c r="G310" s="93"/>
      <c r="H310" s="94"/>
      <c r="I310" s="94"/>
      <c r="J310" s="51"/>
      <c r="K310" s="51"/>
      <c r="L310" s="51"/>
    </row>
    <row r="311" spans="1:12" x14ac:dyDescent="0.25">
      <c r="A311" s="51"/>
      <c r="B311" s="51"/>
      <c r="C311" s="51"/>
      <c r="D311" s="51"/>
      <c r="E311" s="51"/>
      <c r="F311" s="51"/>
      <c r="G311" s="93"/>
      <c r="H311" s="94"/>
      <c r="I311" s="94"/>
      <c r="J311" s="51"/>
      <c r="K311" s="51"/>
      <c r="L311" s="51"/>
    </row>
    <row r="312" spans="1:12" x14ac:dyDescent="0.25">
      <c r="A312" s="51"/>
      <c r="B312" s="51"/>
      <c r="C312" s="51"/>
      <c r="D312" s="51"/>
      <c r="E312" s="51"/>
      <c r="F312" s="51"/>
      <c r="G312" s="93"/>
      <c r="H312" s="94"/>
      <c r="I312" s="94"/>
      <c r="J312" s="51"/>
      <c r="K312" s="51"/>
      <c r="L312" s="51"/>
    </row>
    <row r="313" spans="1:12" x14ac:dyDescent="0.25">
      <c r="A313" s="51"/>
      <c r="B313" s="51"/>
      <c r="C313" s="51"/>
      <c r="D313" s="51"/>
      <c r="E313" s="51"/>
      <c r="F313" s="51"/>
      <c r="G313" s="93"/>
      <c r="H313" s="94"/>
      <c r="I313" s="94"/>
      <c r="J313" s="51"/>
      <c r="K313" s="51"/>
      <c r="L313" s="51"/>
    </row>
    <row r="314" spans="1:12" x14ac:dyDescent="0.25">
      <c r="A314" s="51"/>
      <c r="B314" s="51"/>
      <c r="C314" s="51"/>
      <c r="D314" s="51"/>
      <c r="E314" s="51"/>
      <c r="F314" s="51"/>
      <c r="G314" s="93"/>
      <c r="H314" s="94"/>
      <c r="I314" s="94"/>
      <c r="J314" s="51"/>
      <c r="K314" s="51"/>
      <c r="L314" s="51"/>
    </row>
    <row r="315" spans="1:12" x14ac:dyDescent="0.25">
      <c r="A315" s="51"/>
      <c r="B315" s="51"/>
      <c r="C315" s="51"/>
      <c r="D315" s="51"/>
      <c r="E315" s="51"/>
      <c r="F315" s="51"/>
      <c r="G315" s="93"/>
      <c r="H315" s="94"/>
      <c r="I315" s="94"/>
      <c r="J315" s="51"/>
      <c r="K315" s="51"/>
      <c r="L315" s="51"/>
    </row>
    <row r="316" spans="1:12" x14ac:dyDescent="0.25">
      <c r="A316" s="51"/>
      <c r="B316" s="51"/>
      <c r="C316" s="51"/>
      <c r="D316" s="51"/>
      <c r="E316" s="51"/>
      <c r="F316" s="51"/>
      <c r="G316" s="93"/>
      <c r="H316" s="94"/>
      <c r="I316" s="94"/>
      <c r="J316" s="51"/>
      <c r="K316" s="51"/>
      <c r="L316" s="51"/>
    </row>
    <row r="317" spans="1:12" x14ac:dyDescent="0.25">
      <c r="A317" s="51"/>
      <c r="B317" s="51"/>
      <c r="C317" s="51"/>
      <c r="D317" s="51"/>
      <c r="E317" s="51"/>
      <c r="F317" s="51"/>
      <c r="G317" s="93"/>
      <c r="H317" s="94"/>
      <c r="I317" s="94"/>
      <c r="J317" s="51"/>
      <c r="K317" s="51"/>
      <c r="L317" s="51"/>
    </row>
    <row r="318" spans="1:12" x14ac:dyDescent="0.25">
      <c r="A318" s="51"/>
      <c r="B318" s="51"/>
      <c r="C318" s="51"/>
      <c r="D318" s="51"/>
      <c r="E318" s="51"/>
      <c r="F318" s="51"/>
      <c r="G318" s="93"/>
      <c r="H318" s="94"/>
      <c r="I318" s="94"/>
      <c r="J318" s="51"/>
      <c r="K318" s="51"/>
      <c r="L318" s="51"/>
    </row>
    <row r="319" spans="1:12" x14ac:dyDescent="0.25">
      <c r="A319" s="51"/>
      <c r="B319" s="51"/>
      <c r="C319" s="51"/>
      <c r="D319" s="51"/>
      <c r="E319" s="51"/>
      <c r="F319" s="51"/>
      <c r="G319" s="93"/>
      <c r="H319" s="94"/>
      <c r="I319" s="94"/>
      <c r="J319" s="51"/>
      <c r="K319" s="51"/>
      <c r="L319" s="51"/>
    </row>
    <row r="320" spans="1:12" x14ac:dyDescent="0.25">
      <c r="A320" s="51"/>
      <c r="B320" s="51"/>
      <c r="C320" s="51"/>
      <c r="D320" s="51"/>
      <c r="E320" s="51"/>
      <c r="F320" s="51"/>
      <c r="G320" s="93"/>
      <c r="H320" s="94"/>
      <c r="I320" s="94"/>
      <c r="J320" s="51"/>
      <c r="K320" s="51"/>
      <c r="L320" s="51"/>
    </row>
    <row r="321" spans="1:12" x14ac:dyDescent="0.25">
      <c r="A321" s="51"/>
      <c r="B321" s="51"/>
      <c r="C321" s="51"/>
      <c r="D321" s="51"/>
      <c r="E321" s="51"/>
      <c r="F321" s="51"/>
      <c r="G321" s="93"/>
      <c r="H321" s="94"/>
      <c r="I321" s="94"/>
      <c r="J321" s="51"/>
      <c r="K321" s="51"/>
      <c r="L321" s="51"/>
    </row>
    <row r="322" spans="1:12" x14ac:dyDescent="0.25">
      <c r="A322" s="51"/>
      <c r="B322" s="51"/>
      <c r="C322" s="51"/>
      <c r="D322" s="51"/>
      <c r="E322" s="51"/>
      <c r="F322" s="51"/>
      <c r="G322" s="93"/>
      <c r="H322" s="94"/>
      <c r="I322" s="94"/>
      <c r="J322" s="51"/>
      <c r="K322" s="51"/>
      <c r="L322" s="51"/>
    </row>
    <row r="323" spans="1:12" x14ac:dyDescent="0.25">
      <c r="A323" s="51"/>
      <c r="B323" s="51"/>
      <c r="C323" s="51"/>
      <c r="D323" s="51"/>
      <c r="E323" s="51"/>
      <c r="F323" s="51"/>
      <c r="G323" s="93"/>
      <c r="H323" s="94"/>
      <c r="I323" s="94"/>
      <c r="J323" s="51"/>
      <c r="K323" s="51"/>
      <c r="L323" s="51"/>
    </row>
    <row r="324" spans="1:12" x14ac:dyDescent="0.25">
      <c r="A324" s="51"/>
      <c r="B324" s="51"/>
      <c r="C324" s="51"/>
      <c r="D324" s="51"/>
      <c r="E324" s="51"/>
      <c r="F324" s="51"/>
      <c r="G324" s="93"/>
      <c r="H324" s="94"/>
      <c r="I324" s="94"/>
      <c r="J324" s="51"/>
      <c r="K324" s="51"/>
      <c r="L324" s="51"/>
    </row>
    <row r="325" spans="1:12" x14ac:dyDescent="0.25">
      <c r="A325" s="51"/>
      <c r="B325" s="51"/>
      <c r="C325" s="51"/>
      <c r="D325" s="51"/>
      <c r="E325" s="51"/>
      <c r="F325" s="51"/>
      <c r="G325" s="93"/>
      <c r="H325" s="94"/>
      <c r="I325" s="94"/>
      <c r="J325" s="51"/>
      <c r="K325" s="51"/>
      <c r="L325" s="51"/>
    </row>
    <row r="326" spans="1:12" x14ac:dyDescent="0.25">
      <c r="A326" s="51"/>
      <c r="B326" s="51"/>
      <c r="C326" s="51"/>
      <c r="D326" s="51"/>
      <c r="E326" s="51"/>
      <c r="F326" s="51"/>
      <c r="G326" s="93"/>
      <c r="H326" s="94"/>
      <c r="I326" s="94"/>
      <c r="J326" s="51"/>
      <c r="K326" s="51"/>
      <c r="L326" s="51"/>
    </row>
    <row r="327" spans="1:12" x14ac:dyDescent="0.25">
      <c r="A327" s="51"/>
      <c r="B327" s="51"/>
      <c r="C327" s="51"/>
      <c r="D327" s="51"/>
      <c r="E327" s="51"/>
      <c r="F327" s="51"/>
      <c r="G327" s="93"/>
      <c r="H327" s="94"/>
      <c r="I327" s="94"/>
      <c r="J327" s="51"/>
      <c r="K327" s="51"/>
      <c r="L327" s="51"/>
    </row>
    <row r="328" spans="1:12" x14ac:dyDescent="0.25">
      <c r="A328" s="51"/>
      <c r="B328" s="51"/>
      <c r="C328" s="51"/>
      <c r="D328" s="51"/>
      <c r="E328" s="51"/>
      <c r="F328" s="51"/>
      <c r="G328" s="93"/>
      <c r="H328" s="94"/>
      <c r="I328" s="94"/>
      <c r="J328" s="51"/>
      <c r="K328" s="51"/>
      <c r="L328" s="51"/>
    </row>
    <row r="329" spans="1:12" x14ac:dyDescent="0.25">
      <c r="A329" s="51"/>
      <c r="B329" s="51"/>
      <c r="C329" s="51"/>
      <c r="D329" s="51"/>
      <c r="E329" s="51"/>
      <c r="F329" s="51"/>
      <c r="G329" s="93"/>
      <c r="H329" s="94"/>
      <c r="I329" s="94"/>
      <c r="J329" s="51"/>
      <c r="K329" s="51"/>
      <c r="L329" s="51"/>
    </row>
    <row r="330" spans="1:12" x14ac:dyDescent="0.25">
      <c r="A330" s="51"/>
      <c r="B330" s="51"/>
      <c r="C330" s="51"/>
      <c r="D330" s="51"/>
      <c r="E330" s="51"/>
      <c r="F330" s="51"/>
      <c r="G330" s="93"/>
      <c r="H330" s="94"/>
      <c r="I330" s="94"/>
      <c r="J330" s="51"/>
      <c r="K330" s="51"/>
      <c r="L330" s="51"/>
    </row>
    <row r="331" spans="1:12" x14ac:dyDescent="0.25">
      <c r="A331" s="51"/>
      <c r="B331" s="51"/>
      <c r="C331" s="51"/>
      <c r="D331" s="51"/>
      <c r="E331" s="51"/>
      <c r="F331" s="51"/>
      <c r="G331" s="93"/>
      <c r="H331" s="94"/>
      <c r="I331" s="94"/>
      <c r="J331" s="51"/>
      <c r="K331" s="51"/>
      <c r="L331" s="51"/>
    </row>
    <row r="332" spans="1:12" x14ac:dyDescent="0.25">
      <c r="A332" s="51"/>
      <c r="B332" s="51"/>
      <c r="C332" s="51"/>
      <c r="D332" s="51"/>
      <c r="E332" s="51"/>
      <c r="F332" s="51"/>
      <c r="G332" s="93"/>
      <c r="H332" s="94"/>
      <c r="I332" s="94"/>
      <c r="J332" s="51"/>
      <c r="K332" s="51"/>
      <c r="L332" s="51"/>
    </row>
    <row r="333" spans="1:12" x14ac:dyDescent="0.25">
      <c r="A333" s="51"/>
      <c r="B333" s="51"/>
      <c r="C333" s="51"/>
      <c r="D333" s="51"/>
      <c r="E333" s="51"/>
      <c r="F333" s="51"/>
      <c r="G333" s="93"/>
      <c r="H333" s="94"/>
      <c r="I333" s="94"/>
      <c r="J333" s="51"/>
      <c r="K333" s="51"/>
      <c r="L333" s="51"/>
    </row>
    <row r="334" spans="1:12" x14ac:dyDescent="0.25">
      <c r="A334" s="51"/>
      <c r="B334" s="51"/>
      <c r="C334" s="51"/>
      <c r="D334" s="51"/>
      <c r="E334" s="51"/>
      <c r="F334" s="51"/>
      <c r="G334" s="93"/>
      <c r="H334" s="94"/>
      <c r="I334" s="94"/>
      <c r="J334" s="51"/>
      <c r="K334" s="51"/>
      <c r="L334" s="51"/>
    </row>
    <row r="335" spans="1:12" x14ac:dyDescent="0.25">
      <c r="A335" s="51"/>
      <c r="B335" s="51"/>
      <c r="C335" s="51"/>
      <c r="D335" s="51"/>
      <c r="E335" s="51"/>
      <c r="F335" s="51"/>
      <c r="G335" s="93"/>
      <c r="H335" s="94"/>
      <c r="I335" s="94"/>
      <c r="J335" s="51"/>
      <c r="K335" s="51"/>
      <c r="L335" s="51"/>
    </row>
    <row r="336" spans="1:12" x14ac:dyDescent="0.25">
      <c r="A336" s="51"/>
      <c r="B336" s="51"/>
      <c r="C336" s="51"/>
      <c r="D336" s="51"/>
      <c r="E336" s="51"/>
      <c r="F336" s="51"/>
      <c r="G336" s="93"/>
      <c r="H336" s="94"/>
      <c r="I336" s="94"/>
      <c r="J336" s="51"/>
      <c r="K336" s="51"/>
      <c r="L336" s="51"/>
    </row>
    <row r="337" spans="1:12" x14ac:dyDescent="0.25">
      <c r="A337" s="51"/>
      <c r="B337" s="51"/>
      <c r="C337" s="51"/>
      <c r="D337" s="51"/>
      <c r="E337" s="51"/>
      <c r="F337" s="51"/>
      <c r="G337" s="93"/>
      <c r="H337" s="94"/>
      <c r="I337" s="94"/>
      <c r="J337" s="51"/>
      <c r="K337" s="51"/>
      <c r="L337" s="51"/>
    </row>
    <row r="338" spans="1:12" x14ac:dyDescent="0.25">
      <c r="A338" s="51"/>
      <c r="B338" s="51"/>
      <c r="C338" s="51"/>
      <c r="D338" s="51"/>
      <c r="E338" s="51"/>
      <c r="F338" s="51"/>
      <c r="G338" s="93"/>
      <c r="H338" s="94"/>
      <c r="I338" s="94"/>
      <c r="J338" s="51"/>
      <c r="K338" s="51"/>
      <c r="L338" s="51"/>
    </row>
    <row r="339" spans="1:12" x14ac:dyDescent="0.25">
      <c r="A339" s="51"/>
      <c r="B339" s="51"/>
      <c r="C339" s="51"/>
      <c r="D339" s="51"/>
      <c r="E339" s="51"/>
      <c r="F339" s="51"/>
      <c r="G339" s="93"/>
      <c r="H339" s="94"/>
      <c r="I339" s="94"/>
      <c r="J339" s="51"/>
      <c r="K339" s="51"/>
      <c r="L339" s="51"/>
    </row>
    <row r="340" spans="1:12" x14ac:dyDescent="0.25">
      <c r="A340" s="51"/>
      <c r="B340" s="51"/>
      <c r="C340" s="51"/>
      <c r="D340" s="51"/>
      <c r="E340" s="51"/>
      <c r="F340" s="51"/>
      <c r="G340" s="93"/>
      <c r="H340" s="94"/>
      <c r="I340" s="94"/>
      <c r="J340" s="51"/>
      <c r="K340" s="51"/>
      <c r="L340" s="51"/>
    </row>
    <row r="341" spans="1:12" x14ac:dyDescent="0.25">
      <c r="A341" s="51"/>
      <c r="B341" s="51"/>
      <c r="C341" s="51"/>
      <c r="D341" s="51"/>
      <c r="E341" s="51"/>
      <c r="F341" s="51"/>
      <c r="G341" s="93"/>
      <c r="H341" s="94"/>
      <c r="I341" s="94"/>
      <c r="J341" s="51"/>
      <c r="K341" s="51"/>
      <c r="L341" s="51"/>
    </row>
    <row r="342" spans="1:12" x14ac:dyDescent="0.25">
      <c r="A342" s="51"/>
      <c r="B342" s="51"/>
      <c r="C342" s="51"/>
      <c r="D342" s="51"/>
      <c r="E342" s="51"/>
      <c r="F342" s="51"/>
      <c r="G342" s="93"/>
      <c r="H342" s="94"/>
      <c r="I342" s="94"/>
      <c r="J342" s="51"/>
      <c r="K342" s="51"/>
      <c r="L342" s="51"/>
    </row>
    <row r="343" spans="1:12" x14ac:dyDescent="0.25">
      <c r="A343" s="51"/>
      <c r="B343" s="51"/>
      <c r="C343" s="51"/>
      <c r="D343" s="51"/>
      <c r="E343" s="51"/>
      <c r="F343" s="51"/>
      <c r="G343" s="93"/>
      <c r="H343" s="94"/>
      <c r="I343" s="94"/>
      <c r="J343" s="51"/>
      <c r="K343" s="51"/>
      <c r="L343" s="51"/>
    </row>
    <row r="344" spans="1:12" x14ac:dyDescent="0.25">
      <c r="A344" s="51"/>
      <c r="B344" s="51"/>
      <c r="C344" s="51"/>
      <c r="D344" s="51"/>
      <c r="E344" s="51"/>
      <c r="F344" s="51"/>
      <c r="G344" s="93"/>
      <c r="H344" s="94"/>
      <c r="I344" s="94"/>
      <c r="J344" s="51"/>
      <c r="K344" s="51"/>
      <c r="L344" s="51"/>
    </row>
    <row r="345" spans="1:12" x14ac:dyDescent="0.25">
      <c r="A345" s="51"/>
      <c r="B345" s="51"/>
      <c r="C345" s="51"/>
      <c r="D345" s="51"/>
      <c r="E345" s="51"/>
      <c r="F345" s="51"/>
      <c r="G345" s="93"/>
      <c r="H345" s="94"/>
      <c r="I345" s="94"/>
      <c r="J345" s="51"/>
      <c r="K345" s="51"/>
      <c r="L345" s="51"/>
    </row>
    <row r="346" spans="1:12" x14ac:dyDescent="0.25">
      <c r="A346" s="51"/>
      <c r="B346" s="51"/>
      <c r="C346" s="51"/>
      <c r="D346" s="51"/>
      <c r="E346" s="51"/>
      <c r="F346" s="51"/>
      <c r="G346" s="93"/>
      <c r="H346" s="94"/>
      <c r="I346" s="94"/>
      <c r="J346" s="51"/>
      <c r="K346" s="51"/>
      <c r="L346" s="51"/>
    </row>
    <row r="347" spans="1:12" x14ac:dyDescent="0.25">
      <c r="A347" s="51"/>
      <c r="B347" s="51"/>
      <c r="C347" s="51"/>
      <c r="D347" s="51"/>
      <c r="E347" s="51"/>
      <c r="F347" s="51"/>
      <c r="G347" s="93"/>
      <c r="H347" s="94"/>
      <c r="I347" s="94"/>
      <c r="J347" s="51"/>
      <c r="K347" s="51"/>
      <c r="L347" s="51"/>
    </row>
    <row r="348" spans="1:12" x14ac:dyDescent="0.25">
      <c r="A348" s="51"/>
      <c r="B348" s="51"/>
      <c r="C348" s="51"/>
      <c r="D348" s="51"/>
      <c r="E348" s="51"/>
      <c r="F348" s="51"/>
      <c r="G348" s="93"/>
      <c r="H348" s="94"/>
      <c r="I348" s="94"/>
      <c r="J348" s="51"/>
      <c r="K348" s="51"/>
      <c r="L348" s="51"/>
    </row>
    <row r="349" spans="1:12" x14ac:dyDescent="0.25">
      <c r="A349" s="51"/>
      <c r="B349" s="51"/>
      <c r="C349" s="51"/>
      <c r="D349" s="51"/>
      <c r="E349" s="51"/>
      <c r="F349" s="51"/>
      <c r="G349" s="93"/>
      <c r="H349" s="94"/>
      <c r="I349" s="94"/>
      <c r="J349" s="51"/>
      <c r="K349" s="51"/>
      <c r="L349" s="51"/>
    </row>
    <row r="350" spans="1:12" x14ac:dyDescent="0.25">
      <c r="A350" s="51"/>
      <c r="B350" s="51"/>
      <c r="C350" s="51"/>
      <c r="D350" s="51"/>
      <c r="E350" s="51"/>
      <c r="F350" s="51"/>
      <c r="G350" s="93"/>
      <c r="H350" s="94"/>
      <c r="I350" s="94"/>
      <c r="J350" s="51"/>
      <c r="K350" s="51"/>
      <c r="L350" s="51"/>
    </row>
    <row r="351" spans="1:12" x14ac:dyDescent="0.25">
      <c r="A351" s="51"/>
      <c r="B351" s="51"/>
      <c r="C351" s="51"/>
      <c r="D351" s="51"/>
      <c r="E351" s="51"/>
      <c r="F351" s="51"/>
      <c r="G351" s="93"/>
      <c r="H351" s="94"/>
      <c r="I351" s="94"/>
      <c r="J351" s="51"/>
      <c r="K351" s="51"/>
      <c r="L351" s="51"/>
    </row>
    <row r="352" spans="1:12" x14ac:dyDescent="0.25">
      <c r="A352" s="51"/>
      <c r="B352" s="51"/>
      <c r="C352" s="51"/>
      <c r="D352" s="51"/>
      <c r="E352" s="51"/>
      <c r="F352" s="51"/>
      <c r="G352" s="93"/>
      <c r="H352" s="94"/>
      <c r="I352" s="94"/>
      <c r="J352" s="51"/>
      <c r="K352" s="51"/>
      <c r="L352" s="51"/>
    </row>
    <row r="353" spans="1:12" x14ac:dyDescent="0.25">
      <c r="A353" s="51"/>
      <c r="B353" s="51"/>
      <c r="C353" s="51"/>
      <c r="D353" s="51"/>
      <c r="E353" s="51"/>
      <c r="F353" s="51"/>
      <c r="G353" s="93"/>
      <c r="H353" s="94"/>
      <c r="I353" s="94"/>
      <c r="J353" s="51"/>
      <c r="K353" s="51"/>
      <c r="L353" s="51"/>
    </row>
    <row r="354" spans="1:12" x14ac:dyDescent="0.25">
      <c r="A354" s="51"/>
      <c r="B354" s="51"/>
      <c r="C354" s="51"/>
      <c r="D354" s="51"/>
      <c r="E354" s="51"/>
      <c r="F354" s="51"/>
      <c r="G354" s="93"/>
      <c r="H354" s="94"/>
      <c r="I354" s="94"/>
      <c r="J354" s="51"/>
      <c r="K354" s="51"/>
      <c r="L354" s="51"/>
    </row>
    <row r="355" spans="1:12" x14ac:dyDescent="0.25">
      <c r="A355" s="51"/>
      <c r="B355" s="51"/>
      <c r="C355" s="51"/>
      <c r="D355" s="51"/>
      <c r="E355" s="51"/>
      <c r="F355" s="51"/>
      <c r="G355" s="93"/>
      <c r="H355" s="94"/>
      <c r="I355" s="94"/>
      <c r="J355" s="51"/>
      <c r="K355" s="51"/>
      <c r="L355" s="51"/>
    </row>
    <row r="356" spans="1:12" x14ac:dyDescent="0.25">
      <c r="A356" s="51"/>
      <c r="B356" s="51"/>
      <c r="C356" s="51"/>
      <c r="D356" s="51"/>
      <c r="E356" s="51"/>
      <c r="F356" s="51"/>
      <c r="G356" s="93"/>
      <c r="H356" s="94"/>
      <c r="I356" s="94"/>
      <c r="J356" s="51"/>
      <c r="K356" s="51"/>
      <c r="L356" s="51"/>
    </row>
    <row r="357" spans="1:12" x14ac:dyDescent="0.25">
      <c r="A357" s="51"/>
      <c r="B357" s="51"/>
      <c r="C357" s="51"/>
      <c r="D357" s="51"/>
      <c r="E357" s="51"/>
      <c r="F357" s="51"/>
      <c r="G357" s="93"/>
      <c r="H357" s="94"/>
      <c r="I357" s="94"/>
      <c r="J357" s="51"/>
      <c r="K357" s="51"/>
      <c r="L357" s="51"/>
    </row>
    <row r="358" spans="1:12" x14ac:dyDescent="0.25">
      <c r="A358" s="51"/>
      <c r="B358" s="51"/>
      <c r="C358" s="51"/>
      <c r="D358" s="51"/>
      <c r="E358" s="51"/>
      <c r="F358" s="51"/>
      <c r="G358" s="93"/>
      <c r="H358" s="94"/>
      <c r="I358" s="94"/>
      <c r="J358" s="51"/>
      <c r="K358" s="51"/>
      <c r="L358" s="51"/>
    </row>
    <row r="359" spans="1:12" x14ac:dyDescent="0.25">
      <c r="A359" s="51"/>
      <c r="B359" s="51"/>
      <c r="C359" s="51"/>
      <c r="D359" s="51"/>
      <c r="E359" s="51"/>
      <c r="F359" s="51"/>
      <c r="G359" s="93"/>
      <c r="H359" s="94"/>
      <c r="I359" s="94"/>
      <c r="J359" s="51"/>
      <c r="K359" s="51"/>
      <c r="L359" s="51"/>
    </row>
    <row r="360" spans="1:12" x14ac:dyDescent="0.25">
      <c r="A360" s="51"/>
      <c r="B360" s="51"/>
      <c r="C360" s="51"/>
      <c r="D360" s="51"/>
      <c r="E360" s="51"/>
      <c r="F360" s="51"/>
      <c r="G360" s="93"/>
      <c r="H360" s="94"/>
      <c r="I360" s="94"/>
      <c r="J360" s="51"/>
      <c r="K360" s="51"/>
      <c r="L360" s="51"/>
    </row>
    <row r="361" spans="1:12" x14ac:dyDescent="0.25">
      <c r="A361" s="51"/>
      <c r="B361" s="51"/>
      <c r="C361" s="51"/>
      <c r="D361" s="51"/>
      <c r="E361" s="51"/>
      <c r="F361" s="51"/>
      <c r="G361" s="93"/>
      <c r="H361" s="94"/>
      <c r="I361" s="94"/>
      <c r="J361" s="51"/>
      <c r="K361" s="51"/>
      <c r="L361" s="51"/>
    </row>
    <row r="362" spans="1:12" x14ac:dyDescent="0.25">
      <c r="A362" s="51"/>
      <c r="B362" s="51"/>
      <c r="C362" s="51"/>
      <c r="D362" s="51"/>
      <c r="E362" s="51"/>
      <c r="F362" s="51"/>
      <c r="G362" s="93"/>
      <c r="H362" s="94"/>
      <c r="I362" s="94"/>
      <c r="J362" s="51"/>
      <c r="K362" s="51"/>
      <c r="L362" s="51"/>
    </row>
    <row r="363" spans="1:12" x14ac:dyDescent="0.25">
      <c r="A363" s="51"/>
      <c r="B363" s="51"/>
      <c r="C363" s="51"/>
      <c r="D363" s="51"/>
      <c r="E363" s="51"/>
      <c r="F363" s="51"/>
      <c r="G363" s="93"/>
      <c r="H363" s="94"/>
      <c r="I363" s="94"/>
      <c r="J363" s="51"/>
      <c r="K363" s="51"/>
      <c r="L363" s="51"/>
    </row>
    <row r="364" spans="1:12" x14ac:dyDescent="0.25">
      <c r="A364" s="51"/>
      <c r="B364" s="51"/>
      <c r="C364" s="51"/>
      <c r="D364" s="51"/>
      <c r="E364" s="51"/>
      <c r="F364" s="51"/>
      <c r="G364" s="93"/>
      <c r="H364" s="94"/>
      <c r="I364" s="94"/>
      <c r="J364" s="51"/>
      <c r="K364" s="51"/>
      <c r="L364" s="51"/>
    </row>
    <row r="365" spans="1:12" x14ac:dyDescent="0.25">
      <c r="A365" s="51"/>
      <c r="B365" s="51"/>
      <c r="C365" s="51"/>
      <c r="D365" s="51"/>
      <c r="E365" s="51"/>
      <c r="F365" s="51"/>
      <c r="G365" s="93"/>
      <c r="H365" s="94"/>
      <c r="I365" s="94"/>
      <c r="J365" s="51"/>
      <c r="K365" s="51"/>
      <c r="L365" s="51"/>
    </row>
    <row r="366" spans="1:12" x14ac:dyDescent="0.25">
      <c r="A366" s="51"/>
      <c r="B366" s="51"/>
      <c r="C366" s="51"/>
      <c r="D366" s="51"/>
      <c r="E366" s="51"/>
      <c r="F366" s="51"/>
      <c r="G366" s="93"/>
      <c r="H366" s="94"/>
      <c r="I366" s="94"/>
      <c r="J366" s="51"/>
      <c r="K366" s="51"/>
      <c r="L366" s="51"/>
    </row>
    <row r="367" spans="1:12" x14ac:dyDescent="0.25">
      <c r="A367" s="51"/>
      <c r="B367" s="51"/>
      <c r="C367" s="51"/>
      <c r="D367" s="51"/>
      <c r="E367" s="51"/>
      <c r="F367" s="51"/>
      <c r="G367" s="93"/>
      <c r="H367" s="94"/>
      <c r="I367" s="94"/>
      <c r="J367" s="51"/>
      <c r="K367" s="51"/>
      <c r="L367" s="51"/>
    </row>
    <row r="368" spans="1:12" x14ac:dyDescent="0.25">
      <c r="A368" s="51"/>
      <c r="B368" s="51"/>
      <c r="C368" s="51"/>
      <c r="D368" s="51"/>
      <c r="E368" s="51"/>
      <c r="F368" s="51"/>
      <c r="G368" s="93"/>
      <c r="H368" s="94"/>
      <c r="I368" s="94"/>
      <c r="J368" s="51"/>
      <c r="K368" s="51"/>
      <c r="L368" s="51"/>
    </row>
    <row r="369" spans="1:12" x14ac:dyDescent="0.25">
      <c r="A369" s="51"/>
      <c r="B369" s="51"/>
      <c r="C369" s="51"/>
      <c r="D369" s="51"/>
      <c r="E369" s="51"/>
      <c r="F369" s="51"/>
      <c r="G369" s="93"/>
      <c r="H369" s="94"/>
      <c r="I369" s="94"/>
      <c r="J369" s="51"/>
      <c r="K369" s="51"/>
      <c r="L369" s="51"/>
    </row>
    <row r="370" spans="1:12" x14ac:dyDescent="0.25">
      <c r="A370" s="51"/>
      <c r="B370" s="51"/>
      <c r="C370" s="51"/>
      <c r="D370" s="51"/>
      <c r="E370" s="51"/>
      <c r="F370" s="51"/>
      <c r="G370" s="93"/>
      <c r="H370" s="94"/>
      <c r="I370" s="94"/>
      <c r="J370" s="51"/>
      <c r="K370" s="51"/>
      <c r="L370" s="51"/>
    </row>
    <row r="371" spans="1:12" x14ac:dyDescent="0.25">
      <c r="A371" s="51"/>
      <c r="B371" s="51"/>
      <c r="C371" s="51"/>
      <c r="D371" s="51"/>
      <c r="E371" s="51"/>
      <c r="F371" s="51"/>
      <c r="G371" s="93"/>
      <c r="H371" s="94"/>
      <c r="I371" s="94"/>
      <c r="J371" s="51"/>
      <c r="K371" s="51"/>
      <c r="L371" s="51"/>
    </row>
    <row r="372" spans="1:12" x14ac:dyDescent="0.25">
      <c r="A372" s="51"/>
      <c r="B372" s="51"/>
      <c r="C372" s="51"/>
      <c r="D372" s="51"/>
      <c r="E372" s="51"/>
      <c r="F372" s="51"/>
      <c r="G372" s="93"/>
      <c r="H372" s="94"/>
      <c r="I372" s="94"/>
      <c r="J372" s="51"/>
      <c r="K372" s="51"/>
      <c r="L372" s="51"/>
    </row>
    <row r="373" spans="1:12" x14ac:dyDescent="0.25">
      <c r="A373" s="51"/>
      <c r="B373" s="51"/>
      <c r="C373" s="51"/>
      <c r="D373" s="51"/>
      <c r="E373" s="51"/>
      <c r="F373" s="51"/>
      <c r="G373" s="93"/>
      <c r="H373" s="94"/>
      <c r="I373" s="94"/>
      <c r="J373" s="51"/>
      <c r="K373" s="51"/>
      <c r="L373" s="51"/>
    </row>
  </sheetData>
  <autoFilter ref="A6:K234" xr:uid="{00000000-0009-0000-0000-000000000000}">
    <sortState ref="A42:K215">
      <sortCondition ref="B6:B234"/>
    </sortState>
  </autoFilter>
  <mergeCells count="10">
    <mergeCell ref="A3:A6"/>
    <mergeCell ref="E3:E6"/>
    <mergeCell ref="D3:D6"/>
    <mergeCell ref="C3:C6"/>
    <mergeCell ref="B3:B6"/>
    <mergeCell ref="F3:F6"/>
    <mergeCell ref="G3:G6"/>
    <mergeCell ref="H3:H6"/>
    <mergeCell ref="I3:I6"/>
    <mergeCell ref="J3:J6"/>
  </mergeCells>
  <pageMargins left="0.70866141732283472" right="0.70866141732283472" top="0.74803149606299213" bottom="0.74803149606299213" header="0.31496062992125984" footer="0.31496062992125984"/>
  <pageSetup paperSize="9" scale="42" fitToWidth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3D17F-C3B2-4118-B667-9EB2F76D5F4E}">
  <dimension ref="A1:K223"/>
  <sheetViews>
    <sheetView workbookViewId="0">
      <selection activeCell="D4" sqref="D4"/>
    </sheetView>
  </sheetViews>
  <sheetFormatPr baseColWidth="10" defaultRowHeight="15" x14ac:dyDescent="0.25"/>
  <sheetData>
    <row r="1" spans="1:11" ht="46.5" x14ac:dyDescent="0.7">
      <c r="A1" s="10" t="s">
        <v>420</v>
      </c>
      <c r="B1" s="10"/>
      <c r="C1" s="10"/>
      <c r="D1" s="10"/>
      <c r="E1" s="10"/>
      <c r="F1" s="10"/>
    </row>
    <row r="2" spans="1:11" x14ac:dyDescent="0.25">
      <c r="A2" t="s">
        <v>549</v>
      </c>
      <c r="C2" t="s">
        <v>421</v>
      </c>
    </row>
    <row r="3" spans="1:11" x14ac:dyDescent="0.25">
      <c r="A3" t="s">
        <v>550</v>
      </c>
      <c r="D3" t="s">
        <v>422</v>
      </c>
    </row>
    <row r="4" spans="1:11" x14ac:dyDescent="0.25">
      <c r="A4" t="s">
        <v>548</v>
      </c>
    </row>
    <row r="6" spans="1:11" ht="63" x14ac:dyDescent="0.25">
      <c r="A6" s="9" t="s">
        <v>423</v>
      </c>
      <c r="B6" s="9" t="s">
        <v>424</v>
      </c>
      <c r="C6" s="9" t="s">
        <v>425</v>
      </c>
      <c r="D6" s="9" t="s">
        <v>426</v>
      </c>
      <c r="E6" s="9" t="s">
        <v>427</v>
      </c>
      <c r="F6" s="9" t="s">
        <v>428</v>
      </c>
      <c r="G6" s="9" t="s">
        <v>429</v>
      </c>
      <c r="H6" s="9" t="s">
        <v>430</v>
      </c>
      <c r="I6" s="9" t="s">
        <v>431</v>
      </c>
      <c r="J6" s="9" t="s">
        <v>432</v>
      </c>
      <c r="K6" s="9" t="s">
        <v>433</v>
      </c>
    </row>
    <row r="7" spans="1:11" x14ac:dyDescent="0.25">
      <c r="A7" s="3">
        <v>3293307</v>
      </c>
      <c r="B7" s="3">
        <v>3062581</v>
      </c>
      <c r="C7" s="3">
        <v>1</v>
      </c>
      <c r="D7" s="4" t="e">
        <f>SUMIFS('[1]Données paye'!$M:$M,'[1]Données paye'!$C:$C,I3,'[1]Données paye'!$D:$D,J3)</f>
        <v>#VALUE!</v>
      </c>
      <c r="E7" s="5" t="e">
        <f>IF(D7&gt;0,D7,"NON")</f>
        <v>#VALUE!</v>
      </c>
      <c r="F7" s="6">
        <v>8.35</v>
      </c>
      <c r="G7" s="6">
        <v>4.18</v>
      </c>
      <c r="H7" s="7" t="e">
        <f>IF(E7="NON","",E7*F7)</f>
        <v>#VALUE!</v>
      </c>
      <c r="I7" s="8" t="str">
        <f>Paie!B7</f>
        <v>ADRAS</v>
      </c>
      <c r="J7" s="8" t="s">
        <v>12</v>
      </c>
      <c r="K7" s="8">
        <v>31</v>
      </c>
    </row>
    <row r="8" spans="1:11" x14ac:dyDescent="0.25">
      <c r="A8" s="3">
        <v>3210736</v>
      </c>
      <c r="B8" s="3">
        <v>3062581</v>
      </c>
      <c r="C8" s="3">
        <v>1</v>
      </c>
      <c r="D8" s="4" t="e">
        <f>SUMIFS('[1]Données paye'!$M:$M,'[1]Données paye'!$C:$C,I4,'[1]Données paye'!$D:$D,J4)</f>
        <v>#VALUE!</v>
      </c>
      <c r="E8" s="5" t="e">
        <f t="shared" ref="E8:E71" si="0">IF(D8&gt;0,D8,"NON")</f>
        <v>#VALUE!</v>
      </c>
      <c r="F8" s="6">
        <v>8.35</v>
      </c>
      <c r="G8" s="6">
        <v>4.18</v>
      </c>
      <c r="H8" s="7" t="e">
        <f t="shared" ref="H8:H71" si="1">IF(E8="NON","",E8*F8)</f>
        <v>#VALUE!</v>
      </c>
      <c r="I8" s="8" t="str">
        <f>Paie!B9</f>
        <v>BABULE</v>
      </c>
      <c r="J8" s="8" t="s">
        <v>434</v>
      </c>
      <c r="K8" s="8">
        <v>87</v>
      </c>
    </row>
    <row r="9" spans="1:11" x14ac:dyDescent="0.25">
      <c r="A9" s="3">
        <v>3210735</v>
      </c>
      <c r="B9" s="3">
        <v>3062581</v>
      </c>
      <c r="C9" s="3">
        <v>1</v>
      </c>
      <c r="D9" s="4" t="e">
        <f>SUMIFS('[1]Données paye'!$M:$M,'[1]Données paye'!$C:$C,I5,'[1]Données paye'!$D:$D,J5)</f>
        <v>#VALUE!</v>
      </c>
      <c r="E9" s="5" t="e">
        <f t="shared" si="0"/>
        <v>#VALUE!</v>
      </c>
      <c r="F9" s="6">
        <v>8.35</v>
      </c>
      <c r="G9" s="6">
        <v>4.18</v>
      </c>
      <c r="H9" s="7" t="e">
        <f t="shared" si="1"/>
        <v>#VALUE!</v>
      </c>
      <c r="I9" s="8" t="str">
        <f>Paie!B10</f>
        <v>BALAND</v>
      </c>
      <c r="J9" s="8" t="s">
        <v>435</v>
      </c>
      <c r="K9" s="8">
        <v>17</v>
      </c>
    </row>
    <row r="10" spans="1:11" x14ac:dyDescent="0.25">
      <c r="A10" s="3">
        <v>3236430</v>
      </c>
      <c r="B10" s="3">
        <v>3062581</v>
      </c>
      <c r="C10" s="3">
        <v>1</v>
      </c>
      <c r="D10" s="4" t="e">
        <f>SUMIFS('[1]Données paye'!$M:$M,'[1]Données paye'!$C:$C,I6,'[1]Données paye'!$D:$D,J6)</f>
        <v>#VALUE!</v>
      </c>
      <c r="E10" s="5" t="e">
        <f t="shared" si="0"/>
        <v>#VALUE!</v>
      </c>
      <c r="F10" s="6">
        <v>8.35</v>
      </c>
      <c r="G10" s="6">
        <v>4.18</v>
      </c>
      <c r="H10" s="7" t="e">
        <f t="shared" si="1"/>
        <v>#VALUE!</v>
      </c>
      <c r="I10" s="8" t="str">
        <f>Paie!B11</f>
        <v>BAREIGTS</v>
      </c>
      <c r="J10" s="8" t="s">
        <v>28</v>
      </c>
      <c r="K10" s="8">
        <v>64</v>
      </c>
    </row>
    <row r="11" spans="1:11" x14ac:dyDescent="0.25">
      <c r="A11" s="3">
        <v>3210735</v>
      </c>
      <c r="B11" s="3">
        <v>3062581</v>
      </c>
      <c r="C11" s="3">
        <v>1</v>
      </c>
      <c r="D11" s="4" t="e">
        <f>SUMIFS('[1]Données paye'!$M:$M,'[1]Données paye'!$C:$C,I7,'[1]Données paye'!$D:$D,J7)</f>
        <v>#VALUE!</v>
      </c>
      <c r="E11" s="5" t="e">
        <f t="shared" si="0"/>
        <v>#VALUE!</v>
      </c>
      <c r="F11" s="6">
        <v>8.35</v>
      </c>
      <c r="G11" s="6">
        <v>4.18</v>
      </c>
      <c r="H11" s="7" t="e">
        <f t="shared" si="1"/>
        <v>#VALUE!</v>
      </c>
      <c r="I11" s="8" t="str">
        <f>Paie!B12</f>
        <v>BARRAUD</v>
      </c>
      <c r="J11" s="8" t="s">
        <v>50</v>
      </c>
      <c r="K11" s="8">
        <v>17</v>
      </c>
    </row>
    <row r="12" spans="1:11" x14ac:dyDescent="0.25">
      <c r="A12" s="3">
        <v>3121803</v>
      </c>
      <c r="B12" s="3">
        <v>3062581</v>
      </c>
      <c r="C12" s="3">
        <v>1</v>
      </c>
      <c r="D12" s="4" t="e">
        <f>SUMIFS('[1]Données paye'!$M:$M,'[1]Données paye'!$C:$C,I8,'[1]Données paye'!$D:$D,J8)</f>
        <v>#VALUE!</v>
      </c>
      <c r="E12" s="5" t="e">
        <f t="shared" si="0"/>
        <v>#VALUE!</v>
      </c>
      <c r="F12" s="6">
        <v>8.35</v>
      </c>
      <c r="G12" s="6">
        <v>4.18</v>
      </c>
      <c r="H12" s="7" t="e">
        <f t="shared" si="1"/>
        <v>#VALUE!</v>
      </c>
      <c r="I12" s="8" t="str">
        <f>Paie!B13</f>
        <v>BARTHELEMY</v>
      </c>
      <c r="J12" s="8" t="s">
        <v>436</v>
      </c>
      <c r="K12" s="8">
        <v>44</v>
      </c>
    </row>
    <row r="13" spans="1:11" x14ac:dyDescent="0.25">
      <c r="A13" s="3">
        <v>3121803</v>
      </c>
      <c r="B13" s="3">
        <v>3062581</v>
      </c>
      <c r="C13" s="3">
        <v>1</v>
      </c>
      <c r="D13" s="4" t="e">
        <f>SUMIFS('[1]Données paye'!$M:$M,'[1]Données paye'!$C:$C,I9,'[1]Données paye'!$D:$D,J9)</f>
        <v>#VALUE!</v>
      </c>
      <c r="E13" s="5" t="e">
        <f t="shared" si="0"/>
        <v>#VALUE!</v>
      </c>
      <c r="F13" s="6">
        <v>8.35</v>
      </c>
      <c r="G13" s="6">
        <v>4.18</v>
      </c>
      <c r="H13" s="7" t="e">
        <f t="shared" si="1"/>
        <v>#VALUE!</v>
      </c>
      <c r="I13" s="8" t="str">
        <f>Paie!B14</f>
        <v>BAUDUIN</v>
      </c>
      <c r="J13" s="8" t="s">
        <v>39</v>
      </c>
      <c r="K13" s="8">
        <v>44</v>
      </c>
    </row>
    <row r="14" spans="1:11" x14ac:dyDescent="0.25">
      <c r="A14" s="3">
        <v>3283895</v>
      </c>
      <c r="B14" s="3">
        <v>3062581</v>
      </c>
      <c r="C14" s="3">
        <v>1</v>
      </c>
      <c r="D14" s="4" t="e">
        <f>SUMIFS('[1]Données paye'!$M:$M,'[1]Données paye'!$C:$C,I10,'[1]Données paye'!$D:$D,J10)</f>
        <v>#VALUE!</v>
      </c>
      <c r="E14" s="5" t="e">
        <f t="shared" si="0"/>
        <v>#VALUE!</v>
      </c>
      <c r="F14" s="6">
        <v>8.35</v>
      </c>
      <c r="G14" s="6">
        <v>4.18</v>
      </c>
      <c r="H14" s="7" t="e">
        <f t="shared" si="1"/>
        <v>#VALUE!</v>
      </c>
      <c r="I14" s="8" t="e">
        <f>Paie!#REF!</f>
        <v>#REF!</v>
      </c>
      <c r="J14" s="8" t="s">
        <v>40</v>
      </c>
      <c r="K14" s="8">
        <v>14</v>
      </c>
    </row>
    <row r="15" spans="1:11" x14ac:dyDescent="0.25">
      <c r="A15" s="3">
        <v>3169050</v>
      </c>
      <c r="B15" s="3">
        <v>3062581</v>
      </c>
      <c r="C15" s="3">
        <v>1</v>
      </c>
      <c r="D15" s="4" t="e">
        <f>SUMIFS('[1]Données paye'!$M:$M,'[1]Données paye'!$C:$C,I11,'[1]Données paye'!$D:$D,J11)</f>
        <v>#VALUE!</v>
      </c>
      <c r="E15" s="5" t="e">
        <f t="shared" si="0"/>
        <v>#VALUE!</v>
      </c>
      <c r="F15" s="6">
        <v>8.35</v>
      </c>
      <c r="G15" s="6">
        <v>4.18</v>
      </c>
      <c r="H15" s="7" t="e">
        <f t="shared" si="1"/>
        <v>#VALUE!</v>
      </c>
      <c r="I15" s="8" t="str">
        <f>Paie!B15</f>
        <v>BAZZO</v>
      </c>
      <c r="J15" s="8" t="s">
        <v>43</v>
      </c>
      <c r="K15" s="8">
        <v>33</v>
      </c>
    </row>
    <row r="16" spans="1:11" x14ac:dyDescent="0.25">
      <c r="A16" s="3">
        <v>3210735</v>
      </c>
      <c r="B16" s="3">
        <v>3062581</v>
      </c>
      <c r="C16" s="3">
        <v>1</v>
      </c>
      <c r="D16" s="4" t="e">
        <f>SUMIFS('[1]Données paye'!$M:$M,'[1]Données paye'!$C:$C,I12,'[1]Données paye'!$D:$D,J12)</f>
        <v>#VALUE!</v>
      </c>
      <c r="E16" s="5" t="e">
        <f t="shared" si="0"/>
        <v>#VALUE!</v>
      </c>
      <c r="F16" s="6">
        <v>8.35</v>
      </c>
      <c r="G16" s="6">
        <v>4.18</v>
      </c>
      <c r="H16" s="7" t="e">
        <f t="shared" si="1"/>
        <v>#VALUE!</v>
      </c>
      <c r="I16" s="8" t="str">
        <f>Paie!B16</f>
        <v>BENETEAUD</v>
      </c>
      <c r="J16" s="8" t="s">
        <v>227</v>
      </c>
      <c r="K16" s="8">
        <v>17</v>
      </c>
    </row>
    <row r="17" spans="1:11" x14ac:dyDescent="0.25">
      <c r="A17" s="3">
        <v>3121787</v>
      </c>
      <c r="B17" s="3">
        <v>3062581</v>
      </c>
      <c r="C17" s="3">
        <v>1</v>
      </c>
      <c r="D17" s="4" t="e">
        <f>SUMIFS('[1]Données paye'!$M:$M,'[1]Données paye'!$C:$C,I13,'[1]Données paye'!$D:$D,J13)</f>
        <v>#VALUE!</v>
      </c>
      <c r="E17" s="5" t="e">
        <f t="shared" si="0"/>
        <v>#VALUE!</v>
      </c>
      <c r="F17" s="6">
        <v>8.35</v>
      </c>
      <c r="G17" s="6">
        <v>4.18</v>
      </c>
      <c r="H17" s="7" t="e">
        <f t="shared" si="1"/>
        <v>#VALUE!</v>
      </c>
      <c r="I17" s="8" t="str">
        <f>Paie!B17</f>
        <v>BERTHELOT</v>
      </c>
      <c r="J17" s="8" t="s">
        <v>48</v>
      </c>
      <c r="K17" s="8">
        <v>35</v>
      </c>
    </row>
    <row r="18" spans="1:11" x14ac:dyDescent="0.25">
      <c r="A18" s="3">
        <v>3169050</v>
      </c>
      <c r="B18" s="3">
        <v>3062581</v>
      </c>
      <c r="C18" s="3">
        <v>1</v>
      </c>
      <c r="D18" s="4" t="e">
        <f>SUMIFS('[1]Données paye'!$M:$M,'[1]Données paye'!$C:$C,I14,'[1]Données paye'!$D:$D,J14)</f>
        <v>#VALUE!</v>
      </c>
      <c r="E18" s="5" t="e">
        <f t="shared" si="0"/>
        <v>#VALUE!</v>
      </c>
      <c r="F18" s="6">
        <v>8.35</v>
      </c>
      <c r="G18" s="6">
        <v>4.18</v>
      </c>
      <c r="H18" s="7" t="e">
        <f t="shared" si="1"/>
        <v>#VALUE!</v>
      </c>
      <c r="I18" s="8" t="str">
        <f>Paie!B18</f>
        <v>BERTHON</v>
      </c>
      <c r="J18" s="8" t="s">
        <v>50</v>
      </c>
      <c r="K18" s="8">
        <v>33</v>
      </c>
    </row>
    <row r="19" spans="1:11" x14ac:dyDescent="0.25">
      <c r="A19" s="3">
        <v>3293307</v>
      </c>
      <c r="B19" s="3">
        <v>3062581</v>
      </c>
      <c r="C19" s="3">
        <v>1</v>
      </c>
      <c r="D19" s="4" t="e">
        <f>SUMIFS('[1]Données paye'!$M:$M,'[1]Données paye'!$C:$C,I15,'[1]Données paye'!$D:$D,J15)</f>
        <v>#VALUE!</v>
      </c>
      <c r="E19" s="5" t="e">
        <f t="shared" si="0"/>
        <v>#VALUE!</v>
      </c>
      <c r="F19" s="6">
        <v>8.35</v>
      </c>
      <c r="G19" s="6">
        <v>4.18</v>
      </c>
      <c r="H19" s="7" t="e">
        <f t="shared" si="1"/>
        <v>#VALUE!</v>
      </c>
      <c r="I19" s="8" t="str">
        <f>Paie!B19</f>
        <v>BERTRAND</v>
      </c>
      <c r="J19" s="8" t="s">
        <v>437</v>
      </c>
      <c r="K19" s="8">
        <v>31</v>
      </c>
    </row>
    <row r="20" spans="1:11" x14ac:dyDescent="0.25">
      <c r="A20" s="3">
        <v>3293307</v>
      </c>
      <c r="B20" s="3">
        <v>3062581</v>
      </c>
      <c r="C20" s="3">
        <v>1</v>
      </c>
      <c r="D20" s="4" t="e">
        <f>SUMIFS('[1]Données paye'!$M:$M,'[1]Données paye'!$C:$C,I16,'[1]Données paye'!$D:$D,J16)</f>
        <v>#VALUE!</v>
      </c>
      <c r="E20" s="5" t="e">
        <f t="shared" si="0"/>
        <v>#VALUE!</v>
      </c>
      <c r="F20" s="6">
        <v>8.35</v>
      </c>
      <c r="G20" s="6">
        <v>4.18</v>
      </c>
      <c r="H20" s="7" t="e">
        <f t="shared" si="1"/>
        <v>#VALUE!</v>
      </c>
      <c r="I20" s="8" t="str">
        <f>Paie!B20</f>
        <v>BERTRAND</v>
      </c>
      <c r="J20" s="8" t="s">
        <v>53</v>
      </c>
      <c r="K20" s="8">
        <v>31</v>
      </c>
    </row>
    <row r="21" spans="1:11" x14ac:dyDescent="0.25">
      <c r="A21" s="3">
        <v>3121787</v>
      </c>
      <c r="B21" s="3">
        <v>3062581</v>
      </c>
      <c r="C21" s="3">
        <v>1</v>
      </c>
      <c r="D21" s="4" t="e">
        <f>SUMIFS('[1]Données paye'!$M:$M,'[1]Données paye'!$C:$C,I17,'[1]Données paye'!$D:$D,J17)</f>
        <v>#VALUE!</v>
      </c>
      <c r="E21" s="5" t="e">
        <f t="shared" si="0"/>
        <v>#VALUE!</v>
      </c>
      <c r="F21" s="6">
        <v>8.35</v>
      </c>
      <c r="G21" s="6">
        <v>4.18</v>
      </c>
      <c r="H21" s="7" t="e">
        <f t="shared" si="1"/>
        <v>#VALUE!</v>
      </c>
      <c r="I21" s="8" t="str">
        <f>Paie!B21</f>
        <v>BIGOT</v>
      </c>
      <c r="J21" s="8" t="s">
        <v>231</v>
      </c>
      <c r="K21" s="8">
        <v>35</v>
      </c>
    </row>
    <row r="22" spans="1:11" x14ac:dyDescent="0.25">
      <c r="A22" s="3">
        <v>3121798</v>
      </c>
      <c r="B22" s="3">
        <v>3062581</v>
      </c>
      <c r="C22" s="3">
        <v>1</v>
      </c>
      <c r="D22" s="4" t="e">
        <f>SUMIFS('[1]Données paye'!$M:$M,'[1]Données paye'!$C:$C,I18,'[1]Données paye'!$D:$D,J18)</f>
        <v>#VALUE!</v>
      </c>
      <c r="E22" s="5" t="e">
        <f t="shared" si="0"/>
        <v>#VALUE!</v>
      </c>
      <c r="F22" s="6">
        <v>8.35</v>
      </c>
      <c r="G22" s="6">
        <v>4.18</v>
      </c>
      <c r="H22" s="7" t="e">
        <f t="shared" si="1"/>
        <v>#VALUE!</v>
      </c>
      <c r="I22" s="8" t="str">
        <f>Paie!B23</f>
        <v>BODENNEC</v>
      </c>
      <c r="J22" s="8" t="s">
        <v>438</v>
      </c>
      <c r="K22" s="8">
        <v>29</v>
      </c>
    </row>
    <row r="23" spans="1:11" x14ac:dyDescent="0.25">
      <c r="A23" s="3">
        <v>3293307</v>
      </c>
      <c r="B23" s="3">
        <v>3062581</v>
      </c>
      <c r="C23" s="3">
        <v>1</v>
      </c>
      <c r="D23" s="4" t="e">
        <f>SUMIFS('[1]Données paye'!$M:$M,'[1]Données paye'!$C:$C,I19,'[1]Données paye'!$D:$D,J19)</f>
        <v>#VALUE!</v>
      </c>
      <c r="E23" s="5" t="e">
        <f t="shared" si="0"/>
        <v>#VALUE!</v>
      </c>
      <c r="F23" s="6">
        <v>8.35</v>
      </c>
      <c r="G23" s="6">
        <v>4.18</v>
      </c>
      <c r="H23" s="7" t="e">
        <f t="shared" si="1"/>
        <v>#VALUE!</v>
      </c>
      <c r="I23" s="8" t="str">
        <f>Paie!B24</f>
        <v>BONOMETTI</v>
      </c>
      <c r="J23" s="8" t="s">
        <v>61</v>
      </c>
      <c r="K23" s="8">
        <v>31</v>
      </c>
    </row>
    <row r="24" spans="1:11" x14ac:dyDescent="0.25">
      <c r="A24" s="3">
        <v>3239719</v>
      </c>
      <c r="B24" s="3">
        <v>3062581</v>
      </c>
      <c r="C24" s="3">
        <v>1</v>
      </c>
      <c r="D24" s="4" t="e">
        <f>SUMIFS('[1]Données paye'!$M:$M,'[1]Données paye'!$C:$C,I20,'[1]Données paye'!$D:$D,J20)</f>
        <v>#VALUE!</v>
      </c>
      <c r="E24" s="5" t="e">
        <f t="shared" si="0"/>
        <v>#VALUE!</v>
      </c>
      <c r="F24" s="6">
        <v>8.35</v>
      </c>
      <c r="G24" s="6">
        <v>4.18</v>
      </c>
      <c r="H24" s="7" t="e">
        <f t="shared" si="1"/>
        <v>#VALUE!</v>
      </c>
      <c r="I24" s="8" t="str">
        <f>Paie!B26</f>
        <v>BOURGAULT</v>
      </c>
      <c r="J24" s="8" t="s">
        <v>65</v>
      </c>
      <c r="K24" s="8">
        <v>22</v>
      </c>
    </row>
    <row r="25" spans="1:11" x14ac:dyDescent="0.25">
      <c r="A25" s="3">
        <v>3210736</v>
      </c>
      <c r="B25" s="3">
        <v>3062581</v>
      </c>
      <c r="C25" s="3">
        <v>1</v>
      </c>
      <c r="D25" s="4" t="e">
        <f>SUMIFS('[1]Données paye'!$M:$M,'[1]Données paye'!$C:$C,I21,'[1]Données paye'!$D:$D,J21)</f>
        <v>#VALUE!</v>
      </c>
      <c r="E25" s="5" t="e">
        <f t="shared" si="0"/>
        <v>#VALUE!</v>
      </c>
      <c r="F25" s="6">
        <v>8.35</v>
      </c>
      <c r="G25" s="6">
        <v>4.18</v>
      </c>
      <c r="H25" s="7" t="e">
        <f t="shared" si="1"/>
        <v>#VALUE!</v>
      </c>
      <c r="I25" s="8" t="str">
        <f>Paie!B29</f>
        <v>BOURDET</v>
      </c>
      <c r="J25" s="8" t="s">
        <v>65</v>
      </c>
      <c r="K25" s="8">
        <v>87</v>
      </c>
    </row>
    <row r="26" spans="1:11" x14ac:dyDescent="0.25">
      <c r="A26" s="3">
        <v>3121803</v>
      </c>
      <c r="B26" s="3">
        <v>3062581</v>
      </c>
      <c r="C26" s="3">
        <v>1</v>
      </c>
      <c r="D26" s="4" t="e">
        <f>SUMIFS('[1]Données paye'!$M:$M,'[1]Données paye'!$C:$C,I22,'[1]Données paye'!$D:$D,J22)</f>
        <v>#VALUE!</v>
      </c>
      <c r="E26" s="5" t="e">
        <f t="shared" si="0"/>
        <v>#VALUE!</v>
      </c>
      <c r="F26" s="6">
        <v>8.35</v>
      </c>
      <c r="G26" s="6">
        <v>4.18</v>
      </c>
      <c r="H26" s="7" t="e">
        <f t="shared" si="1"/>
        <v>#VALUE!</v>
      </c>
      <c r="I26" s="8" t="str">
        <f>Paie!B30</f>
        <v>BOUTEILLE</v>
      </c>
      <c r="J26" s="8" t="s">
        <v>439</v>
      </c>
      <c r="K26" s="8">
        <v>44</v>
      </c>
    </row>
    <row r="27" spans="1:11" x14ac:dyDescent="0.25">
      <c r="A27" s="3">
        <v>3293307</v>
      </c>
      <c r="B27" s="3">
        <v>3062581</v>
      </c>
      <c r="C27" s="3">
        <v>1</v>
      </c>
      <c r="D27" s="4" t="e">
        <f>SUMIFS('[1]Données paye'!$M:$M,'[1]Données paye'!$C:$C,I23,'[1]Données paye'!$D:$D,J23)</f>
        <v>#VALUE!</v>
      </c>
      <c r="E27" s="5" t="e">
        <f t="shared" si="0"/>
        <v>#VALUE!</v>
      </c>
      <c r="F27" s="6">
        <v>8.35</v>
      </c>
      <c r="G27" s="6">
        <v>4.18</v>
      </c>
      <c r="H27" s="7" t="e">
        <f t="shared" si="1"/>
        <v>#VALUE!</v>
      </c>
      <c r="I27" s="8" t="str">
        <f>Paie!B32</f>
        <v>BOYE</v>
      </c>
      <c r="J27" s="8" t="s">
        <v>71</v>
      </c>
      <c r="K27" s="8">
        <v>31</v>
      </c>
    </row>
    <row r="28" spans="1:11" x14ac:dyDescent="0.25">
      <c r="A28" s="3">
        <v>3121787</v>
      </c>
      <c r="B28" s="3">
        <v>3062581</v>
      </c>
      <c r="C28" s="3">
        <v>1</v>
      </c>
      <c r="D28" s="4" t="e">
        <f>SUMIFS('[1]Données paye'!$M:$M,'[1]Données paye'!$C:$C,I24,'[1]Données paye'!$D:$D,J24)</f>
        <v>#VALUE!</v>
      </c>
      <c r="E28" s="5" t="e">
        <f t="shared" si="0"/>
        <v>#VALUE!</v>
      </c>
      <c r="F28" s="6">
        <v>8.35</v>
      </c>
      <c r="G28" s="6">
        <v>4.18</v>
      </c>
      <c r="H28" s="7" t="e">
        <f t="shared" si="1"/>
        <v>#VALUE!</v>
      </c>
      <c r="I28" s="8" t="str">
        <f>Paie!B34</f>
        <v>BRUART</v>
      </c>
      <c r="J28" s="8" t="s">
        <v>440</v>
      </c>
      <c r="K28" s="8">
        <v>35</v>
      </c>
    </row>
    <row r="29" spans="1:11" x14ac:dyDescent="0.25">
      <c r="A29" s="3">
        <v>3210736</v>
      </c>
      <c r="B29" s="3">
        <v>3062581</v>
      </c>
      <c r="C29" s="3">
        <v>1</v>
      </c>
      <c r="D29" s="4" t="e">
        <f>SUMIFS('[1]Données paye'!$M:$M,'[1]Données paye'!$C:$C,I25,'[1]Données paye'!$D:$D,J25)</f>
        <v>#VALUE!</v>
      </c>
      <c r="E29" s="5" t="e">
        <f t="shared" si="0"/>
        <v>#VALUE!</v>
      </c>
      <c r="F29" s="6">
        <v>8.35</v>
      </c>
      <c r="G29" s="6">
        <v>4.18</v>
      </c>
      <c r="H29" s="7" t="e">
        <f t="shared" si="1"/>
        <v>#VALUE!</v>
      </c>
      <c r="I29" s="8" t="str">
        <f>Paie!B35</f>
        <v>BRUN</v>
      </c>
      <c r="J29" s="8" t="s">
        <v>441</v>
      </c>
      <c r="K29" s="8">
        <v>87</v>
      </c>
    </row>
    <row r="30" spans="1:11" x14ac:dyDescent="0.25">
      <c r="A30" s="3">
        <v>3121802</v>
      </c>
      <c r="B30" s="3">
        <v>3062581</v>
      </c>
      <c r="C30" s="3">
        <v>1</v>
      </c>
      <c r="D30" s="4" t="e">
        <f>SUMIFS('[1]Données paye'!$M:$M,'[1]Données paye'!$C:$C,I26,'[1]Données paye'!$D:$D,J26)</f>
        <v>#VALUE!</v>
      </c>
      <c r="E30" s="5" t="e">
        <f t="shared" si="0"/>
        <v>#VALUE!</v>
      </c>
      <c r="F30" s="6">
        <v>8.35</v>
      </c>
      <c r="G30" s="6">
        <v>4.18</v>
      </c>
      <c r="H30" s="7" t="e">
        <f t="shared" si="1"/>
        <v>#VALUE!</v>
      </c>
      <c r="I30" s="8" t="str">
        <f>Paie!B36</f>
        <v>BULTEAU</v>
      </c>
      <c r="J30" s="8" t="s">
        <v>78</v>
      </c>
      <c r="K30" s="8">
        <v>85</v>
      </c>
    </row>
    <row r="31" spans="1:11" x14ac:dyDescent="0.25">
      <c r="A31" s="3">
        <v>3169050</v>
      </c>
      <c r="B31" s="3">
        <v>3062581</v>
      </c>
      <c r="C31" s="3">
        <v>1</v>
      </c>
      <c r="D31" s="4" t="e">
        <f>SUMIFS('[1]Données paye'!$M:$M,'[1]Données paye'!$C:$C,I27,'[1]Données paye'!$D:$D,J27)</f>
        <v>#VALUE!</v>
      </c>
      <c r="E31" s="5" t="e">
        <f t="shared" si="0"/>
        <v>#VALUE!</v>
      </c>
      <c r="F31" s="6">
        <v>8.35</v>
      </c>
      <c r="G31" s="6">
        <v>4.18</v>
      </c>
      <c r="H31" s="7" t="e">
        <f t="shared" si="1"/>
        <v>#VALUE!</v>
      </c>
      <c r="I31" s="8" t="str">
        <f>Paie!B37</f>
        <v>CALLEN</v>
      </c>
      <c r="J31" s="8" t="s">
        <v>268</v>
      </c>
      <c r="K31" s="8">
        <v>33</v>
      </c>
    </row>
    <row r="32" spans="1:11" x14ac:dyDescent="0.25">
      <c r="A32" s="3">
        <v>3121787</v>
      </c>
      <c r="B32" s="3">
        <v>3062581</v>
      </c>
      <c r="C32" s="3">
        <v>1</v>
      </c>
      <c r="D32" s="4" t="e">
        <f>SUMIFS('[1]Données paye'!$M:$M,'[1]Données paye'!$C:$C,I28,'[1]Données paye'!$D:$D,J28)</f>
        <v>#VALUE!</v>
      </c>
      <c r="E32" s="5" t="e">
        <f t="shared" si="0"/>
        <v>#VALUE!</v>
      </c>
      <c r="F32" s="6">
        <v>8.35</v>
      </c>
      <c r="G32" s="6">
        <v>4.18</v>
      </c>
      <c r="H32" s="7" t="e">
        <f t="shared" si="1"/>
        <v>#VALUE!</v>
      </c>
      <c r="I32" s="8" t="str">
        <f>Paie!B38</f>
        <v>CAMEDDA</v>
      </c>
      <c r="J32" s="8" t="s">
        <v>442</v>
      </c>
      <c r="K32" s="8">
        <v>35</v>
      </c>
    </row>
    <row r="33" spans="1:11" x14ac:dyDescent="0.25">
      <c r="A33" s="3">
        <v>3121798</v>
      </c>
      <c r="B33" s="3">
        <v>3062581</v>
      </c>
      <c r="C33" s="3">
        <v>1</v>
      </c>
      <c r="D33" s="4" t="e">
        <f>SUMIFS('[1]Données paye'!$M:$M,'[1]Données paye'!$C:$C,I29,'[1]Données paye'!$D:$D,J29)</f>
        <v>#VALUE!</v>
      </c>
      <c r="E33" s="5" t="e">
        <f t="shared" si="0"/>
        <v>#VALUE!</v>
      </c>
      <c r="F33" s="6">
        <v>8.35</v>
      </c>
      <c r="G33" s="6">
        <v>4.18</v>
      </c>
      <c r="H33" s="7" t="e">
        <f t="shared" si="1"/>
        <v>#VALUE!</v>
      </c>
      <c r="I33" s="8" t="str">
        <f>Paie!B39</f>
        <v>CAN</v>
      </c>
      <c r="J33" s="8" t="s">
        <v>86</v>
      </c>
      <c r="K33" s="8">
        <v>29</v>
      </c>
    </row>
    <row r="34" spans="1:11" x14ac:dyDescent="0.25">
      <c r="A34" s="3">
        <v>3301883</v>
      </c>
      <c r="B34" s="3">
        <v>3062581</v>
      </c>
      <c r="C34" s="3">
        <v>1</v>
      </c>
      <c r="D34" s="4" t="e">
        <f>SUMIFS('[1]Données paye'!$M:$M,'[1]Données paye'!$C:$C,I30,'[1]Données paye'!$D:$D,J30)</f>
        <v>#VALUE!</v>
      </c>
      <c r="E34" s="5" t="e">
        <f t="shared" si="0"/>
        <v>#VALUE!</v>
      </c>
      <c r="F34" s="6">
        <v>8.35</v>
      </c>
      <c r="G34" s="6">
        <v>4.18</v>
      </c>
      <c r="H34" s="7" t="e">
        <f t="shared" si="1"/>
        <v>#VALUE!</v>
      </c>
      <c r="I34" s="8" t="str">
        <f>Paie!B40</f>
        <v>CARPENTIER</v>
      </c>
      <c r="J34" s="8" t="s">
        <v>88</v>
      </c>
      <c r="K34" s="8">
        <v>62</v>
      </c>
    </row>
    <row r="35" spans="1:11" x14ac:dyDescent="0.25">
      <c r="A35" s="3">
        <v>3236430</v>
      </c>
      <c r="B35" s="3">
        <v>3062581</v>
      </c>
      <c r="C35" s="3">
        <v>1</v>
      </c>
      <c r="D35" s="4" t="e">
        <f>SUMIFS('[1]Données paye'!$M:$M,'[1]Données paye'!$C:$C,I31,'[1]Données paye'!$D:$D,J31)</f>
        <v>#VALUE!</v>
      </c>
      <c r="E35" s="5" t="e">
        <f t="shared" si="0"/>
        <v>#VALUE!</v>
      </c>
      <c r="F35" s="6">
        <v>8.35</v>
      </c>
      <c r="G35" s="6">
        <v>4.18</v>
      </c>
      <c r="H35" s="7" t="e">
        <f t="shared" si="1"/>
        <v>#VALUE!</v>
      </c>
      <c r="I35" s="8" t="str">
        <f>Paie!B41</f>
        <v>CARSUZAA</v>
      </c>
      <c r="J35" s="8" t="s">
        <v>65</v>
      </c>
      <c r="K35" s="8">
        <v>64</v>
      </c>
    </row>
    <row r="36" spans="1:11" x14ac:dyDescent="0.25">
      <c r="A36" s="3">
        <v>3293307</v>
      </c>
      <c r="B36" s="3">
        <v>3062581</v>
      </c>
      <c r="C36" s="3">
        <v>1</v>
      </c>
      <c r="D36" s="4" t="e">
        <f>SUMIFS('[1]Données paye'!$M:$M,'[1]Données paye'!$C:$C,I32,'[1]Données paye'!$D:$D,J32)</f>
        <v>#VALUE!</v>
      </c>
      <c r="E36" s="5" t="e">
        <f t="shared" si="0"/>
        <v>#VALUE!</v>
      </c>
      <c r="F36" s="6">
        <v>8.35</v>
      </c>
      <c r="G36" s="6">
        <v>4.18</v>
      </c>
      <c r="H36" s="7" t="e">
        <f t="shared" si="1"/>
        <v>#VALUE!</v>
      </c>
      <c r="I36" s="8" t="str">
        <f>Paie!B42</f>
        <v>CERVOS</v>
      </c>
      <c r="J36" s="8" t="s">
        <v>91</v>
      </c>
      <c r="K36" s="8">
        <v>31</v>
      </c>
    </row>
    <row r="37" spans="1:11" x14ac:dyDescent="0.25">
      <c r="A37" s="3">
        <v>3293307</v>
      </c>
      <c r="B37" s="3">
        <v>3062581</v>
      </c>
      <c r="C37" s="3">
        <v>1</v>
      </c>
      <c r="D37" s="4" t="e">
        <f>SUMIFS('[1]Données paye'!$M:$M,'[1]Données paye'!$C:$C,I33,'[1]Données paye'!$D:$D,J33)</f>
        <v>#VALUE!</v>
      </c>
      <c r="E37" s="5" t="e">
        <f t="shared" si="0"/>
        <v>#VALUE!</v>
      </c>
      <c r="F37" s="6">
        <v>8.35</v>
      </c>
      <c r="G37" s="6">
        <v>4.18</v>
      </c>
      <c r="H37" s="7" t="e">
        <f t="shared" si="1"/>
        <v>#VALUE!</v>
      </c>
      <c r="I37" s="8" t="str">
        <f>Paie!B43</f>
        <v xml:space="preserve">CHABRIER </v>
      </c>
      <c r="J37" s="8" t="s">
        <v>94</v>
      </c>
      <c r="K37" s="8">
        <v>31</v>
      </c>
    </row>
    <row r="38" spans="1:11" x14ac:dyDescent="0.25">
      <c r="A38" s="3">
        <v>3210735</v>
      </c>
      <c r="B38" s="3">
        <v>3062581</v>
      </c>
      <c r="C38" s="3">
        <v>1</v>
      </c>
      <c r="D38" s="4" t="e">
        <f>SUMIFS('[1]Données paye'!$M:$M,'[1]Données paye'!$C:$C,I34,'[1]Données paye'!$D:$D,J34)</f>
        <v>#VALUE!</v>
      </c>
      <c r="E38" s="5" t="e">
        <f t="shared" si="0"/>
        <v>#VALUE!</v>
      </c>
      <c r="F38" s="6">
        <v>8.35</v>
      </c>
      <c r="G38" s="6">
        <v>4.18</v>
      </c>
      <c r="H38" s="7" t="e">
        <f t="shared" si="1"/>
        <v>#VALUE!</v>
      </c>
      <c r="I38" s="8" t="str">
        <f>Paie!B44</f>
        <v>CHANUT</v>
      </c>
      <c r="J38" s="8" t="s">
        <v>96</v>
      </c>
      <c r="K38" s="8">
        <v>17</v>
      </c>
    </row>
    <row r="39" spans="1:11" x14ac:dyDescent="0.25">
      <c r="A39" s="3">
        <v>3121803</v>
      </c>
      <c r="B39" s="3">
        <v>3062581</v>
      </c>
      <c r="C39" s="3">
        <v>1</v>
      </c>
      <c r="D39" s="4" t="e">
        <f>SUMIFS('[1]Données paye'!$M:$M,'[1]Données paye'!$C:$C,I35,'[1]Données paye'!$D:$D,J35)</f>
        <v>#VALUE!</v>
      </c>
      <c r="E39" s="5" t="e">
        <f t="shared" si="0"/>
        <v>#VALUE!</v>
      </c>
      <c r="F39" s="6">
        <v>8.35</v>
      </c>
      <c r="G39" s="6">
        <v>4.18</v>
      </c>
      <c r="H39" s="7" t="e">
        <f t="shared" si="1"/>
        <v>#VALUE!</v>
      </c>
      <c r="I39" s="8" t="str">
        <f>Paie!B45</f>
        <v>CHARBONNEAU</v>
      </c>
      <c r="J39" s="8" t="s">
        <v>443</v>
      </c>
      <c r="K39" s="8">
        <v>44</v>
      </c>
    </row>
    <row r="40" spans="1:11" x14ac:dyDescent="0.25">
      <c r="A40" s="3">
        <v>3121800</v>
      </c>
      <c r="B40" s="3">
        <v>3062581</v>
      </c>
      <c r="C40" s="3">
        <v>1</v>
      </c>
      <c r="D40" s="4" t="e">
        <f>SUMIFS('[1]Données paye'!$M:$M,'[1]Données paye'!$C:$C,I36,'[1]Données paye'!$D:$D,J36)</f>
        <v>#VALUE!</v>
      </c>
      <c r="E40" s="5" t="e">
        <f t="shared" si="0"/>
        <v>#VALUE!</v>
      </c>
      <c r="F40" s="6">
        <v>8.35</v>
      </c>
      <c r="G40" s="6">
        <v>4.18</v>
      </c>
      <c r="H40" s="7" t="e">
        <f t="shared" si="1"/>
        <v>#VALUE!</v>
      </c>
      <c r="I40" s="8" t="str">
        <f>Paie!B46</f>
        <v>CHAUVET</v>
      </c>
      <c r="J40" s="8" t="s">
        <v>440</v>
      </c>
      <c r="K40" s="8">
        <v>56</v>
      </c>
    </row>
    <row r="41" spans="1:11" x14ac:dyDescent="0.25">
      <c r="A41" s="3">
        <v>3121800</v>
      </c>
      <c r="B41" s="3">
        <v>3062581</v>
      </c>
      <c r="C41" s="3">
        <v>1</v>
      </c>
      <c r="D41" s="4" t="e">
        <f>SUMIFS('[1]Données paye'!$M:$M,'[1]Données paye'!$C:$C,I37,'[1]Données paye'!$D:$D,J37)</f>
        <v>#VALUE!</v>
      </c>
      <c r="E41" s="5" t="e">
        <f t="shared" si="0"/>
        <v>#VALUE!</v>
      </c>
      <c r="F41" s="6">
        <v>8.35</v>
      </c>
      <c r="G41" s="6">
        <v>4.18</v>
      </c>
      <c r="H41" s="7" t="e">
        <f t="shared" si="1"/>
        <v>#VALUE!</v>
      </c>
      <c r="I41" s="8" t="str">
        <f>Paie!B47</f>
        <v>CHENY</v>
      </c>
      <c r="J41" s="8" t="s">
        <v>104</v>
      </c>
      <c r="K41" s="8">
        <v>56</v>
      </c>
    </row>
    <row r="42" spans="1:11" x14ac:dyDescent="0.25">
      <c r="A42" s="3">
        <v>3121801</v>
      </c>
      <c r="B42" s="3">
        <v>3062581</v>
      </c>
      <c r="C42" s="3">
        <v>1</v>
      </c>
      <c r="D42" s="4" t="e">
        <f>SUMIFS('[1]Données paye'!$M:$M,'[1]Données paye'!$C:$C,I38,'[1]Données paye'!$D:$D,J38)</f>
        <v>#VALUE!</v>
      </c>
      <c r="E42" s="5" t="e">
        <f t="shared" si="0"/>
        <v>#VALUE!</v>
      </c>
      <c r="F42" s="6">
        <v>8.35</v>
      </c>
      <c r="G42" s="6">
        <v>4.18</v>
      </c>
      <c r="H42" s="7" t="e">
        <f t="shared" si="1"/>
        <v>#VALUE!</v>
      </c>
      <c r="I42" s="8" t="str">
        <f>Paie!B48</f>
        <v>CHEPTOU</v>
      </c>
      <c r="J42" s="8" t="s">
        <v>107</v>
      </c>
      <c r="K42" s="8">
        <v>49</v>
      </c>
    </row>
    <row r="43" spans="1:11" x14ac:dyDescent="0.25">
      <c r="A43" s="3">
        <v>3210735</v>
      </c>
      <c r="B43" s="3">
        <v>3062581</v>
      </c>
      <c r="C43" s="3">
        <v>1</v>
      </c>
      <c r="D43" s="4" t="e">
        <f>SUMIFS('[1]Données paye'!$M:$M,'[1]Données paye'!$C:$C,I39,'[1]Données paye'!$D:$D,J39)</f>
        <v>#VALUE!</v>
      </c>
      <c r="E43" s="5" t="e">
        <f t="shared" si="0"/>
        <v>#VALUE!</v>
      </c>
      <c r="F43" s="6">
        <v>8.35</v>
      </c>
      <c r="G43" s="6">
        <v>4.18</v>
      </c>
      <c r="H43" s="7" t="e">
        <f t="shared" si="1"/>
        <v>#VALUE!</v>
      </c>
      <c r="I43" s="8" t="str">
        <f>Paie!B49</f>
        <v>CHIASSON</v>
      </c>
      <c r="J43" s="8" t="s">
        <v>434</v>
      </c>
      <c r="K43" s="8">
        <v>17</v>
      </c>
    </row>
    <row r="44" spans="1:11" x14ac:dyDescent="0.25">
      <c r="A44" s="3">
        <v>3121803</v>
      </c>
      <c r="B44" s="3">
        <v>3062581</v>
      </c>
      <c r="C44" s="3">
        <v>1</v>
      </c>
      <c r="D44" s="4" t="e">
        <f>SUMIFS('[1]Données paye'!$M:$M,'[1]Données paye'!$C:$C,I40,'[1]Données paye'!$D:$D,J40)</f>
        <v>#VALUE!</v>
      </c>
      <c r="E44" s="5" t="e">
        <f t="shared" si="0"/>
        <v>#VALUE!</v>
      </c>
      <c r="F44" s="6">
        <v>8.35</v>
      </c>
      <c r="G44" s="6">
        <v>4.18</v>
      </c>
      <c r="H44" s="7" t="e">
        <f t="shared" si="1"/>
        <v>#VALUE!</v>
      </c>
      <c r="I44" s="8" t="e">
        <f>Paie!#REF!</f>
        <v>#REF!</v>
      </c>
      <c r="J44" s="8" t="s">
        <v>104</v>
      </c>
      <c r="K44" s="8">
        <v>44</v>
      </c>
    </row>
    <row r="45" spans="1:11" x14ac:dyDescent="0.25">
      <c r="A45" s="3">
        <v>3121803</v>
      </c>
      <c r="B45" s="3">
        <v>3062581</v>
      </c>
      <c r="C45" s="3">
        <v>1</v>
      </c>
      <c r="D45" s="4" t="e">
        <f>SUMIFS('[1]Données paye'!$M:$M,'[1]Données paye'!$C:$C,I41,'[1]Données paye'!$D:$D,J41)</f>
        <v>#VALUE!</v>
      </c>
      <c r="E45" s="5" t="e">
        <f t="shared" si="0"/>
        <v>#VALUE!</v>
      </c>
      <c r="F45" s="6">
        <v>8.35</v>
      </c>
      <c r="G45" s="6">
        <v>4.18</v>
      </c>
      <c r="H45" s="7" t="e">
        <f t="shared" si="1"/>
        <v>#VALUE!</v>
      </c>
      <c r="I45" s="8" t="str">
        <f>Paie!B50</f>
        <v>COATLEVEN</v>
      </c>
      <c r="J45" s="8" t="s">
        <v>444</v>
      </c>
      <c r="K45" s="8">
        <v>44</v>
      </c>
    </row>
    <row r="46" spans="1:11" x14ac:dyDescent="0.25">
      <c r="A46" s="3">
        <v>3236430</v>
      </c>
      <c r="B46" s="3">
        <v>3062581</v>
      </c>
      <c r="C46" s="3">
        <v>1</v>
      </c>
      <c r="D46" s="4" t="e">
        <f>SUMIFS('[1]Données paye'!$M:$M,'[1]Données paye'!$C:$C,I42,'[1]Données paye'!$D:$D,J42)</f>
        <v>#VALUE!</v>
      </c>
      <c r="E46" s="5" t="e">
        <f t="shared" si="0"/>
        <v>#VALUE!</v>
      </c>
      <c r="F46" s="6">
        <v>8.35</v>
      </c>
      <c r="G46" s="6">
        <v>4.18</v>
      </c>
      <c r="H46" s="7" t="e">
        <f t="shared" si="1"/>
        <v>#VALUE!</v>
      </c>
      <c r="I46" s="8" t="str">
        <f>Paie!B51</f>
        <v>COELHO</v>
      </c>
      <c r="J46" s="8" t="s">
        <v>445</v>
      </c>
      <c r="K46" s="8">
        <v>64</v>
      </c>
    </row>
    <row r="47" spans="1:11" x14ac:dyDescent="0.25">
      <c r="A47" s="3">
        <v>3121803</v>
      </c>
      <c r="B47" s="3">
        <v>3062581</v>
      </c>
      <c r="C47" s="3">
        <v>1</v>
      </c>
      <c r="D47" s="4" t="e">
        <f>SUMIFS('[1]Données paye'!$M:$M,'[1]Données paye'!$C:$C,I43,'[1]Données paye'!$D:$D,J43)</f>
        <v>#VALUE!</v>
      </c>
      <c r="E47" s="5" t="e">
        <f t="shared" si="0"/>
        <v>#VALUE!</v>
      </c>
      <c r="F47" s="6">
        <v>8.35</v>
      </c>
      <c r="G47" s="6">
        <v>4.18</v>
      </c>
      <c r="H47" s="7" t="e">
        <f t="shared" si="1"/>
        <v>#VALUE!</v>
      </c>
      <c r="I47" s="8" t="str">
        <f>Paie!B52</f>
        <v>COLAS</v>
      </c>
      <c r="J47" s="8" t="s">
        <v>113</v>
      </c>
      <c r="K47" s="8">
        <v>44</v>
      </c>
    </row>
    <row r="48" spans="1:11" x14ac:dyDescent="0.25">
      <c r="A48" s="3">
        <v>3121802</v>
      </c>
      <c r="B48" s="3">
        <v>3062581</v>
      </c>
      <c r="C48" s="3">
        <v>1</v>
      </c>
      <c r="D48" s="4" t="e">
        <f>SUMIFS('[1]Données paye'!$M:$M,'[1]Données paye'!$C:$C,I44,'[1]Données paye'!$D:$D,J44)</f>
        <v>#VALUE!</v>
      </c>
      <c r="E48" s="5" t="e">
        <f t="shared" si="0"/>
        <v>#VALUE!</v>
      </c>
      <c r="F48" s="6">
        <v>8.35</v>
      </c>
      <c r="G48" s="6">
        <v>4.18</v>
      </c>
      <c r="H48" s="7" t="e">
        <f t="shared" si="1"/>
        <v>#VALUE!</v>
      </c>
      <c r="I48" s="8" t="str">
        <f>Paie!B53</f>
        <v>COTILLON</v>
      </c>
      <c r="J48" s="8" t="s">
        <v>115</v>
      </c>
      <c r="K48" s="8">
        <v>85</v>
      </c>
    </row>
    <row r="49" spans="1:11" x14ac:dyDescent="0.25">
      <c r="A49" s="3">
        <v>3210735</v>
      </c>
      <c r="B49" s="3">
        <v>3062581</v>
      </c>
      <c r="C49" s="3">
        <v>1</v>
      </c>
      <c r="D49" s="4" t="e">
        <f>SUMIFS('[1]Données paye'!$M:$M,'[1]Données paye'!$C:$C,I45,'[1]Données paye'!$D:$D,J45)</f>
        <v>#VALUE!</v>
      </c>
      <c r="E49" s="5" t="e">
        <f t="shared" si="0"/>
        <v>#VALUE!</v>
      </c>
      <c r="F49" s="6">
        <v>8.35</v>
      </c>
      <c r="G49" s="6">
        <v>4.18</v>
      </c>
      <c r="H49" s="7" t="e">
        <f t="shared" si="1"/>
        <v>#VALUE!</v>
      </c>
      <c r="I49" s="8" t="str">
        <f>Paie!B54</f>
        <v>COURPRON</v>
      </c>
      <c r="J49" s="8" t="s">
        <v>446</v>
      </c>
      <c r="K49" s="8">
        <v>17</v>
      </c>
    </row>
    <row r="50" spans="1:11" x14ac:dyDescent="0.25">
      <c r="A50" s="3">
        <v>3169050</v>
      </c>
      <c r="B50" s="3">
        <v>3062581</v>
      </c>
      <c r="C50" s="3">
        <v>1</v>
      </c>
      <c r="D50" s="4" t="e">
        <f>SUMIFS('[1]Données paye'!$M:$M,'[1]Données paye'!$C:$C,I46,'[1]Données paye'!$D:$D,J46)</f>
        <v>#VALUE!</v>
      </c>
      <c r="E50" s="5" t="e">
        <f t="shared" si="0"/>
        <v>#VALUE!</v>
      </c>
      <c r="F50" s="6">
        <v>8.35</v>
      </c>
      <c r="G50" s="6">
        <v>4.18</v>
      </c>
      <c r="H50" s="7" t="e">
        <f t="shared" si="1"/>
        <v>#VALUE!</v>
      </c>
      <c r="I50" s="8" t="str">
        <f>Paie!B55</f>
        <v>COUSTET</v>
      </c>
      <c r="J50" s="8" t="s">
        <v>447</v>
      </c>
      <c r="K50" s="8">
        <v>33</v>
      </c>
    </row>
    <row r="51" spans="1:11" x14ac:dyDescent="0.25">
      <c r="A51" s="3">
        <v>3301884</v>
      </c>
      <c r="B51" s="3">
        <v>3062581</v>
      </c>
      <c r="C51" s="3">
        <v>1</v>
      </c>
      <c r="D51" s="4" t="e">
        <f>SUMIFS('[1]Données paye'!$M:$M,'[1]Données paye'!$C:$C,I47,'[1]Données paye'!$D:$D,J47)</f>
        <v>#VALUE!</v>
      </c>
      <c r="E51" s="5" t="e">
        <f t="shared" si="0"/>
        <v>#VALUE!</v>
      </c>
      <c r="F51" s="6">
        <v>8.35</v>
      </c>
      <c r="G51" s="6">
        <v>4.18</v>
      </c>
      <c r="H51" s="7" t="e">
        <f t="shared" si="1"/>
        <v>#VALUE!</v>
      </c>
      <c r="I51" s="8" t="e">
        <f>Paie!#REF!</f>
        <v>#REF!</v>
      </c>
      <c r="J51" s="8" t="s">
        <v>120</v>
      </c>
      <c r="K51" s="8">
        <v>35</v>
      </c>
    </row>
    <row r="52" spans="1:11" x14ac:dyDescent="0.25">
      <c r="A52" s="3">
        <v>3301883</v>
      </c>
      <c r="B52" s="3">
        <v>3062581</v>
      </c>
      <c r="C52" s="3">
        <v>1</v>
      </c>
      <c r="D52" s="4" t="e">
        <f>SUMIFS('[1]Données paye'!$M:$M,'[1]Données paye'!$C:$C,I48,'[1]Données paye'!$D:$D,J48)</f>
        <v>#VALUE!</v>
      </c>
      <c r="E52" s="5" t="e">
        <f t="shared" si="0"/>
        <v>#VALUE!</v>
      </c>
      <c r="F52" s="6">
        <v>8.35</v>
      </c>
      <c r="G52" s="6">
        <v>4.18</v>
      </c>
      <c r="H52" s="7" t="e">
        <f t="shared" si="1"/>
        <v>#VALUE!</v>
      </c>
      <c r="I52" s="8" t="str">
        <f>Paie!B56</f>
        <v>CUILLERIER</v>
      </c>
      <c r="J52" s="8" t="s">
        <v>173</v>
      </c>
      <c r="K52" s="8">
        <v>62</v>
      </c>
    </row>
    <row r="53" spans="1:11" x14ac:dyDescent="0.25">
      <c r="A53" s="3">
        <v>3169050</v>
      </c>
      <c r="B53" s="3">
        <v>3062581</v>
      </c>
      <c r="C53" s="3">
        <v>1</v>
      </c>
      <c r="D53" s="4" t="e">
        <f>SUMIFS('[1]Données paye'!$M:$M,'[1]Données paye'!$C:$C,I49,'[1]Données paye'!$D:$D,J49)</f>
        <v>#VALUE!</v>
      </c>
      <c r="E53" s="5" t="e">
        <f t="shared" si="0"/>
        <v>#VALUE!</v>
      </c>
      <c r="F53" s="6">
        <v>8.35</v>
      </c>
      <c r="G53" s="6">
        <v>4.18</v>
      </c>
      <c r="H53" s="7" t="e">
        <f t="shared" si="1"/>
        <v>#VALUE!</v>
      </c>
      <c r="I53" s="8" t="str">
        <f>Paie!B57</f>
        <v>DAGNAUD</v>
      </c>
      <c r="J53" s="8" t="s">
        <v>39</v>
      </c>
      <c r="K53" s="8">
        <v>33</v>
      </c>
    </row>
    <row r="54" spans="1:11" x14ac:dyDescent="0.25">
      <c r="A54" s="3">
        <v>3293307</v>
      </c>
      <c r="B54" s="3">
        <v>3062581</v>
      </c>
      <c r="C54" s="3">
        <v>1</v>
      </c>
      <c r="D54" s="4" t="e">
        <f>SUMIFS('[1]Données paye'!$M:$M,'[1]Données paye'!$C:$C,I50,'[1]Données paye'!$D:$D,J50)</f>
        <v>#VALUE!</v>
      </c>
      <c r="E54" s="5" t="e">
        <f t="shared" si="0"/>
        <v>#VALUE!</v>
      </c>
      <c r="F54" s="6">
        <v>8.35</v>
      </c>
      <c r="G54" s="6">
        <v>4.18</v>
      </c>
      <c r="H54" s="7" t="e">
        <f t="shared" si="1"/>
        <v>#VALUE!</v>
      </c>
      <c r="I54" s="8" t="str">
        <f>Paie!B58</f>
        <v>DALSENO</v>
      </c>
      <c r="J54" s="8" t="s">
        <v>127</v>
      </c>
      <c r="K54" s="8">
        <v>31</v>
      </c>
    </row>
    <row r="55" spans="1:11" x14ac:dyDescent="0.25">
      <c r="A55" s="3">
        <v>3210735</v>
      </c>
      <c r="B55" s="3">
        <v>3062581</v>
      </c>
      <c r="C55" s="3">
        <v>1</v>
      </c>
      <c r="D55" s="4" t="e">
        <f>SUMIFS('[1]Données paye'!$M:$M,'[1]Données paye'!$C:$C,I51,'[1]Données paye'!$D:$D,J51)</f>
        <v>#VALUE!</v>
      </c>
      <c r="E55" s="5" t="e">
        <f t="shared" si="0"/>
        <v>#VALUE!</v>
      </c>
      <c r="F55" s="6">
        <v>8.35</v>
      </c>
      <c r="G55" s="6">
        <v>4.18</v>
      </c>
      <c r="H55" s="7" t="e">
        <f t="shared" si="1"/>
        <v>#VALUE!</v>
      </c>
      <c r="I55" s="8" t="str">
        <f>Paie!B59</f>
        <v>DAUSSY</v>
      </c>
      <c r="J55" s="8" t="s">
        <v>448</v>
      </c>
      <c r="K55" s="8">
        <v>17</v>
      </c>
    </row>
    <row r="56" spans="1:11" x14ac:dyDescent="0.25">
      <c r="A56" s="3">
        <v>3121802</v>
      </c>
      <c r="B56" s="3">
        <v>3062581</v>
      </c>
      <c r="C56" s="3">
        <v>1</v>
      </c>
      <c r="D56" s="4" t="e">
        <f>SUMIFS('[1]Données paye'!$M:$M,'[1]Données paye'!$C:$C,I52,'[1]Données paye'!$D:$D,J52)</f>
        <v>#VALUE!</v>
      </c>
      <c r="E56" s="5" t="e">
        <f t="shared" si="0"/>
        <v>#VALUE!</v>
      </c>
      <c r="F56" s="6">
        <v>8.35</v>
      </c>
      <c r="G56" s="6">
        <v>4.18</v>
      </c>
      <c r="H56" s="7" t="e">
        <f t="shared" si="1"/>
        <v>#VALUE!</v>
      </c>
      <c r="I56" s="8" t="str">
        <f>Paie!B60</f>
        <v>DAVID</v>
      </c>
      <c r="J56" s="8" t="s">
        <v>449</v>
      </c>
      <c r="K56" s="8">
        <v>85</v>
      </c>
    </row>
    <row r="57" spans="1:11" x14ac:dyDescent="0.25">
      <c r="A57" s="3">
        <v>3210736</v>
      </c>
      <c r="B57" s="3">
        <v>3062581</v>
      </c>
      <c r="C57" s="3">
        <v>1</v>
      </c>
      <c r="D57" s="4" t="e">
        <f>SUMIFS('[1]Données paye'!$M:$M,'[1]Données paye'!$C:$C,I53,'[1]Données paye'!$D:$D,J53)</f>
        <v>#VALUE!</v>
      </c>
      <c r="E57" s="5" t="e">
        <f t="shared" si="0"/>
        <v>#VALUE!</v>
      </c>
      <c r="F57" s="6">
        <v>8.35</v>
      </c>
      <c r="G57" s="6">
        <v>4.18</v>
      </c>
      <c r="H57" s="7" t="e">
        <f t="shared" si="1"/>
        <v>#VALUE!</v>
      </c>
      <c r="I57" s="8" t="str">
        <f>Paie!B61</f>
        <v>DAVOINE</v>
      </c>
      <c r="J57" s="8" t="s">
        <v>133</v>
      </c>
      <c r="K57" s="8">
        <v>87</v>
      </c>
    </row>
    <row r="58" spans="1:11" x14ac:dyDescent="0.25">
      <c r="A58" s="3">
        <v>3301883</v>
      </c>
      <c r="B58" s="3">
        <v>3062581</v>
      </c>
      <c r="C58" s="3">
        <v>1</v>
      </c>
      <c r="D58" s="4" t="e">
        <f>SUMIFS('[1]Données paye'!$M:$M,'[1]Données paye'!$C:$C,I54,'[1]Données paye'!$D:$D,J54)</f>
        <v>#VALUE!</v>
      </c>
      <c r="E58" s="5" t="e">
        <f t="shared" si="0"/>
        <v>#VALUE!</v>
      </c>
      <c r="F58" s="6">
        <v>8.35</v>
      </c>
      <c r="G58" s="6">
        <v>4.18</v>
      </c>
      <c r="H58" s="7" t="e">
        <f t="shared" si="1"/>
        <v>#VALUE!</v>
      </c>
      <c r="I58" s="8" t="str">
        <f>Paie!B62</f>
        <v>DECARNELLE</v>
      </c>
      <c r="J58" s="8" t="s">
        <v>135</v>
      </c>
      <c r="K58" s="8">
        <v>62</v>
      </c>
    </row>
    <row r="59" spans="1:11" x14ac:dyDescent="0.25">
      <c r="A59" s="3">
        <v>3169050</v>
      </c>
      <c r="B59" s="3">
        <v>3062581</v>
      </c>
      <c r="C59" s="3">
        <v>1</v>
      </c>
      <c r="D59" s="4" t="e">
        <f>SUMIFS('[1]Données paye'!$M:$M,'[1]Données paye'!$C:$C,I55,'[1]Données paye'!$D:$D,J55)</f>
        <v>#VALUE!</v>
      </c>
      <c r="E59" s="5" t="e">
        <f t="shared" si="0"/>
        <v>#VALUE!</v>
      </c>
      <c r="F59" s="6">
        <v>8.35</v>
      </c>
      <c r="G59" s="6">
        <v>4.18</v>
      </c>
      <c r="H59" s="7" t="e">
        <f t="shared" si="1"/>
        <v>#VALUE!</v>
      </c>
      <c r="I59" s="8" t="e">
        <f>Paie!#REF!</f>
        <v>#REF!</v>
      </c>
      <c r="J59" s="8" t="s">
        <v>138</v>
      </c>
      <c r="K59" s="8">
        <v>33</v>
      </c>
    </row>
    <row r="60" spans="1:11" x14ac:dyDescent="0.25">
      <c r="A60" s="3"/>
      <c r="B60" s="3"/>
      <c r="C60" s="3">
        <v>1</v>
      </c>
      <c r="D60" s="4" t="e">
        <f>SUMIFS('[1]Données paye'!$M:$M,'[1]Données paye'!$C:$C,I56,'[1]Données paye'!$D:$D,J56)</f>
        <v>#VALUE!</v>
      </c>
      <c r="E60" s="5" t="e">
        <f t="shared" si="0"/>
        <v>#VALUE!</v>
      </c>
      <c r="F60" s="6">
        <v>8.35</v>
      </c>
      <c r="G60" s="6">
        <v>4.18</v>
      </c>
      <c r="H60" s="7" t="e">
        <f t="shared" si="1"/>
        <v>#VALUE!</v>
      </c>
      <c r="I60" s="8" t="str">
        <f>Paie!B63</f>
        <v>DELEAU</v>
      </c>
      <c r="J60" s="8" t="s">
        <v>104</v>
      </c>
      <c r="K60" s="8">
        <v>76</v>
      </c>
    </row>
    <row r="61" spans="1:11" x14ac:dyDescent="0.25">
      <c r="A61" s="3">
        <v>3301883</v>
      </c>
      <c r="B61" s="3">
        <v>3062581</v>
      </c>
      <c r="C61" s="3">
        <v>1</v>
      </c>
      <c r="D61" s="4" t="e">
        <f>SUMIFS('[1]Données paye'!$M:$M,'[1]Données paye'!$C:$C,I57,'[1]Données paye'!$D:$D,J57)</f>
        <v>#VALUE!</v>
      </c>
      <c r="E61" s="5" t="e">
        <f t="shared" si="0"/>
        <v>#VALUE!</v>
      </c>
      <c r="F61" s="6">
        <v>8.35</v>
      </c>
      <c r="G61" s="6">
        <v>4.18</v>
      </c>
      <c r="H61" s="7" t="e">
        <f t="shared" si="1"/>
        <v>#VALUE!</v>
      </c>
      <c r="I61" s="8" t="str">
        <f>Paie!B64</f>
        <v xml:space="preserve">DELPORTE </v>
      </c>
      <c r="J61" s="8" t="s">
        <v>323</v>
      </c>
      <c r="K61" s="8">
        <v>62</v>
      </c>
    </row>
    <row r="62" spans="1:11" x14ac:dyDescent="0.25">
      <c r="A62" s="3">
        <v>3121803</v>
      </c>
      <c r="B62" s="3">
        <v>3062581</v>
      </c>
      <c r="C62" s="3">
        <v>1</v>
      </c>
      <c r="D62" s="4" t="e">
        <f>SUMIFS('[1]Données paye'!$M:$M,'[1]Données paye'!$C:$C,I58,'[1]Données paye'!$D:$D,J58)</f>
        <v>#VALUE!</v>
      </c>
      <c r="E62" s="5" t="e">
        <f t="shared" si="0"/>
        <v>#VALUE!</v>
      </c>
      <c r="F62" s="6">
        <v>8.35</v>
      </c>
      <c r="G62" s="6">
        <v>4.18</v>
      </c>
      <c r="H62" s="7" t="e">
        <f t="shared" si="1"/>
        <v>#VALUE!</v>
      </c>
      <c r="I62" s="8" t="str">
        <f>Paie!B65</f>
        <v>DENIER</v>
      </c>
      <c r="J62" s="8" t="s">
        <v>450</v>
      </c>
      <c r="K62" s="8">
        <v>44</v>
      </c>
    </row>
    <row r="63" spans="1:11" x14ac:dyDescent="0.25">
      <c r="A63" s="3">
        <v>3283753</v>
      </c>
      <c r="B63" s="3">
        <v>3062581</v>
      </c>
      <c r="C63" s="3">
        <v>1</v>
      </c>
      <c r="D63" s="4" t="e">
        <f>SUMIFS('[1]Données paye'!$M:$M,'[1]Données paye'!$C:$C,I59,'[1]Données paye'!$D:$D,J59)</f>
        <v>#VALUE!</v>
      </c>
      <c r="E63" s="5" t="e">
        <f t="shared" si="0"/>
        <v>#VALUE!</v>
      </c>
      <c r="F63" s="6">
        <v>8.35</v>
      </c>
      <c r="G63" s="6">
        <v>4.18</v>
      </c>
      <c r="H63" s="7" t="e">
        <f t="shared" si="1"/>
        <v>#VALUE!</v>
      </c>
      <c r="I63" s="8" t="str">
        <f>Paie!B66</f>
        <v>DEROCHE</v>
      </c>
      <c r="J63" s="8" t="s">
        <v>449</v>
      </c>
      <c r="K63" s="8">
        <v>50</v>
      </c>
    </row>
    <row r="64" spans="1:11" x14ac:dyDescent="0.25">
      <c r="A64" s="3">
        <v>3210736</v>
      </c>
      <c r="B64" s="3">
        <v>3062581</v>
      </c>
      <c r="C64" s="3">
        <v>1</v>
      </c>
      <c r="D64" s="4" t="e">
        <f>SUMIFS('[1]Données paye'!$M:$M,'[1]Données paye'!$C:$C,I60,'[1]Données paye'!$D:$D,J60)</f>
        <v>#VALUE!</v>
      </c>
      <c r="E64" s="5" t="e">
        <f t="shared" si="0"/>
        <v>#VALUE!</v>
      </c>
      <c r="F64" s="6">
        <v>8.35</v>
      </c>
      <c r="G64" s="6">
        <v>4.18</v>
      </c>
      <c r="H64" s="7" t="e">
        <f t="shared" si="1"/>
        <v>#VALUE!</v>
      </c>
      <c r="I64" s="8" t="e">
        <f>Paie!#REF!</f>
        <v>#REF!</v>
      </c>
      <c r="J64" s="8" t="s">
        <v>451</v>
      </c>
      <c r="K64" s="8">
        <v>87</v>
      </c>
    </row>
    <row r="65" spans="1:11" x14ac:dyDescent="0.25">
      <c r="A65" s="3">
        <v>3210735</v>
      </c>
      <c r="B65" s="3">
        <v>3062581</v>
      </c>
      <c r="C65" s="3">
        <v>1</v>
      </c>
      <c r="D65" s="4" t="e">
        <f>SUMIFS('[1]Données paye'!$M:$M,'[1]Données paye'!$C:$C,I61,'[1]Données paye'!$D:$D,J61)</f>
        <v>#VALUE!</v>
      </c>
      <c r="E65" s="5" t="e">
        <f t="shared" si="0"/>
        <v>#VALUE!</v>
      </c>
      <c r="F65" s="6">
        <v>8.35</v>
      </c>
      <c r="G65" s="6">
        <v>4.18</v>
      </c>
      <c r="H65" s="7" t="e">
        <f t="shared" si="1"/>
        <v>#VALUE!</v>
      </c>
      <c r="I65" s="8" t="str">
        <f>Paie!B67</f>
        <v xml:space="preserve">DESMONTS </v>
      </c>
      <c r="J65" s="8" t="s">
        <v>452</v>
      </c>
      <c r="K65" s="8">
        <v>17</v>
      </c>
    </row>
    <row r="66" spans="1:11" x14ac:dyDescent="0.25">
      <c r="A66" s="3">
        <v>3210736</v>
      </c>
      <c r="B66" s="3">
        <v>3062581</v>
      </c>
      <c r="C66" s="3">
        <v>1</v>
      </c>
      <c r="D66" s="4" t="e">
        <f>SUMIFS('[1]Données paye'!$M:$M,'[1]Données paye'!$C:$C,I62,'[1]Données paye'!$D:$D,J62)</f>
        <v>#VALUE!</v>
      </c>
      <c r="E66" s="5" t="e">
        <f t="shared" si="0"/>
        <v>#VALUE!</v>
      </c>
      <c r="F66" s="6">
        <v>8.35</v>
      </c>
      <c r="G66" s="6">
        <v>4.18</v>
      </c>
      <c r="H66" s="7" t="e">
        <f t="shared" si="1"/>
        <v>#VALUE!</v>
      </c>
      <c r="I66" s="8" t="e">
        <f>Paie!#REF!</f>
        <v>#REF!</v>
      </c>
      <c r="J66" s="8" t="s">
        <v>453</v>
      </c>
      <c r="K66" s="8">
        <v>87</v>
      </c>
    </row>
    <row r="67" spans="1:11" x14ac:dyDescent="0.25">
      <c r="A67" s="3">
        <v>3210735</v>
      </c>
      <c r="B67" s="3">
        <v>3062581</v>
      </c>
      <c r="C67" s="3">
        <v>1</v>
      </c>
      <c r="D67" s="4" t="e">
        <f>SUMIFS('[1]Données paye'!$M:$M,'[1]Données paye'!$C:$C,I63,'[1]Données paye'!$D:$D,J63)</f>
        <v>#VALUE!</v>
      </c>
      <c r="E67" s="5" t="e">
        <f t="shared" si="0"/>
        <v>#VALUE!</v>
      </c>
      <c r="F67" s="6">
        <v>8.35</v>
      </c>
      <c r="G67" s="6">
        <v>4.18</v>
      </c>
      <c r="H67" s="7" t="e">
        <f t="shared" si="1"/>
        <v>#VALUE!</v>
      </c>
      <c r="I67" s="8" t="str">
        <f>Paie!B68</f>
        <v>DORGHAM</v>
      </c>
      <c r="J67" s="8" t="s">
        <v>454</v>
      </c>
      <c r="K67" s="8">
        <v>17</v>
      </c>
    </row>
    <row r="68" spans="1:11" x14ac:dyDescent="0.25">
      <c r="A68" s="3">
        <v>3121803</v>
      </c>
      <c r="B68" s="3">
        <v>3062581</v>
      </c>
      <c r="C68" s="3">
        <v>1</v>
      </c>
      <c r="D68" s="4" t="e">
        <f>SUMIFS('[1]Données paye'!$M:$M,'[1]Données paye'!$C:$C,I64,'[1]Données paye'!$D:$D,J64)</f>
        <v>#VALUE!</v>
      </c>
      <c r="E68" s="5" t="e">
        <f t="shared" si="0"/>
        <v>#VALUE!</v>
      </c>
      <c r="F68" s="6">
        <v>8.35</v>
      </c>
      <c r="G68" s="6">
        <v>4.18</v>
      </c>
      <c r="H68" s="7" t="e">
        <f t="shared" si="1"/>
        <v>#VALUE!</v>
      </c>
      <c r="I68" s="8" t="str">
        <f>Paie!B69</f>
        <v xml:space="preserve">DRENO </v>
      </c>
      <c r="J68" s="8" t="s">
        <v>455</v>
      </c>
      <c r="K68" s="8">
        <v>44</v>
      </c>
    </row>
    <row r="69" spans="1:11" x14ac:dyDescent="0.25">
      <c r="A69" s="3">
        <v>3169050</v>
      </c>
      <c r="B69" s="3">
        <v>3062581</v>
      </c>
      <c r="C69" s="3">
        <v>1</v>
      </c>
      <c r="D69" s="4" t="e">
        <f>SUMIFS('[1]Données paye'!$M:$M,'[1]Données paye'!$C:$C,I65,'[1]Données paye'!$D:$D,J65)</f>
        <v>#VALUE!</v>
      </c>
      <c r="E69" s="5" t="e">
        <f t="shared" si="0"/>
        <v>#VALUE!</v>
      </c>
      <c r="F69" s="6">
        <v>8.35</v>
      </c>
      <c r="G69" s="6">
        <v>4.18</v>
      </c>
      <c r="H69" s="7" t="e">
        <f t="shared" si="1"/>
        <v>#VALUE!</v>
      </c>
      <c r="I69" s="8" t="str">
        <f>Paie!B70</f>
        <v>DUCHAMP</v>
      </c>
      <c r="J69" s="8" t="s">
        <v>153</v>
      </c>
      <c r="K69" s="8">
        <v>33</v>
      </c>
    </row>
    <row r="70" spans="1:11" x14ac:dyDescent="0.25">
      <c r="A70" s="3">
        <v>3121803</v>
      </c>
      <c r="B70" s="3">
        <v>3062581</v>
      </c>
      <c r="C70" s="3">
        <v>1</v>
      </c>
      <c r="D70" s="4" t="e">
        <f>SUMIFS('[1]Données paye'!$M:$M,'[1]Données paye'!$C:$C,I66,'[1]Données paye'!$D:$D,J66)</f>
        <v>#VALUE!</v>
      </c>
      <c r="E70" s="5" t="e">
        <f t="shared" si="0"/>
        <v>#VALUE!</v>
      </c>
      <c r="F70" s="6">
        <v>8.35</v>
      </c>
      <c r="G70" s="6">
        <v>4.18</v>
      </c>
      <c r="H70" s="7" t="e">
        <f t="shared" si="1"/>
        <v>#VALUE!</v>
      </c>
      <c r="I70" s="8" t="str">
        <f>Paie!B71</f>
        <v>DUCLOS</v>
      </c>
      <c r="J70" s="8" t="s">
        <v>456</v>
      </c>
      <c r="K70" s="8">
        <v>44</v>
      </c>
    </row>
    <row r="71" spans="1:11" x14ac:dyDescent="0.25">
      <c r="A71" s="3">
        <v>3121801</v>
      </c>
      <c r="B71" s="3">
        <v>3062581</v>
      </c>
      <c r="C71" s="3">
        <v>1</v>
      </c>
      <c r="D71" s="4" t="e">
        <f>SUMIFS('[1]Données paye'!$M:$M,'[1]Données paye'!$C:$C,I67,'[1]Données paye'!$D:$D,J67)</f>
        <v>#VALUE!</v>
      </c>
      <c r="E71" s="5" t="e">
        <f t="shared" si="0"/>
        <v>#VALUE!</v>
      </c>
      <c r="F71" s="6">
        <v>8.35</v>
      </c>
      <c r="G71" s="6">
        <v>4.18</v>
      </c>
      <c r="H71" s="7" t="e">
        <f t="shared" si="1"/>
        <v>#VALUE!</v>
      </c>
      <c r="I71" s="8" t="str">
        <f>Paie!B72</f>
        <v>DUCOURET</v>
      </c>
      <c r="J71" s="8" t="s">
        <v>158</v>
      </c>
      <c r="K71" s="8">
        <v>49</v>
      </c>
    </row>
    <row r="72" spans="1:11" x14ac:dyDescent="0.25">
      <c r="A72" s="3">
        <v>3210735</v>
      </c>
      <c r="B72" s="3">
        <v>3062581</v>
      </c>
      <c r="C72" s="3">
        <v>1</v>
      </c>
      <c r="D72" s="4" t="e">
        <f>SUMIFS('[1]Données paye'!$M:$M,'[1]Données paye'!$C:$C,I68,'[1]Données paye'!$D:$D,J68)</f>
        <v>#VALUE!</v>
      </c>
      <c r="E72" s="5" t="e">
        <f t="shared" ref="E72:E135" si="2">IF(D72&gt;0,D72,"NON")</f>
        <v>#VALUE!</v>
      </c>
      <c r="F72" s="6">
        <v>8.35</v>
      </c>
      <c r="G72" s="6">
        <v>4.18</v>
      </c>
      <c r="H72" s="7" t="e">
        <f t="shared" ref="H72:H135" si="3">IF(E72="NON","",E72*F72)</f>
        <v>#VALUE!</v>
      </c>
      <c r="I72" s="8" t="str">
        <f>Paie!B73</f>
        <v>DUMONTEIL</v>
      </c>
      <c r="J72" s="8" t="s">
        <v>173</v>
      </c>
      <c r="K72" s="8">
        <v>17</v>
      </c>
    </row>
    <row r="73" spans="1:11" x14ac:dyDescent="0.25">
      <c r="A73" s="3"/>
      <c r="B73" s="3"/>
      <c r="C73" s="3">
        <v>1</v>
      </c>
      <c r="D73" s="4" t="e">
        <f>SUMIFS('[1]Données paye'!$M:$M,'[1]Données paye'!$C:$C,I69,'[1]Données paye'!$D:$D,J69)</f>
        <v>#VALUE!</v>
      </c>
      <c r="E73" s="5" t="e">
        <f t="shared" si="2"/>
        <v>#VALUE!</v>
      </c>
      <c r="F73" s="6">
        <v>8.35</v>
      </c>
      <c r="G73" s="6">
        <v>4.18</v>
      </c>
      <c r="H73" s="7" t="e">
        <f t="shared" si="3"/>
        <v>#VALUE!</v>
      </c>
      <c r="I73" s="8" t="str">
        <f>Paie!B74</f>
        <v xml:space="preserve">DUMORTIER </v>
      </c>
      <c r="J73" s="8" t="s">
        <v>173</v>
      </c>
      <c r="K73" s="8">
        <v>62</v>
      </c>
    </row>
    <row r="74" spans="1:11" x14ac:dyDescent="0.25">
      <c r="A74" s="3">
        <v>3121799</v>
      </c>
      <c r="B74" s="3">
        <v>3062581</v>
      </c>
      <c r="C74" s="3">
        <v>1</v>
      </c>
      <c r="D74" s="4" t="e">
        <f>SUMIFS('[1]Données paye'!$M:$M,'[1]Données paye'!$C:$C,I70,'[1]Données paye'!$D:$D,J70)</f>
        <v>#VALUE!</v>
      </c>
      <c r="E74" s="5" t="e">
        <f t="shared" si="2"/>
        <v>#VALUE!</v>
      </c>
      <c r="F74" s="6">
        <v>8.35</v>
      </c>
      <c r="G74" s="6">
        <v>4.18</v>
      </c>
      <c r="H74" s="7" t="e">
        <f t="shared" si="3"/>
        <v>#VALUE!</v>
      </c>
      <c r="I74" s="8" t="str">
        <f>Paie!B75</f>
        <v>DUPONT</v>
      </c>
      <c r="J74" s="8" t="s">
        <v>457</v>
      </c>
      <c r="K74" s="8">
        <v>72</v>
      </c>
    </row>
    <row r="75" spans="1:11" x14ac:dyDescent="0.25">
      <c r="A75" s="3">
        <v>3210736</v>
      </c>
      <c r="B75" s="3">
        <v>3062581</v>
      </c>
      <c r="C75" s="3">
        <v>1</v>
      </c>
      <c r="D75" s="4" t="e">
        <f>SUMIFS('[1]Données paye'!$M:$M,'[1]Données paye'!$C:$C,I71,'[1]Données paye'!$D:$D,J71)</f>
        <v>#VALUE!</v>
      </c>
      <c r="E75" s="5" t="e">
        <f t="shared" si="2"/>
        <v>#VALUE!</v>
      </c>
      <c r="F75" s="6">
        <v>8.35</v>
      </c>
      <c r="G75" s="6">
        <v>4.18</v>
      </c>
      <c r="H75" s="7" t="e">
        <f t="shared" si="3"/>
        <v>#VALUE!</v>
      </c>
      <c r="I75" s="8" t="str">
        <f>Paie!B77</f>
        <v xml:space="preserve">DUPUY </v>
      </c>
      <c r="J75" s="8" t="s">
        <v>171</v>
      </c>
      <c r="K75" s="8">
        <v>87</v>
      </c>
    </row>
    <row r="76" spans="1:11" x14ac:dyDescent="0.25">
      <c r="A76" s="3">
        <v>3121787</v>
      </c>
      <c r="B76" s="3">
        <v>3062581</v>
      </c>
      <c r="C76" s="3">
        <v>1</v>
      </c>
      <c r="D76" s="4" t="e">
        <f>SUMIFS('[1]Données paye'!$M:$M,'[1]Données paye'!$C:$C,I72,'[1]Données paye'!$D:$D,J72)</f>
        <v>#VALUE!</v>
      </c>
      <c r="E76" s="5" t="e">
        <f t="shared" si="2"/>
        <v>#VALUE!</v>
      </c>
      <c r="F76" s="6">
        <v>8.35</v>
      </c>
      <c r="G76" s="6">
        <v>4.18</v>
      </c>
      <c r="H76" s="7" t="e">
        <f t="shared" si="3"/>
        <v>#VALUE!</v>
      </c>
      <c r="I76" s="8" t="str">
        <f>Paie!B78</f>
        <v>DUSSOUR</v>
      </c>
      <c r="J76" s="8" t="s">
        <v>173</v>
      </c>
      <c r="K76" s="8">
        <v>35</v>
      </c>
    </row>
    <row r="77" spans="1:11" x14ac:dyDescent="0.25">
      <c r="A77" s="3">
        <v>3121787</v>
      </c>
      <c r="B77" s="3">
        <v>3062581</v>
      </c>
      <c r="C77" s="3">
        <v>1</v>
      </c>
      <c r="D77" s="4" t="e">
        <f>SUMIFS('[1]Données paye'!$M:$M,'[1]Données paye'!$C:$C,I73,'[1]Données paye'!$D:$D,J73)</f>
        <v>#VALUE!</v>
      </c>
      <c r="E77" s="5" t="e">
        <f t="shared" si="2"/>
        <v>#VALUE!</v>
      </c>
      <c r="F77" s="6">
        <v>8.35</v>
      </c>
      <c r="G77" s="6">
        <v>4.18</v>
      </c>
      <c r="H77" s="7" t="e">
        <f t="shared" si="3"/>
        <v>#VALUE!</v>
      </c>
      <c r="I77" s="8" t="str">
        <f>Paie!B79</f>
        <v xml:space="preserve">DUVAL </v>
      </c>
      <c r="J77" s="8" t="s">
        <v>282</v>
      </c>
      <c r="K77" s="8">
        <v>35</v>
      </c>
    </row>
    <row r="78" spans="1:11" x14ac:dyDescent="0.25">
      <c r="A78" s="3">
        <v>3210735</v>
      </c>
      <c r="B78" s="3">
        <v>3062581</v>
      </c>
      <c r="C78" s="3">
        <v>1</v>
      </c>
      <c r="D78" s="4" t="e">
        <f>SUMIFS('[1]Données paye'!$M:$M,'[1]Données paye'!$C:$C,I74,'[1]Données paye'!$D:$D,J74)</f>
        <v>#VALUE!</v>
      </c>
      <c r="E78" s="5" t="e">
        <f t="shared" si="2"/>
        <v>#VALUE!</v>
      </c>
      <c r="F78" s="6">
        <v>8.35</v>
      </c>
      <c r="G78" s="6">
        <v>4.18</v>
      </c>
      <c r="H78" s="7" t="e">
        <f t="shared" si="3"/>
        <v>#VALUE!</v>
      </c>
      <c r="I78" s="8" t="str">
        <f>Paie!B80</f>
        <v>EDELINE</v>
      </c>
      <c r="J78" s="8" t="s">
        <v>458</v>
      </c>
      <c r="K78" s="8">
        <v>17</v>
      </c>
    </row>
    <row r="79" spans="1:11" x14ac:dyDescent="0.25">
      <c r="A79" s="3">
        <v>3121801</v>
      </c>
      <c r="B79" s="3">
        <v>3062581</v>
      </c>
      <c r="C79" s="3">
        <v>1</v>
      </c>
      <c r="D79" s="4" t="e">
        <f>SUMIFS('[1]Données paye'!$M:$M,'[1]Données paye'!$C:$C,I75,'[1]Données paye'!$D:$D,J75)</f>
        <v>#VALUE!</v>
      </c>
      <c r="E79" s="5" t="e">
        <f t="shared" si="2"/>
        <v>#VALUE!</v>
      </c>
      <c r="F79" s="6">
        <v>8.35</v>
      </c>
      <c r="G79" s="6">
        <v>4.18</v>
      </c>
      <c r="H79" s="7" t="e">
        <f t="shared" si="3"/>
        <v>#VALUE!</v>
      </c>
      <c r="I79" s="8" t="str">
        <f>Paie!B81</f>
        <v>ELUERE</v>
      </c>
      <c r="J79" s="8" t="s">
        <v>133</v>
      </c>
      <c r="K79" s="8">
        <v>49</v>
      </c>
    </row>
    <row r="80" spans="1:11" x14ac:dyDescent="0.25">
      <c r="A80" s="3">
        <v>3293307</v>
      </c>
      <c r="B80" s="3">
        <v>3062581</v>
      </c>
      <c r="C80" s="3">
        <v>1</v>
      </c>
      <c r="D80" s="4" t="e">
        <f>SUMIFS('[1]Données paye'!$M:$M,'[1]Données paye'!$C:$C,I76,'[1]Données paye'!$D:$D,J76)</f>
        <v>#VALUE!</v>
      </c>
      <c r="E80" s="5" t="e">
        <f t="shared" si="2"/>
        <v>#VALUE!</v>
      </c>
      <c r="F80" s="6">
        <v>8.35</v>
      </c>
      <c r="G80" s="6">
        <v>4.18</v>
      </c>
      <c r="H80" s="7" t="e">
        <f t="shared" si="3"/>
        <v>#VALUE!</v>
      </c>
      <c r="I80" s="8" t="str">
        <f>Paie!B82</f>
        <v>ESTRADA</v>
      </c>
      <c r="J80" s="8" t="s">
        <v>181</v>
      </c>
      <c r="K80" s="8">
        <v>31</v>
      </c>
    </row>
    <row r="81" spans="1:11" x14ac:dyDescent="0.25">
      <c r="A81" s="3">
        <v>3169050</v>
      </c>
      <c r="B81" s="3">
        <v>3062581</v>
      </c>
      <c r="C81" s="3">
        <v>1</v>
      </c>
      <c r="D81" s="4" t="e">
        <f>SUMIFS('[1]Données paye'!$M:$M,'[1]Données paye'!$C:$C,I77,'[1]Données paye'!$D:$D,J77)</f>
        <v>#VALUE!</v>
      </c>
      <c r="E81" s="5" t="e">
        <f t="shared" si="2"/>
        <v>#VALUE!</v>
      </c>
      <c r="F81" s="6">
        <v>8.35</v>
      </c>
      <c r="G81" s="6">
        <v>4.18</v>
      </c>
      <c r="H81" s="7" t="e">
        <f t="shared" si="3"/>
        <v>#VALUE!</v>
      </c>
      <c r="I81" s="8" t="str">
        <f>Paie!B83</f>
        <v>ETOURNEAU</v>
      </c>
      <c r="J81" s="8" t="s">
        <v>459</v>
      </c>
      <c r="K81" s="8">
        <v>33</v>
      </c>
    </row>
    <row r="82" spans="1:11" x14ac:dyDescent="0.25">
      <c r="A82" s="3">
        <v>3293307</v>
      </c>
      <c r="B82" s="3">
        <v>3062581</v>
      </c>
      <c r="C82" s="3">
        <v>1</v>
      </c>
      <c r="D82" s="4" t="e">
        <f>SUMIFS('[1]Données paye'!$M:$M,'[1]Données paye'!$C:$C,I78,'[1]Données paye'!$D:$D,J78)</f>
        <v>#VALUE!</v>
      </c>
      <c r="E82" s="5" t="e">
        <f t="shared" si="2"/>
        <v>#VALUE!</v>
      </c>
      <c r="F82" s="6">
        <v>8.35</v>
      </c>
      <c r="G82" s="6">
        <v>4.18</v>
      </c>
      <c r="H82" s="7" t="e">
        <f t="shared" si="3"/>
        <v>#VALUE!</v>
      </c>
      <c r="I82" s="8" t="str">
        <f>Paie!B85</f>
        <v>FLEJO</v>
      </c>
      <c r="J82" s="8" t="s">
        <v>186</v>
      </c>
      <c r="K82" s="8">
        <v>31</v>
      </c>
    </row>
    <row r="83" spans="1:11" x14ac:dyDescent="0.25">
      <c r="A83" s="3">
        <v>3121787</v>
      </c>
      <c r="B83" s="3">
        <v>3062581</v>
      </c>
      <c r="C83" s="3">
        <v>1</v>
      </c>
      <c r="D83" s="4" t="e">
        <f>SUMIFS('[1]Données paye'!$M:$M,'[1]Données paye'!$C:$C,I79,'[1]Données paye'!$D:$D,J79)</f>
        <v>#VALUE!</v>
      </c>
      <c r="E83" s="5" t="e">
        <f t="shared" si="2"/>
        <v>#VALUE!</v>
      </c>
      <c r="F83" s="6">
        <v>8.35</v>
      </c>
      <c r="G83" s="6">
        <v>4.18</v>
      </c>
      <c r="H83" s="7" t="e">
        <f t="shared" si="3"/>
        <v>#VALUE!</v>
      </c>
      <c r="I83" s="8" t="str">
        <f>Paie!B87</f>
        <v>FOUCAULT</v>
      </c>
      <c r="J83" s="8" t="s">
        <v>188</v>
      </c>
      <c r="K83" s="8">
        <v>35</v>
      </c>
    </row>
    <row r="84" spans="1:11" x14ac:dyDescent="0.25">
      <c r="A84" s="3">
        <v>3169050</v>
      </c>
      <c r="B84" s="3">
        <v>3062581</v>
      </c>
      <c r="C84" s="3">
        <v>1</v>
      </c>
      <c r="D84" s="4" t="e">
        <f>SUMIFS('[1]Données paye'!$M:$M,'[1]Données paye'!$C:$C,I80,'[1]Données paye'!$D:$D,J80)</f>
        <v>#VALUE!</v>
      </c>
      <c r="E84" s="5" t="e">
        <f t="shared" si="2"/>
        <v>#VALUE!</v>
      </c>
      <c r="F84" s="6">
        <v>8.35</v>
      </c>
      <c r="G84" s="6">
        <v>4.18</v>
      </c>
      <c r="H84" s="7" t="e">
        <f t="shared" si="3"/>
        <v>#VALUE!</v>
      </c>
      <c r="I84" s="8" t="str">
        <f>Paie!B88</f>
        <v>FOURNIER</v>
      </c>
      <c r="J84" s="8" t="s">
        <v>65</v>
      </c>
      <c r="K84" s="8">
        <v>33</v>
      </c>
    </row>
    <row r="85" spans="1:11" x14ac:dyDescent="0.25">
      <c r="A85" s="3">
        <v>3121803</v>
      </c>
      <c r="B85" s="3">
        <v>3062581</v>
      </c>
      <c r="C85" s="3">
        <v>1</v>
      </c>
      <c r="D85" s="4" t="e">
        <f>SUMIFS('[1]Données paye'!$M:$M,'[1]Données paye'!$C:$C,I81,'[1]Données paye'!$D:$D,J81)</f>
        <v>#VALUE!</v>
      </c>
      <c r="E85" s="5" t="e">
        <f t="shared" si="2"/>
        <v>#VALUE!</v>
      </c>
      <c r="F85" s="6">
        <v>8.35</v>
      </c>
      <c r="G85" s="6">
        <v>4.18</v>
      </c>
      <c r="H85" s="7" t="e">
        <f t="shared" si="3"/>
        <v>#VALUE!</v>
      </c>
      <c r="I85" s="8" t="str">
        <f>Paie!B89</f>
        <v>FRAQUET</v>
      </c>
      <c r="J85" s="8" t="s">
        <v>191</v>
      </c>
      <c r="K85" s="8">
        <v>44</v>
      </c>
    </row>
    <row r="86" spans="1:11" x14ac:dyDescent="0.25">
      <c r="A86" s="3">
        <v>3293307</v>
      </c>
      <c r="B86" s="3">
        <v>3062581</v>
      </c>
      <c r="C86" s="3">
        <v>1</v>
      </c>
      <c r="D86" s="4" t="e">
        <f>SUMIFS('[1]Données paye'!$M:$M,'[1]Données paye'!$C:$C,I82,'[1]Données paye'!$D:$D,J82)</f>
        <v>#VALUE!</v>
      </c>
      <c r="E86" s="5" t="e">
        <f t="shared" si="2"/>
        <v>#VALUE!</v>
      </c>
      <c r="F86" s="6">
        <v>8.35</v>
      </c>
      <c r="G86" s="6">
        <v>4.18</v>
      </c>
      <c r="H86" s="7" t="e">
        <f t="shared" si="3"/>
        <v>#VALUE!</v>
      </c>
      <c r="I86" s="8" t="str">
        <f>Paie!B91</f>
        <v>GAILLARD</v>
      </c>
      <c r="J86" s="8" t="s">
        <v>193</v>
      </c>
      <c r="K86" s="8">
        <v>31</v>
      </c>
    </row>
    <row r="87" spans="1:11" x14ac:dyDescent="0.25">
      <c r="A87" s="3">
        <v>3121787</v>
      </c>
      <c r="B87" s="3">
        <v>3062581</v>
      </c>
      <c r="C87" s="3">
        <v>1</v>
      </c>
      <c r="D87" s="4" t="e">
        <f>SUMIFS('[1]Données paye'!$M:$M,'[1]Données paye'!$C:$C,I83,'[1]Données paye'!$D:$D,J83)</f>
        <v>#VALUE!</v>
      </c>
      <c r="E87" s="5" t="e">
        <f t="shared" si="2"/>
        <v>#VALUE!</v>
      </c>
      <c r="F87" s="6">
        <v>8.35</v>
      </c>
      <c r="G87" s="6">
        <v>4.18</v>
      </c>
      <c r="H87" s="7" t="e">
        <f t="shared" si="3"/>
        <v>#VALUE!</v>
      </c>
      <c r="I87" s="8" t="str">
        <f>Paie!B92</f>
        <v>GALAIS</v>
      </c>
      <c r="J87" s="8" t="s">
        <v>195</v>
      </c>
      <c r="K87" s="8">
        <v>35</v>
      </c>
    </row>
    <row r="88" spans="1:11" x14ac:dyDescent="0.25">
      <c r="A88" s="3">
        <v>3121787</v>
      </c>
      <c r="B88" s="3">
        <v>3062581</v>
      </c>
      <c r="C88" s="3">
        <v>1</v>
      </c>
      <c r="D88" s="4" t="e">
        <f>SUMIFS('[1]Données paye'!$M:$M,'[1]Données paye'!$C:$C,I84,'[1]Données paye'!$D:$D,J84)</f>
        <v>#VALUE!</v>
      </c>
      <c r="E88" s="5" t="e">
        <f t="shared" si="2"/>
        <v>#VALUE!</v>
      </c>
      <c r="F88" s="6">
        <v>8.35</v>
      </c>
      <c r="G88" s="6">
        <v>4.18</v>
      </c>
      <c r="H88" s="7" t="e">
        <f t="shared" si="3"/>
        <v>#VALUE!</v>
      </c>
      <c r="I88" s="8" t="str">
        <f>Paie!B93</f>
        <v>GALLAIS</v>
      </c>
      <c r="J88" s="8" t="s">
        <v>104</v>
      </c>
      <c r="K88" s="8">
        <v>35</v>
      </c>
    </row>
    <row r="89" spans="1:11" x14ac:dyDescent="0.25">
      <c r="A89" s="3">
        <v>3169050</v>
      </c>
      <c r="B89" s="3">
        <v>3062581</v>
      </c>
      <c r="C89" s="3">
        <v>1</v>
      </c>
      <c r="D89" s="4" t="e">
        <f>SUMIFS('[1]Données paye'!$M:$M,'[1]Données paye'!$C:$C,I85,'[1]Données paye'!$D:$D,J85)</f>
        <v>#VALUE!</v>
      </c>
      <c r="E89" s="5" t="e">
        <f t="shared" si="2"/>
        <v>#VALUE!</v>
      </c>
      <c r="F89" s="6">
        <v>8.35</v>
      </c>
      <c r="G89" s="6">
        <v>4.18</v>
      </c>
      <c r="H89" s="7" t="e">
        <f t="shared" si="3"/>
        <v>#VALUE!</v>
      </c>
      <c r="I89" s="8" t="str">
        <f>Paie!B94</f>
        <v>GARCIA</v>
      </c>
      <c r="J89" s="8" t="s">
        <v>133</v>
      </c>
      <c r="K89" s="8">
        <v>33</v>
      </c>
    </row>
    <row r="90" spans="1:11" x14ac:dyDescent="0.25">
      <c r="A90" s="3">
        <v>3236430</v>
      </c>
      <c r="B90" s="3">
        <v>3062581</v>
      </c>
      <c r="C90" s="3">
        <v>1</v>
      </c>
      <c r="D90" s="4" t="e">
        <f>SUMIFS('[1]Données paye'!$M:$M,'[1]Données paye'!$C:$C,I86,'[1]Données paye'!$D:$D,J86)</f>
        <v>#VALUE!</v>
      </c>
      <c r="E90" s="5" t="e">
        <f t="shared" si="2"/>
        <v>#VALUE!</v>
      </c>
      <c r="F90" s="6">
        <v>8.35</v>
      </c>
      <c r="G90" s="6">
        <v>4.18</v>
      </c>
      <c r="H90" s="7" t="e">
        <f t="shared" si="3"/>
        <v>#VALUE!</v>
      </c>
      <c r="I90" s="8" t="str">
        <f>Paie!B95</f>
        <v xml:space="preserve">GENEBES </v>
      </c>
      <c r="J90" s="8" t="s">
        <v>200</v>
      </c>
      <c r="K90" s="8">
        <v>64</v>
      </c>
    </row>
    <row r="91" spans="1:11" x14ac:dyDescent="0.25">
      <c r="A91" s="3">
        <v>3283895</v>
      </c>
      <c r="B91" s="3">
        <v>3062581</v>
      </c>
      <c r="C91" s="3">
        <v>1</v>
      </c>
      <c r="D91" s="4" t="e">
        <f>SUMIFS('[1]Données paye'!$M:$M,'[1]Données paye'!$C:$C,I87,'[1]Données paye'!$D:$D,J87)</f>
        <v>#VALUE!</v>
      </c>
      <c r="E91" s="5" t="e">
        <f t="shared" si="2"/>
        <v>#VALUE!</v>
      </c>
      <c r="F91" s="6">
        <v>8.35</v>
      </c>
      <c r="G91" s="6">
        <v>4.18</v>
      </c>
      <c r="H91" s="7" t="e">
        <f t="shared" si="3"/>
        <v>#VALUE!</v>
      </c>
      <c r="I91" s="8" t="str">
        <f>Paie!B96</f>
        <v>GERVAIS</v>
      </c>
      <c r="J91" s="8" t="s">
        <v>120</v>
      </c>
      <c r="K91" s="8">
        <v>14</v>
      </c>
    </row>
    <row r="92" spans="1:11" x14ac:dyDescent="0.25">
      <c r="A92" s="3">
        <v>3121803</v>
      </c>
      <c r="B92" s="3">
        <v>3062581</v>
      </c>
      <c r="C92" s="3">
        <v>1</v>
      </c>
      <c r="D92" s="4" t="e">
        <f>SUMIFS('[1]Données paye'!$M:$M,'[1]Données paye'!$C:$C,I88,'[1]Données paye'!$D:$D,J88)</f>
        <v>#VALUE!</v>
      </c>
      <c r="E92" s="5" t="e">
        <f t="shared" si="2"/>
        <v>#VALUE!</v>
      </c>
      <c r="F92" s="6">
        <v>8.35</v>
      </c>
      <c r="G92" s="6">
        <v>4.18</v>
      </c>
      <c r="H92" s="7" t="e">
        <f t="shared" si="3"/>
        <v>#VALUE!</v>
      </c>
      <c r="I92" s="8" t="str">
        <f>Paie!B97</f>
        <v>GILET</v>
      </c>
      <c r="J92" s="8" t="s">
        <v>279</v>
      </c>
      <c r="K92" s="8">
        <v>44</v>
      </c>
    </row>
    <row r="93" spans="1:11" x14ac:dyDescent="0.25">
      <c r="A93" s="3">
        <v>3236430</v>
      </c>
      <c r="B93" s="3">
        <v>3062581</v>
      </c>
      <c r="C93" s="3">
        <v>1</v>
      </c>
      <c r="D93" s="4" t="e">
        <f>SUMIFS('[1]Données paye'!$M:$M,'[1]Données paye'!$C:$C,I89,'[1]Données paye'!$D:$D,J89)</f>
        <v>#VALUE!</v>
      </c>
      <c r="E93" s="5" t="e">
        <f t="shared" si="2"/>
        <v>#VALUE!</v>
      </c>
      <c r="F93" s="6">
        <v>8.35</v>
      </c>
      <c r="G93" s="6">
        <v>4.18</v>
      </c>
      <c r="H93" s="7" t="e">
        <f t="shared" si="3"/>
        <v>#VALUE!</v>
      </c>
      <c r="I93" s="8" t="str">
        <f>Paie!B98</f>
        <v>GIORDANENGO</v>
      </c>
      <c r="J93" s="8" t="s">
        <v>205</v>
      </c>
      <c r="K93" s="8">
        <v>64</v>
      </c>
    </row>
    <row r="94" spans="1:11" x14ac:dyDescent="0.25">
      <c r="A94" s="3">
        <v>3210735</v>
      </c>
      <c r="B94" s="3">
        <v>3062581</v>
      </c>
      <c r="C94" s="3">
        <v>1</v>
      </c>
      <c r="D94" s="4" t="e">
        <f>SUMIFS('[1]Données paye'!$M:$M,'[1]Données paye'!$C:$C,I90,'[1]Données paye'!$D:$D,J90)</f>
        <v>#VALUE!</v>
      </c>
      <c r="E94" s="5" t="e">
        <f t="shared" si="2"/>
        <v>#VALUE!</v>
      </c>
      <c r="F94" s="6">
        <v>8.35</v>
      </c>
      <c r="G94" s="6">
        <v>4.18</v>
      </c>
      <c r="H94" s="7" t="e">
        <f t="shared" si="3"/>
        <v>#VALUE!</v>
      </c>
      <c r="I94" s="8" t="str">
        <f>Paie!B99</f>
        <v>GIRODEAU</v>
      </c>
      <c r="J94" s="8" t="s">
        <v>113</v>
      </c>
      <c r="K94" s="8">
        <v>17</v>
      </c>
    </row>
    <row r="95" spans="1:11" x14ac:dyDescent="0.25">
      <c r="A95" s="3">
        <v>3293307</v>
      </c>
      <c r="B95" s="3">
        <v>3062581</v>
      </c>
      <c r="C95" s="3">
        <v>1</v>
      </c>
      <c r="D95" s="4" t="e">
        <f>SUMIFS('[1]Données paye'!$M:$M,'[1]Données paye'!$C:$C,I91,'[1]Données paye'!$D:$D,J91)</f>
        <v>#VALUE!</v>
      </c>
      <c r="E95" s="5" t="e">
        <f t="shared" si="2"/>
        <v>#VALUE!</v>
      </c>
      <c r="F95" s="6">
        <v>8.35</v>
      </c>
      <c r="G95" s="6">
        <v>4.18</v>
      </c>
      <c r="H95" s="7" t="e">
        <f t="shared" si="3"/>
        <v>#VALUE!</v>
      </c>
      <c r="I95" s="8" t="str">
        <f>Paie!B100</f>
        <v>GIROLA</v>
      </c>
      <c r="J95" s="8" t="s">
        <v>209</v>
      </c>
      <c r="K95" s="8">
        <v>31</v>
      </c>
    </row>
    <row r="96" spans="1:11" x14ac:dyDescent="0.25">
      <c r="A96" s="3">
        <v>3121787</v>
      </c>
      <c r="B96" s="3">
        <v>3062581</v>
      </c>
      <c r="C96" s="3">
        <v>1</v>
      </c>
      <c r="D96" s="4" t="e">
        <f>SUMIFS('[1]Données paye'!$M:$M,'[1]Données paye'!$C:$C,I92,'[1]Données paye'!$D:$D,J92)</f>
        <v>#VALUE!</v>
      </c>
      <c r="E96" s="5" t="e">
        <f t="shared" si="2"/>
        <v>#VALUE!</v>
      </c>
      <c r="F96" s="6">
        <v>8.35</v>
      </c>
      <c r="G96" s="6">
        <v>4.18</v>
      </c>
      <c r="H96" s="7" t="e">
        <f t="shared" si="3"/>
        <v>#VALUE!</v>
      </c>
      <c r="I96" s="8" t="str">
        <f>Paie!B101</f>
        <v>GLEDEL</v>
      </c>
      <c r="J96" s="8" t="s">
        <v>212</v>
      </c>
      <c r="K96" s="8">
        <v>35</v>
      </c>
    </row>
    <row r="97" spans="1:11" x14ac:dyDescent="0.25">
      <c r="A97" s="3">
        <v>3121801</v>
      </c>
      <c r="B97" s="3">
        <v>3062581</v>
      </c>
      <c r="C97" s="3">
        <v>1</v>
      </c>
      <c r="D97" s="4" t="e">
        <f>SUMIFS('[1]Données paye'!$M:$M,'[1]Données paye'!$C:$C,I93,'[1]Données paye'!$D:$D,J93)</f>
        <v>#VALUE!</v>
      </c>
      <c r="E97" s="5" t="e">
        <f t="shared" si="2"/>
        <v>#VALUE!</v>
      </c>
      <c r="F97" s="6">
        <v>8.35</v>
      </c>
      <c r="G97" s="6">
        <v>4.18</v>
      </c>
      <c r="H97" s="7" t="e">
        <f t="shared" si="3"/>
        <v>#VALUE!</v>
      </c>
      <c r="I97" s="8" t="str">
        <f>Paie!B102</f>
        <v>GLEDEL</v>
      </c>
      <c r="J97" s="8" t="s">
        <v>213</v>
      </c>
      <c r="K97" s="8">
        <v>49</v>
      </c>
    </row>
    <row r="98" spans="1:11" x14ac:dyDescent="0.25">
      <c r="A98" s="3">
        <v>3121802</v>
      </c>
      <c r="B98" s="3">
        <v>3062581</v>
      </c>
      <c r="C98" s="3">
        <v>1</v>
      </c>
      <c r="D98" s="4" t="e">
        <f>SUMIFS('[1]Données paye'!$M:$M,'[1]Données paye'!$C:$C,I94,'[1]Données paye'!$D:$D,J94)</f>
        <v>#VALUE!</v>
      </c>
      <c r="E98" s="5" t="e">
        <f t="shared" si="2"/>
        <v>#VALUE!</v>
      </c>
      <c r="F98" s="6">
        <v>8.35</v>
      </c>
      <c r="G98" s="6">
        <v>4.18</v>
      </c>
      <c r="H98" s="7" t="e">
        <f t="shared" si="3"/>
        <v>#VALUE!</v>
      </c>
      <c r="I98" s="8" t="str">
        <f>Paie!B103</f>
        <v>GROLIER</v>
      </c>
      <c r="J98" s="8" t="s">
        <v>193</v>
      </c>
      <c r="K98" s="8">
        <v>85</v>
      </c>
    </row>
    <row r="99" spans="1:11" x14ac:dyDescent="0.25">
      <c r="A99" s="3">
        <v>3121801</v>
      </c>
      <c r="B99" s="3">
        <v>3062581</v>
      </c>
      <c r="C99" s="3">
        <v>1</v>
      </c>
      <c r="D99" s="4" t="e">
        <f>SUMIFS('[1]Données paye'!$M:$M,'[1]Données paye'!$C:$C,I95,'[1]Données paye'!$D:$D,J95)</f>
        <v>#VALUE!</v>
      </c>
      <c r="E99" s="5" t="e">
        <f t="shared" si="2"/>
        <v>#VALUE!</v>
      </c>
      <c r="F99" s="6">
        <v>8.35</v>
      </c>
      <c r="G99" s="6">
        <v>4.18</v>
      </c>
      <c r="H99" s="7" t="e">
        <f t="shared" si="3"/>
        <v>#VALUE!</v>
      </c>
      <c r="I99" s="8" t="str">
        <f>Paie!B104</f>
        <v>GROSBOIS</v>
      </c>
      <c r="J99" s="8" t="s">
        <v>216</v>
      </c>
      <c r="K99" s="8">
        <v>49</v>
      </c>
    </row>
    <row r="100" spans="1:11" x14ac:dyDescent="0.25">
      <c r="A100" s="3">
        <v>3121803</v>
      </c>
      <c r="B100" s="3">
        <v>3062581</v>
      </c>
      <c r="C100" s="3">
        <v>1</v>
      </c>
      <c r="D100" s="4" t="e">
        <f>SUMIFS('[1]Données paye'!$M:$M,'[1]Données paye'!$C:$C,I96,'[1]Données paye'!$D:$D,J96)</f>
        <v>#VALUE!</v>
      </c>
      <c r="E100" s="5" t="e">
        <f t="shared" si="2"/>
        <v>#VALUE!</v>
      </c>
      <c r="F100" s="6">
        <v>8.35</v>
      </c>
      <c r="G100" s="6">
        <v>4.18</v>
      </c>
      <c r="H100" s="7" t="e">
        <f t="shared" si="3"/>
        <v>#VALUE!</v>
      </c>
      <c r="I100" s="8" t="str">
        <f>Paie!B105</f>
        <v xml:space="preserve">GUENIN </v>
      </c>
      <c r="J100" s="8" t="s">
        <v>251</v>
      </c>
      <c r="K100" s="8">
        <v>44</v>
      </c>
    </row>
    <row r="101" spans="1:11" x14ac:dyDescent="0.25">
      <c r="A101" s="3">
        <v>3121787</v>
      </c>
      <c r="B101" s="3">
        <v>3062581</v>
      </c>
      <c r="C101" s="3">
        <v>1</v>
      </c>
      <c r="D101" s="4" t="e">
        <f>SUMIFS('[1]Données paye'!$M:$M,'[1]Données paye'!$C:$C,I97,'[1]Données paye'!$D:$D,J97)</f>
        <v>#VALUE!</v>
      </c>
      <c r="E101" s="5" t="e">
        <f t="shared" si="2"/>
        <v>#VALUE!</v>
      </c>
      <c r="F101" s="6">
        <v>8.35</v>
      </c>
      <c r="G101" s="6">
        <v>4.18</v>
      </c>
      <c r="H101" s="7" t="e">
        <f t="shared" si="3"/>
        <v>#VALUE!</v>
      </c>
      <c r="I101" s="8" t="str">
        <f>Paie!B106</f>
        <v>GUESDON</v>
      </c>
      <c r="J101" s="8" t="s">
        <v>220</v>
      </c>
      <c r="K101" s="8">
        <v>35</v>
      </c>
    </row>
    <row r="102" spans="1:11" x14ac:dyDescent="0.25">
      <c r="A102" s="3">
        <v>3283895</v>
      </c>
      <c r="B102" s="3">
        <v>3062581</v>
      </c>
      <c r="C102" s="3">
        <v>1</v>
      </c>
      <c r="D102" s="4" t="e">
        <f>SUMIFS('[1]Données paye'!$M:$M,'[1]Données paye'!$C:$C,I98,'[1]Données paye'!$D:$D,J98)</f>
        <v>#VALUE!</v>
      </c>
      <c r="E102" s="5" t="e">
        <f t="shared" si="2"/>
        <v>#VALUE!</v>
      </c>
      <c r="F102" s="6">
        <v>8.35</v>
      </c>
      <c r="G102" s="6">
        <v>4.18</v>
      </c>
      <c r="H102" s="7" t="e">
        <f t="shared" si="3"/>
        <v>#VALUE!</v>
      </c>
      <c r="I102" s="8" t="str">
        <f>Paie!B107</f>
        <v xml:space="preserve">GUILBERT </v>
      </c>
      <c r="J102" s="8" t="s">
        <v>222</v>
      </c>
      <c r="K102" s="8">
        <v>14</v>
      </c>
    </row>
    <row r="103" spans="1:11" x14ac:dyDescent="0.25">
      <c r="A103" s="3">
        <v>3283895</v>
      </c>
      <c r="B103" s="3">
        <v>3062581</v>
      </c>
      <c r="C103" s="3">
        <v>1</v>
      </c>
      <c r="D103" s="4" t="e">
        <f>SUMIFS('[1]Données paye'!$M:$M,'[1]Données paye'!$C:$C,I99,'[1]Données paye'!$D:$D,J99)</f>
        <v>#VALUE!</v>
      </c>
      <c r="E103" s="5" t="e">
        <f t="shared" si="2"/>
        <v>#VALUE!</v>
      </c>
      <c r="F103" s="6">
        <v>8.35</v>
      </c>
      <c r="G103" s="6">
        <v>4.18</v>
      </c>
      <c r="H103" s="7" t="e">
        <f t="shared" si="3"/>
        <v>#VALUE!</v>
      </c>
      <c r="I103" s="8" t="str">
        <f>Paie!B108</f>
        <v>GUILLON</v>
      </c>
      <c r="J103" s="8" t="s">
        <v>311</v>
      </c>
      <c r="K103" s="8">
        <v>14</v>
      </c>
    </row>
    <row r="104" spans="1:11" x14ac:dyDescent="0.25">
      <c r="A104" s="3">
        <v>3121800</v>
      </c>
      <c r="B104" s="3">
        <v>3062581</v>
      </c>
      <c r="C104" s="3">
        <v>1</v>
      </c>
      <c r="D104" s="4" t="e">
        <f>SUMIFS('[1]Données paye'!$M:$M,'[1]Données paye'!$C:$C,I100,'[1]Données paye'!$D:$D,J100)</f>
        <v>#VALUE!</v>
      </c>
      <c r="E104" s="5" t="e">
        <f t="shared" si="2"/>
        <v>#VALUE!</v>
      </c>
      <c r="F104" s="6">
        <v>8.35</v>
      </c>
      <c r="G104" s="6">
        <v>4.18</v>
      </c>
      <c r="H104" s="7" t="e">
        <f t="shared" si="3"/>
        <v>#VALUE!</v>
      </c>
      <c r="I104" s="8" t="str">
        <f>Paie!B110</f>
        <v>HAMONIAUX</v>
      </c>
      <c r="J104" s="8" t="s">
        <v>225</v>
      </c>
      <c r="K104" s="8">
        <v>56</v>
      </c>
    </row>
    <row r="105" spans="1:11" x14ac:dyDescent="0.25">
      <c r="A105" s="3">
        <v>3121787</v>
      </c>
      <c r="B105" s="3">
        <v>3062581</v>
      </c>
      <c r="C105" s="3">
        <v>1</v>
      </c>
      <c r="D105" s="4" t="e">
        <f>SUMIFS('[1]Données paye'!$M:$M,'[1]Données paye'!$C:$C,I101,'[1]Données paye'!$D:$D,J101)</f>
        <v>#VALUE!</v>
      </c>
      <c r="E105" s="5" t="e">
        <f t="shared" si="2"/>
        <v>#VALUE!</v>
      </c>
      <c r="F105" s="6">
        <v>8.35</v>
      </c>
      <c r="G105" s="6">
        <v>4.18</v>
      </c>
      <c r="H105" s="7" t="e">
        <f t="shared" si="3"/>
        <v>#VALUE!</v>
      </c>
      <c r="I105" s="8" t="str">
        <f>Paie!B111</f>
        <v>HAREL</v>
      </c>
      <c r="J105" s="8" t="s">
        <v>227</v>
      </c>
      <c r="K105" s="8">
        <v>35</v>
      </c>
    </row>
    <row r="106" spans="1:11" x14ac:dyDescent="0.25">
      <c r="A106" s="3">
        <v>3121787</v>
      </c>
      <c r="B106" s="3">
        <v>3062581</v>
      </c>
      <c r="C106" s="3">
        <v>1</v>
      </c>
      <c r="D106" s="4" t="e">
        <f>SUMIFS('[1]Données paye'!$M:$M,'[1]Données paye'!$C:$C,I102,'[1]Données paye'!$D:$D,J102)</f>
        <v>#VALUE!</v>
      </c>
      <c r="E106" s="5" t="e">
        <f t="shared" si="2"/>
        <v>#VALUE!</v>
      </c>
      <c r="F106" s="6">
        <v>8.35</v>
      </c>
      <c r="G106" s="6">
        <v>4.18</v>
      </c>
      <c r="H106" s="7" t="e">
        <f t="shared" si="3"/>
        <v>#VALUE!</v>
      </c>
      <c r="I106" s="8" t="str">
        <f>Paie!B112</f>
        <v>HELEU</v>
      </c>
      <c r="J106" s="8" t="s">
        <v>212</v>
      </c>
      <c r="K106" s="8">
        <v>35</v>
      </c>
    </row>
    <row r="107" spans="1:11" x14ac:dyDescent="0.25">
      <c r="A107" s="3">
        <v>3169050</v>
      </c>
      <c r="B107" s="3">
        <v>3062581</v>
      </c>
      <c r="C107" s="3">
        <v>1</v>
      </c>
      <c r="D107" s="4" t="e">
        <f>SUMIFS('[1]Données paye'!$M:$M,'[1]Données paye'!$C:$C,I103,'[1]Données paye'!$D:$D,J103)</f>
        <v>#VALUE!</v>
      </c>
      <c r="E107" s="5">
        <v>0</v>
      </c>
      <c r="F107" s="6">
        <v>8.35</v>
      </c>
      <c r="G107" s="6">
        <v>4.18</v>
      </c>
      <c r="H107" s="7">
        <f t="shared" si="3"/>
        <v>0</v>
      </c>
      <c r="I107" s="8" t="e">
        <f>Paie!#REF!</f>
        <v>#REF!</v>
      </c>
      <c r="J107" s="8" t="s">
        <v>460</v>
      </c>
      <c r="K107" s="8">
        <v>33</v>
      </c>
    </row>
    <row r="108" spans="1:11" x14ac:dyDescent="0.25">
      <c r="A108" s="3">
        <v>3121799</v>
      </c>
      <c r="B108" s="3">
        <v>3062581</v>
      </c>
      <c r="C108" s="3">
        <v>1</v>
      </c>
      <c r="D108" s="4" t="e">
        <f>SUMIFS('[1]Données paye'!$M:$M,'[1]Données paye'!$C:$C,I104,'[1]Données paye'!$D:$D,J104)</f>
        <v>#VALUE!</v>
      </c>
      <c r="E108" s="5" t="e">
        <f t="shared" si="2"/>
        <v>#VALUE!</v>
      </c>
      <c r="F108" s="6">
        <v>8.35</v>
      </c>
      <c r="G108" s="6">
        <v>4.18</v>
      </c>
      <c r="H108" s="7" t="e">
        <f t="shared" si="3"/>
        <v>#VALUE!</v>
      </c>
      <c r="I108" s="8" t="str">
        <f>Paie!B113</f>
        <v>HUARD</v>
      </c>
      <c r="J108" s="8" t="s">
        <v>135</v>
      </c>
      <c r="K108" s="8">
        <v>72</v>
      </c>
    </row>
    <row r="109" spans="1:11" x14ac:dyDescent="0.25">
      <c r="A109" s="3">
        <v>3239719</v>
      </c>
      <c r="B109" s="3">
        <v>3062581</v>
      </c>
      <c r="C109" s="3">
        <v>1</v>
      </c>
      <c r="D109" s="4" t="e">
        <f>SUMIFS('[1]Données paye'!$M:$M,'[1]Données paye'!$C:$C,I105,'[1]Données paye'!$D:$D,J105)</f>
        <v>#VALUE!</v>
      </c>
      <c r="E109" s="5" t="e">
        <f t="shared" si="2"/>
        <v>#VALUE!</v>
      </c>
      <c r="F109" s="6">
        <v>8.35</v>
      </c>
      <c r="G109" s="6">
        <v>4.18</v>
      </c>
      <c r="H109" s="7" t="e">
        <f t="shared" si="3"/>
        <v>#VALUE!</v>
      </c>
      <c r="I109" s="8" t="str">
        <f>Paie!B114</f>
        <v xml:space="preserve">HUET </v>
      </c>
      <c r="J109" s="8" t="s">
        <v>231</v>
      </c>
      <c r="K109" s="8">
        <v>22</v>
      </c>
    </row>
    <row r="110" spans="1:11" x14ac:dyDescent="0.25">
      <c r="A110" s="3">
        <v>3121803</v>
      </c>
      <c r="B110" s="3">
        <v>3062581</v>
      </c>
      <c r="C110" s="3">
        <v>1</v>
      </c>
      <c r="D110" s="4" t="e">
        <f>SUMIFS('[1]Données paye'!$M:$M,'[1]Données paye'!$C:$C,I106,'[1]Données paye'!$D:$D,J106)</f>
        <v>#VALUE!</v>
      </c>
      <c r="E110" s="5" t="e">
        <f t="shared" si="2"/>
        <v>#VALUE!</v>
      </c>
      <c r="F110" s="6">
        <v>8.35</v>
      </c>
      <c r="G110" s="6">
        <v>4.18</v>
      </c>
      <c r="H110" s="7" t="e">
        <f t="shared" si="3"/>
        <v>#VALUE!</v>
      </c>
      <c r="I110" s="8" t="str">
        <f>Paie!B115</f>
        <v>HUGE</v>
      </c>
      <c r="J110" s="8" t="s">
        <v>461</v>
      </c>
      <c r="K110" s="8">
        <v>44</v>
      </c>
    </row>
    <row r="111" spans="1:11" x14ac:dyDescent="0.25">
      <c r="A111" s="3">
        <v>3210735</v>
      </c>
      <c r="B111" s="3">
        <v>3062581</v>
      </c>
      <c r="C111" s="3">
        <v>1</v>
      </c>
      <c r="D111" s="4" t="e">
        <f>SUMIFS('[1]Données paye'!$M:$M,'[1]Données paye'!$C:$C,I107,'[1]Données paye'!$D:$D,J107)</f>
        <v>#VALUE!</v>
      </c>
      <c r="E111" s="5" t="e">
        <f t="shared" si="2"/>
        <v>#VALUE!</v>
      </c>
      <c r="F111" s="6">
        <v>8.35</v>
      </c>
      <c r="G111" s="6">
        <v>4.18</v>
      </c>
      <c r="H111" s="7" t="e">
        <f t="shared" si="3"/>
        <v>#VALUE!</v>
      </c>
      <c r="I111" s="8" t="str">
        <f>Paie!B116</f>
        <v>JOUBERT</v>
      </c>
      <c r="J111" s="8" t="s">
        <v>104</v>
      </c>
      <c r="K111" s="8">
        <v>17</v>
      </c>
    </row>
    <row r="112" spans="1:11" x14ac:dyDescent="0.25">
      <c r="A112" s="3">
        <v>3121787</v>
      </c>
      <c r="B112" s="3">
        <v>3062581</v>
      </c>
      <c r="C112" s="3">
        <v>1</v>
      </c>
      <c r="D112" s="4" t="e">
        <f>SUMIFS('[1]Données paye'!$M:$M,'[1]Données paye'!$C:$C,I108,'[1]Données paye'!$D:$D,J108)</f>
        <v>#VALUE!</v>
      </c>
      <c r="E112" s="5" t="e">
        <f t="shared" si="2"/>
        <v>#VALUE!</v>
      </c>
      <c r="F112" s="6">
        <v>8.35</v>
      </c>
      <c r="G112" s="6">
        <v>4.18</v>
      </c>
      <c r="H112" s="7" t="e">
        <f t="shared" si="3"/>
        <v>#VALUE!</v>
      </c>
      <c r="I112" s="8" t="str">
        <f>Paie!B117</f>
        <v>JOUQUAND</v>
      </c>
      <c r="J112" s="8" t="s">
        <v>462</v>
      </c>
      <c r="K112" s="8">
        <v>35</v>
      </c>
    </row>
    <row r="113" spans="1:11" x14ac:dyDescent="0.25">
      <c r="A113" s="3">
        <v>3121800</v>
      </c>
      <c r="B113" s="3">
        <v>3062581</v>
      </c>
      <c r="C113" s="3">
        <v>1</v>
      </c>
      <c r="D113" s="4" t="e">
        <f>SUMIFS('[1]Données paye'!$M:$M,'[1]Données paye'!$C:$C,I109,'[1]Données paye'!$D:$D,J109)</f>
        <v>#VALUE!</v>
      </c>
      <c r="E113" s="5" t="e">
        <f t="shared" si="2"/>
        <v>#VALUE!</v>
      </c>
      <c r="F113" s="6">
        <v>8.35</v>
      </c>
      <c r="G113" s="6">
        <v>4.18</v>
      </c>
      <c r="H113" s="7" t="e">
        <f t="shared" si="3"/>
        <v>#VALUE!</v>
      </c>
      <c r="I113" s="8" t="str">
        <f>Paie!B118</f>
        <v>JULE</v>
      </c>
      <c r="J113" s="8" t="s">
        <v>239</v>
      </c>
      <c r="K113" s="8">
        <v>56</v>
      </c>
    </row>
    <row r="114" spans="1:11" x14ac:dyDescent="0.25">
      <c r="A114" s="3">
        <v>3293307</v>
      </c>
      <c r="B114" s="3">
        <v>3062581</v>
      </c>
      <c r="C114" s="3">
        <v>1</v>
      </c>
      <c r="D114" s="4" t="e">
        <f>SUMIFS('[1]Données paye'!$M:$M,'[1]Données paye'!$C:$C,I110,'[1]Données paye'!$D:$D,J110)</f>
        <v>#VALUE!</v>
      </c>
      <c r="E114" s="5" t="e">
        <f t="shared" si="2"/>
        <v>#VALUE!</v>
      </c>
      <c r="F114" s="6">
        <v>8.35</v>
      </c>
      <c r="G114" s="6">
        <v>4.18</v>
      </c>
      <c r="H114" s="7" t="e">
        <f t="shared" si="3"/>
        <v>#VALUE!</v>
      </c>
      <c r="I114" s="8" t="str">
        <f>Paie!B119</f>
        <v>JULIA</v>
      </c>
      <c r="J114" s="8" t="s">
        <v>241</v>
      </c>
      <c r="K114" s="8">
        <v>31</v>
      </c>
    </row>
    <row r="115" spans="1:11" x14ac:dyDescent="0.25">
      <c r="A115" s="3">
        <v>3169050</v>
      </c>
      <c r="B115" s="3">
        <v>3062581</v>
      </c>
      <c r="C115" s="3">
        <v>1</v>
      </c>
      <c r="D115" s="4" t="e">
        <f>SUMIFS('[1]Données paye'!$M:$M,'[1]Données paye'!$C:$C,I111,'[1]Données paye'!$D:$D,J111)</f>
        <v>#VALUE!</v>
      </c>
      <c r="E115" s="5" t="e">
        <f t="shared" si="2"/>
        <v>#VALUE!</v>
      </c>
      <c r="F115" s="6">
        <v>8.35</v>
      </c>
      <c r="G115" s="6">
        <v>4.18</v>
      </c>
      <c r="H115" s="7" t="e">
        <f t="shared" si="3"/>
        <v>#VALUE!</v>
      </c>
      <c r="I115" s="8" t="str">
        <f>Paie!B120</f>
        <v>KOMPHAVONG</v>
      </c>
      <c r="J115" s="8" t="s">
        <v>463</v>
      </c>
      <c r="K115" s="8">
        <v>33</v>
      </c>
    </row>
    <row r="116" spans="1:11" x14ac:dyDescent="0.25">
      <c r="A116" s="3">
        <v>3293307</v>
      </c>
      <c r="B116" s="3">
        <v>3062581</v>
      </c>
      <c r="C116" s="3">
        <v>1</v>
      </c>
      <c r="D116" s="4" t="e">
        <f>SUMIFS('[1]Données paye'!$M:$M,'[1]Données paye'!$C:$C,I112,'[1]Données paye'!$D:$D,J112)</f>
        <v>#VALUE!</v>
      </c>
      <c r="E116" s="5" t="e">
        <f t="shared" si="2"/>
        <v>#VALUE!</v>
      </c>
      <c r="F116" s="6">
        <v>8.35</v>
      </c>
      <c r="G116" s="6">
        <v>4.18</v>
      </c>
      <c r="H116" s="7" t="e">
        <f t="shared" si="3"/>
        <v>#VALUE!</v>
      </c>
      <c r="I116" s="8" t="str">
        <f>Paie!B121</f>
        <v>KROLAK</v>
      </c>
      <c r="J116" s="8" t="s">
        <v>239</v>
      </c>
      <c r="K116" s="8">
        <v>31</v>
      </c>
    </row>
    <row r="117" spans="1:11" x14ac:dyDescent="0.25">
      <c r="A117" s="3">
        <v>3293307</v>
      </c>
      <c r="B117" s="3">
        <v>3062581</v>
      </c>
      <c r="C117" s="3">
        <v>1</v>
      </c>
      <c r="D117" s="4" t="e">
        <f>SUMIFS('[1]Données paye'!$M:$M,'[1]Données paye'!$C:$C,I113,'[1]Données paye'!$D:$D,J113)</f>
        <v>#VALUE!</v>
      </c>
      <c r="E117" s="5" t="e">
        <f t="shared" si="2"/>
        <v>#VALUE!</v>
      </c>
      <c r="F117" s="6">
        <v>8.35</v>
      </c>
      <c r="G117" s="6">
        <v>4.18</v>
      </c>
      <c r="H117" s="7" t="e">
        <f t="shared" si="3"/>
        <v>#VALUE!</v>
      </c>
      <c r="I117" s="8" t="str">
        <f>Paie!B122</f>
        <v>LAFFONT</v>
      </c>
      <c r="J117" s="8" t="s">
        <v>247</v>
      </c>
      <c r="K117" s="8">
        <v>31</v>
      </c>
    </row>
    <row r="118" spans="1:11" x14ac:dyDescent="0.25">
      <c r="A118" s="3">
        <v>3293307</v>
      </c>
      <c r="B118" s="3">
        <v>3062581</v>
      </c>
      <c r="C118" s="3">
        <v>1</v>
      </c>
      <c r="D118" s="4" t="e">
        <f>SUMIFS('[1]Données paye'!$M:$M,'[1]Données paye'!$C:$C,I114,'[1]Données paye'!$D:$D,J114)</f>
        <v>#VALUE!</v>
      </c>
      <c r="E118" s="5" t="e">
        <f t="shared" si="2"/>
        <v>#VALUE!</v>
      </c>
      <c r="F118" s="6">
        <v>8.35</v>
      </c>
      <c r="G118" s="6">
        <v>4.18</v>
      </c>
      <c r="H118" s="7" t="e">
        <f t="shared" si="3"/>
        <v>#VALUE!</v>
      </c>
      <c r="I118" s="8" t="str">
        <f>Paie!B123</f>
        <v>LAFORGUE</v>
      </c>
      <c r="J118" s="8" t="s">
        <v>249</v>
      </c>
      <c r="K118" s="8">
        <v>31</v>
      </c>
    </row>
    <row r="119" spans="1:11" x14ac:dyDescent="0.25">
      <c r="A119" s="3">
        <v>3121803</v>
      </c>
      <c r="B119" s="3">
        <v>3062581</v>
      </c>
      <c r="C119" s="3">
        <v>1</v>
      </c>
      <c r="D119" s="4" t="e">
        <f>SUMIFS('[1]Données paye'!$M:$M,'[1]Données paye'!$C:$C,I115,'[1]Données paye'!$D:$D,J115)</f>
        <v>#VALUE!</v>
      </c>
      <c r="E119" s="5" t="e">
        <f t="shared" si="2"/>
        <v>#VALUE!</v>
      </c>
      <c r="F119" s="6">
        <v>8.35</v>
      </c>
      <c r="G119" s="6">
        <v>4.18</v>
      </c>
      <c r="H119" s="7" t="e">
        <f t="shared" si="3"/>
        <v>#VALUE!</v>
      </c>
      <c r="I119" s="8" t="str">
        <f>Paie!B124</f>
        <v>LALU</v>
      </c>
      <c r="J119" s="8" t="s">
        <v>251</v>
      </c>
      <c r="K119" s="8">
        <v>44</v>
      </c>
    </row>
    <row r="120" spans="1:11" x14ac:dyDescent="0.25">
      <c r="A120" s="3">
        <v>3121802</v>
      </c>
      <c r="B120" s="3">
        <v>3062581</v>
      </c>
      <c r="C120" s="3">
        <v>1</v>
      </c>
      <c r="D120" s="4" t="e">
        <f>SUMIFS('[1]Données paye'!$M:$M,'[1]Données paye'!$C:$C,I116,'[1]Données paye'!$D:$D,J116)</f>
        <v>#VALUE!</v>
      </c>
      <c r="E120" s="5" t="e">
        <f t="shared" si="2"/>
        <v>#VALUE!</v>
      </c>
      <c r="F120" s="6">
        <v>8.35</v>
      </c>
      <c r="G120" s="6">
        <v>4.18</v>
      </c>
      <c r="H120" s="7" t="e">
        <f t="shared" si="3"/>
        <v>#VALUE!</v>
      </c>
      <c r="I120" s="8" t="str">
        <f>Paie!B125</f>
        <v>LAMARCHE</v>
      </c>
      <c r="J120" s="8" t="s">
        <v>220</v>
      </c>
      <c r="K120" s="8">
        <v>85</v>
      </c>
    </row>
    <row r="121" spans="1:11" x14ac:dyDescent="0.25">
      <c r="A121" s="3">
        <v>3121803</v>
      </c>
      <c r="B121" s="3">
        <v>3062581</v>
      </c>
      <c r="C121" s="3">
        <v>1</v>
      </c>
      <c r="D121" s="4" t="e">
        <f>SUMIFS('[1]Données paye'!$M:$M,'[1]Données paye'!$C:$C,I117,'[1]Données paye'!$D:$D,J117)</f>
        <v>#VALUE!</v>
      </c>
      <c r="E121" s="5" t="e">
        <f t="shared" si="2"/>
        <v>#VALUE!</v>
      </c>
      <c r="F121" s="6">
        <v>8.35</v>
      </c>
      <c r="G121" s="6">
        <v>4.18</v>
      </c>
      <c r="H121" s="7" t="e">
        <f t="shared" si="3"/>
        <v>#VALUE!</v>
      </c>
      <c r="I121" s="8" t="str">
        <f>Paie!B126</f>
        <v>LARDEUX</v>
      </c>
      <c r="J121" s="8" t="s">
        <v>255</v>
      </c>
      <c r="K121" s="8">
        <v>44</v>
      </c>
    </row>
    <row r="122" spans="1:11" x14ac:dyDescent="0.25">
      <c r="A122" s="3">
        <v>3210735</v>
      </c>
      <c r="B122" s="3">
        <v>3062581</v>
      </c>
      <c r="C122" s="3">
        <v>1</v>
      </c>
      <c r="D122" s="4" t="e">
        <f>SUMIFS('[1]Données paye'!$M:$M,'[1]Données paye'!$C:$C,I118,'[1]Données paye'!$D:$D,J118)</f>
        <v>#VALUE!</v>
      </c>
      <c r="E122" s="5" t="e">
        <f t="shared" si="2"/>
        <v>#VALUE!</v>
      </c>
      <c r="F122" s="6">
        <v>8.35</v>
      </c>
      <c r="G122" s="6">
        <v>4.18</v>
      </c>
      <c r="H122" s="7" t="e">
        <f t="shared" si="3"/>
        <v>#VALUE!</v>
      </c>
      <c r="I122" s="8" t="str">
        <f>Paie!B128</f>
        <v>LAURENT</v>
      </c>
      <c r="J122" s="8" t="s">
        <v>464</v>
      </c>
      <c r="K122" s="8">
        <v>17</v>
      </c>
    </row>
    <row r="123" spans="1:11" x14ac:dyDescent="0.25">
      <c r="A123" s="3">
        <v>3121803</v>
      </c>
      <c r="B123" s="3">
        <v>3062581</v>
      </c>
      <c r="C123" s="3">
        <v>1</v>
      </c>
      <c r="D123" s="4" t="e">
        <f>SUMIFS('[1]Données paye'!$M:$M,'[1]Données paye'!$C:$C,I119,'[1]Données paye'!$D:$D,J119)</f>
        <v>#VALUE!</v>
      </c>
      <c r="E123" s="5" t="e">
        <f t="shared" si="2"/>
        <v>#VALUE!</v>
      </c>
      <c r="F123" s="6">
        <v>8.35</v>
      </c>
      <c r="G123" s="6">
        <v>4.18</v>
      </c>
      <c r="H123" s="7" t="e">
        <f t="shared" si="3"/>
        <v>#VALUE!</v>
      </c>
      <c r="I123" s="8" t="str">
        <f>Paie!B129</f>
        <v>LAVAZAIS</v>
      </c>
      <c r="J123" s="8" t="s">
        <v>465</v>
      </c>
      <c r="K123" s="8">
        <v>44</v>
      </c>
    </row>
    <row r="124" spans="1:11" x14ac:dyDescent="0.25">
      <c r="A124" s="3">
        <v>3239719</v>
      </c>
      <c r="B124" s="3">
        <v>3062581</v>
      </c>
      <c r="C124" s="3">
        <v>1</v>
      </c>
      <c r="D124" s="4" t="e">
        <f>SUMIFS('[1]Données paye'!$M:$M,'[1]Données paye'!$C:$C,I120,'[1]Données paye'!$D:$D,J120)</f>
        <v>#VALUE!</v>
      </c>
      <c r="E124" s="5" t="e">
        <f t="shared" si="2"/>
        <v>#VALUE!</v>
      </c>
      <c r="F124" s="6">
        <v>8.35</v>
      </c>
      <c r="G124" s="6">
        <v>4.18</v>
      </c>
      <c r="H124" s="7" t="e">
        <f t="shared" si="3"/>
        <v>#VALUE!</v>
      </c>
      <c r="I124" s="8" t="str">
        <f>Paie!B130</f>
        <v>LE BAIL</v>
      </c>
      <c r="J124" s="8" t="s">
        <v>261</v>
      </c>
      <c r="K124" s="8">
        <v>22</v>
      </c>
    </row>
    <row r="125" spans="1:11" x14ac:dyDescent="0.25">
      <c r="A125" s="3">
        <v>3121803</v>
      </c>
      <c r="B125" s="3">
        <v>3062581</v>
      </c>
      <c r="C125" s="3">
        <v>1</v>
      </c>
      <c r="D125" s="4" t="e">
        <f>SUMIFS('[1]Données paye'!$M:$M,'[1]Données paye'!$C:$C,I121,'[1]Données paye'!$D:$D,J121)</f>
        <v>#VALUE!</v>
      </c>
      <c r="E125" s="5" t="e">
        <f t="shared" si="2"/>
        <v>#VALUE!</v>
      </c>
      <c r="F125" s="6">
        <v>8.35</v>
      </c>
      <c r="G125" s="6">
        <v>4.18</v>
      </c>
      <c r="H125" s="7" t="e">
        <f t="shared" si="3"/>
        <v>#VALUE!</v>
      </c>
      <c r="I125" s="8" t="str">
        <f>Paie!B131</f>
        <v>LE BAIL</v>
      </c>
      <c r="J125" s="8" t="s">
        <v>262</v>
      </c>
      <c r="K125" s="8">
        <v>44</v>
      </c>
    </row>
    <row r="126" spans="1:11" x14ac:dyDescent="0.25">
      <c r="A126" s="3">
        <v>3121798</v>
      </c>
      <c r="B126" s="3">
        <v>3062581</v>
      </c>
      <c r="C126" s="3">
        <v>1</v>
      </c>
      <c r="D126" s="4" t="e">
        <f>SUMIFS('[1]Données paye'!$M:$M,'[1]Données paye'!$C:$C,I122,'[1]Données paye'!$D:$D,J122)</f>
        <v>#VALUE!</v>
      </c>
      <c r="E126" s="5" t="e">
        <f t="shared" si="2"/>
        <v>#VALUE!</v>
      </c>
      <c r="F126" s="6">
        <v>8.35</v>
      </c>
      <c r="G126" s="6">
        <v>4.18</v>
      </c>
      <c r="H126" s="7" t="e">
        <f t="shared" si="3"/>
        <v>#VALUE!</v>
      </c>
      <c r="I126" s="8" t="str">
        <f>Paie!B132</f>
        <v>LE GAL</v>
      </c>
      <c r="J126" s="8" t="s">
        <v>264</v>
      </c>
      <c r="K126" s="8">
        <v>29</v>
      </c>
    </row>
    <row r="127" spans="1:11" x14ac:dyDescent="0.25">
      <c r="A127" s="3">
        <v>3121787</v>
      </c>
      <c r="B127" s="3">
        <v>3062581</v>
      </c>
      <c r="C127" s="3">
        <v>1</v>
      </c>
      <c r="D127" s="4" t="e">
        <f>SUMIFS('[1]Données paye'!$M:$M,'[1]Données paye'!$C:$C,I123,'[1]Données paye'!$D:$D,J123)</f>
        <v>#VALUE!</v>
      </c>
      <c r="E127" s="5" t="e">
        <f t="shared" si="2"/>
        <v>#VALUE!</v>
      </c>
      <c r="F127" s="6">
        <v>8.35</v>
      </c>
      <c r="G127" s="6">
        <v>4.18</v>
      </c>
      <c r="H127" s="7" t="e">
        <f t="shared" si="3"/>
        <v>#VALUE!</v>
      </c>
      <c r="I127" s="8" t="str">
        <f>Paie!B133</f>
        <v>LE GOFF</v>
      </c>
      <c r="J127" s="8" t="s">
        <v>266</v>
      </c>
      <c r="K127" s="8">
        <v>35</v>
      </c>
    </row>
    <row r="128" spans="1:11" x14ac:dyDescent="0.25">
      <c r="A128" s="3">
        <v>3121800</v>
      </c>
      <c r="B128" s="3">
        <v>3062581</v>
      </c>
      <c r="C128" s="3">
        <v>1</v>
      </c>
      <c r="D128" s="4" t="e">
        <f>SUMIFS('[1]Données paye'!$M:$M,'[1]Données paye'!$C:$C,I124,'[1]Données paye'!$D:$D,J124)</f>
        <v>#VALUE!</v>
      </c>
      <c r="E128" s="5" t="e">
        <f t="shared" si="2"/>
        <v>#VALUE!</v>
      </c>
      <c r="F128" s="6">
        <v>8.35</v>
      </c>
      <c r="G128" s="6">
        <v>4.18</v>
      </c>
      <c r="H128" s="7" t="e">
        <f t="shared" si="3"/>
        <v>#VALUE!</v>
      </c>
      <c r="I128" s="8" t="str">
        <f>Paie!B134</f>
        <v>LE GOUELLEC</v>
      </c>
      <c r="J128" s="8" t="s">
        <v>268</v>
      </c>
      <c r="K128" s="8">
        <v>56</v>
      </c>
    </row>
    <row r="129" spans="1:11" x14ac:dyDescent="0.25">
      <c r="A129" s="3">
        <v>3239719</v>
      </c>
      <c r="B129" s="3">
        <v>3062581</v>
      </c>
      <c r="C129" s="3">
        <v>1</v>
      </c>
      <c r="D129" s="4" t="e">
        <f>SUMIFS('[1]Données paye'!$M:$M,'[1]Données paye'!$C:$C,I125,'[1]Données paye'!$D:$D,J125)</f>
        <v>#VALUE!</v>
      </c>
      <c r="E129" s="5" t="e">
        <f t="shared" si="2"/>
        <v>#VALUE!</v>
      </c>
      <c r="F129" s="6">
        <v>8.35</v>
      </c>
      <c r="G129" s="6">
        <v>4.18</v>
      </c>
      <c r="H129" s="7" t="e">
        <f t="shared" si="3"/>
        <v>#VALUE!</v>
      </c>
      <c r="I129" s="8" t="str">
        <f>Paie!B135</f>
        <v>LE HELLO</v>
      </c>
      <c r="J129" s="8" t="s">
        <v>452</v>
      </c>
      <c r="K129" s="8">
        <v>22</v>
      </c>
    </row>
    <row r="130" spans="1:11" x14ac:dyDescent="0.25">
      <c r="A130" s="3">
        <v>3236430</v>
      </c>
      <c r="B130" s="3">
        <v>3062581</v>
      </c>
      <c r="C130" s="3">
        <v>1</v>
      </c>
      <c r="D130" s="4" t="e">
        <f>SUMIFS('[1]Données paye'!$M:$M,'[1]Données paye'!$C:$C,I126,'[1]Données paye'!$D:$D,J126)</f>
        <v>#VALUE!</v>
      </c>
      <c r="E130" s="5" t="e">
        <f t="shared" si="2"/>
        <v>#VALUE!</v>
      </c>
      <c r="F130" s="6">
        <v>8.35</v>
      </c>
      <c r="G130" s="6">
        <v>4.18</v>
      </c>
      <c r="H130" s="7" t="e">
        <f t="shared" si="3"/>
        <v>#VALUE!</v>
      </c>
      <c r="I130" s="8" t="str">
        <f>Paie!B136</f>
        <v>LE MARCHAND</v>
      </c>
      <c r="J130" s="8" t="s">
        <v>262</v>
      </c>
      <c r="K130" s="8">
        <v>64</v>
      </c>
    </row>
    <row r="131" spans="1:11" x14ac:dyDescent="0.25">
      <c r="A131" s="3">
        <v>3210736</v>
      </c>
      <c r="B131" s="3">
        <v>3062581</v>
      </c>
      <c r="C131" s="3">
        <v>1</v>
      </c>
      <c r="D131" s="4" t="e">
        <f>SUMIFS('[1]Données paye'!$M:$M,'[1]Données paye'!$C:$C,I127,'[1]Données paye'!$D:$D,J127)</f>
        <v>#VALUE!</v>
      </c>
      <c r="E131" s="5" t="e">
        <f t="shared" si="2"/>
        <v>#VALUE!</v>
      </c>
      <c r="F131" s="6">
        <v>8.35</v>
      </c>
      <c r="G131" s="6">
        <v>4.18</v>
      </c>
      <c r="H131" s="7" t="e">
        <f t="shared" si="3"/>
        <v>#VALUE!</v>
      </c>
      <c r="I131" s="8" t="str">
        <f>Paie!B137</f>
        <v xml:space="preserve">LE MASSON </v>
      </c>
      <c r="J131" s="8" t="s">
        <v>466</v>
      </c>
      <c r="K131" s="8">
        <v>87</v>
      </c>
    </row>
    <row r="132" spans="1:11" x14ac:dyDescent="0.25">
      <c r="A132" s="3">
        <v>3239719</v>
      </c>
      <c r="B132" s="3">
        <v>3062581</v>
      </c>
      <c r="C132" s="3">
        <v>1</v>
      </c>
      <c r="D132" s="4" t="e">
        <f>SUMIFS('[1]Données paye'!$M:$M,'[1]Données paye'!$C:$C,I128,'[1]Données paye'!$D:$D,J128)</f>
        <v>#VALUE!</v>
      </c>
      <c r="E132" s="5" t="e">
        <f t="shared" si="2"/>
        <v>#VALUE!</v>
      </c>
      <c r="F132" s="6">
        <v>8.35</v>
      </c>
      <c r="G132" s="6">
        <v>4.18</v>
      </c>
      <c r="H132" s="7" t="e">
        <f t="shared" si="3"/>
        <v>#VALUE!</v>
      </c>
      <c r="I132" s="8" t="str">
        <f>Paie!B138</f>
        <v>LEBORGNE</v>
      </c>
      <c r="J132" s="8" t="s">
        <v>467</v>
      </c>
      <c r="K132" s="8">
        <v>22</v>
      </c>
    </row>
    <row r="133" spans="1:11" x14ac:dyDescent="0.25">
      <c r="A133" s="3">
        <v>3121798</v>
      </c>
      <c r="B133" s="3">
        <v>3062581</v>
      </c>
      <c r="C133" s="3">
        <v>1</v>
      </c>
      <c r="D133" s="4" t="e">
        <f>SUMIFS('[1]Données paye'!$M:$M,'[1]Données paye'!$C:$C,I129,'[1]Données paye'!$D:$D,J129)</f>
        <v>#VALUE!</v>
      </c>
      <c r="E133" s="5" t="e">
        <f t="shared" si="2"/>
        <v>#VALUE!</v>
      </c>
      <c r="F133" s="6">
        <v>8.35</v>
      </c>
      <c r="G133" s="6">
        <v>4.18</v>
      </c>
      <c r="H133" s="7" t="e">
        <f t="shared" si="3"/>
        <v>#VALUE!</v>
      </c>
      <c r="I133" s="8" t="str">
        <f>Paie!B140</f>
        <v>LECHOISNE</v>
      </c>
      <c r="J133" s="8" t="s">
        <v>277</v>
      </c>
      <c r="K133" s="8">
        <v>29</v>
      </c>
    </row>
    <row r="134" spans="1:11" x14ac:dyDescent="0.25">
      <c r="A134" s="3">
        <v>3121787</v>
      </c>
      <c r="B134" s="3">
        <v>3062581</v>
      </c>
      <c r="C134" s="3">
        <v>1</v>
      </c>
      <c r="D134" s="4" t="e">
        <f>SUMIFS('[1]Données paye'!$M:$M,'[1]Données paye'!$C:$C,I130,'[1]Données paye'!$D:$D,J130)</f>
        <v>#VALUE!</v>
      </c>
      <c r="E134" s="5" t="e">
        <f t="shared" si="2"/>
        <v>#VALUE!</v>
      </c>
      <c r="F134" s="6">
        <v>8.35</v>
      </c>
      <c r="G134" s="6">
        <v>4.18</v>
      </c>
      <c r="H134" s="7" t="e">
        <f t="shared" si="3"/>
        <v>#VALUE!</v>
      </c>
      <c r="I134" s="8" t="str">
        <f>Paie!B141</f>
        <v>LECORVAISIER</v>
      </c>
      <c r="J134" s="8" t="s">
        <v>279</v>
      </c>
      <c r="K134" s="8">
        <v>35</v>
      </c>
    </row>
    <row r="135" spans="1:11" x14ac:dyDescent="0.25">
      <c r="A135" s="3">
        <v>3121787</v>
      </c>
      <c r="B135" s="3">
        <v>3062581</v>
      </c>
      <c r="C135" s="3">
        <v>1</v>
      </c>
      <c r="D135" s="4" t="e">
        <f>SUMIFS('[1]Données paye'!$M:$M,'[1]Données paye'!$C:$C,I131,'[1]Données paye'!$D:$D,J131)</f>
        <v>#VALUE!</v>
      </c>
      <c r="E135" s="5" t="e">
        <f t="shared" si="2"/>
        <v>#VALUE!</v>
      </c>
      <c r="F135" s="6">
        <v>8.35</v>
      </c>
      <c r="G135" s="6">
        <v>4.18</v>
      </c>
      <c r="H135" s="7" t="e">
        <f t="shared" si="3"/>
        <v>#VALUE!</v>
      </c>
      <c r="I135" s="8" t="str">
        <f>Paie!B142</f>
        <v>LEFEUVRE</v>
      </c>
      <c r="J135" s="8" t="s">
        <v>434</v>
      </c>
      <c r="K135" s="8">
        <v>35</v>
      </c>
    </row>
    <row r="136" spans="1:11" x14ac:dyDescent="0.25">
      <c r="A136" s="3">
        <v>3239719</v>
      </c>
      <c r="B136" s="3">
        <v>3062581</v>
      </c>
      <c r="C136" s="3">
        <v>1</v>
      </c>
      <c r="D136" s="4" t="e">
        <f>SUMIFS('[1]Données paye'!$M:$M,'[1]Données paye'!$C:$C,I132,'[1]Données paye'!$D:$D,J132)</f>
        <v>#VALUE!</v>
      </c>
      <c r="E136" s="5" t="e">
        <f t="shared" ref="E136:E199" si="4">IF(D136&gt;0,D136,"NON")</f>
        <v>#VALUE!</v>
      </c>
      <c r="F136" s="6">
        <v>8.35</v>
      </c>
      <c r="G136" s="6">
        <v>4.18</v>
      </c>
      <c r="H136" s="7" t="e">
        <f t="shared" ref="H136:H199" si="5">IF(E136="NON","",E136*F136)</f>
        <v>#VALUE!</v>
      </c>
      <c r="I136" s="8" t="str">
        <f>Paie!B143</f>
        <v>LEMARIE</v>
      </c>
      <c r="J136" s="8" t="s">
        <v>282</v>
      </c>
      <c r="K136" s="8">
        <v>22</v>
      </c>
    </row>
    <row r="137" spans="1:11" x14ac:dyDescent="0.25">
      <c r="A137" s="3">
        <v>3283895</v>
      </c>
      <c r="B137" s="3">
        <v>3062581</v>
      </c>
      <c r="C137" s="3">
        <v>1</v>
      </c>
      <c r="D137" s="4" t="e">
        <f>SUMIFS('[1]Données paye'!$M:$M,'[1]Données paye'!$C:$C,I133,'[1]Données paye'!$D:$D,J133)</f>
        <v>#VALUE!</v>
      </c>
      <c r="E137" s="5" t="e">
        <f t="shared" si="4"/>
        <v>#VALUE!</v>
      </c>
      <c r="F137" s="6">
        <v>8.35</v>
      </c>
      <c r="G137" s="6">
        <v>4.18</v>
      </c>
      <c r="H137" s="7" t="e">
        <f t="shared" si="5"/>
        <v>#VALUE!</v>
      </c>
      <c r="I137" s="8" t="str">
        <f>Paie!B144</f>
        <v>LESEIGNEUR</v>
      </c>
      <c r="J137" s="8" t="s">
        <v>284</v>
      </c>
      <c r="K137" s="8">
        <v>14</v>
      </c>
    </row>
    <row r="138" spans="1:11" x14ac:dyDescent="0.25">
      <c r="A138" s="3">
        <v>3121801</v>
      </c>
      <c r="B138" s="3">
        <v>3062581</v>
      </c>
      <c r="C138" s="3">
        <v>1</v>
      </c>
      <c r="D138" s="4" t="e">
        <f>SUMIFS('[1]Données paye'!$M:$M,'[1]Données paye'!$C:$C,I134,'[1]Données paye'!$D:$D,J134)</f>
        <v>#VALUE!</v>
      </c>
      <c r="E138" s="5" t="e">
        <f t="shared" si="4"/>
        <v>#VALUE!</v>
      </c>
      <c r="F138" s="6">
        <v>8.35</v>
      </c>
      <c r="G138" s="6">
        <v>4.18</v>
      </c>
      <c r="H138" s="7" t="e">
        <f t="shared" si="5"/>
        <v>#VALUE!</v>
      </c>
      <c r="I138" s="8" t="str">
        <f>Paie!B146</f>
        <v>L'HARIDON</v>
      </c>
      <c r="J138" s="8" t="s">
        <v>440</v>
      </c>
      <c r="K138" s="8">
        <v>49</v>
      </c>
    </row>
    <row r="139" spans="1:11" x14ac:dyDescent="0.25">
      <c r="A139" s="3">
        <v>3210736</v>
      </c>
      <c r="B139" s="3">
        <v>3062581</v>
      </c>
      <c r="C139" s="3">
        <v>1</v>
      </c>
      <c r="D139" s="4" t="e">
        <f>SUMIFS('[1]Données paye'!$M:$M,'[1]Données paye'!$C:$C,I135,'[1]Données paye'!$D:$D,J135)</f>
        <v>#VALUE!</v>
      </c>
      <c r="E139" s="5" t="e">
        <f t="shared" si="4"/>
        <v>#VALUE!</v>
      </c>
      <c r="F139" s="6">
        <v>8.35</v>
      </c>
      <c r="G139" s="6">
        <v>4.18</v>
      </c>
      <c r="H139" s="7" t="e">
        <f t="shared" si="5"/>
        <v>#VALUE!</v>
      </c>
      <c r="I139" s="8" t="str">
        <f>Paie!B147</f>
        <v>LIZOT</v>
      </c>
      <c r="J139" s="8" t="s">
        <v>193</v>
      </c>
      <c r="K139" s="8">
        <v>87</v>
      </c>
    </row>
    <row r="140" spans="1:11" x14ac:dyDescent="0.25">
      <c r="A140" s="3">
        <v>3210735</v>
      </c>
      <c r="B140" s="3">
        <v>3062581</v>
      </c>
      <c r="C140" s="3">
        <v>1</v>
      </c>
      <c r="D140" s="4" t="e">
        <f>SUMIFS('[1]Données paye'!$M:$M,'[1]Données paye'!$C:$C,I136,'[1]Données paye'!$D:$D,J136)</f>
        <v>#VALUE!</v>
      </c>
      <c r="E140" s="5" t="e">
        <f t="shared" si="4"/>
        <v>#VALUE!</v>
      </c>
      <c r="F140" s="6">
        <v>8.35</v>
      </c>
      <c r="G140" s="6">
        <v>4.18</v>
      </c>
      <c r="H140" s="7" t="e">
        <f t="shared" si="5"/>
        <v>#VALUE!</v>
      </c>
      <c r="I140" s="8" t="e">
        <f>Paie!#REF!</f>
        <v>#REF!</v>
      </c>
      <c r="J140" s="8" t="s">
        <v>468</v>
      </c>
      <c r="K140" s="8">
        <v>17</v>
      </c>
    </row>
    <row r="141" spans="1:11" x14ac:dyDescent="0.25">
      <c r="A141" s="3">
        <v>3210736</v>
      </c>
      <c r="B141" s="3">
        <v>3062581</v>
      </c>
      <c r="C141" s="3">
        <v>1</v>
      </c>
      <c r="D141" s="4" t="e">
        <f>SUMIFS('[1]Données paye'!$M:$M,'[1]Données paye'!$C:$C,I137,'[1]Données paye'!$D:$D,J137)</f>
        <v>#VALUE!</v>
      </c>
      <c r="E141" s="5" t="e">
        <f t="shared" si="4"/>
        <v>#VALUE!</v>
      </c>
      <c r="F141" s="6">
        <v>8.35</v>
      </c>
      <c r="G141" s="6">
        <v>4.18</v>
      </c>
      <c r="H141" s="7" t="e">
        <f t="shared" si="5"/>
        <v>#VALUE!</v>
      </c>
      <c r="I141" s="8" t="str">
        <f>Paie!B148</f>
        <v>LORENZI</v>
      </c>
      <c r="J141" s="8" t="s">
        <v>419</v>
      </c>
      <c r="K141" s="8">
        <v>87</v>
      </c>
    </row>
    <row r="142" spans="1:11" x14ac:dyDescent="0.25">
      <c r="A142" s="3">
        <v>3121800</v>
      </c>
      <c r="B142" s="3">
        <v>3062581</v>
      </c>
      <c r="C142" s="3">
        <v>1</v>
      </c>
      <c r="D142" s="4" t="e">
        <f>SUMIFS('[1]Données paye'!$M:$M,'[1]Données paye'!$C:$C,I138,'[1]Données paye'!$D:$D,J138)</f>
        <v>#VALUE!</v>
      </c>
      <c r="E142" s="5" t="e">
        <f t="shared" si="4"/>
        <v>#VALUE!</v>
      </c>
      <c r="F142" s="6">
        <v>8.35</v>
      </c>
      <c r="G142" s="6">
        <v>4.18</v>
      </c>
      <c r="H142" s="7" t="e">
        <f t="shared" si="5"/>
        <v>#VALUE!</v>
      </c>
      <c r="I142" s="8" t="str">
        <f>Paie!B149</f>
        <v>LUCAS</v>
      </c>
      <c r="J142" s="8" t="s">
        <v>291</v>
      </c>
      <c r="K142" s="8">
        <v>56</v>
      </c>
    </row>
    <row r="143" spans="1:11" x14ac:dyDescent="0.25">
      <c r="A143" s="3">
        <v>3121801</v>
      </c>
      <c r="B143" s="3">
        <v>3062581</v>
      </c>
      <c r="C143" s="3">
        <v>1</v>
      </c>
      <c r="D143" s="4" t="e">
        <f>SUMIFS('[1]Données paye'!$M:$M,'[1]Données paye'!$C:$C,I139,'[1]Données paye'!$D:$D,J139)</f>
        <v>#VALUE!</v>
      </c>
      <c r="E143" s="5" t="e">
        <f t="shared" si="4"/>
        <v>#VALUE!</v>
      </c>
      <c r="F143" s="6">
        <v>8.35</v>
      </c>
      <c r="G143" s="6">
        <v>4.18</v>
      </c>
      <c r="H143" s="7" t="e">
        <f t="shared" si="5"/>
        <v>#VALUE!</v>
      </c>
      <c r="I143" s="8" t="str">
        <f>Paie!B150</f>
        <v>MALECOT</v>
      </c>
      <c r="J143" s="8" t="s">
        <v>231</v>
      </c>
      <c r="K143" s="8">
        <v>49</v>
      </c>
    </row>
    <row r="144" spans="1:11" x14ac:dyDescent="0.25">
      <c r="A144" s="3">
        <v>3121799</v>
      </c>
      <c r="B144" s="3">
        <v>3062581</v>
      </c>
      <c r="C144" s="3">
        <v>1</v>
      </c>
      <c r="D144" s="4" t="e">
        <f>SUMIFS('[1]Données paye'!$M:$M,'[1]Données paye'!$C:$C,I140,'[1]Données paye'!$D:$D,J140)</f>
        <v>#VALUE!</v>
      </c>
      <c r="E144" s="5" t="e">
        <f t="shared" si="4"/>
        <v>#VALUE!</v>
      </c>
      <c r="F144" s="6">
        <v>8.35</v>
      </c>
      <c r="G144" s="6">
        <v>4.18</v>
      </c>
      <c r="H144" s="7" t="e">
        <f t="shared" si="5"/>
        <v>#VALUE!</v>
      </c>
      <c r="I144" s="8" t="str">
        <f>Paie!B151</f>
        <v>MARCHAND</v>
      </c>
      <c r="J144" s="8" t="s">
        <v>469</v>
      </c>
      <c r="K144" s="8">
        <v>72</v>
      </c>
    </row>
    <row r="145" spans="1:11" x14ac:dyDescent="0.25">
      <c r="A145" s="3">
        <v>3283895</v>
      </c>
      <c r="B145" s="3">
        <v>3062581</v>
      </c>
      <c r="C145" s="3">
        <v>1</v>
      </c>
      <c r="D145" s="4" t="e">
        <f>SUMIFS('[1]Données paye'!$M:$M,'[1]Données paye'!$C:$C,I141,'[1]Données paye'!$D:$D,J141)</f>
        <v>#VALUE!</v>
      </c>
      <c r="E145" s="5" t="e">
        <f t="shared" si="4"/>
        <v>#VALUE!</v>
      </c>
      <c r="F145" s="6">
        <v>8.35</v>
      </c>
      <c r="G145" s="6">
        <v>4.18</v>
      </c>
      <c r="H145" s="7" t="e">
        <f t="shared" si="5"/>
        <v>#VALUE!</v>
      </c>
      <c r="I145" s="8" t="str">
        <f>Paie!B153</f>
        <v>MAUGEAIS</v>
      </c>
      <c r="J145" s="8" t="s">
        <v>470</v>
      </c>
      <c r="K145" s="8">
        <v>14</v>
      </c>
    </row>
    <row r="146" spans="1:11" x14ac:dyDescent="0.25">
      <c r="A146" s="3">
        <v>3121800</v>
      </c>
      <c r="B146" s="3">
        <v>3062581</v>
      </c>
      <c r="C146" s="3">
        <v>1</v>
      </c>
      <c r="D146" s="4" t="e">
        <f>SUMIFS('[1]Données paye'!$M:$M,'[1]Données paye'!$C:$C,I142,'[1]Données paye'!$D:$D,J142)</f>
        <v>#VALUE!</v>
      </c>
      <c r="E146" s="5" t="e">
        <f t="shared" si="4"/>
        <v>#VALUE!</v>
      </c>
      <c r="F146" s="6">
        <v>8.35</v>
      </c>
      <c r="G146" s="6">
        <v>4.18</v>
      </c>
      <c r="H146" s="7" t="e">
        <f t="shared" si="5"/>
        <v>#VALUE!</v>
      </c>
      <c r="I146" s="8" t="str">
        <f>Paie!B154</f>
        <v>MAUGEAIS</v>
      </c>
      <c r="J146" s="8" t="s">
        <v>65</v>
      </c>
      <c r="K146" s="8">
        <v>56</v>
      </c>
    </row>
    <row r="147" spans="1:11" x14ac:dyDescent="0.25">
      <c r="A147" s="3">
        <v>3210736</v>
      </c>
      <c r="B147" s="3">
        <v>3062581</v>
      </c>
      <c r="C147" s="3">
        <v>1</v>
      </c>
      <c r="D147" s="4" t="e">
        <f>SUMIFS('[1]Données paye'!$M:$M,'[1]Données paye'!$C:$C,I143,'[1]Données paye'!$D:$D,J143)</f>
        <v>#VALUE!</v>
      </c>
      <c r="E147" s="5" t="e">
        <f t="shared" si="4"/>
        <v>#VALUE!</v>
      </c>
      <c r="F147" s="6">
        <v>8.35</v>
      </c>
      <c r="G147" s="6">
        <v>4.18</v>
      </c>
      <c r="H147" s="7" t="e">
        <f t="shared" si="5"/>
        <v>#VALUE!</v>
      </c>
      <c r="I147" s="8" t="str">
        <f>Paie!B155</f>
        <v>MAZAL</v>
      </c>
      <c r="J147" s="8" t="s">
        <v>471</v>
      </c>
      <c r="K147" s="8">
        <v>87</v>
      </c>
    </row>
    <row r="148" spans="1:11" x14ac:dyDescent="0.25">
      <c r="A148" s="3">
        <v>3239719</v>
      </c>
      <c r="B148" s="3">
        <v>3062581</v>
      </c>
      <c r="C148" s="3">
        <v>1</v>
      </c>
      <c r="D148" s="4" t="e">
        <f>SUMIFS('[1]Données paye'!$M:$M,'[1]Données paye'!$C:$C,I144,'[1]Données paye'!$D:$D,J144)</f>
        <v>#VALUE!</v>
      </c>
      <c r="E148" s="5" t="e">
        <f t="shared" si="4"/>
        <v>#VALUE!</v>
      </c>
      <c r="F148" s="6">
        <v>8.35</v>
      </c>
      <c r="G148" s="6">
        <v>4.18</v>
      </c>
      <c r="H148" s="7" t="e">
        <f t="shared" si="5"/>
        <v>#VALUE!</v>
      </c>
      <c r="I148" s="8" t="str">
        <f>Paie!B156</f>
        <v>MEHEUT</v>
      </c>
      <c r="J148" s="8" t="s">
        <v>299</v>
      </c>
      <c r="K148" s="8">
        <v>22</v>
      </c>
    </row>
    <row r="149" spans="1:11" x14ac:dyDescent="0.25">
      <c r="A149" s="3">
        <v>3283895</v>
      </c>
      <c r="B149" s="3">
        <v>3062581</v>
      </c>
      <c r="C149" s="3">
        <v>1</v>
      </c>
      <c r="D149" s="4" t="e">
        <f>SUMIFS('[1]Données paye'!$M:$M,'[1]Données paye'!$C:$C,I145,'[1]Données paye'!$D:$D,J145)</f>
        <v>#VALUE!</v>
      </c>
      <c r="E149" s="5" t="e">
        <f t="shared" si="4"/>
        <v>#VALUE!</v>
      </c>
      <c r="F149" s="6">
        <v>8.35</v>
      </c>
      <c r="G149" s="6">
        <v>4.18</v>
      </c>
      <c r="H149" s="7" t="e">
        <f t="shared" si="5"/>
        <v>#VALUE!</v>
      </c>
      <c r="I149" s="8" t="str">
        <f>Paie!B157</f>
        <v>MENANT</v>
      </c>
      <c r="J149" s="8" t="s">
        <v>268</v>
      </c>
      <c r="K149" s="8">
        <v>14</v>
      </c>
    </row>
    <row r="150" spans="1:11" x14ac:dyDescent="0.25">
      <c r="A150" s="3">
        <v>3169050</v>
      </c>
      <c r="B150" s="3">
        <v>3062581</v>
      </c>
      <c r="C150" s="3">
        <v>1</v>
      </c>
      <c r="D150" s="4" t="e">
        <f>SUMIFS('[1]Données paye'!$M:$M,'[1]Données paye'!$C:$C,I146,'[1]Données paye'!$D:$D,J146)</f>
        <v>#VALUE!</v>
      </c>
      <c r="E150" s="5" t="e">
        <f t="shared" si="4"/>
        <v>#VALUE!</v>
      </c>
      <c r="F150" s="6">
        <v>8.35</v>
      </c>
      <c r="G150" s="6">
        <v>4.18</v>
      </c>
      <c r="H150" s="7" t="e">
        <f t="shared" si="5"/>
        <v>#VALUE!</v>
      </c>
      <c r="I150" s="8" t="str">
        <f>Paie!B159</f>
        <v>MESTADIER</v>
      </c>
      <c r="J150" s="8" t="s">
        <v>340</v>
      </c>
      <c r="K150" s="8">
        <v>33</v>
      </c>
    </row>
    <row r="151" spans="1:11" x14ac:dyDescent="0.25">
      <c r="A151" s="3">
        <v>3121801</v>
      </c>
      <c r="B151" s="3">
        <v>3062581</v>
      </c>
      <c r="C151" s="3">
        <v>1</v>
      </c>
      <c r="D151" s="4" t="e">
        <f>SUMIFS('[1]Données paye'!$M:$M,'[1]Données paye'!$C:$C,I147,'[1]Données paye'!$D:$D,J147)</f>
        <v>#VALUE!</v>
      </c>
      <c r="E151" s="5" t="e">
        <f t="shared" si="4"/>
        <v>#VALUE!</v>
      </c>
      <c r="F151" s="6">
        <v>8.35</v>
      </c>
      <c r="G151" s="6">
        <v>4.18</v>
      </c>
      <c r="H151" s="7" t="e">
        <f t="shared" si="5"/>
        <v>#VALUE!</v>
      </c>
      <c r="I151" s="8" t="str">
        <f>Paie!B160</f>
        <v>METIVIER</v>
      </c>
      <c r="J151" s="8" t="s">
        <v>472</v>
      </c>
      <c r="K151" s="8">
        <v>49</v>
      </c>
    </row>
    <row r="152" spans="1:11" x14ac:dyDescent="0.25">
      <c r="A152" s="3">
        <v>3293307</v>
      </c>
      <c r="B152" s="3">
        <v>3062581</v>
      </c>
      <c r="C152" s="3">
        <v>1</v>
      </c>
      <c r="D152" s="4" t="e">
        <f>SUMIFS('[1]Données paye'!$M:$M,'[1]Données paye'!$C:$C,I148,'[1]Données paye'!$D:$D,J148)</f>
        <v>#VALUE!</v>
      </c>
      <c r="E152" s="5" t="e">
        <f t="shared" si="4"/>
        <v>#VALUE!</v>
      </c>
      <c r="F152" s="6">
        <v>8.35</v>
      </c>
      <c r="G152" s="6">
        <v>4.18</v>
      </c>
      <c r="H152" s="7" t="e">
        <f t="shared" si="5"/>
        <v>#VALUE!</v>
      </c>
      <c r="I152" s="8" t="str">
        <f>Paie!B161</f>
        <v>MILARET</v>
      </c>
      <c r="J152" s="8" t="s">
        <v>231</v>
      </c>
      <c r="K152" s="8">
        <v>31</v>
      </c>
    </row>
    <row r="153" spans="1:11" x14ac:dyDescent="0.25">
      <c r="A153" s="3">
        <v>3121787</v>
      </c>
      <c r="B153" s="3">
        <v>3062581</v>
      </c>
      <c r="C153" s="3">
        <v>1</v>
      </c>
      <c r="D153" s="4" t="e">
        <f>SUMIFS('[1]Données paye'!$M:$M,'[1]Données paye'!$C:$C,I149,'[1]Données paye'!$D:$D,J149)</f>
        <v>#VALUE!</v>
      </c>
      <c r="E153" s="5" t="e">
        <f t="shared" si="4"/>
        <v>#VALUE!</v>
      </c>
      <c r="F153" s="6">
        <v>8.35</v>
      </c>
      <c r="G153" s="6">
        <v>4.18</v>
      </c>
      <c r="H153" s="7" t="e">
        <f t="shared" si="5"/>
        <v>#VALUE!</v>
      </c>
      <c r="I153" s="8" t="str">
        <f>Paie!B162</f>
        <v>MOGAN</v>
      </c>
      <c r="J153" s="8" t="s">
        <v>307</v>
      </c>
      <c r="K153" s="8">
        <v>35</v>
      </c>
    </row>
    <row r="154" spans="1:11" x14ac:dyDescent="0.25">
      <c r="A154" s="3">
        <v>3301883</v>
      </c>
      <c r="B154" s="3">
        <v>3062581</v>
      </c>
      <c r="C154" s="3">
        <v>1</v>
      </c>
      <c r="D154" s="4" t="e">
        <f>SUMIFS('[1]Données paye'!$M:$M,'[1]Données paye'!$C:$C,I150,'[1]Données paye'!$D:$D,J150)</f>
        <v>#VALUE!</v>
      </c>
      <c r="E154" s="5" t="e">
        <f t="shared" si="4"/>
        <v>#VALUE!</v>
      </c>
      <c r="F154" s="6">
        <v>8.35</v>
      </c>
      <c r="G154" s="6">
        <v>4.18</v>
      </c>
      <c r="H154" s="7" t="e">
        <f t="shared" si="5"/>
        <v>#VALUE!</v>
      </c>
      <c r="I154" s="8" t="str">
        <f>Paie!B163</f>
        <v>MOLIN</v>
      </c>
      <c r="J154" s="8" t="s">
        <v>48</v>
      </c>
      <c r="K154" s="8">
        <v>62</v>
      </c>
    </row>
    <row r="155" spans="1:11" x14ac:dyDescent="0.25">
      <c r="A155" s="3">
        <v>3169050</v>
      </c>
      <c r="B155" s="3">
        <v>3062581</v>
      </c>
      <c r="C155" s="3">
        <v>1</v>
      </c>
      <c r="D155" s="4" t="e">
        <f>SUMIFS('[1]Données paye'!$M:$M,'[1]Données paye'!$C:$C,I151,'[1]Données paye'!$D:$D,J151)</f>
        <v>#VALUE!</v>
      </c>
      <c r="E155" s="5" t="e">
        <f t="shared" si="4"/>
        <v>#VALUE!</v>
      </c>
      <c r="F155" s="6">
        <v>8.35</v>
      </c>
      <c r="G155" s="6">
        <v>4.18</v>
      </c>
      <c r="H155" s="7" t="e">
        <f t="shared" si="5"/>
        <v>#VALUE!</v>
      </c>
      <c r="I155" s="8" t="str">
        <f>Paie!B28</f>
        <v xml:space="preserve">BOQUET </v>
      </c>
      <c r="J155" s="8" t="s">
        <v>311</v>
      </c>
      <c r="K155" s="8">
        <v>33</v>
      </c>
    </row>
    <row r="156" spans="1:11" x14ac:dyDescent="0.25">
      <c r="A156" s="3">
        <v>3121803</v>
      </c>
      <c r="B156" s="3">
        <v>3062581</v>
      </c>
      <c r="C156" s="3">
        <v>1</v>
      </c>
      <c r="D156" s="4" t="e">
        <f>SUMIFS('[1]Données paye'!$M:$M,'[1]Données paye'!$C:$C,I152,'[1]Données paye'!$D:$D,J152)</f>
        <v>#VALUE!</v>
      </c>
      <c r="E156" s="5" t="e">
        <f t="shared" si="4"/>
        <v>#VALUE!</v>
      </c>
      <c r="F156" s="6">
        <v>8.35</v>
      </c>
      <c r="G156" s="6">
        <v>4.18</v>
      </c>
      <c r="H156" s="7" t="e">
        <f t="shared" si="5"/>
        <v>#VALUE!</v>
      </c>
      <c r="I156" s="8" t="str">
        <f>Paie!B165</f>
        <v>MORISSEAU</v>
      </c>
      <c r="J156" s="8" t="s">
        <v>473</v>
      </c>
      <c r="K156" s="8">
        <v>44</v>
      </c>
    </row>
    <row r="157" spans="1:11" x14ac:dyDescent="0.25">
      <c r="A157" s="3">
        <v>3301883</v>
      </c>
      <c r="B157" s="3">
        <v>3062581</v>
      </c>
      <c r="C157" s="3">
        <v>1</v>
      </c>
      <c r="D157" s="4" t="e">
        <f>SUMIFS('[1]Données paye'!$M:$M,'[1]Données paye'!$C:$C,I153,'[1]Données paye'!$D:$D,J153)</f>
        <v>#VALUE!</v>
      </c>
      <c r="E157" s="5" t="e">
        <f t="shared" si="4"/>
        <v>#VALUE!</v>
      </c>
      <c r="F157" s="6">
        <v>8.35</v>
      </c>
      <c r="G157" s="6">
        <v>4.18</v>
      </c>
      <c r="H157" s="7" t="e">
        <f t="shared" si="5"/>
        <v>#VALUE!</v>
      </c>
      <c r="I157" s="8" t="str">
        <f>Paie!B166</f>
        <v>MOUBAREK</v>
      </c>
      <c r="J157" s="8" t="s">
        <v>94</v>
      </c>
      <c r="K157" s="8">
        <v>62</v>
      </c>
    </row>
    <row r="158" spans="1:11" x14ac:dyDescent="0.25">
      <c r="A158" s="3">
        <v>3283753</v>
      </c>
      <c r="B158" s="3">
        <v>3062581</v>
      </c>
      <c r="C158" s="3">
        <v>1</v>
      </c>
      <c r="D158" s="4" t="e">
        <f>SUMIFS('[1]Données paye'!$M:$M,'[1]Données paye'!$C:$C,I154,'[1]Données paye'!$D:$D,J154)</f>
        <v>#VALUE!</v>
      </c>
      <c r="E158" s="5" t="e">
        <f t="shared" si="4"/>
        <v>#VALUE!</v>
      </c>
      <c r="F158" s="6">
        <v>8.35</v>
      </c>
      <c r="G158" s="6">
        <v>4.18</v>
      </c>
      <c r="H158" s="7" t="e">
        <f t="shared" si="5"/>
        <v>#VALUE!</v>
      </c>
      <c r="I158" s="8" t="str">
        <f>Paie!B167</f>
        <v>MOUCHEL-GRAINVILLE</v>
      </c>
      <c r="J158" s="8" t="s">
        <v>474</v>
      </c>
      <c r="K158" s="8">
        <v>50</v>
      </c>
    </row>
    <row r="159" spans="1:11" x14ac:dyDescent="0.25">
      <c r="A159" s="3">
        <v>3121803</v>
      </c>
      <c r="B159" s="3">
        <v>3062581</v>
      </c>
      <c r="C159" s="3">
        <v>1</v>
      </c>
      <c r="D159" s="4" t="e">
        <f>SUMIFS('[1]Données paye'!$M:$M,'[1]Données paye'!$C:$C,I155,'[1]Données paye'!$D:$D,J155)</f>
        <v>#VALUE!</v>
      </c>
      <c r="E159" s="5" t="e">
        <f t="shared" si="4"/>
        <v>#VALUE!</v>
      </c>
      <c r="F159" s="6">
        <v>8.35</v>
      </c>
      <c r="G159" s="6">
        <v>4.18</v>
      </c>
      <c r="H159" s="7" t="e">
        <f t="shared" si="5"/>
        <v>#VALUE!</v>
      </c>
      <c r="I159" s="8" t="str">
        <f>Paie!B168</f>
        <v>MOULIN</v>
      </c>
      <c r="J159" s="8" t="s">
        <v>65</v>
      </c>
      <c r="K159" s="8">
        <v>44</v>
      </c>
    </row>
    <row r="160" spans="1:11" x14ac:dyDescent="0.25">
      <c r="A160" s="3">
        <v>3293307</v>
      </c>
      <c r="B160" s="3">
        <v>3062581</v>
      </c>
      <c r="C160" s="3">
        <v>1</v>
      </c>
      <c r="D160" s="4" t="e">
        <f>SUMIFS('[1]Données paye'!$M:$M,'[1]Données paye'!$C:$C,I156,'[1]Données paye'!$D:$D,J156)</f>
        <v>#VALUE!</v>
      </c>
      <c r="E160" s="5" t="e">
        <f t="shared" si="4"/>
        <v>#VALUE!</v>
      </c>
      <c r="F160" s="6">
        <v>8.35</v>
      </c>
      <c r="G160" s="6">
        <v>4.18</v>
      </c>
      <c r="H160" s="7" t="e">
        <f t="shared" si="5"/>
        <v>#VALUE!</v>
      </c>
      <c r="I160" s="8" t="e">
        <f>Paie!#REF!</f>
        <v>#REF!</v>
      </c>
      <c r="J160" s="8" t="s">
        <v>475</v>
      </c>
      <c r="K160" s="8">
        <v>31</v>
      </c>
    </row>
    <row r="161" spans="1:11" x14ac:dyDescent="0.25">
      <c r="A161" s="3">
        <v>3121787</v>
      </c>
      <c r="B161" s="3">
        <v>3062581</v>
      </c>
      <c r="C161" s="3">
        <v>1</v>
      </c>
      <c r="D161" s="4" t="e">
        <f>SUMIFS('[1]Données paye'!$M:$M,'[1]Données paye'!$C:$C,I157,'[1]Données paye'!$D:$D,J157)</f>
        <v>#VALUE!</v>
      </c>
      <c r="E161" s="5" t="e">
        <f t="shared" si="4"/>
        <v>#VALUE!</v>
      </c>
      <c r="F161" s="6">
        <v>8.35</v>
      </c>
      <c r="G161" s="6">
        <v>4.18</v>
      </c>
      <c r="H161" s="7" t="e">
        <f t="shared" si="5"/>
        <v>#VALUE!</v>
      </c>
      <c r="I161" s="8" t="str">
        <f>Paie!B169</f>
        <v>MOWA</v>
      </c>
      <c r="J161" s="8" t="s">
        <v>476</v>
      </c>
      <c r="K161" s="8">
        <v>35</v>
      </c>
    </row>
    <row r="162" spans="1:11" x14ac:dyDescent="0.25">
      <c r="A162" s="3">
        <v>3121799</v>
      </c>
      <c r="B162" s="3">
        <v>3062581</v>
      </c>
      <c r="C162" s="3">
        <v>1</v>
      </c>
      <c r="D162" s="4" t="e">
        <f>SUMIFS('[1]Données paye'!$M:$M,'[1]Données paye'!$C:$C,I158,'[1]Données paye'!$D:$D,J158)</f>
        <v>#VALUE!</v>
      </c>
      <c r="E162" s="5" t="e">
        <f t="shared" si="4"/>
        <v>#VALUE!</v>
      </c>
      <c r="F162" s="6">
        <v>8.35</v>
      </c>
      <c r="G162" s="6">
        <v>4.18</v>
      </c>
      <c r="H162" s="7" t="e">
        <f t="shared" si="5"/>
        <v>#VALUE!</v>
      </c>
      <c r="I162" s="8" t="str">
        <f>Paie!B170</f>
        <v>NEVEU</v>
      </c>
      <c r="J162" s="8" t="s">
        <v>321</v>
      </c>
      <c r="K162" s="8">
        <v>72</v>
      </c>
    </row>
    <row r="163" spans="1:11" x14ac:dyDescent="0.25">
      <c r="A163" s="3">
        <v>3121787</v>
      </c>
      <c r="B163" s="3">
        <v>3062581</v>
      </c>
      <c r="C163" s="3">
        <v>1</v>
      </c>
      <c r="D163" s="4" t="e">
        <f>SUMIFS('[1]Données paye'!$M:$M,'[1]Données paye'!$C:$C,I159,'[1]Données paye'!$D:$D,J159)</f>
        <v>#VALUE!</v>
      </c>
      <c r="E163" s="5" t="e">
        <f t="shared" si="4"/>
        <v>#VALUE!</v>
      </c>
      <c r="F163" s="6">
        <v>8.35</v>
      </c>
      <c r="G163" s="6">
        <v>4.18</v>
      </c>
      <c r="H163" s="7" t="e">
        <f t="shared" si="5"/>
        <v>#VALUE!</v>
      </c>
      <c r="I163" s="8" t="str">
        <f>Paie!B174</f>
        <v>NOZAY</v>
      </c>
      <c r="J163" s="8" t="s">
        <v>200</v>
      </c>
      <c r="K163" s="8">
        <v>35</v>
      </c>
    </row>
    <row r="164" spans="1:11" x14ac:dyDescent="0.25">
      <c r="A164" s="3">
        <v>3121787</v>
      </c>
      <c r="B164" s="3">
        <v>3062581</v>
      </c>
      <c r="C164" s="3">
        <v>1</v>
      </c>
      <c r="D164" s="4" t="e">
        <f>SUMIFS('[1]Données paye'!$M:$M,'[1]Données paye'!$C:$C,I160,'[1]Données paye'!$D:$D,J160)</f>
        <v>#VALUE!</v>
      </c>
      <c r="E164" s="5" t="e">
        <f t="shared" si="4"/>
        <v>#VALUE!</v>
      </c>
      <c r="F164" s="6">
        <v>8.35</v>
      </c>
      <c r="G164" s="6">
        <v>4.18</v>
      </c>
      <c r="H164" s="7" t="e">
        <f t="shared" si="5"/>
        <v>#VALUE!</v>
      </c>
      <c r="I164" s="8" t="str">
        <f>Paie!B175</f>
        <v>ONFROY</v>
      </c>
      <c r="J164" s="8" t="s">
        <v>65</v>
      </c>
      <c r="K164" s="8">
        <v>35</v>
      </c>
    </row>
    <row r="165" spans="1:11" x14ac:dyDescent="0.25">
      <c r="A165" s="3">
        <v>3301884</v>
      </c>
      <c r="B165" s="3">
        <v>3062581</v>
      </c>
      <c r="C165" s="3">
        <v>1</v>
      </c>
      <c r="D165" s="4" t="e">
        <f>SUMIFS('[1]Données paye'!$M:$M,'[1]Données paye'!$C:$C,I161,'[1]Données paye'!$D:$D,J161)</f>
        <v>#VALUE!</v>
      </c>
      <c r="E165" s="5" t="e">
        <f t="shared" si="4"/>
        <v>#VALUE!</v>
      </c>
      <c r="F165" s="6">
        <v>8.35</v>
      </c>
      <c r="G165" s="6">
        <v>4.18</v>
      </c>
      <c r="H165" s="7" t="e">
        <f t="shared" si="5"/>
        <v>#VALUE!</v>
      </c>
      <c r="I165" s="8" t="str">
        <f>Paie!B176</f>
        <v>OUINE</v>
      </c>
      <c r="J165" s="8" t="s">
        <v>255</v>
      </c>
      <c r="K165" s="8">
        <v>35</v>
      </c>
    </row>
    <row r="166" spans="1:11" x14ac:dyDescent="0.25">
      <c r="A166" s="3">
        <v>3210736</v>
      </c>
      <c r="B166" s="3">
        <v>3062581</v>
      </c>
      <c r="C166" s="3">
        <v>1</v>
      </c>
      <c r="D166" s="4" t="e">
        <f>SUMIFS('[1]Données paye'!$M:$M,'[1]Données paye'!$C:$C,I162,'[1]Données paye'!$D:$D,J162)</f>
        <v>#VALUE!</v>
      </c>
      <c r="E166" s="5" t="e">
        <f t="shared" si="4"/>
        <v>#VALUE!</v>
      </c>
      <c r="F166" s="6">
        <v>8.35</v>
      </c>
      <c r="G166" s="6">
        <v>4.18</v>
      </c>
      <c r="H166" s="7" t="e">
        <f t="shared" si="5"/>
        <v>#VALUE!</v>
      </c>
      <c r="I166" s="8" t="str">
        <f>Paie!B177</f>
        <v>PAGNOUX</v>
      </c>
      <c r="J166" s="8" t="s">
        <v>113</v>
      </c>
      <c r="K166" s="8">
        <v>87</v>
      </c>
    </row>
    <row r="167" spans="1:11" x14ac:dyDescent="0.25">
      <c r="A167" s="3">
        <v>3293307</v>
      </c>
      <c r="B167" s="3">
        <v>3062581</v>
      </c>
      <c r="C167" s="3">
        <v>1</v>
      </c>
      <c r="D167" s="4" t="e">
        <f>SUMIFS('[1]Données paye'!$M:$M,'[1]Données paye'!$C:$C,I163,'[1]Données paye'!$D:$D,J163)</f>
        <v>#VALUE!</v>
      </c>
      <c r="E167" s="5" t="e">
        <f t="shared" si="4"/>
        <v>#VALUE!</v>
      </c>
      <c r="F167" s="6">
        <v>8.35</v>
      </c>
      <c r="G167" s="6">
        <v>4.18</v>
      </c>
      <c r="H167" s="7" t="e">
        <f t="shared" si="5"/>
        <v>#VALUE!</v>
      </c>
      <c r="I167" s="8" t="str">
        <f>Paie!B178</f>
        <v>PAULY</v>
      </c>
      <c r="J167" s="8" t="s">
        <v>329</v>
      </c>
      <c r="K167" s="8">
        <v>31</v>
      </c>
    </row>
    <row r="168" spans="1:11" x14ac:dyDescent="0.25">
      <c r="A168" s="3">
        <v>3293307</v>
      </c>
      <c r="B168" s="3">
        <v>3062581</v>
      </c>
      <c r="C168" s="3">
        <v>1</v>
      </c>
      <c r="D168" s="4" t="e">
        <f>SUMIFS('[1]Données paye'!$M:$M,'[1]Données paye'!$C:$C,I164,'[1]Données paye'!$D:$D,J164)</f>
        <v>#VALUE!</v>
      </c>
      <c r="E168" s="5" t="e">
        <f t="shared" si="4"/>
        <v>#VALUE!</v>
      </c>
      <c r="F168" s="6">
        <v>8.35</v>
      </c>
      <c r="G168" s="6">
        <v>4.18</v>
      </c>
      <c r="H168" s="7" t="e">
        <f t="shared" si="5"/>
        <v>#VALUE!</v>
      </c>
      <c r="I168" s="8" t="str">
        <f>Paie!B179</f>
        <v>PELLICER</v>
      </c>
      <c r="J168" s="8" t="s">
        <v>53</v>
      </c>
      <c r="K168" s="8">
        <v>31</v>
      </c>
    </row>
    <row r="169" spans="1:11" x14ac:dyDescent="0.25">
      <c r="A169" s="3">
        <v>3301884</v>
      </c>
      <c r="B169" s="3">
        <v>3062581</v>
      </c>
      <c r="C169" s="3">
        <v>1</v>
      </c>
      <c r="D169" s="4" t="e">
        <f>SUMIFS('[1]Données paye'!$M:$M,'[1]Données paye'!$C:$C,I165,'[1]Données paye'!$D:$D,J165)</f>
        <v>#VALUE!</v>
      </c>
      <c r="E169" s="5" t="e">
        <f t="shared" si="4"/>
        <v>#VALUE!</v>
      </c>
      <c r="F169" s="6">
        <v>8.35</v>
      </c>
      <c r="G169" s="6">
        <v>4.18</v>
      </c>
      <c r="H169" s="7" t="e">
        <f t="shared" si="5"/>
        <v>#VALUE!</v>
      </c>
      <c r="I169" s="8" t="e">
        <f>Paie!#REF!</f>
        <v>#REF!</v>
      </c>
      <c r="J169" s="8" t="s">
        <v>311</v>
      </c>
      <c r="K169" s="8">
        <v>35</v>
      </c>
    </row>
    <row r="170" spans="1:11" x14ac:dyDescent="0.25">
      <c r="A170" s="3">
        <v>3239719</v>
      </c>
      <c r="B170" s="3">
        <v>3062581</v>
      </c>
      <c r="C170" s="3">
        <v>1</v>
      </c>
      <c r="D170" s="4" t="e">
        <f>SUMIFS('[1]Données paye'!$M:$M,'[1]Données paye'!$C:$C,I166,'[1]Données paye'!$D:$D,J166)</f>
        <v>#VALUE!</v>
      </c>
      <c r="E170" s="5" t="e">
        <f t="shared" si="4"/>
        <v>#VALUE!</v>
      </c>
      <c r="F170" s="6">
        <v>8.35</v>
      </c>
      <c r="G170" s="6">
        <v>4.18</v>
      </c>
      <c r="H170" s="7" t="e">
        <f t="shared" si="5"/>
        <v>#VALUE!</v>
      </c>
      <c r="I170" s="8" t="str">
        <f>Paie!B180</f>
        <v xml:space="preserve">PHILIPPE </v>
      </c>
      <c r="J170" s="8" t="s">
        <v>332</v>
      </c>
      <c r="K170" s="8">
        <v>22</v>
      </c>
    </row>
    <row r="171" spans="1:11" x14ac:dyDescent="0.25">
      <c r="A171" s="3">
        <v>3239719</v>
      </c>
      <c r="B171" s="3">
        <v>3062581</v>
      </c>
      <c r="C171" s="3">
        <v>1</v>
      </c>
      <c r="D171" s="4" t="e">
        <f>SUMIFS('[1]Données paye'!$M:$M,'[1]Données paye'!$C:$C,I167,'[1]Données paye'!$D:$D,J167)</f>
        <v>#VALUE!</v>
      </c>
      <c r="E171" s="5" t="e">
        <f t="shared" si="4"/>
        <v>#VALUE!</v>
      </c>
      <c r="F171" s="6">
        <v>8.35</v>
      </c>
      <c r="G171" s="6">
        <v>4.18</v>
      </c>
      <c r="H171" s="7" t="e">
        <f t="shared" si="5"/>
        <v>#VALUE!</v>
      </c>
      <c r="I171" s="8" t="str">
        <f>Paie!B181</f>
        <v>PIHAN</v>
      </c>
      <c r="J171" s="8" t="s">
        <v>212</v>
      </c>
      <c r="K171" s="8">
        <v>22</v>
      </c>
    </row>
    <row r="172" spans="1:11" x14ac:dyDescent="0.25">
      <c r="A172" s="3">
        <v>3121787</v>
      </c>
      <c r="B172" s="3">
        <v>3062581</v>
      </c>
      <c r="C172" s="3">
        <v>1</v>
      </c>
      <c r="D172" s="4" t="e">
        <f>SUMIFS('[1]Données paye'!$M:$M,'[1]Données paye'!$C:$C,I168,'[1]Données paye'!$D:$D,J168)</f>
        <v>#VALUE!</v>
      </c>
      <c r="E172" s="5" t="e">
        <f t="shared" si="4"/>
        <v>#VALUE!</v>
      </c>
      <c r="F172" s="6">
        <v>8.35</v>
      </c>
      <c r="G172" s="6">
        <v>4.18</v>
      </c>
      <c r="H172" s="7" t="e">
        <f t="shared" si="5"/>
        <v>#VALUE!</v>
      </c>
      <c r="I172" s="8" t="str">
        <f>Paie!B182</f>
        <v>PINAULT</v>
      </c>
      <c r="J172" s="8" t="s">
        <v>477</v>
      </c>
      <c r="K172" s="8">
        <v>35</v>
      </c>
    </row>
    <row r="173" spans="1:11" x14ac:dyDescent="0.25">
      <c r="A173" s="3">
        <v>3121803</v>
      </c>
      <c r="B173" s="3">
        <v>3062581</v>
      </c>
      <c r="C173" s="3">
        <v>1</v>
      </c>
      <c r="D173" s="4" t="e">
        <f>SUMIFS('[1]Données paye'!$M:$M,'[1]Données paye'!$C:$C,I169,'[1]Données paye'!$D:$D,J169)</f>
        <v>#VALUE!</v>
      </c>
      <c r="E173" s="5" t="e">
        <f t="shared" si="4"/>
        <v>#VALUE!</v>
      </c>
      <c r="F173" s="6">
        <v>8.35</v>
      </c>
      <c r="G173" s="6">
        <v>4.18</v>
      </c>
      <c r="H173" s="7" t="e">
        <f t="shared" si="5"/>
        <v>#VALUE!</v>
      </c>
      <c r="I173" s="8" t="str">
        <f>Paie!B183</f>
        <v>POCECCO</v>
      </c>
      <c r="J173" s="8" t="s">
        <v>337</v>
      </c>
      <c r="K173" s="8">
        <v>44</v>
      </c>
    </row>
    <row r="174" spans="1:11" x14ac:dyDescent="0.25">
      <c r="A174" s="3">
        <v>3293307</v>
      </c>
      <c r="B174" s="3">
        <v>3062581</v>
      </c>
      <c r="C174" s="3">
        <v>1</v>
      </c>
      <c r="D174" s="4" t="e">
        <f>SUMIFS('[1]Données paye'!$M:$M,'[1]Données paye'!$C:$C,I170,'[1]Données paye'!$D:$D,J170)</f>
        <v>#VALUE!</v>
      </c>
      <c r="E174" s="5" t="e">
        <f t="shared" si="4"/>
        <v>#VALUE!</v>
      </c>
      <c r="F174" s="6">
        <v>8.35</v>
      </c>
      <c r="G174" s="6">
        <v>4.18</v>
      </c>
      <c r="H174" s="7" t="e">
        <f t="shared" si="5"/>
        <v>#VALUE!</v>
      </c>
      <c r="I174" s="8" t="str">
        <f>Paie!B184</f>
        <v>POIGNEUX</v>
      </c>
      <c r="J174" s="8" t="s">
        <v>277</v>
      </c>
      <c r="K174" s="8">
        <v>31</v>
      </c>
    </row>
    <row r="175" spans="1:11" x14ac:dyDescent="0.25">
      <c r="A175" s="3">
        <v>3121802</v>
      </c>
      <c r="B175" s="3">
        <v>3062581</v>
      </c>
      <c r="C175" s="3">
        <v>1</v>
      </c>
      <c r="D175" s="4" t="e">
        <f>SUMIFS('[1]Données paye'!$M:$M,'[1]Données paye'!$C:$C,I171,'[1]Données paye'!$D:$D,J171)</f>
        <v>#VALUE!</v>
      </c>
      <c r="E175" s="5" t="e">
        <f t="shared" si="4"/>
        <v>#VALUE!</v>
      </c>
      <c r="F175" s="6">
        <v>8.35</v>
      </c>
      <c r="G175" s="6">
        <v>4.18</v>
      </c>
      <c r="H175" s="7" t="e">
        <f t="shared" si="5"/>
        <v>#VALUE!</v>
      </c>
      <c r="I175" s="8" t="str">
        <f>Paie!B185</f>
        <v>PORTAUD</v>
      </c>
      <c r="J175" s="8" t="s">
        <v>340</v>
      </c>
      <c r="K175" s="8">
        <v>85</v>
      </c>
    </row>
    <row r="176" spans="1:11" x14ac:dyDescent="0.25">
      <c r="A176" s="3">
        <v>3210736</v>
      </c>
      <c r="B176" s="3">
        <v>3062581</v>
      </c>
      <c r="C176" s="3">
        <v>1</v>
      </c>
      <c r="D176" s="4" t="e">
        <f>SUMIFS('[1]Données paye'!$M:$M,'[1]Données paye'!$C:$C,I172,'[1]Données paye'!$D:$D,J172)</f>
        <v>#VALUE!</v>
      </c>
      <c r="E176" s="5" t="e">
        <f t="shared" si="4"/>
        <v>#VALUE!</v>
      </c>
      <c r="F176" s="6">
        <v>8.35</v>
      </c>
      <c r="G176" s="6">
        <v>4.18</v>
      </c>
      <c r="H176" s="7" t="e">
        <f t="shared" si="5"/>
        <v>#VALUE!</v>
      </c>
      <c r="I176" s="8" t="str">
        <f>Paie!B186</f>
        <v>PRADEAUD</v>
      </c>
      <c r="J176" s="8" t="s">
        <v>342</v>
      </c>
      <c r="K176" s="8">
        <v>87</v>
      </c>
    </row>
    <row r="177" spans="1:11" x14ac:dyDescent="0.25">
      <c r="A177" s="3">
        <v>3293307</v>
      </c>
      <c r="B177" s="3">
        <v>3062581</v>
      </c>
      <c r="C177" s="3">
        <v>1</v>
      </c>
      <c r="D177" s="4" t="e">
        <f>SUMIFS('[1]Données paye'!$M:$M,'[1]Données paye'!$C:$C,I173,'[1]Données paye'!$D:$D,J173)</f>
        <v>#VALUE!</v>
      </c>
      <c r="E177" s="5" t="e">
        <f t="shared" si="4"/>
        <v>#VALUE!</v>
      </c>
      <c r="F177" s="6">
        <v>8.35</v>
      </c>
      <c r="G177" s="6">
        <v>4.18</v>
      </c>
      <c r="H177" s="7" t="e">
        <f t="shared" si="5"/>
        <v>#VALUE!</v>
      </c>
      <c r="I177" s="8" t="str">
        <f>Paie!B187</f>
        <v>PRORIOL</v>
      </c>
      <c r="J177" s="8" t="s">
        <v>345</v>
      </c>
      <c r="K177" s="8">
        <v>31</v>
      </c>
    </row>
    <row r="178" spans="1:11" x14ac:dyDescent="0.25">
      <c r="A178" s="3">
        <v>3121798</v>
      </c>
      <c r="B178" s="3">
        <v>3062581</v>
      </c>
      <c r="C178" s="3">
        <v>1</v>
      </c>
      <c r="D178" s="4" t="e">
        <f>SUMIFS('[1]Données paye'!$M:$M,'[1]Données paye'!$C:$C,I174,'[1]Données paye'!$D:$D,J174)</f>
        <v>#VALUE!</v>
      </c>
      <c r="E178" s="5" t="e">
        <f t="shared" si="4"/>
        <v>#VALUE!</v>
      </c>
      <c r="F178" s="6">
        <v>8.35</v>
      </c>
      <c r="G178" s="6">
        <v>4.18</v>
      </c>
      <c r="H178" s="7" t="e">
        <f t="shared" si="5"/>
        <v>#VALUE!</v>
      </c>
      <c r="I178" s="8" t="str">
        <f>Paie!B188</f>
        <v>QUEFFURUS</v>
      </c>
      <c r="J178" s="8" t="s">
        <v>347</v>
      </c>
      <c r="K178" s="8">
        <v>29</v>
      </c>
    </row>
    <row r="179" spans="1:11" x14ac:dyDescent="0.25">
      <c r="A179" s="3">
        <v>3239719</v>
      </c>
      <c r="B179" s="3">
        <v>3062581</v>
      </c>
      <c r="C179" s="3">
        <v>1</v>
      </c>
      <c r="D179" s="4" t="e">
        <f>SUMIFS('[1]Données paye'!$M:$M,'[1]Données paye'!$C:$C,I175,'[1]Données paye'!$D:$D,J175)</f>
        <v>#VALUE!</v>
      </c>
      <c r="E179" s="5" t="e">
        <f t="shared" si="4"/>
        <v>#VALUE!</v>
      </c>
      <c r="F179" s="6">
        <v>8.35</v>
      </c>
      <c r="G179" s="6">
        <v>4.18</v>
      </c>
      <c r="H179" s="7" t="e">
        <f t="shared" si="5"/>
        <v>#VALUE!</v>
      </c>
      <c r="I179" s="8" t="str">
        <f>Paie!B189</f>
        <v>QUETTIER</v>
      </c>
      <c r="J179" s="8" t="s">
        <v>94</v>
      </c>
      <c r="K179" s="8">
        <v>22</v>
      </c>
    </row>
    <row r="180" spans="1:11" x14ac:dyDescent="0.25">
      <c r="A180" s="3">
        <v>3121799</v>
      </c>
      <c r="B180" s="3">
        <v>3062581</v>
      </c>
      <c r="C180" s="3">
        <v>1</v>
      </c>
      <c r="D180" s="4" t="e">
        <f>SUMIFS('[1]Données paye'!$M:$M,'[1]Données paye'!$C:$C,I176,'[1]Données paye'!$D:$D,J176)</f>
        <v>#VALUE!</v>
      </c>
      <c r="E180" s="5" t="e">
        <f t="shared" si="4"/>
        <v>#VALUE!</v>
      </c>
      <c r="F180" s="6">
        <v>8.35</v>
      </c>
      <c r="G180" s="6">
        <v>4.18</v>
      </c>
      <c r="H180" s="7" t="e">
        <f t="shared" si="5"/>
        <v>#VALUE!</v>
      </c>
      <c r="I180" s="8" t="str">
        <f>Paie!B190</f>
        <v>RACON</v>
      </c>
      <c r="J180" s="8" t="s">
        <v>227</v>
      </c>
      <c r="K180" s="8">
        <v>72</v>
      </c>
    </row>
    <row r="181" spans="1:11" x14ac:dyDescent="0.25">
      <c r="A181" s="3">
        <v>3169050</v>
      </c>
      <c r="B181" s="3">
        <v>3062581</v>
      </c>
      <c r="C181" s="3">
        <v>1</v>
      </c>
      <c r="D181" s="4" t="e">
        <f>SUMIFS('[1]Données paye'!$M:$M,'[1]Données paye'!$C:$C,I177,'[1]Données paye'!$D:$D,J177)</f>
        <v>#VALUE!</v>
      </c>
      <c r="E181" s="5" t="e">
        <f t="shared" si="4"/>
        <v>#VALUE!</v>
      </c>
      <c r="F181" s="6">
        <v>8.35</v>
      </c>
      <c r="G181" s="6">
        <v>4.18</v>
      </c>
      <c r="H181" s="7" t="e">
        <f t="shared" si="5"/>
        <v>#VALUE!</v>
      </c>
      <c r="I181" s="8" t="str">
        <f>Paie!B191</f>
        <v xml:space="preserve">RAFFIN </v>
      </c>
      <c r="J181" s="8" t="s">
        <v>353</v>
      </c>
      <c r="K181" s="8">
        <v>33</v>
      </c>
    </row>
    <row r="182" spans="1:11" x14ac:dyDescent="0.25">
      <c r="A182" s="3">
        <v>3121802</v>
      </c>
      <c r="B182" s="3">
        <v>3062581</v>
      </c>
      <c r="C182" s="3">
        <v>1</v>
      </c>
      <c r="D182" s="4" t="e">
        <f>SUMIFS('[1]Données paye'!$M:$M,'[1]Données paye'!$C:$C,I178,'[1]Données paye'!$D:$D,J178)</f>
        <v>#VALUE!</v>
      </c>
      <c r="E182" s="5" t="e">
        <f t="shared" si="4"/>
        <v>#VALUE!</v>
      </c>
      <c r="F182" s="6">
        <v>8.35</v>
      </c>
      <c r="G182" s="6">
        <v>4.18</v>
      </c>
      <c r="H182" s="7" t="e">
        <f t="shared" si="5"/>
        <v>#VALUE!</v>
      </c>
      <c r="I182" s="8" t="str">
        <f>Paie!B192</f>
        <v>RAGON</v>
      </c>
      <c r="J182" s="8" t="s">
        <v>356</v>
      </c>
      <c r="K182" s="8">
        <v>85</v>
      </c>
    </row>
    <row r="183" spans="1:11" x14ac:dyDescent="0.25">
      <c r="A183" s="3">
        <v>3121803</v>
      </c>
      <c r="B183" s="3">
        <v>3062581</v>
      </c>
      <c r="C183" s="3">
        <v>1</v>
      </c>
      <c r="D183" s="4" t="e">
        <f>SUMIFS('[1]Données paye'!$M:$M,'[1]Données paye'!$C:$C,I179,'[1]Données paye'!$D:$D,J179)</f>
        <v>#VALUE!</v>
      </c>
      <c r="E183" s="5" t="e">
        <f t="shared" si="4"/>
        <v>#VALUE!</v>
      </c>
      <c r="F183" s="6">
        <v>8.35</v>
      </c>
      <c r="G183" s="6">
        <v>4.18</v>
      </c>
      <c r="H183" s="7" t="e">
        <f t="shared" si="5"/>
        <v>#VALUE!</v>
      </c>
      <c r="I183" s="8" t="str">
        <f>Paie!B194</f>
        <v>RAIMBAULT</v>
      </c>
      <c r="J183" s="8" t="s">
        <v>86</v>
      </c>
      <c r="K183" s="8">
        <v>44</v>
      </c>
    </row>
    <row r="184" spans="1:11" x14ac:dyDescent="0.25">
      <c r="A184" s="3">
        <v>3239719</v>
      </c>
      <c r="B184" s="3">
        <v>3062581</v>
      </c>
      <c r="C184" s="3">
        <v>1</v>
      </c>
      <c r="D184" s="4" t="e">
        <f>SUMIFS('[1]Données paye'!$M:$M,'[1]Données paye'!$C:$C,I180,'[1]Données paye'!$D:$D,J180)</f>
        <v>#VALUE!</v>
      </c>
      <c r="E184" s="5" t="e">
        <f t="shared" si="4"/>
        <v>#VALUE!</v>
      </c>
      <c r="F184" s="6">
        <v>8.35</v>
      </c>
      <c r="G184" s="6">
        <v>4.18</v>
      </c>
      <c r="H184" s="7" t="e">
        <f t="shared" si="5"/>
        <v>#VALUE!</v>
      </c>
      <c r="I184" s="8" t="str">
        <f>Paie!B195</f>
        <v>RAULT</v>
      </c>
      <c r="J184" s="8" t="s">
        <v>478</v>
      </c>
      <c r="K184" s="8">
        <v>22</v>
      </c>
    </row>
    <row r="185" spans="1:11" x14ac:dyDescent="0.25">
      <c r="A185" s="3">
        <v>3293307</v>
      </c>
      <c r="B185" s="3">
        <v>3062581</v>
      </c>
      <c r="C185" s="3">
        <v>1</v>
      </c>
      <c r="D185" s="4" t="e">
        <f>SUMIFS('[1]Données paye'!$M:$M,'[1]Données paye'!$C:$C,I181,'[1]Données paye'!$D:$D,J181)</f>
        <v>#VALUE!</v>
      </c>
      <c r="E185" s="5" t="e">
        <f t="shared" si="4"/>
        <v>#VALUE!</v>
      </c>
      <c r="F185" s="6">
        <v>8.35</v>
      </c>
      <c r="G185" s="6">
        <v>4.18</v>
      </c>
      <c r="H185" s="7" t="e">
        <f t="shared" si="5"/>
        <v>#VALUE!</v>
      </c>
      <c r="I185" s="8" t="str">
        <f>Paie!B196</f>
        <v>RAYNAL</v>
      </c>
      <c r="J185" s="8" t="s">
        <v>193</v>
      </c>
      <c r="K185" s="8">
        <v>31</v>
      </c>
    </row>
    <row r="186" spans="1:11" x14ac:dyDescent="0.25">
      <c r="A186" s="3">
        <v>3121803</v>
      </c>
      <c r="B186" s="3">
        <v>3062581</v>
      </c>
      <c r="C186" s="3">
        <v>1</v>
      </c>
      <c r="D186" s="4" t="e">
        <f>SUMIFS('[1]Données paye'!$M:$M,'[1]Données paye'!$C:$C,I182,'[1]Données paye'!$D:$D,J182)</f>
        <v>#VALUE!</v>
      </c>
      <c r="E186" s="5" t="e">
        <f t="shared" si="4"/>
        <v>#VALUE!</v>
      </c>
      <c r="F186" s="6">
        <v>8.35</v>
      </c>
      <c r="G186" s="6">
        <v>4.18</v>
      </c>
      <c r="H186" s="7" t="e">
        <f t="shared" si="5"/>
        <v>#VALUE!</v>
      </c>
      <c r="I186" s="8" t="str">
        <f>Paie!B197</f>
        <v>RENAUDIN</v>
      </c>
      <c r="J186" s="8" t="s">
        <v>96</v>
      </c>
      <c r="K186" s="8">
        <v>44</v>
      </c>
    </row>
    <row r="187" spans="1:11" x14ac:dyDescent="0.25">
      <c r="A187" s="3">
        <v>3293307</v>
      </c>
      <c r="B187" s="3">
        <v>3062581</v>
      </c>
      <c r="C187" s="3">
        <v>1</v>
      </c>
      <c r="D187" s="4" t="e">
        <f>SUMIFS('[1]Données paye'!$M:$M,'[1]Données paye'!$C:$C,I183,'[1]Données paye'!$D:$D,J183)</f>
        <v>#VALUE!</v>
      </c>
      <c r="E187" s="5" t="e">
        <f t="shared" si="4"/>
        <v>#VALUE!</v>
      </c>
      <c r="F187" s="6">
        <v>8.35</v>
      </c>
      <c r="G187" s="6">
        <v>4.18</v>
      </c>
      <c r="H187" s="7" t="e">
        <f t="shared" si="5"/>
        <v>#VALUE!</v>
      </c>
      <c r="I187" s="8" t="str">
        <f>Paie!B198</f>
        <v>RIBEIL</v>
      </c>
      <c r="J187" s="8" t="s">
        <v>133</v>
      </c>
      <c r="K187" s="8">
        <v>31</v>
      </c>
    </row>
    <row r="188" spans="1:11" x14ac:dyDescent="0.25">
      <c r="A188" s="3">
        <v>3293307</v>
      </c>
      <c r="B188" s="3">
        <v>3062581</v>
      </c>
      <c r="C188" s="3">
        <v>1</v>
      </c>
      <c r="D188" s="4" t="e">
        <f>SUMIFS('[1]Données paye'!$M:$M,'[1]Données paye'!$C:$C,I184,'[1]Données paye'!$D:$D,J184)</f>
        <v>#VALUE!</v>
      </c>
      <c r="E188" s="5" t="e">
        <f t="shared" si="4"/>
        <v>#VALUE!</v>
      </c>
      <c r="F188" s="6">
        <v>8.35</v>
      </c>
      <c r="G188" s="6">
        <v>4.18</v>
      </c>
      <c r="H188" s="7" t="e">
        <f t="shared" si="5"/>
        <v>#VALUE!</v>
      </c>
      <c r="I188" s="8" t="str">
        <f>Paie!B200</f>
        <v>RIGAL</v>
      </c>
      <c r="J188" s="8" t="s">
        <v>367</v>
      </c>
      <c r="K188" s="8">
        <v>31</v>
      </c>
    </row>
    <row r="189" spans="1:11" x14ac:dyDescent="0.25">
      <c r="A189" s="3">
        <v>3169050</v>
      </c>
      <c r="B189" s="3">
        <v>3062581</v>
      </c>
      <c r="C189" s="3">
        <v>1</v>
      </c>
      <c r="D189" s="4" t="e">
        <f>SUMIFS('[1]Données paye'!$M:$M,'[1]Données paye'!$C:$C,I185,'[1]Données paye'!$D:$D,J185)</f>
        <v>#VALUE!</v>
      </c>
      <c r="E189" s="5" t="e">
        <f t="shared" si="4"/>
        <v>#VALUE!</v>
      </c>
      <c r="F189" s="6">
        <v>8.35</v>
      </c>
      <c r="G189" s="6">
        <v>4.18</v>
      </c>
      <c r="H189" s="7" t="e">
        <f t="shared" si="5"/>
        <v>#VALUE!</v>
      </c>
      <c r="I189" s="8" t="str">
        <f>Paie!B201</f>
        <v>RIPAULT</v>
      </c>
      <c r="J189" s="8" t="s">
        <v>321</v>
      </c>
      <c r="K189" s="8">
        <v>33</v>
      </c>
    </row>
    <row r="190" spans="1:11" x14ac:dyDescent="0.25">
      <c r="A190" s="3">
        <v>3121787</v>
      </c>
      <c r="B190" s="3">
        <v>3062581</v>
      </c>
      <c r="C190" s="3">
        <v>1</v>
      </c>
      <c r="D190" s="4" t="e">
        <f>SUMIFS('[1]Données paye'!$M:$M,'[1]Données paye'!$C:$C,I186,'[1]Données paye'!$D:$D,J186)</f>
        <v>#VALUE!</v>
      </c>
      <c r="E190" s="5" t="e">
        <f t="shared" si="4"/>
        <v>#VALUE!</v>
      </c>
      <c r="F190" s="6">
        <v>8.35</v>
      </c>
      <c r="G190" s="6">
        <v>4.18</v>
      </c>
      <c r="H190" s="7" t="e">
        <f t="shared" si="5"/>
        <v>#VALUE!</v>
      </c>
      <c r="I190" s="8" t="str">
        <f>Paie!B202</f>
        <v>ROBERT</v>
      </c>
      <c r="J190" s="8" t="s">
        <v>479</v>
      </c>
      <c r="K190" s="8">
        <v>35</v>
      </c>
    </row>
    <row r="191" spans="1:11" x14ac:dyDescent="0.25">
      <c r="A191" s="3">
        <v>3121799</v>
      </c>
      <c r="B191" s="3">
        <v>3062581</v>
      </c>
      <c r="C191" s="3">
        <v>1</v>
      </c>
      <c r="D191" s="4" t="e">
        <f>SUMIFS('[1]Données paye'!$M:$M,'[1]Données paye'!$C:$C,I187,'[1]Données paye'!$D:$D,J187)</f>
        <v>#VALUE!</v>
      </c>
      <c r="E191" s="5" t="e">
        <f t="shared" si="4"/>
        <v>#VALUE!</v>
      </c>
      <c r="F191" s="6">
        <v>8.35</v>
      </c>
      <c r="G191" s="6">
        <v>4.18</v>
      </c>
      <c r="H191" s="7" t="e">
        <f t="shared" si="5"/>
        <v>#VALUE!</v>
      </c>
      <c r="I191" s="8" t="str">
        <f>Paie!B203</f>
        <v>ROBIN</v>
      </c>
      <c r="J191" s="8" t="s">
        <v>374</v>
      </c>
      <c r="K191" s="8">
        <v>72</v>
      </c>
    </row>
    <row r="192" spans="1:11" x14ac:dyDescent="0.25">
      <c r="A192" s="3">
        <v>3210736</v>
      </c>
      <c r="B192" s="3">
        <v>3062581</v>
      </c>
      <c r="C192" s="3">
        <v>1</v>
      </c>
      <c r="D192" s="4" t="e">
        <f>SUMIFS('[1]Données paye'!$M:$M,'[1]Données paye'!$C:$C,I188,'[1]Données paye'!$D:$D,J188)</f>
        <v>#VALUE!</v>
      </c>
      <c r="E192" s="5" t="e">
        <f t="shared" si="4"/>
        <v>#VALUE!</v>
      </c>
      <c r="F192" s="6">
        <v>8.35</v>
      </c>
      <c r="G192" s="6">
        <v>4.18</v>
      </c>
      <c r="H192" s="7" t="e">
        <f t="shared" si="5"/>
        <v>#VALUE!</v>
      </c>
      <c r="I192" s="8" t="str">
        <f>Paie!B204</f>
        <v>ROBIN</v>
      </c>
      <c r="J192" s="8" t="s">
        <v>40</v>
      </c>
      <c r="K192" s="8">
        <v>87</v>
      </c>
    </row>
    <row r="193" spans="1:11" x14ac:dyDescent="0.25">
      <c r="A193" s="3">
        <v>3169050</v>
      </c>
      <c r="B193" s="3">
        <v>3062581</v>
      </c>
      <c r="C193" s="3">
        <v>1</v>
      </c>
      <c r="D193" s="4" t="e">
        <f>SUMIFS('[1]Données paye'!$M:$M,'[1]Données paye'!$C:$C,I189,'[1]Données paye'!$D:$D,J189)</f>
        <v>#VALUE!</v>
      </c>
      <c r="E193" s="5" t="e">
        <f t="shared" si="4"/>
        <v>#VALUE!</v>
      </c>
      <c r="F193" s="6">
        <v>8.35</v>
      </c>
      <c r="G193" s="6">
        <v>4.18</v>
      </c>
      <c r="H193" s="7" t="e">
        <f t="shared" si="5"/>
        <v>#VALUE!</v>
      </c>
      <c r="I193" s="8" t="str">
        <f>Paie!B205</f>
        <v>ROULET</v>
      </c>
      <c r="J193" s="8" t="s">
        <v>480</v>
      </c>
      <c r="K193" s="8">
        <v>33</v>
      </c>
    </row>
    <row r="194" spans="1:11" x14ac:dyDescent="0.25">
      <c r="A194" s="3">
        <v>3210735</v>
      </c>
      <c r="B194" s="3">
        <v>3062581</v>
      </c>
      <c r="C194" s="3">
        <v>1</v>
      </c>
      <c r="D194" s="4" t="e">
        <f>SUMIFS('[1]Données paye'!$M:$M,'[1]Données paye'!$C:$C,I190,'[1]Données paye'!$D:$D,J190)</f>
        <v>#VALUE!</v>
      </c>
      <c r="E194" s="5" t="e">
        <f t="shared" si="4"/>
        <v>#VALUE!</v>
      </c>
      <c r="F194" s="6">
        <v>8.35</v>
      </c>
      <c r="G194" s="6">
        <v>4.18</v>
      </c>
      <c r="H194" s="7" t="e">
        <f t="shared" si="5"/>
        <v>#VALUE!</v>
      </c>
      <c r="I194" s="8" t="str">
        <f>Paie!B206</f>
        <v xml:space="preserve">ROUSSEAU </v>
      </c>
      <c r="J194" s="8" t="s">
        <v>379</v>
      </c>
      <c r="K194" s="8">
        <v>17</v>
      </c>
    </row>
    <row r="195" spans="1:11" x14ac:dyDescent="0.25">
      <c r="A195" s="3">
        <v>3283895</v>
      </c>
      <c r="B195" s="3">
        <v>3062581</v>
      </c>
      <c r="C195" s="3">
        <v>1</v>
      </c>
      <c r="D195" s="4" t="e">
        <f>SUMIFS('[1]Données paye'!$M:$M,'[1]Données paye'!$C:$C,I191,'[1]Données paye'!$D:$D,J191)</f>
        <v>#VALUE!</v>
      </c>
      <c r="E195" s="5" t="e">
        <f t="shared" si="4"/>
        <v>#VALUE!</v>
      </c>
      <c r="F195" s="6">
        <v>8.35</v>
      </c>
      <c r="G195" s="6">
        <v>4.18</v>
      </c>
      <c r="H195" s="7" t="e">
        <f t="shared" si="5"/>
        <v>#VALUE!</v>
      </c>
      <c r="I195" s="8" t="str">
        <f>Paie!B207</f>
        <v>ROYER</v>
      </c>
      <c r="J195" s="8" t="s">
        <v>481</v>
      </c>
      <c r="K195" s="8">
        <v>14</v>
      </c>
    </row>
    <row r="196" spans="1:11" x14ac:dyDescent="0.25">
      <c r="A196" s="3">
        <v>3121787</v>
      </c>
      <c r="B196" s="3">
        <v>3062581</v>
      </c>
      <c r="C196" s="3">
        <v>1</v>
      </c>
      <c r="D196" s="4" t="e">
        <f>SUMIFS('[1]Données paye'!$M:$M,'[1]Données paye'!$C:$C,I192,'[1]Données paye'!$D:$D,J192)</f>
        <v>#VALUE!</v>
      </c>
      <c r="E196" s="5" t="e">
        <f t="shared" si="4"/>
        <v>#VALUE!</v>
      </c>
      <c r="F196" s="6">
        <v>8.35</v>
      </c>
      <c r="G196" s="6">
        <v>4.18</v>
      </c>
      <c r="H196" s="7" t="e">
        <f t="shared" si="5"/>
        <v>#VALUE!</v>
      </c>
      <c r="I196" s="8" t="str">
        <f>Paie!B208</f>
        <v xml:space="preserve">SABOUREAU </v>
      </c>
      <c r="J196" s="8" t="s">
        <v>383</v>
      </c>
      <c r="K196" s="8">
        <v>35</v>
      </c>
    </row>
    <row r="197" spans="1:11" x14ac:dyDescent="0.25">
      <c r="A197" s="3">
        <v>3121803</v>
      </c>
      <c r="B197" s="3">
        <v>3062581</v>
      </c>
      <c r="C197" s="3">
        <v>1</v>
      </c>
      <c r="D197" s="4" t="e">
        <f>SUMIFS('[1]Données paye'!$M:$M,'[1]Données paye'!$C:$C,I193,'[1]Données paye'!$D:$D,J193)</f>
        <v>#VALUE!</v>
      </c>
      <c r="E197" s="5" t="e">
        <f t="shared" si="4"/>
        <v>#VALUE!</v>
      </c>
      <c r="F197" s="6">
        <v>8.35</v>
      </c>
      <c r="G197" s="6">
        <v>4.18</v>
      </c>
      <c r="H197" s="7" t="e">
        <f t="shared" si="5"/>
        <v>#VALUE!</v>
      </c>
      <c r="I197" s="8" t="str">
        <f>Paie!B210</f>
        <v>SCHEIBLING</v>
      </c>
      <c r="J197" s="8" t="s">
        <v>345</v>
      </c>
      <c r="K197" s="8">
        <v>44</v>
      </c>
    </row>
    <row r="198" spans="1:11" x14ac:dyDescent="0.25">
      <c r="A198" s="3">
        <v>3293307</v>
      </c>
      <c r="B198" s="3">
        <v>3062581</v>
      </c>
      <c r="C198" s="3">
        <v>1</v>
      </c>
      <c r="D198" s="4" t="e">
        <f>SUMIFS('[1]Données paye'!$M:$M,'[1]Données paye'!$C:$C,I194,'[1]Données paye'!$D:$D,J194)</f>
        <v>#VALUE!</v>
      </c>
      <c r="E198" s="5" t="e">
        <f t="shared" si="4"/>
        <v>#VALUE!</v>
      </c>
      <c r="F198" s="6">
        <v>8.35</v>
      </c>
      <c r="G198" s="6">
        <v>4.18</v>
      </c>
      <c r="H198" s="7" t="e">
        <f t="shared" si="5"/>
        <v>#VALUE!</v>
      </c>
      <c r="I198" s="8" t="str">
        <f>Paie!B211</f>
        <v>SEMAMRA</v>
      </c>
      <c r="J198" s="8" t="s">
        <v>386</v>
      </c>
      <c r="K198" s="8">
        <v>31</v>
      </c>
    </row>
    <row r="199" spans="1:11" x14ac:dyDescent="0.25">
      <c r="A199" s="3">
        <v>3293307</v>
      </c>
      <c r="B199" s="3">
        <v>3062581</v>
      </c>
      <c r="C199" s="3">
        <v>1</v>
      </c>
      <c r="D199" s="4" t="e">
        <f>SUMIFS('[1]Données paye'!$M:$M,'[1]Données paye'!$C:$C,I195,'[1]Données paye'!$D:$D,J195)</f>
        <v>#VALUE!</v>
      </c>
      <c r="E199" s="5" t="e">
        <f t="shared" si="4"/>
        <v>#VALUE!</v>
      </c>
      <c r="F199" s="6">
        <v>8.35</v>
      </c>
      <c r="G199" s="6">
        <v>4.18</v>
      </c>
      <c r="H199" s="7" t="e">
        <f t="shared" si="5"/>
        <v>#VALUE!</v>
      </c>
      <c r="I199" s="8" t="str">
        <f>Paie!B212</f>
        <v xml:space="preserve">SENSE </v>
      </c>
      <c r="J199" s="8" t="s">
        <v>133</v>
      </c>
      <c r="K199" s="8">
        <v>31</v>
      </c>
    </row>
    <row r="200" spans="1:11" x14ac:dyDescent="0.25">
      <c r="A200" s="3">
        <v>3121787</v>
      </c>
      <c r="B200" s="3">
        <v>3062581</v>
      </c>
      <c r="C200" s="3">
        <v>1</v>
      </c>
      <c r="D200" s="4" t="e">
        <f>SUMIFS('[1]Données paye'!$M:$M,'[1]Données paye'!$C:$C,I196,'[1]Données paye'!$D:$D,J196)</f>
        <v>#VALUE!</v>
      </c>
      <c r="E200" s="5" t="e">
        <f t="shared" ref="E200:E222" si="6">IF(D200&gt;0,D200,"NON")</f>
        <v>#VALUE!</v>
      </c>
      <c r="F200" s="6">
        <v>8.35</v>
      </c>
      <c r="G200" s="6">
        <v>4.18</v>
      </c>
      <c r="H200" s="7" t="e">
        <f t="shared" ref="H200:H222" si="7">IF(E200="NON","",E200*F200)</f>
        <v>#VALUE!</v>
      </c>
      <c r="I200" s="8" t="str">
        <f>Paie!B213</f>
        <v>SILVESTRE</v>
      </c>
      <c r="J200" s="8" t="s">
        <v>389</v>
      </c>
      <c r="K200" s="8">
        <v>35</v>
      </c>
    </row>
    <row r="201" spans="1:11" x14ac:dyDescent="0.25">
      <c r="A201" s="3">
        <v>3169050</v>
      </c>
      <c r="B201" s="3">
        <v>3062581</v>
      </c>
      <c r="C201" s="3">
        <v>1</v>
      </c>
      <c r="D201" s="4" t="e">
        <f>SUMIFS('[1]Données paye'!$M:$M,'[1]Données paye'!$C:$C,I197,'[1]Données paye'!$D:$D,J197)</f>
        <v>#VALUE!</v>
      </c>
      <c r="E201" s="5" t="e">
        <f t="shared" si="6"/>
        <v>#VALUE!</v>
      </c>
      <c r="F201" s="6">
        <v>8.35</v>
      </c>
      <c r="G201" s="6">
        <v>4.18</v>
      </c>
      <c r="H201" s="7" t="e">
        <f t="shared" si="7"/>
        <v>#VALUE!</v>
      </c>
      <c r="I201" s="8" t="str">
        <f>Paie!B214</f>
        <v>SIMOUNET</v>
      </c>
      <c r="J201" s="8" t="s">
        <v>323</v>
      </c>
      <c r="K201" s="8">
        <v>33</v>
      </c>
    </row>
    <row r="202" spans="1:11" x14ac:dyDescent="0.25">
      <c r="A202" s="3">
        <v>3121803</v>
      </c>
      <c r="B202" s="3">
        <v>3062581</v>
      </c>
      <c r="C202" s="3">
        <v>1</v>
      </c>
      <c r="D202" s="4" t="e">
        <f>SUMIFS('[1]Données paye'!$M:$M,'[1]Données paye'!$C:$C,I198,'[1]Données paye'!$D:$D,J198)</f>
        <v>#VALUE!</v>
      </c>
      <c r="E202" s="5" t="e">
        <f t="shared" si="6"/>
        <v>#VALUE!</v>
      </c>
      <c r="F202" s="6">
        <v>8.35</v>
      </c>
      <c r="G202" s="6">
        <v>4.18</v>
      </c>
      <c r="H202" s="7" t="e">
        <f t="shared" si="7"/>
        <v>#VALUE!</v>
      </c>
      <c r="I202" s="8" t="str">
        <f>Paie!B215</f>
        <v>SORIN</v>
      </c>
      <c r="J202" s="8" t="s">
        <v>482</v>
      </c>
      <c r="K202" s="8">
        <v>44</v>
      </c>
    </row>
    <row r="203" spans="1:11" x14ac:dyDescent="0.25">
      <c r="A203" s="3"/>
      <c r="B203" s="3"/>
      <c r="C203" s="3">
        <v>1</v>
      </c>
      <c r="D203" s="4" t="e">
        <f>SUMIFS('[1]Données paye'!$M:$M,'[1]Données paye'!$C:$C,I199,'[1]Données paye'!$D:$D,J199)</f>
        <v>#VALUE!</v>
      </c>
      <c r="E203" s="5" t="e">
        <f t="shared" si="6"/>
        <v>#VALUE!</v>
      </c>
      <c r="F203" s="6">
        <v>8.35</v>
      </c>
      <c r="G203" s="6">
        <v>4.18</v>
      </c>
      <c r="H203" s="7" t="e">
        <f t="shared" si="7"/>
        <v>#VALUE!</v>
      </c>
      <c r="I203" s="8" t="str">
        <f>Paie!B216</f>
        <v>STOEUX</v>
      </c>
      <c r="J203" s="8" t="s">
        <v>200</v>
      </c>
      <c r="K203" s="8">
        <v>77</v>
      </c>
    </row>
    <row r="204" spans="1:11" x14ac:dyDescent="0.25">
      <c r="A204" s="3">
        <v>3169050</v>
      </c>
      <c r="B204" s="3">
        <v>3062581</v>
      </c>
      <c r="C204" s="3">
        <v>1</v>
      </c>
      <c r="D204" s="4" t="e">
        <f>SUMIFS('[1]Données paye'!$M:$M,'[1]Données paye'!$C:$C,I200,'[1]Données paye'!$D:$D,J200)</f>
        <v>#VALUE!</v>
      </c>
      <c r="E204" s="5" t="e">
        <f t="shared" si="6"/>
        <v>#VALUE!</v>
      </c>
      <c r="F204" s="6">
        <v>8.35</v>
      </c>
      <c r="G204" s="6">
        <v>4.18</v>
      </c>
      <c r="H204" s="7" t="e">
        <f t="shared" si="7"/>
        <v>#VALUE!</v>
      </c>
      <c r="I204" s="8" t="str">
        <f>Paie!B217</f>
        <v>STOUVENOT</v>
      </c>
      <c r="J204" s="8" t="s">
        <v>395</v>
      </c>
      <c r="K204" s="8">
        <v>33</v>
      </c>
    </row>
    <row r="205" spans="1:11" x14ac:dyDescent="0.25">
      <c r="A205" s="3">
        <v>3121799</v>
      </c>
      <c r="B205" s="3">
        <v>3062581</v>
      </c>
      <c r="C205" s="3">
        <v>1</v>
      </c>
      <c r="D205" s="4" t="e">
        <f>SUMIFS('[1]Données paye'!$M:$M,'[1]Données paye'!$C:$C,I201,'[1]Données paye'!$D:$D,J201)</f>
        <v>#VALUE!</v>
      </c>
      <c r="E205" s="5" t="e">
        <f t="shared" si="6"/>
        <v>#VALUE!</v>
      </c>
      <c r="F205" s="6">
        <v>8.35</v>
      </c>
      <c r="G205" s="6">
        <v>4.18</v>
      </c>
      <c r="H205" s="7" t="e">
        <f t="shared" si="7"/>
        <v>#VALUE!</v>
      </c>
      <c r="I205" s="8" t="str">
        <f>Paie!B218</f>
        <v>SURMONT</v>
      </c>
      <c r="J205" s="8" t="s">
        <v>153</v>
      </c>
      <c r="K205" s="8">
        <v>72</v>
      </c>
    </row>
    <row r="206" spans="1:11" x14ac:dyDescent="0.25">
      <c r="A206" s="3">
        <v>3210736</v>
      </c>
      <c r="B206" s="3">
        <v>3062581</v>
      </c>
      <c r="C206" s="3">
        <v>1</v>
      </c>
      <c r="D206" s="4" t="e">
        <f>SUMIFS('[1]Données paye'!$M:$M,'[1]Données paye'!$C:$C,I202,'[1]Données paye'!$D:$D,J202)</f>
        <v>#VALUE!</v>
      </c>
      <c r="E206" s="5" t="e">
        <f t="shared" si="6"/>
        <v>#VALUE!</v>
      </c>
      <c r="F206" s="6">
        <v>8.35</v>
      </c>
      <c r="G206" s="6">
        <v>4.18</v>
      </c>
      <c r="H206" s="7" t="e">
        <f t="shared" si="7"/>
        <v>#VALUE!</v>
      </c>
      <c r="I206" s="8" t="str">
        <f>Paie!B219</f>
        <v>TANG</v>
      </c>
      <c r="J206" s="8" t="s">
        <v>483</v>
      </c>
      <c r="K206" s="8">
        <v>87</v>
      </c>
    </row>
    <row r="207" spans="1:11" x14ac:dyDescent="0.25">
      <c r="A207" s="3">
        <v>3293307</v>
      </c>
      <c r="B207" s="3">
        <v>3062581</v>
      </c>
      <c r="C207" s="3">
        <v>1</v>
      </c>
      <c r="D207" s="4" t="e">
        <f>SUMIFS('[1]Données paye'!$M:$M,'[1]Données paye'!$C:$C,I203,'[1]Données paye'!$D:$D,J203)</f>
        <v>#VALUE!</v>
      </c>
      <c r="E207" s="5" t="e">
        <f t="shared" si="6"/>
        <v>#VALUE!</v>
      </c>
      <c r="F207" s="6">
        <v>8.35</v>
      </c>
      <c r="G207" s="6">
        <v>4.18</v>
      </c>
      <c r="H207" s="7" t="e">
        <f t="shared" si="7"/>
        <v>#VALUE!</v>
      </c>
      <c r="I207" s="8" t="e">
        <f>Paie!#REF!</f>
        <v>#REF!</v>
      </c>
      <c r="J207" s="8" t="s">
        <v>400</v>
      </c>
      <c r="K207" s="8">
        <v>31</v>
      </c>
    </row>
    <row r="208" spans="1:11" x14ac:dyDescent="0.25">
      <c r="A208" s="3">
        <v>3121787</v>
      </c>
      <c r="B208" s="3">
        <v>3062581</v>
      </c>
      <c r="C208" s="3">
        <v>1</v>
      </c>
      <c r="D208" s="4" t="e">
        <f>SUMIFS('[1]Données paye'!$M:$M,'[1]Données paye'!$C:$C,I204,'[1]Données paye'!$D:$D,J204)</f>
        <v>#VALUE!</v>
      </c>
      <c r="E208" s="5" t="e">
        <f t="shared" si="6"/>
        <v>#VALUE!</v>
      </c>
      <c r="F208" s="6">
        <v>8.35</v>
      </c>
      <c r="G208" s="6">
        <v>4.18</v>
      </c>
      <c r="H208" s="7" t="e">
        <f t="shared" si="7"/>
        <v>#VALUE!</v>
      </c>
      <c r="I208" s="8" t="str">
        <f>Paie!B220</f>
        <v>TEXIER</v>
      </c>
      <c r="J208" s="8" t="s">
        <v>86</v>
      </c>
      <c r="K208" s="8">
        <v>35</v>
      </c>
    </row>
    <row r="209" spans="1:11" x14ac:dyDescent="0.25">
      <c r="A209" s="3"/>
      <c r="B209" s="3"/>
      <c r="C209" s="3">
        <v>1</v>
      </c>
      <c r="D209" s="4" t="e">
        <f>SUMIFS('[1]Données paye'!$M:$M,'[1]Données paye'!$C:$C,I205,'[1]Données paye'!$D:$D,J205)</f>
        <v>#VALUE!</v>
      </c>
      <c r="E209" s="5" t="e">
        <f t="shared" si="6"/>
        <v>#VALUE!</v>
      </c>
      <c r="F209" s="6">
        <v>8.35</v>
      </c>
      <c r="G209" s="6">
        <v>4.18</v>
      </c>
      <c r="H209" s="7" t="e">
        <f t="shared" si="7"/>
        <v>#VALUE!</v>
      </c>
      <c r="I209" s="8" t="str">
        <f>Paie!B221</f>
        <v>TOPIN</v>
      </c>
      <c r="J209" s="8" t="s">
        <v>284</v>
      </c>
      <c r="K209" s="8">
        <v>62</v>
      </c>
    </row>
    <row r="210" spans="1:11" x14ac:dyDescent="0.25">
      <c r="A210" s="3">
        <v>3121799</v>
      </c>
      <c r="B210" s="3">
        <v>3062581</v>
      </c>
      <c r="C210" s="3">
        <v>1</v>
      </c>
      <c r="D210" s="4" t="e">
        <f>SUMIFS('[1]Données paye'!$M:$M,'[1]Données paye'!$C:$C,I206,'[1]Données paye'!$D:$D,J206)</f>
        <v>#VALUE!</v>
      </c>
      <c r="E210" s="5" t="e">
        <f t="shared" si="6"/>
        <v>#VALUE!</v>
      </c>
      <c r="F210" s="6">
        <v>8.35</v>
      </c>
      <c r="G210" s="6">
        <v>4.18</v>
      </c>
      <c r="H210" s="7" t="e">
        <f t="shared" si="7"/>
        <v>#VALUE!</v>
      </c>
      <c r="I210" s="8" t="str">
        <f>Paie!B222</f>
        <v>TOURET</v>
      </c>
      <c r="J210" s="8" t="s">
        <v>173</v>
      </c>
      <c r="K210" s="8">
        <v>72</v>
      </c>
    </row>
    <row r="211" spans="1:11" x14ac:dyDescent="0.25">
      <c r="A211" s="3">
        <v>3210735</v>
      </c>
      <c r="B211" s="3">
        <v>3062581</v>
      </c>
      <c r="C211" s="3">
        <v>1</v>
      </c>
      <c r="D211" s="4" t="e">
        <f>SUMIFS('[1]Données paye'!$M:$M,'[1]Données paye'!$C:$C,I207,'[1]Données paye'!$D:$D,J207)</f>
        <v>#VALUE!</v>
      </c>
      <c r="E211" s="5" t="e">
        <f t="shared" si="6"/>
        <v>#VALUE!</v>
      </c>
      <c r="F211" s="6">
        <v>8.35</v>
      </c>
      <c r="G211" s="6">
        <v>4.18</v>
      </c>
      <c r="H211" s="7" t="e">
        <f t="shared" si="7"/>
        <v>#VALUE!</v>
      </c>
      <c r="I211" s="8" t="e">
        <f>Paie!#REF!</f>
        <v>#REF!</v>
      </c>
      <c r="J211" s="8" t="s">
        <v>484</v>
      </c>
      <c r="K211" s="8">
        <v>17</v>
      </c>
    </row>
    <row r="212" spans="1:11" x14ac:dyDescent="0.25">
      <c r="A212" s="3">
        <v>3283895</v>
      </c>
      <c r="B212" s="3">
        <v>3062581</v>
      </c>
      <c r="C212" s="3">
        <v>1</v>
      </c>
      <c r="D212" s="4" t="e">
        <f>SUMIFS('[1]Données paye'!$M:$M,'[1]Données paye'!$C:$C,I208,'[1]Données paye'!$D:$D,J208)</f>
        <v>#VALUE!</v>
      </c>
      <c r="E212" s="5" t="e">
        <f t="shared" si="6"/>
        <v>#VALUE!</v>
      </c>
      <c r="F212" s="6">
        <v>8.35</v>
      </c>
      <c r="G212" s="6">
        <v>4.18</v>
      </c>
      <c r="H212" s="7" t="e">
        <f t="shared" si="7"/>
        <v>#VALUE!</v>
      </c>
      <c r="I212" s="8" t="str">
        <f>Paie!B223</f>
        <v>TRIPPENBACH</v>
      </c>
      <c r="J212" s="8" t="s">
        <v>405</v>
      </c>
      <c r="K212" s="8">
        <v>14</v>
      </c>
    </row>
    <row r="213" spans="1:11" x14ac:dyDescent="0.25">
      <c r="A213" s="3">
        <v>3210736</v>
      </c>
      <c r="B213" s="3">
        <v>3062581</v>
      </c>
      <c r="C213" s="3">
        <v>1</v>
      </c>
      <c r="D213" s="4" t="e">
        <f>SUMIFS('[1]Données paye'!$M:$M,'[1]Données paye'!$C:$C,I209,'[1]Données paye'!$D:$D,J209)</f>
        <v>#VALUE!</v>
      </c>
      <c r="E213" s="5" t="e">
        <f t="shared" si="6"/>
        <v>#VALUE!</v>
      </c>
      <c r="F213" s="6">
        <v>8.35</v>
      </c>
      <c r="G213" s="6">
        <v>4.18</v>
      </c>
      <c r="H213" s="7" t="e">
        <f t="shared" si="7"/>
        <v>#VALUE!</v>
      </c>
      <c r="I213" s="8" t="str">
        <f>Paie!B224</f>
        <v>TROLIO</v>
      </c>
      <c r="J213" s="8" t="s">
        <v>345</v>
      </c>
      <c r="K213" s="8">
        <v>87</v>
      </c>
    </row>
    <row r="214" spans="1:11" x14ac:dyDescent="0.25">
      <c r="A214" s="3">
        <v>3236430</v>
      </c>
      <c r="B214" s="3">
        <v>3062581</v>
      </c>
      <c r="C214" s="3">
        <v>1</v>
      </c>
      <c r="D214" s="4" t="e">
        <f>SUMIFS('[1]Données paye'!$M:$M,'[1]Données paye'!$C:$C,I210,'[1]Données paye'!$D:$D,J210)</f>
        <v>#VALUE!</v>
      </c>
      <c r="E214" s="5" t="e">
        <f t="shared" si="6"/>
        <v>#VALUE!</v>
      </c>
      <c r="F214" s="6">
        <v>8.35</v>
      </c>
      <c r="G214" s="6">
        <v>4.18</v>
      </c>
      <c r="H214" s="7" t="e">
        <f t="shared" si="7"/>
        <v>#VALUE!</v>
      </c>
      <c r="I214" s="8" t="str">
        <f>Paie!B225</f>
        <v>TROUSSEL</v>
      </c>
      <c r="J214" s="8" t="s">
        <v>279</v>
      </c>
      <c r="K214" s="8">
        <v>64</v>
      </c>
    </row>
    <row r="215" spans="1:11" x14ac:dyDescent="0.25">
      <c r="A215" s="3">
        <v>3301883</v>
      </c>
      <c r="B215" s="3">
        <v>3062581</v>
      </c>
      <c r="C215" s="3">
        <v>1</v>
      </c>
      <c r="D215" s="4" t="e">
        <f>SUMIFS('[1]Données paye'!$M:$M,'[1]Données paye'!$C:$C,I211,'[1]Données paye'!$D:$D,J211)</f>
        <v>#VALUE!</v>
      </c>
      <c r="E215" s="5" t="e">
        <f t="shared" si="6"/>
        <v>#VALUE!</v>
      </c>
      <c r="F215" s="6">
        <v>8.35</v>
      </c>
      <c r="G215" s="6">
        <v>4.18</v>
      </c>
      <c r="H215" s="7" t="e">
        <f t="shared" si="7"/>
        <v>#VALUE!</v>
      </c>
      <c r="I215" s="8" t="str">
        <f>Paie!B226</f>
        <v>VALLIERE</v>
      </c>
      <c r="J215" s="8" t="s">
        <v>268</v>
      </c>
      <c r="K215" s="8"/>
    </row>
    <row r="216" spans="1:11" x14ac:dyDescent="0.25">
      <c r="A216" s="3">
        <v>3283753</v>
      </c>
      <c r="B216" s="3">
        <v>3062581</v>
      </c>
      <c r="C216" s="3">
        <v>1</v>
      </c>
      <c r="D216" s="4" t="e">
        <f>SUMIFS('[1]Données paye'!$M:$M,'[1]Données paye'!$C:$C,I212,'[1]Données paye'!$D:$D,J212)</f>
        <v>#VALUE!</v>
      </c>
      <c r="E216" s="5" t="e">
        <f t="shared" si="6"/>
        <v>#VALUE!</v>
      </c>
      <c r="F216" s="6">
        <v>8.35</v>
      </c>
      <c r="G216" s="6">
        <v>4.18</v>
      </c>
      <c r="H216" s="7" t="e">
        <f t="shared" si="7"/>
        <v>#VALUE!</v>
      </c>
      <c r="I216" s="8" t="str">
        <f>Paie!B227</f>
        <v>VASTEL</v>
      </c>
      <c r="J216" s="8" t="s">
        <v>374</v>
      </c>
      <c r="K216" s="8">
        <v>50</v>
      </c>
    </row>
    <row r="217" spans="1:11" x14ac:dyDescent="0.25">
      <c r="A217" s="3">
        <v>3121787</v>
      </c>
      <c r="B217" s="3">
        <v>3062581</v>
      </c>
      <c r="C217" s="3">
        <v>1</v>
      </c>
      <c r="D217" s="4" t="e">
        <f>SUMIFS('[1]Données paye'!$M:$M,'[1]Données paye'!$C:$C,I213,'[1]Données paye'!$D:$D,J213)</f>
        <v>#VALUE!</v>
      </c>
      <c r="E217" s="5" t="e">
        <f t="shared" si="6"/>
        <v>#VALUE!</v>
      </c>
      <c r="F217" s="6">
        <v>8.35</v>
      </c>
      <c r="G217" s="6">
        <v>4.18</v>
      </c>
      <c r="H217" s="7" t="e">
        <f t="shared" si="7"/>
        <v>#VALUE!</v>
      </c>
      <c r="I217" s="8" t="str">
        <f>Paie!B228</f>
        <v>VESSEREAU</v>
      </c>
      <c r="J217" s="8" t="s">
        <v>447</v>
      </c>
      <c r="K217" s="8">
        <v>35</v>
      </c>
    </row>
    <row r="218" spans="1:11" x14ac:dyDescent="0.25">
      <c r="A218" s="3">
        <v>3121799</v>
      </c>
      <c r="B218" s="3">
        <v>3062581</v>
      </c>
      <c r="C218" s="3">
        <v>1</v>
      </c>
      <c r="D218" s="4" t="e">
        <f>SUMIFS('[1]Données paye'!$M:$M,'[1]Données paye'!$C:$C,I214,'[1]Données paye'!$D:$D,J214)</f>
        <v>#VALUE!</v>
      </c>
      <c r="E218" s="5" t="e">
        <f t="shared" si="6"/>
        <v>#VALUE!</v>
      </c>
      <c r="F218" s="6">
        <v>8.35</v>
      </c>
      <c r="G218" s="6">
        <v>4.18</v>
      </c>
      <c r="H218" s="7" t="e">
        <f t="shared" si="7"/>
        <v>#VALUE!</v>
      </c>
      <c r="I218" s="8" t="str">
        <f>Paie!B229</f>
        <v xml:space="preserve">VETILLARD </v>
      </c>
      <c r="J218" s="8" t="s">
        <v>104</v>
      </c>
      <c r="K218" s="8">
        <v>72</v>
      </c>
    </row>
    <row r="219" spans="1:11" x14ac:dyDescent="0.25">
      <c r="A219" s="3">
        <v>3121803</v>
      </c>
      <c r="B219" s="3">
        <v>3062581</v>
      </c>
      <c r="C219" s="3">
        <v>1</v>
      </c>
      <c r="D219" s="4" t="e">
        <f>SUMIFS('[1]Données paye'!$M:$M,'[1]Données paye'!$C:$C,I215,'[1]Données paye'!$D:$D,J215)</f>
        <v>#VALUE!</v>
      </c>
      <c r="E219" s="5" t="e">
        <f t="shared" si="6"/>
        <v>#VALUE!</v>
      </c>
      <c r="F219" s="6">
        <v>8.35</v>
      </c>
      <c r="G219" s="6">
        <v>4.18</v>
      </c>
      <c r="H219" s="7" t="e">
        <f t="shared" si="7"/>
        <v>#VALUE!</v>
      </c>
      <c r="I219" s="8" t="str">
        <f>Paie!B230</f>
        <v>VIAUD</v>
      </c>
      <c r="J219" s="8" t="s">
        <v>485</v>
      </c>
      <c r="K219" s="8">
        <v>44</v>
      </c>
    </row>
    <row r="220" spans="1:11" x14ac:dyDescent="0.25">
      <c r="A220" s="3">
        <v>3210736</v>
      </c>
      <c r="B220" s="3">
        <v>3062581</v>
      </c>
      <c r="C220" s="3">
        <v>1</v>
      </c>
      <c r="D220" s="4" t="e">
        <f>SUMIFS('[1]Données paye'!$M:$M,'[1]Données paye'!$C:$C,I216,'[1]Données paye'!$D:$D,J216)</f>
        <v>#VALUE!</v>
      </c>
      <c r="E220" s="5" t="e">
        <f t="shared" si="6"/>
        <v>#VALUE!</v>
      </c>
      <c r="F220" s="6">
        <v>8.35</v>
      </c>
      <c r="G220" s="6">
        <v>4.18</v>
      </c>
      <c r="H220" s="7" t="e">
        <f t="shared" si="7"/>
        <v>#VALUE!</v>
      </c>
      <c r="I220" s="8" t="str">
        <f>Paie!B231</f>
        <v>VINCENT</v>
      </c>
      <c r="J220" s="8" t="s">
        <v>486</v>
      </c>
      <c r="K220" s="8">
        <v>87</v>
      </c>
    </row>
    <row r="221" spans="1:11" x14ac:dyDescent="0.25">
      <c r="A221" s="3">
        <v>3169050</v>
      </c>
      <c r="B221" s="3">
        <v>3062581</v>
      </c>
      <c r="C221" s="3">
        <v>1</v>
      </c>
      <c r="D221" s="4" t="e">
        <f>SUMIFS('[1]Données paye'!$M:$M,'[1]Données paye'!$C:$C,I217,'[1]Données paye'!$D:$D,J217)</f>
        <v>#VALUE!</v>
      </c>
      <c r="E221" s="5" t="e">
        <f t="shared" si="6"/>
        <v>#VALUE!</v>
      </c>
      <c r="F221" s="6">
        <v>8.35</v>
      </c>
      <c r="G221" s="6">
        <v>4.18</v>
      </c>
      <c r="H221" s="7" t="e">
        <f t="shared" si="7"/>
        <v>#VALUE!</v>
      </c>
      <c r="I221" s="8" t="str">
        <f>Paie!B232</f>
        <v>VOGEL</v>
      </c>
      <c r="J221" s="8" t="s">
        <v>299</v>
      </c>
      <c r="K221" s="8">
        <v>33</v>
      </c>
    </row>
    <row r="222" spans="1:11" x14ac:dyDescent="0.25">
      <c r="A222" s="3">
        <v>3293307</v>
      </c>
      <c r="B222" s="3">
        <v>3062581</v>
      </c>
      <c r="C222" s="3">
        <v>1</v>
      </c>
      <c r="D222" s="4" t="e">
        <f>SUMIFS('[1]Données paye'!$M:$M,'[1]Données paye'!$C:$C,I218,'[1]Données paye'!$D:$D,J218)</f>
        <v>#VALUE!</v>
      </c>
      <c r="E222" s="5" t="e">
        <f t="shared" si="6"/>
        <v>#VALUE!</v>
      </c>
      <c r="F222" s="6">
        <v>8.35</v>
      </c>
      <c r="G222" s="6">
        <v>4.18</v>
      </c>
      <c r="H222" s="7" t="e">
        <f t="shared" si="7"/>
        <v>#VALUE!</v>
      </c>
      <c r="I222" s="8" t="str">
        <f>Paie!B233</f>
        <v>WUNSCH</v>
      </c>
      <c r="J222" s="8" t="s">
        <v>419</v>
      </c>
      <c r="K222" s="8">
        <v>31</v>
      </c>
    </row>
    <row r="223" spans="1:11" x14ac:dyDescent="0.25">
      <c r="D223" s="2" t="e">
        <f>SUM(D7:D222)</f>
        <v>#VALUE!</v>
      </c>
      <c r="E223" s="2" t="e">
        <f>SUM(E7:E222)</f>
        <v>#VALUE!</v>
      </c>
      <c r="H223" s="1" t="e">
        <f>SUM(H7:H222)</f>
        <v>#VALUE!</v>
      </c>
    </row>
  </sheetData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42A3B0B1D22D49A7702CCA119F8B84" ma:contentTypeVersion="5" ma:contentTypeDescription="Crée un document." ma:contentTypeScope="" ma:versionID="a744e7c618750964435120990344bb53">
  <xsd:schema xmlns:xsd="http://www.w3.org/2001/XMLSchema" xmlns:xs="http://www.w3.org/2001/XMLSchema" xmlns:p="http://schemas.microsoft.com/office/2006/metadata/properties" xmlns:ns2="6b8a7c0f-0324-430d-99a3-3579091e5669" targetNamespace="http://schemas.microsoft.com/office/2006/metadata/properties" ma:root="true" ma:fieldsID="8012017e68f7222eb610ec0dabe7adc8" ns2:_="">
    <xsd:import namespace="6b8a7c0f-0324-430d-99a3-3579091e56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8a7c0f-0324-430d-99a3-3579091e5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1130A8-0B0B-4771-8435-C240E9056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8a7c0f-0324-430d-99a3-3579091e56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7ACF7B-A6D0-4196-AD9B-F3820ECB34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FD5981-D333-4316-8628-A41C0D676FA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6b8a7c0f-0324-430d-99a3-3579091e566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Paie</vt:lpstr>
      <vt:lpstr>Feuil1</vt:lpstr>
      <vt:lpstr>Paie!Impression_des_titres</vt:lpstr>
      <vt:lpstr>Paie!Zone_d_impression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DELPHINE GAT</dc:creator>
  <cp:keywords/>
  <dc:description/>
  <cp:lastModifiedBy>Melissa</cp:lastModifiedBy>
  <cp:revision/>
  <cp:lastPrinted>2017-06-22T12:13:01Z</cp:lastPrinted>
  <dcterms:created xsi:type="dcterms:W3CDTF">2012-05-25T13:49:04Z</dcterms:created>
  <dcterms:modified xsi:type="dcterms:W3CDTF">2017-10-07T12:15:47Z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0x0101003442A3B0B1D22D49A7702CCA119F8B84</vt:lpwstr>
  </property>
</Properties>
</file>