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lissa\Documents\PLANNING\"/>
    </mc:Choice>
  </mc:AlternateContent>
  <bookViews>
    <workbookView xWindow="0" yWindow="0" windowWidth="15330" windowHeight="4650" activeTab="1"/>
  </bookViews>
  <sheets>
    <sheet name="PLANNING" sheetId="3" r:id="rId1"/>
    <sheet name="GESTION DES ABSENCES" sheetId="1" r:id="rId2"/>
    <sheet name="COMPTEURS D'HEURES" sheetId="2" r:id="rId3"/>
    <sheet name="GRAPH" sheetId="4" r:id="rId4"/>
    <sheet name="CALENDRIER" sheetId="5" r:id="rId5"/>
  </sheets>
  <definedNames>
    <definedName name="Année">PLANNING!$I$1</definedName>
    <definedName name="Pâques">PLANNING!$I$3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12" i="1"/>
  <c r="I9" i="3" l="1"/>
  <c r="I8" i="3"/>
  <c r="I7" i="3"/>
  <c r="I4" i="3"/>
  <c r="I14" i="3"/>
  <c r="I13" i="3"/>
  <c r="I12" i="3"/>
  <c r="I11" i="3"/>
  <c r="I10" i="3"/>
  <c r="I6" i="3"/>
  <c r="I5" i="3"/>
  <c r="I2" i="3"/>
  <c r="I3" i="3"/>
  <c r="G10" i="1" l="1"/>
  <c r="G9" i="1"/>
  <c r="I9" i="1" l="1"/>
  <c r="K9" i="1" s="1"/>
  <c r="M9" i="1" s="1"/>
  <c r="O9" i="1" s="1"/>
  <c r="Q9" i="1" s="1"/>
  <c r="S9" i="1" s="1"/>
  <c r="U9" i="1" s="1"/>
  <c r="W9" i="1" s="1"/>
  <c r="Y9" i="1" s="1"/>
  <c r="AA9" i="1" s="1"/>
  <c r="AC9" i="1" s="1"/>
  <c r="AE9" i="1" s="1"/>
  <c r="AG9" i="1" s="1"/>
  <c r="AI9" i="1" s="1"/>
  <c r="AK9" i="1" s="1"/>
  <c r="AM9" i="1" s="1"/>
  <c r="AO9" i="1" s="1"/>
  <c r="AQ9" i="1" s="1"/>
  <c r="AS9" i="1" s="1"/>
  <c r="AU9" i="1" s="1"/>
  <c r="AW9" i="1" s="1"/>
  <c r="AY9" i="1" s="1"/>
  <c r="BA9" i="1" s="1"/>
  <c r="BC9" i="1" s="1"/>
  <c r="BE9" i="1" s="1"/>
  <c r="BG9" i="1" s="1"/>
  <c r="BI9" i="1" s="1"/>
  <c r="BK9" i="1" s="1"/>
  <c r="BM9" i="1" s="1"/>
  <c r="BO9" i="1" s="1"/>
  <c r="I10" i="1" l="1"/>
  <c r="K10" i="1" s="1"/>
  <c r="G8" i="1"/>
  <c r="M10" i="1" l="1"/>
  <c r="K8" i="1"/>
  <c r="I8" i="1"/>
  <c r="O10" i="1" l="1"/>
  <c r="M8" i="1"/>
  <c r="Q10" i="1" l="1"/>
  <c r="O8" i="1"/>
  <c r="S10" i="1" l="1"/>
  <c r="Q8" i="1"/>
  <c r="U10" i="1" l="1"/>
  <c r="S8" i="1"/>
  <c r="W10" i="1" l="1"/>
  <c r="U8" i="1"/>
  <c r="Y10" i="1" l="1"/>
  <c r="W8" i="1"/>
  <c r="AA10" i="1" l="1"/>
  <c r="Y8" i="1"/>
  <c r="AC10" i="1" l="1"/>
  <c r="AA8" i="1"/>
  <c r="AE10" i="1" l="1"/>
  <c r="AC8" i="1"/>
  <c r="AG10" i="1" l="1"/>
  <c r="AE8" i="1"/>
  <c r="AI10" i="1" l="1"/>
  <c r="AG8" i="1"/>
  <c r="AK10" i="1" l="1"/>
  <c r="AI8" i="1"/>
  <c r="AM10" i="1" l="1"/>
  <c r="AK8" i="1"/>
  <c r="AO10" i="1" l="1"/>
  <c r="AM8" i="1"/>
  <c r="AQ10" i="1" l="1"/>
  <c r="AO8" i="1"/>
  <c r="AS10" i="1" l="1"/>
  <c r="AQ8" i="1"/>
  <c r="AU10" i="1" l="1"/>
  <c r="AS8" i="1"/>
  <c r="AW10" i="1" l="1"/>
  <c r="AU8" i="1"/>
  <c r="AY10" i="1" l="1"/>
  <c r="AW8" i="1"/>
  <c r="BA10" i="1" l="1"/>
  <c r="AY8" i="1"/>
  <c r="BC10" i="1" l="1"/>
  <c r="BA8" i="1"/>
  <c r="BE10" i="1" l="1"/>
  <c r="BC8" i="1"/>
  <c r="BG10" i="1" l="1"/>
  <c r="BE8" i="1"/>
  <c r="BI10" i="1" l="1"/>
  <c r="BG8" i="1"/>
  <c r="BK10" i="1" l="1"/>
  <c r="BI8" i="1"/>
  <c r="BM10" i="1" l="1"/>
  <c r="BK8" i="1"/>
  <c r="BO10" i="1" l="1"/>
  <c r="BO8" i="1" s="1"/>
  <c r="BM8" i="1"/>
</calcChain>
</file>

<file path=xl/sharedStrings.xml><?xml version="1.0" encoding="utf-8"?>
<sst xmlns="http://schemas.openxmlformats.org/spreadsheetml/2006/main" count="112" uniqueCount="51">
  <si>
    <t>GESTION DES ABSENCES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</si>
  <si>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</si>
  <si>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</si>
  <si>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</si>
  <si>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</si>
  <si>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</si>
  <si>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</si>
  <si>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</si>
  <si>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</si>
  <si>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</si>
  <si>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</si>
  <si>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</si>
  <si>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</si>
  <si>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Absences</t>
  </si>
  <si>
    <t>RTT</t>
  </si>
  <si>
    <t>CP</t>
  </si>
  <si>
    <t>MALADIE</t>
  </si>
  <si>
    <t>AT</t>
  </si>
  <si>
    <t>RCR</t>
  </si>
  <si>
    <t>JOURS FERIES</t>
  </si>
  <si>
    <t>AUTRES</t>
  </si>
  <si>
    <t>absences</t>
  </si>
  <si>
    <t>Motif</t>
  </si>
  <si>
    <t>code</t>
  </si>
  <si>
    <t>jours</t>
  </si>
  <si>
    <t>responsable</t>
  </si>
  <si>
    <t>SITE</t>
  </si>
  <si>
    <t>M</t>
  </si>
  <si>
    <t>A</t>
  </si>
  <si>
    <t>Début</t>
  </si>
  <si>
    <t>Fin</t>
  </si>
  <si>
    <t>Salaries</t>
  </si>
  <si>
    <t>Année</t>
  </si>
  <si>
    <t>Mois</t>
  </si>
  <si>
    <t>Semaine</t>
  </si>
  <si>
    <t>Jour</t>
  </si>
  <si>
    <t>SAINT HERBLAIN</t>
  </si>
  <si>
    <t>Salariés</t>
  </si>
  <si>
    <t>Premier de l'an</t>
  </si>
  <si>
    <t>Pâques</t>
  </si>
  <si>
    <t>Lundi de Pâques</t>
  </si>
  <si>
    <t>Fete du travail</t>
  </si>
  <si>
    <t>Victoire 1945</t>
  </si>
  <si>
    <t>Ascension</t>
  </si>
  <si>
    <t>Pentecôte</t>
  </si>
  <si>
    <t>Lundi de Pentecote</t>
  </si>
  <si>
    <t>Assomption</t>
  </si>
  <si>
    <t>Fête Nationale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</si>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</sst>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yyyy"/>
    <numFmt numFmtId="165" formatCode="dd"/>
    <numFmt numFmtId="166" formatCode="ddd"/>
    <numFmt numFmtId="167" formatCode="dd/mm/yy;@"/>
    <numFmt numFmtId="168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NumberFormat="1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7" borderId="0" xfId="0" applyFill="1"/>
    <xf numFmtId="0" fontId="0" fillId="8" borderId="0" xfId="0" applyFill="1"/>
    <xf numFmtId="0" fontId="0" fillId="10" borderId="0" xfId="0" applyFill="1"/>
    <xf numFmtId="164" fontId="0" fillId="0" borderId="0" xfId="0" applyNumberFormat="1"/>
    <xf numFmtId="166" fontId="0" fillId="11" borderId="0" xfId="0" applyNumberFormat="1" applyFill="1" applyBorder="1" applyAlignment="1"/>
    <xf numFmtId="165" fontId="1" fillId="9" borderId="2" xfId="0" applyNumberFormat="1" applyFont="1" applyFill="1" applyBorder="1" applyAlignment="1"/>
    <xf numFmtId="165" fontId="1" fillId="9" borderId="3" xfId="0" applyNumberFormat="1" applyFont="1" applyFill="1" applyBorder="1" applyAlignment="1"/>
    <xf numFmtId="0" fontId="0" fillId="0" borderId="1" xfId="0" applyBorder="1"/>
    <xf numFmtId="0" fontId="0" fillId="0" borderId="0" xfId="0" applyAlignme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5" fontId="1" fillId="9" borderId="4" xfId="0" applyNumberFormat="1" applyFont="1" applyFill="1" applyBorder="1" applyAlignment="1"/>
    <xf numFmtId="167" fontId="0" fillId="0" borderId="6" xfId="0" applyNumberFormat="1" applyBorder="1"/>
    <xf numFmtId="0" fontId="0" fillId="0" borderId="3" xfId="0" applyBorder="1"/>
    <xf numFmtId="0" fontId="0" fillId="0" borderId="6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168" fontId="2" fillId="0" borderId="6" xfId="0" applyNumberFormat="1" applyFont="1" applyBorder="1" applyAlignment="1">
      <alignment vertical="center"/>
    </xf>
    <xf numFmtId="168" fontId="0" fillId="12" borderId="6" xfId="0" applyNumberFormat="1" applyFill="1" applyBorder="1"/>
    <xf numFmtId="168" fontId="0" fillId="0" borderId="6" xfId="0" applyNumberFormat="1" applyBorder="1"/>
    <xf numFmtId="0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2" xfId="0" applyNumberFormat="1" applyFill="1" applyBorder="1" applyAlignment="1">
      <alignment horizontal="center"/>
    </xf>
    <xf numFmtId="0" fontId="0" fillId="5" borderId="3" xfId="0" applyNumberFormat="1" applyFill="1" applyBorder="1" applyAlignment="1">
      <alignment horizontal="center"/>
    </xf>
    <xf numFmtId="166" fontId="0" fillId="6" borderId="2" xfId="0" applyNumberFormat="1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165" fontId="0" fillId="7" borderId="2" xfId="0" applyNumberFormat="1" applyFill="1" applyBorder="1" applyAlignment="1">
      <alignment horizontal="center"/>
    </xf>
    <xf numFmtId="165" fontId="0" fillId="7" borderId="3" xfId="0" applyNumberFormat="1" applyFill="1" applyBorder="1" applyAlignment="1">
      <alignment horizontal="center"/>
    </xf>
    <xf numFmtId="0" fontId="0" fillId="0" borderId="6" xfId="0" applyBorder="1" applyAlignment="1">
      <alignment horizontal="center"/>
    </xf>
    <xf numFmtId="165" fontId="0" fillId="7" borderId="4" xfId="0" applyNumberForma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6" xfId="0" applyNumberFormat="1" applyBorder="1"/>
  </cellXfs>
  <cellStyles count="1">
    <cellStyle name="Normal" xfId="0" builtinId="0"/>
  </cellStyles>
  <dxfs count="14">
    <dxf>
      <fill>
        <patternFill>
          <bgColor theme="5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7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A4" fmlaRange="PLANNING!$A$2:$A$11" noThreeD="1" sel="1" val="0"/>
</file>

<file path=xl/ctrlProps/ctrlProp2.xml><?xml version="1.0" encoding="utf-8"?>
<formControlPr xmlns="http://schemas.microsoft.com/office/spreadsheetml/2009/9/main" objectType="Drop" dropStyle="combo" dx="16" fmlaLink="C4" fmlaRange="PLANNING!$C$2:$C$13" noThreeD="1" sel="11" val="4"/>
</file>

<file path=xl/ctrlProps/ctrlProp3.xml><?xml version="1.0" encoding="utf-8"?>
<formControlPr xmlns="http://schemas.microsoft.com/office/spreadsheetml/2009/9/main" objectType="Drop" dropStyle="combo" dx="16" fmlaLink="E4" fmlaRange="PLANNING!$F$2:$F$8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180975</xdr:rowOff>
        </xdr:from>
        <xdr:to>
          <xdr:col>1</xdr:col>
          <xdr:colOff>4082</xdr:colOff>
          <xdr:row>4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171450</xdr:rowOff>
        </xdr:from>
        <xdr:to>
          <xdr:col>3</xdr:col>
          <xdr:colOff>19050</xdr:colOff>
          <xdr:row>4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742950</xdr:colOff>
          <xdr:row>2</xdr:row>
          <xdr:rowOff>171450</xdr:rowOff>
        </xdr:from>
        <xdr:to>
          <xdr:col>5</xdr:col>
          <xdr:colOff>390525</xdr:colOff>
          <xdr:row>3</xdr:row>
          <xdr:rowOff>180975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3"/>
  <sheetViews>
    <sheetView workbookViewId="0">
      <selection activeCell="K23" sqref="K23"/>
    </sheetView>
  </sheetViews>
  <sheetFormatPr baseColWidth="10" defaultRowHeight="15" x14ac:dyDescent="0.25"/>
  <cols>
    <col min="6" max="6" width="12.7109375" bestFit="1" customWidth="1"/>
    <col min="8" max="8" width="18.28515625" bestFit="1" customWidth="1"/>
    <col min="9" max="9" width="25.7109375" bestFit="1" customWidth="1"/>
  </cols>
  <sheetData>
    <row r="1" spans="1:12" x14ac:dyDescent="0.25">
      <c r="A1" s="22" t="s">
        <v>32</v>
      </c>
      <c r="B1" s="22" t="s">
        <v>35</v>
      </c>
      <c r="C1" s="22" t="s">
        <v>33</v>
      </c>
      <c r="D1" s="22" t="s">
        <v>34</v>
      </c>
      <c r="F1" s="22" t="s">
        <v>13</v>
      </c>
      <c r="H1" s="23" t="s">
        <v>19</v>
      </c>
      <c r="I1" s="26">
        <v>2015</v>
      </c>
      <c r="K1" s="27" t="s">
        <v>37</v>
      </c>
      <c r="L1" s="27"/>
    </row>
    <row r="2" spans="1:12" x14ac:dyDescent="0.25">
      <c r="A2">
        <v>2015</v>
      </c>
      <c r="B2" s="21">
        <v>1</v>
      </c>
      <c r="C2" t="s">
        <v>1</v>
      </c>
      <c r="D2" s="1">
        <v>1</v>
      </c>
      <c r="F2" s="2" t="s">
        <v>14</v>
      </c>
      <c r="H2" s="24" t="s">
        <v>38</v>
      </c>
      <c r="I2" s="24">
        <f>DATE(I1,1,1)</f>
        <v>42005</v>
      </c>
    </row>
    <row r="3" spans="1:12" x14ac:dyDescent="0.25">
      <c r="A3">
        <v>2016</v>
      </c>
      <c r="C3" t="s">
        <v>2</v>
      </c>
      <c r="D3">
        <v>2</v>
      </c>
      <c r="F3" s="3" t="s">
        <v>15</v>
      </c>
      <c r="H3" s="25" t="s">
        <v>39</v>
      </c>
      <c r="I3" s="25">
        <f>ROUND(DATE(I1,4,MOD(234-11*MOD(I1,19),30))/7,0)*7-6</f>
        <v>42099</v>
      </c>
    </row>
    <row r="4" spans="1:12" x14ac:dyDescent="0.25">
      <c r="A4">
        <v>2017</v>
      </c>
      <c r="C4" t="s">
        <v>3</v>
      </c>
      <c r="D4" s="1">
        <v>3</v>
      </c>
      <c r="F4" s="4" t="s">
        <v>16</v>
      </c>
      <c r="H4" s="25" t="s">
        <v>40</v>
      </c>
      <c r="I4" s="25">
        <f>Pâques+1</f>
        <v>42100</v>
      </c>
    </row>
    <row r="5" spans="1:12" x14ac:dyDescent="0.25">
      <c r="A5">
        <v>2018</v>
      </c>
      <c r="C5" t="s">
        <v>4</v>
      </c>
      <c r="D5" s="1">
        <v>4</v>
      </c>
      <c r="F5" s="5" t="s">
        <v>17</v>
      </c>
      <c r="H5" s="24" t="s">
        <v>41</v>
      </c>
      <c r="I5" s="24">
        <f>DATE(I1,5,1)</f>
        <v>42125</v>
      </c>
    </row>
    <row r="6" spans="1:12" x14ac:dyDescent="0.25">
      <c r="A6">
        <v>2019</v>
      </c>
      <c r="C6" t="s">
        <v>5</v>
      </c>
      <c r="D6" s="1">
        <v>5</v>
      </c>
      <c r="F6" s="7" t="s">
        <v>18</v>
      </c>
      <c r="H6" s="24" t="s">
        <v>42</v>
      </c>
      <c r="I6" s="24">
        <f>DATE(I1,5,8)</f>
        <v>42132</v>
      </c>
    </row>
    <row r="7" spans="1:12" x14ac:dyDescent="0.25">
      <c r="A7">
        <v>2020</v>
      </c>
      <c r="C7" t="s">
        <v>6</v>
      </c>
      <c r="D7" s="1">
        <v>6</v>
      </c>
      <c r="F7" s="8" t="s">
        <v>19</v>
      </c>
      <c r="H7" s="25" t="s">
        <v>43</v>
      </c>
      <c r="I7" s="25">
        <f>Pâques+39</f>
        <v>42138</v>
      </c>
    </row>
    <row r="8" spans="1:12" x14ac:dyDescent="0.25">
      <c r="A8">
        <v>2021</v>
      </c>
      <c r="C8" t="s">
        <v>7</v>
      </c>
      <c r="D8" s="1">
        <v>7</v>
      </c>
      <c r="F8" s="6" t="s">
        <v>20</v>
      </c>
      <c r="H8" s="25" t="s">
        <v>44</v>
      </c>
      <c r="I8" s="25">
        <f>Pâques+49</f>
        <v>42148</v>
      </c>
    </row>
    <row r="9" spans="1:12" x14ac:dyDescent="0.25">
      <c r="A9">
        <v>2022</v>
      </c>
      <c r="C9" t="s">
        <v>8</v>
      </c>
      <c r="D9" s="1">
        <v>8</v>
      </c>
      <c r="H9" s="25" t="s">
        <v>45</v>
      </c>
      <c r="I9" s="25">
        <f>Pâques+50</f>
        <v>42149</v>
      </c>
    </row>
    <row r="10" spans="1:12" x14ac:dyDescent="0.25">
      <c r="A10">
        <v>2023</v>
      </c>
      <c r="C10" t="s">
        <v>9</v>
      </c>
      <c r="D10" s="1">
        <v>9</v>
      </c>
      <c r="H10" s="24" t="s">
        <v>47</v>
      </c>
      <c r="I10" s="24">
        <f>DATE(I1,7,14)</f>
        <v>42199</v>
      </c>
    </row>
    <row r="11" spans="1:12" x14ac:dyDescent="0.25">
      <c r="A11">
        <v>2024</v>
      </c>
      <c r="C11" t="s">
        <v>10</v>
      </c>
      <c r="D11" s="1">
        <v>10</v>
      </c>
      <c r="H11" s="24" t="s">
        <v>46</v>
      </c>
      <c r="I11" s="24">
        <f>DATE(I1,8,15)</f>
        <v>42231</v>
      </c>
    </row>
    <row r="12" spans="1:12" x14ac:dyDescent="0.25">
      <c r="C12" t="s">
        <v>11</v>
      </c>
      <c r="D12" s="1">
        <v>11</v>
      </c>
      <c r="H12" s="24" t="s">
        <v>48</v>
      </c>
      <c r="I12" s="24">
        <f>DATE(I1,11,1)</f>
        <v>42309</v>
      </c>
    </row>
    <row r="13" spans="1:12" x14ac:dyDescent="0.25">
      <c r="C13" t="s">
        <v>12</v>
      </c>
      <c r="D13" s="1">
        <v>12</v>
      </c>
      <c r="H13" s="24" t="s">
        <v>49</v>
      </c>
      <c r="I13" s="24">
        <f>DATE(I1,11,11)</f>
        <v>42319</v>
      </c>
    </row>
    <row r="14" spans="1:12" x14ac:dyDescent="0.25">
      <c r="D14" s="1">
        <v>13</v>
      </c>
      <c r="H14" s="24" t="s">
        <v>50</v>
      </c>
      <c r="I14" s="24">
        <f>DATE(I1,12,25)</f>
        <v>42363</v>
      </c>
    </row>
    <row r="15" spans="1:12" x14ac:dyDescent="0.25">
      <c r="D15" s="1">
        <v>14</v>
      </c>
    </row>
    <row r="16" spans="1:12" x14ac:dyDescent="0.25">
      <c r="D16" s="1">
        <v>15</v>
      </c>
    </row>
    <row r="17" spans="4:4" x14ac:dyDescent="0.25">
      <c r="D17" s="1">
        <v>16</v>
      </c>
    </row>
    <row r="18" spans="4:4" x14ac:dyDescent="0.25">
      <c r="D18" s="1">
        <v>17</v>
      </c>
    </row>
    <row r="19" spans="4:4" x14ac:dyDescent="0.25">
      <c r="D19" s="1">
        <v>18</v>
      </c>
    </row>
    <row r="20" spans="4:4" x14ac:dyDescent="0.25">
      <c r="D20" s="1">
        <v>19</v>
      </c>
    </row>
    <row r="21" spans="4:4" x14ac:dyDescent="0.25">
      <c r="D21" s="1">
        <v>20</v>
      </c>
    </row>
    <row r="22" spans="4:4" x14ac:dyDescent="0.25">
      <c r="D22" s="1">
        <v>21</v>
      </c>
    </row>
    <row r="23" spans="4:4" x14ac:dyDescent="0.25">
      <c r="D23" s="1">
        <v>22</v>
      </c>
    </row>
    <row r="24" spans="4:4" x14ac:dyDescent="0.25">
      <c r="D24" s="1">
        <v>23</v>
      </c>
    </row>
    <row r="25" spans="4:4" x14ac:dyDescent="0.25">
      <c r="D25" s="1">
        <v>24</v>
      </c>
    </row>
    <row r="26" spans="4:4" x14ac:dyDescent="0.25">
      <c r="D26" s="1">
        <v>25</v>
      </c>
    </row>
    <row r="27" spans="4:4" x14ac:dyDescent="0.25">
      <c r="D27" s="1">
        <v>26</v>
      </c>
    </row>
    <row r="28" spans="4:4" x14ac:dyDescent="0.25">
      <c r="D28" s="1">
        <v>27</v>
      </c>
    </row>
    <row r="29" spans="4:4" x14ac:dyDescent="0.25">
      <c r="D29" s="1">
        <v>28</v>
      </c>
    </row>
    <row r="30" spans="4:4" x14ac:dyDescent="0.25">
      <c r="D30" s="1">
        <v>29</v>
      </c>
    </row>
    <row r="31" spans="4:4" x14ac:dyDescent="0.25">
      <c r="D31" s="1">
        <v>30</v>
      </c>
    </row>
    <row r="32" spans="4:4" x14ac:dyDescent="0.25">
      <c r="D32" s="1">
        <v>31</v>
      </c>
    </row>
    <row r="33" spans="4:4" x14ac:dyDescent="0.25">
      <c r="D33" s="1">
        <v>32</v>
      </c>
    </row>
    <row r="34" spans="4:4" x14ac:dyDescent="0.25">
      <c r="D34" s="1">
        <v>33</v>
      </c>
    </row>
    <row r="35" spans="4:4" x14ac:dyDescent="0.25">
      <c r="D35" s="1">
        <v>34</v>
      </c>
    </row>
    <row r="36" spans="4:4" x14ac:dyDescent="0.25">
      <c r="D36" s="1">
        <v>35</v>
      </c>
    </row>
    <row r="37" spans="4:4" x14ac:dyDescent="0.25">
      <c r="D37" s="1">
        <v>36</v>
      </c>
    </row>
    <row r="38" spans="4:4" x14ac:dyDescent="0.25">
      <c r="D38" s="1">
        <v>37</v>
      </c>
    </row>
    <row r="39" spans="4:4" x14ac:dyDescent="0.25">
      <c r="D39" s="1">
        <v>38</v>
      </c>
    </row>
    <row r="40" spans="4:4" x14ac:dyDescent="0.25">
      <c r="D40" s="1">
        <v>39</v>
      </c>
    </row>
    <row r="41" spans="4:4" x14ac:dyDescent="0.25">
      <c r="D41" s="1">
        <v>40</v>
      </c>
    </row>
    <row r="42" spans="4:4" x14ac:dyDescent="0.25">
      <c r="D42" s="1">
        <v>41</v>
      </c>
    </row>
    <row r="43" spans="4:4" x14ac:dyDescent="0.25">
      <c r="D43" s="1">
        <v>42</v>
      </c>
    </row>
    <row r="44" spans="4:4" x14ac:dyDescent="0.25">
      <c r="D44" s="1">
        <v>43</v>
      </c>
    </row>
    <row r="45" spans="4:4" x14ac:dyDescent="0.25">
      <c r="D45" s="1">
        <v>44</v>
      </c>
    </row>
    <row r="46" spans="4:4" x14ac:dyDescent="0.25">
      <c r="D46" s="1">
        <v>45</v>
      </c>
    </row>
    <row r="47" spans="4:4" x14ac:dyDescent="0.25">
      <c r="D47" s="1">
        <v>46</v>
      </c>
    </row>
    <row r="48" spans="4:4" x14ac:dyDescent="0.25">
      <c r="D48" s="1">
        <v>47</v>
      </c>
    </row>
    <row r="49" spans="4:4" x14ac:dyDescent="0.25">
      <c r="D49" s="1">
        <v>48</v>
      </c>
    </row>
    <row r="50" spans="4:4" x14ac:dyDescent="0.25">
      <c r="D50" s="1">
        <v>49</v>
      </c>
    </row>
    <row r="51" spans="4:4" x14ac:dyDescent="0.25">
      <c r="D51" s="1">
        <v>50</v>
      </c>
    </row>
    <row r="52" spans="4:4" x14ac:dyDescent="0.25">
      <c r="D52" s="1">
        <v>51</v>
      </c>
    </row>
    <row r="53" spans="4:4" x14ac:dyDescent="0.25">
      <c r="D53" s="1">
        <v>52</v>
      </c>
    </row>
  </sheetData>
  <mergeCells count="1">
    <mergeCell ref="K1:L1"/>
  </mergeCells>
  <conditionalFormatting sqref="I2:I14">
    <cfRule type="expression" dxfId="13" priority="1">
      <formula>OR(WEEKDAY(I$2,2)=6,WEEKDAY(I$2,2)=7)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BR38"/>
  <sheetViews>
    <sheetView tabSelected="1" topLeftCell="A4" zoomScale="70" zoomScaleNormal="70" workbookViewId="0">
      <selection activeCell="J16" sqref="J16"/>
    </sheetView>
  </sheetViews>
  <sheetFormatPr baseColWidth="10" defaultRowHeight="15" x14ac:dyDescent="0.25"/>
  <cols>
    <col min="1" max="1" width="25.5703125" customWidth="1"/>
    <col min="5" max="5" width="5.7109375" customWidth="1"/>
    <col min="6" max="6" width="11.42578125" bestFit="1" customWidth="1"/>
    <col min="7" max="7" width="3" bestFit="1" customWidth="1"/>
    <col min="8" max="8" width="2.85546875" bestFit="1" customWidth="1"/>
    <col min="9" max="68" width="3.7109375" customWidth="1"/>
  </cols>
  <sheetData>
    <row r="2" spans="1:70" x14ac:dyDescent="0.25">
      <c r="A2" t="s">
        <v>0</v>
      </c>
    </row>
    <row r="4" spans="1:70" x14ac:dyDescent="0.25">
      <c r="A4" s="9">
        <v>1</v>
      </c>
      <c r="C4">
        <v>11</v>
      </c>
      <c r="E4">
        <v>1</v>
      </c>
    </row>
    <row r="5" spans="1:70" x14ac:dyDescent="0.25">
      <c r="A5" s="9"/>
    </row>
    <row r="6" spans="1:70" x14ac:dyDescent="0.25">
      <c r="A6" s="9"/>
    </row>
    <row r="7" spans="1:70" ht="15.75" thickBot="1" x14ac:dyDescent="0.3">
      <c r="A7" s="9"/>
    </row>
    <row r="8" spans="1:70" ht="14.25" customHeight="1" thickBot="1" x14ac:dyDescent="0.3">
      <c r="A8" s="15" t="s">
        <v>26</v>
      </c>
      <c r="B8" s="14" t="s">
        <v>36</v>
      </c>
      <c r="G8" s="29">
        <f>_xlfn.ISOWEEKNUM(G10)</f>
        <v>44</v>
      </c>
      <c r="H8" s="30"/>
      <c r="I8" s="29">
        <f>_xlfn.ISOWEEKNUM(I10)</f>
        <v>45</v>
      </c>
      <c r="J8" s="30"/>
      <c r="K8" s="29">
        <f>_xlfn.ISOWEEKNUM(K10)</f>
        <v>45</v>
      </c>
      <c r="L8" s="30"/>
      <c r="M8" s="29">
        <f>_xlfn.ISOWEEKNUM(M10)</f>
        <v>45</v>
      </c>
      <c r="N8" s="30"/>
      <c r="O8" s="29">
        <f>_xlfn.ISOWEEKNUM(O10)</f>
        <v>45</v>
      </c>
      <c r="P8" s="30"/>
      <c r="Q8" s="29">
        <f>_xlfn.ISOWEEKNUM(Q10)</f>
        <v>45</v>
      </c>
      <c r="R8" s="30"/>
      <c r="S8" s="29">
        <f>_xlfn.ISOWEEKNUM(S10)</f>
        <v>45</v>
      </c>
      <c r="T8" s="30"/>
      <c r="U8" s="29">
        <f>_xlfn.ISOWEEKNUM(U10)</f>
        <v>45</v>
      </c>
      <c r="V8" s="30"/>
      <c r="W8" s="29">
        <f>_xlfn.ISOWEEKNUM(W10)</f>
        <v>46</v>
      </c>
      <c r="X8" s="30"/>
      <c r="Y8" s="29">
        <f>_xlfn.ISOWEEKNUM(Y10)</f>
        <v>46</v>
      </c>
      <c r="Z8" s="30"/>
      <c r="AA8" s="29">
        <f>_xlfn.ISOWEEKNUM(AA10)</f>
        <v>46</v>
      </c>
      <c r="AB8" s="30"/>
      <c r="AC8" s="29">
        <f>_xlfn.ISOWEEKNUM(AC10)</f>
        <v>46</v>
      </c>
      <c r="AD8" s="30"/>
      <c r="AE8" s="29">
        <f>_xlfn.ISOWEEKNUM(AE10)</f>
        <v>46</v>
      </c>
      <c r="AF8" s="30"/>
      <c r="AG8" s="29">
        <f>_xlfn.ISOWEEKNUM(AG10)</f>
        <v>46</v>
      </c>
      <c r="AH8" s="30"/>
      <c r="AI8" s="29">
        <f>_xlfn.ISOWEEKNUM(AI10)</f>
        <v>46</v>
      </c>
      <c r="AJ8" s="30"/>
      <c r="AK8" s="29">
        <f>_xlfn.ISOWEEKNUM(AK10)</f>
        <v>47</v>
      </c>
      <c r="AL8" s="30"/>
      <c r="AM8" s="29">
        <f>_xlfn.ISOWEEKNUM(AM10)</f>
        <v>47</v>
      </c>
      <c r="AN8" s="30"/>
      <c r="AO8" s="29">
        <f>_xlfn.ISOWEEKNUM(AO10)</f>
        <v>47</v>
      </c>
      <c r="AP8" s="30"/>
      <c r="AQ8" s="29">
        <f>_xlfn.ISOWEEKNUM(AQ10)</f>
        <v>47</v>
      </c>
      <c r="AR8" s="30"/>
      <c r="AS8" s="29">
        <f>_xlfn.ISOWEEKNUM(AS10)</f>
        <v>47</v>
      </c>
      <c r="AT8" s="30"/>
      <c r="AU8" s="29">
        <f>_xlfn.ISOWEEKNUM(AU10)</f>
        <v>47</v>
      </c>
      <c r="AV8" s="30"/>
      <c r="AW8" s="29">
        <f>_xlfn.ISOWEEKNUM(AW10)</f>
        <v>47</v>
      </c>
      <c r="AX8" s="30"/>
      <c r="AY8" s="29">
        <f>_xlfn.ISOWEEKNUM(AY10)</f>
        <v>48</v>
      </c>
      <c r="AZ8" s="30"/>
      <c r="BA8" s="29">
        <f>_xlfn.ISOWEEKNUM(BA10)</f>
        <v>48</v>
      </c>
      <c r="BB8" s="30"/>
      <c r="BC8" s="29">
        <f>_xlfn.ISOWEEKNUM(BC10)</f>
        <v>48</v>
      </c>
      <c r="BD8" s="30"/>
      <c r="BE8" s="29">
        <f>_xlfn.ISOWEEKNUM(BE10)</f>
        <v>48</v>
      </c>
      <c r="BF8" s="30"/>
      <c r="BG8" s="29">
        <f>_xlfn.ISOWEEKNUM(BG10)</f>
        <v>48</v>
      </c>
      <c r="BH8" s="30"/>
      <c r="BI8" s="29">
        <f>_xlfn.ISOWEEKNUM(BI10)</f>
        <v>48</v>
      </c>
      <c r="BJ8" s="30"/>
      <c r="BK8" s="29">
        <f>_xlfn.ISOWEEKNUM(BK10)</f>
        <v>48</v>
      </c>
      <c r="BL8" s="30"/>
      <c r="BM8" s="29">
        <f>_xlfn.ISOWEEKNUM(BM10)</f>
        <v>49</v>
      </c>
      <c r="BN8" s="30"/>
      <c r="BO8" s="29">
        <f>_xlfn.ISOWEEKNUM(BO10)</f>
        <v>49</v>
      </c>
      <c r="BP8" s="30"/>
    </row>
    <row r="9" spans="1:70" ht="15.75" thickBot="1" x14ac:dyDescent="0.3">
      <c r="A9" s="15" t="s">
        <v>25</v>
      </c>
      <c r="B9" s="14"/>
      <c r="G9" s="31">
        <f>DATE($A$4+2014,$C$4,1)</f>
        <v>42309</v>
      </c>
      <c r="H9" s="32"/>
      <c r="I9" s="31">
        <f>G9+1</f>
        <v>42310</v>
      </c>
      <c r="J9" s="32"/>
      <c r="K9" s="31">
        <f>I9+1</f>
        <v>42311</v>
      </c>
      <c r="L9" s="32"/>
      <c r="M9" s="31">
        <f>K9+1</f>
        <v>42312</v>
      </c>
      <c r="N9" s="32"/>
      <c r="O9" s="31">
        <f>M9+1</f>
        <v>42313</v>
      </c>
      <c r="P9" s="32"/>
      <c r="Q9" s="31">
        <f>O9+1</f>
        <v>42314</v>
      </c>
      <c r="R9" s="32"/>
      <c r="S9" s="31">
        <f>Q9+1</f>
        <v>42315</v>
      </c>
      <c r="T9" s="32"/>
      <c r="U9" s="31">
        <f>S9+1</f>
        <v>42316</v>
      </c>
      <c r="V9" s="32"/>
      <c r="W9" s="31">
        <f>U9+1</f>
        <v>42317</v>
      </c>
      <c r="X9" s="32"/>
      <c r="Y9" s="31">
        <f>W9+1</f>
        <v>42318</v>
      </c>
      <c r="Z9" s="32"/>
      <c r="AA9" s="31">
        <f>Y9+1</f>
        <v>42319</v>
      </c>
      <c r="AB9" s="32"/>
      <c r="AC9" s="31">
        <f>AA9+1</f>
        <v>42320</v>
      </c>
      <c r="AD9" s="32"/>
      <c r="AE9" s="31">
        <f>AC9+1</f>
        <v>42321</v>
      </c>
      <c r="AF9" s="32"/>
      <c r="AG9" s="31">
        <f>AE9+1</f>
        <v>42322</v>
      </c>
      <c r="AH9" s="32"/>
      <c r="AI9" s="31">
        <f>AG9+1</f>
        <v>42323</v>
      </c>
      <c r="AJ9" s="32"/>
      <c r="AK9" s="31">
        <f>AI9+1</f>
        <v>42324</v>
      </c>
      <c r="AL9" s="32"/>
      <c r="AM9" s="31">
        <f>AK9+1</f>
        <v>42325</v>
      </c>
      <c r="AN9" s="32"/>
      <c r="AO9" s="31">
        <f>AM9+1</f>
        <v>42326</v>
      </c>
      <c r="AP9" s="32"/>
      <c r="AQ9" s="31">
        <f>AO9+1</f>
        <v>42327</v>
      </c>
      <c r="AR9" s="32"/>
      <c r="AS9" s="31">
        <f>AQ9+1</f>
        <v>42328</v>
      </c>
      <c r="AT9" s="32"/>
      <c r="AU9" s="31">
        <f>AS9+1</f>
        <v>42329</v>
      </c>
      <c r="AV9" s="32"/>
      <c r="AW9" s="31">
        <f>AU9+1</f>
        <v>42330</v>
      </c>
      <c r="AX9" s="32"/>
      <c r="AY9" s="31">
        <f>AW9+1</f>
        <v>42331</v>
      </c>
      <c r="AZ9" s="32"/>
      <c r="BA9" s="31">
        <f>AY9+1</f>
        <v>42332</v>
      </c>
      <c r="BB9" s="32"/>
      <c r="BC9" s="31">
        <f>BA9+1</f>
        <v>42333</v>
      </c>
      <c r="BD9" s="32"/>
      <c r="BE9" s="31">
        <f>BC9+1</f>
        <v>42334</v>
      </c>
      <c r="BF9" s="32"/>
      <c r="BG9" s="31">
        <f>BE9+1</f>
        <v>42335</v>
      </c>
      <c r="BH9" s="32"/>
      <c r="BI9" s="31">
        <f>BG9+1</f>
        <v>42336</v>
      </c>
      <c r="BJ9" s="32"/>
      <c r="BK9" s="31">
        <f>BI9+1</f>
        <v>42337</v>
      </c>
      <c r="BL9" s="32"/>
      <c r="BM9" s="31">
        <f>BK9+1</f>
        <v>42338</v>
      </c>
      <c r="BN9" s="32"/>
      <c r="BO9" s="31">
        <f>BM9+1</f>
        <v>42339</v>
      </c>
      <c r="BP9" s="32"/>
      <c r="BQ9" s="10"/>
      <c r="BR9" s="10"/>
    </row>
    <row r="10" spans="1:70" x14ac:dyDescent="0.25">
      <c r="A10" s="37" t="s">
        <v>31</v>
      </c>
      <c r="B10" s="35" t="s">
        <v>21</v>
      </c>
      <c r="C10" s="35"/>
      <c r="D10" s="28" t="s">
        <v>22</v>
      </c>
      <c r="E10" s="28" t="s">
        <v>23</v>
      </c>
      <c r="F10" s="28" t="s">
        <v>24</v>
      </c>
      <c r="G10" s="36">
        <f>DATE($A$4+2014,$C$4,1)</f>
        <v>42309</v>
      </c>
      <c r="H10" s="34"/>
      <c r="I10" s="33">
        <f>G10+1</f>
        <v>42310</v>
      </c>
      <c r="J10" s="34"/>
      <c r="K10" s="33">
        <f>I10+1</f>
        <v>42311</v>
      </c>
      <c r="L10" s="34"/>
      <c r="M10" s="33">
        <f>K10+1</f>
        <v>42312</v>
      </c>
      <c r="N10" s="34"/>
      <c r="O10" s="33">
        <f>M10+1</f>
        <v>42313</v>
      </c>
      <c r="P10" s="34"/>
      <c r="Q10" s="33">
        <f>O10+1</f>
        <v>42314</v>
      </c>
      <c r="R10" s="34"/>
      <c r="S10" s="33">
        <f>Q10+1</f>
        <v>42315</v>
      </c>
      <c r="T10" s="34"/>
      <c r="U10" s="33">
        <f>S10+1</f>
        <v>42316</v>
      </c>
      <c r="V10" s="34"/>
      <c r="W10" s="33">
        <f>U10+1</f>
        <v>42317</v>
      </c>
      <c r="X10" s="34"/>
      <c r="Y10" s="33">
        <f>W10+1</f>
        <v>42318</v>
      </c>
      <c r="Z10" s="34"/>
      <c r="AA10" s="33">
        <f>Y10+1</f>
        <v>42319</v>
      </c>
      <c r="AB10" s="34"/>
      <c r="AC10" s="33">
        <f>AA10+1</f>
        <v>42320</v>
      </c>
      <c r="AD10" s="34"/>
      <c r="AE10" s="33">
        <f>AC10+1</f>
        <v>42321</v>
      </c>
      <c r="AF10" s="34"/>
      <c r="AG10" s="33">
        <f>AE10+1</f>
        <v>42322</v>
      </c>
      <c r="AH10" s="34"/>
      <c r="AI10" s="33">
        <f>AG10+1</f>
        <v>42323</v>
      </c>
      <c r="AJ10" s="34"/>
      <c r="AK10" s="33">
        <f>AI10+1</f>
        <v>42324</v>
      </c>
      <c r="AL10" s="34"/>
      <c r="AM10" s="33">
        <f>AK10+1</f>
        <v>42325</v>
      </c>
      <c r="AN10" s="34"/>
      <c r="AO10" s="33">
        <f>AM10+1</f>
        <v>42326</v>
      </c>
      <c r="AP10" s="34"/>
      <c r="AQ10" s="33">
        <f>AO10+1</f>
        <v>42327</v>
      </c>
      <c r="AR10" s="34"/>
      <c r="AS10" s="33">
        <f>AQ10+1</f>
        <v>42328</v>
      </c>
      <c r="AT10" s="34"/>
      <c r="AU10" s="33">
        <f>AS10+1</f>
        <v>42329</v>
      </c>
      <c r="AV10" s="34"/>
      <c r="AW10" s="33">
        <f>AU10+1</f>
        <v>42330</v>
      </c>
      <c r="AX10" s="34"/>
      <c r="AY10" s="33">
        <f>AW10+1</f>
        <v>42331</v>
      </c>
      <c r="AZ10" s="34"/>
      <c r="BA10" s="33">
        <f>AY10+1</f>
        <v>42332</v>
      </c>
      <c r="BB10" s="34"/>
      <c r="BC10" s="33">
        <f>BA10+1</f>
        <v>42333</v>
      </c>
      <c r="BD10" s="34"/>
      <c r="BE10" s="33">
        <f>BC10+1</f>
        <v>42334</v>
      </c>
      <c r="BF10" s="34"/>
      <c r="BG10" s="33">
        <f>BE10+1</f>
        <v>42335</v>
      </c>
      <c r="BH10" s="34"/>
      <c r="BI10" s="33">
        <f>BG10+1</f>
        <v>42336</v>
      </c>
      <c r="BJ10" s="34"/>
      <c r="BK10" s="33">
        <f>BI10+1</f>
        <v>42337</v>
      </c>
      <c r="BL10" s="34"/>
      <c r="BM10" s="33">
        <f>BK10+1</f>
        <v>42338</v>
      </c>
      <c r="BN10" s="34"/>
      <c r="BO10" s="33">
        <f>BM10+1</f>
        <v>42339</v>
      </c>
      <c r="BP10" s="34"/>
    </row>
    <row r="11" spans="1:70" x14ac:dyDescent="0.25">
      <c r="A11" s="38"/>
      <c r="B11" s="16" t="s">
        <v>29</v>
      </c>
      <c r="C11" s="16" t="s">
        <v>30</v>
      </c>
      <c r="D11" s="28"/>
      <c r="E11" s="28"/>
      <c r="F11" s="28"/>
      <c r="G11" s="17" t="s">
        <v>27</v>
      </c>
      <c r="H11" s="12" t="s">
        <v>28</v>
      </c>
      <c r="I11" s="11" t="s">
        <v>27</v>
      </c>
      <c r="J11" s="12" t="s">
        <v>28</v>
      </c>
      <c r="K11" s="11" t="s">
        <v>27</v>
      </c>
      <c r="L11" s="12" t="s">
        <v>28</v>
      </c>
      <c r="M11" s="11" t="s">
        <v>27</v>
      </c>
      <c r="N11" s="12" t="s">
        <v>28</v>
      </c>
      <c r="O11" s="11" t="s">
        <v>27</v>
      </c>
      <c r="P11" s="12" t="s">
        <v>28</v>
      </c>
      <c r="Q11" s="11" t="s">
        <v>27</v>
      </c>
      <c r="R11" s="12" t="s">
        <v>28</v>
      </c>
      <c r="S11" s="11" t="s">
        <v>27</v>
      </c>
      <c r="T11" s="12" t="s">
        <v>28</v>
      </c>
      <c r="U11" s="11" t="s">
        <v>27</v>
      </c>
      <c r="V11" s="12" t="s">
        <v>28</v>
      </c>
      <c r="W11" s="11" t="s">
        <v>27</v>
      </c>
      <c r="X11" s="12" t="s">
        <v>28</v>
      </c>
      <c r="Y11" s="11" t="s">
        <v>27</v>
      </c>
      <c r="Z11" s="12" t="s">
        <v>28</v>
      </c>
      <c r="AA11" s="11" t="s">
        <v>27</v>
      </c>
      <c r="AB11" s="12" t="s">
        <v>28</v>
      </c>
      <c r="AC11" s="11" t="s">
        <v>27</v>
      </c>
      <c r="AD11" s="12" t="s">
        <v>28</v>
      </c>
      <c r="AE11" s="11" t="s">
        <v>27</v>
      </c>
      <c r="AF11" s="12" t="s">
        <v>28</v>
      </c>
      <c r="AG11" s="11" t="s">
        <v>27</v>
      </c>
      <c r="AH11" s="12" t="s">
        <v>28</v>
      </c>
      <c r="AI11" s="11" t="s">
        <v>27</v>
      </c>
      <c r="AJ11" s="12" t="s">
        <v>28</v>
      </c>
      <c r="AK11" s="11" t="s">
        <v>27</v>
      </c>
      <c r="AL11" s="12" t="s">
        <v>28</v>
      </c>
      <c r="AM11" s="11" t="s">
        <v>27</v>
      </c>
      <c r="AN11" s="12" t="s">
        <v>28</v>
      </c>
      <c r="AO11" s="11" t="s">
        <v>27</v>
      </c>
      <c r="AP11" s="12" t="s">
        <v>28</v>
      </c>
      <c r="AQ11" s="11" t="s">
        <v>27</v>
      </c>
      <c r="AR11" s="12" t="s">
        <v>28</v>
      </c>
      <c r="AS11" s="11" t="s">
        <v>27</v>
      </c>
      <c r="AT11" s="12" t="s">
        <v>28</v>
      </c>
      <c r="AU11" s="11" t="s">
        <v>27</v>
      </c>
      <c r="AV11" s="12" t="s">
        <v>28</v>
      </c>
      <c r="AW11" s="11" t="s">
        <v>27</v>
      </c>
      <c r="AX11" s="12" t="s">
        <v>28</v>
      </c>
      <c r="AY11" s="11" t="s">
        <v>27</v>
      </c>
      <c r="AZ11" s="12" t="s">
        <v>28</v>
      </c>
      <c r="BA11" s="11" t="s">
        <v>27</v>
      </c>
      <c r="BB11" s="12" t="s">
        <v>28</v>
      </c>
      <c r="BC11" s="11" t="s">
        <v>27</v>
      </c>
      <c r="BD11" s="12" t="s">
        <v>28</v>
      </c>
      <c r="BE11" s="11" t="s">
        <v>27</v>
      </c>
      <c r="BF11" s="12" t="s">
        <v>28</v>
      </c>
      <c r="BG11" s="11" t="s">
        <v>27</v>
      </c>
      <c r="BH11" s="12" t="s">
        <v>28</v>
      </c>
      <c r="BI11" s="11" t="s">
        <v>27</v>
      </c>
      <c r="BJ11" s="12" t="s">
        <v>28</v>
      </c>
      <c r="BK11" s="11" t="s">
        <v>27</v>
      </c>
      <c r="BL11" s="12" t="s">
        <v>28</v>
      </c>
      <c r="BM11" s="11" t="s">
        <v>27</v>
      </c>
      <c r="BN11" s="12" t="s">
        <v>28</v>
      </c>
      <c r="BO11" s="11" t="s">
        <v>27</v>
      </c>
      <c r="BP11" s="12" t="s">
        <v>28</v>
      </c>
    </row>
    <row r="12" spans="1:70" x14ac:dyDescent="0.25">
      <c r="A12" s="20"/>
      <c r="B12" s="18">
        <v>42309</v>
      </c>
      <c r="C12" s="18">
        <v>42318</v>
      </c>
      <c r="D12" s="20"/>
      <c r="E12" s="20"/>
      <c r="F12" s="39">
        <f>NETWORKDAYS.INTL(B12,C12,1,PLANNING!I2:I14)</f>
        <v>7</v>
      </c>
      <c r="G12" s="19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</row>
    <row r="13" spans="1:70" x14ac:dyDescent="0.25">
      <c r="A13" s="20"/>
      <c r="B13" s="18">
        <v>42309</v>
      </c>
      <c r="C13" s="18">
        <v>42319</v>
      </c>
      <c r="D13" s="20"/>
      <c r="E13" s="20"/>
      <c r="F13" s="39">
        <f>NETWORKDAYS.INTL(B13,C13,1,PLANNING!I3:I15)</f>
        <v>7</v>
      </c>
      <c r="G13" s="19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</row>
    <row r="14" spans="1:70" x14ac:dyDescent="0.25">
      <c r="A14" s="20"/>
      <c r="B14" s="18"/>
      <c r="C14" s="18"/>
      <c r="D14" s="20"/>
      <c r="E14" s="20"/>
      <c r="F14" s="39">
        <f>NETWORKDAYS.INTL(B14,C14,1,PLANNING!I4:I16)</f>
        <v>0</v>
      </c>
      <c r="G14" s="19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</row>
    <row r="15" spans="1:70" x14ac:dyDescent="0.25">
      <c r="A15" s="20"/>
      <c r="B15" s="18"/>
      <c r="C15" s="18"/>
      <c r="D15" s="20"/>
      <c r="E15" s="20"/>
      <c r="F15" s="39">
        <f>NETWORKDAYS.INTL(B15,C15,1,PLANNING!I5:I17)</f>
        <v>0</v>
      </c>
      <c r="G15" s="19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</row>
    <row r="16" spans="1:70" x14ac:dyDescent="0.25">
      <c r="A16" s="20"/>
      <c r="B16" s="18"/>
      <c r="C16" s="18"/>
      <c r="D16" s="20"/>
      <c r="E16" s="20"/>
      <c r="F16" s="39">
        <f>NETWORKDAYS.INTL(B16,C16,1,PLANNING!I6:I18)</f>
        <v>0</v>
      </c>
      <c r="G16" s="19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</row>
    <row r="17" spans="1:68" x14ac:dyDescent="0.25">
      <c r="A17" s="20"/>
      <c r="B17" s="18"/>
      <c r="C17" s="18"/>
      <c r="D17" s="20"/>
      <c r="E17" s="20"/>
      <c r="F17" s="39">
        <f>NETWORKDAYS.INTL(B17,C17,1,PLANNING!I7:I19)</f>
        <v>0</v>
      </c>
      <c r="G17" s="19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</row>
    <row r="18" spans="1:68" x14ac:dyDescent="0.25">
      <c r="A18" s="20"/>
      <c r="B18" s="18"/>
      <c r="C18" s="18"/>
      <c r="D18" s="20"/>
      <c r="E18" s="20"/>
      <c r="F18" s="39">
        <f>NETWORKDAYS.INTL(B18,C18,1,PLANNING!I8:I20)</f>
        <v>0</v>
      </c>
      <c r="G18" s="19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</row>
    <row r="19" spans="1:68" x14ac:dyDescent="0.25">
      <c r="A19" s="20"/>
      <c r="B19" s="18"/>
      <c r="C19" s="18"/>
      <c r="D19" s="20"/>
      <c r="E19" s="20"/>
      <c r="F19" s="39">
        <f>NETWORKDAYS.INTL(B19,C19,1,PLANNING!I9:I21)</f>
        <v>0</v>
      </c>
      <c r="G19" s="19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</row>
    <row r="20" spans="1:68" x14ac:dyDescent="0.25">
      <c r="A20" s="20"/>
      <c r="B20" s="18"/>
      <c r="C20" s="18"/>
      <c r="D20" s="20"/>
      <c r="E20" s="20"/>
      <c r="F20" s="39">
        <f>NETWORKDAYS.INTL(B20,C20,1,PLANNING!I10:I22)</f>
        <v>0</v>
      </c>
      <c r="G20" s="19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</row>
    <row r="21" spans="1:68" x14ac:dyDescent="0.25">
      <c r="A21" s="20"/>
      <c r="B21" s="18"/>
      <c r="C21" s="18"/>
      <c r="D21" s="20"/>
      <c r="E21" s="20"/>
      <c r="F21" s="39">
        <f>NETWORKDAYS.INTL(B21,C21,1,PLANNING!I11:I23)</f>
        <v>0</v>
      </c>
      <c r="G21" s="19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</row>
    <row r="22" spans="1:68" x14ac:dyDescent="0.25">
      <c r="A22" s="20"/>
      <c r="B22" s="18"/>
      <c r="C22" s="18"/>
      <c r="D22" s="20"/>
      <c r="E22" s="20"/>
      <c r="F22" s="39">
        <f>NETWORKDAYS.INTL(B22,C22,1,PLANNING!I12:I24)</f>
        <v>0</v>
      </c>
      <c r="G22" s="19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</row>
    <row r="23" spans="1:68" x14ac:dyDescent="0.25">
      <c r="A23" s="20"/>
      <c r="B23" s="18"/>
      <c r="C23" s="18"/>
      <c r="D23" s="20"/>
      <c r="E23" s="20"/>
      <c r="F23" s="39">
        <f>NETWORKDAYS.INTL(B23,C23,1,PLANNING!I13:I25)</f>
        <v>0</v>
      </c>
      <c r="G23" s="19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</row>
    <row r="24" spans="1:68" x14ac:dyDescent="0.25">
      <c r="A24" s="20"/>
      <c r="B24" s="18"/>
      <c r="C24" s="18"/>
      <c r="D24" s="20"/>
      <c r="E24" s="20"/>
      <c r="F24" s="39">
        <f>NETWORKDAYS.INTL(B24,C24,1,PLANNING!I14:I26)</f>
        <v>0</v>
      </c>
      <c r="G24" s="19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</row>
    <row r="25" spans="1:68" x14ac:dyDescent="0.25">
      <c r="A25" s="20"/>
      <c r="B25" s="18"/>
      <c r="C25" s="18"/>
      <c r="D25" s="20"/>
      <c r="E25" s="20"/>
      <c r="F25" s="39">
        <f>NETWORKDAYS.INTL(B25,C25,1,PLANNING!I15:I27)</f>
        <v>0</v>
      </c>
      <c r="G25" s="19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</row>
    <row r="26" spans="1:68" x14ac:dyDescent="0.25">
      <c r="A26" s="20"/>
      <c r="B26" s="18"/>
      <c r="C26" s="18"/>
      <c r="D26" s="20"/>
      <c r="E26" s="20"/>
      <c r="F26" s="39">
        <f>NETWORKDAYS.INTL(B26,C26,1,PLANNING!I16:I28)</f>
        <v>0</v>
      </c>
      <c r="G26" s="19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</row>
    <row r="27" spans="1:68" x14ac:dyDescent="0.25">
      <c r="A27" s="20"/>
      <c r="B27" s="18"/>
      <c r="C27" s="18"/>
      <c r="D27" s="20"/>
      <c r="E27" s="20"/>
      <c r="F27" s="39">
        <f>NETWORKDAYS.INTL(B27,C27,1,PLANNING!I17:I29)</f>
        <v>0</v>
      </c>
      <c r="G27" s="19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</row>
    <row r="28" spans="1:68" x14ac:dyDescent="0.25">
      <c r="A28" s="20"/>
      <c r="B28" s="18"/>
      <c r="C28" s="18"/>
      <c r="D28" s="20"/>
      <c r="E28" s="20"/>
      <c r="F28" s="39">
        <f>NETWORKDAYS.INTL(B28,C28,1,PLANNING!I18:I30)</f>
        <v>0</v>
      </c>
      <c r="G28" s="19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</row>
    <row r="29" spans="1:68" x14ac:dyDescent="0.25">
      <c r="A29" s="20"/>
      <c r="B29" s="18"/>
      <c r="C29" s="18"/>
      <c r="D29" s="20"/>
      <c r="E29" s="20"/>
      <c r="F29" s="39">
        <f>NETWORKDAYS.INTL(B29,C29,1,PLANNING!I19:I31)</f>
        <v>0</v>
      </c>
      <c r="G29" s="19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</row>
    <row r="30" spans="1:68" x14ac:dyDescent="0.25">
      <c r="A30" s="20"/>
      <c r="B30" s="18"/>
      <c r="C30" s="18"/>
      <c r="D30" s="20"/>
      <c r="E30" s="20"/>
      <c r="F30" s="39">
        <f>NETWORKDAYS.INTL(B30,C30,1,PLANNING!I20:I32)</f>
        <v>0</v>
      </c>
      <c r="G30" s="19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</row>
    <row r="31" spans="1:68" x14ac:dyDescent="0.25">
      <c r="A31" s="20"/>
      <c r="B31" s="18"/>
      <c r="C31" s="18"/>
      <c r="D31" s="20"/>
      <c r="E31" s="20"/>
      <c r="F31" s="39">
        <f>NETWORKDAYS.INTL(B31,C31,1,PLANNING!I21:I33)</f>
        <v>0</v>
      </c>
      <c r="G31" s="19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</row>
    <row r="32" spans="1:68" x14ac:dyDescent="0.25">
      <c r="A32" s="20"/>
      <c r="B32" s="18"/>
      <c r="C32" s="18"/>
      <c r="D32" s="20"/>
      <c r="E32" s="20"/>
      <c r="F32" s="39">
        <f>NETWORKDAYS.INTL(B32,C32,1,PLANNING!I22:I34)</f>
        <v>0</v>
      </c>
      <c r="G32" s="19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</row>
    <row r="33" spans="1:68" x14ac:dyDescent="0.25">
      <c r="A33" s="20"/>
      <c r="B33" s="18"/>
      <c r="C33" s="18"/>
      <c r="D33" s="20"/>
      <c r="E33" s="20"/>
      <c r="F33" s="39">
        <f>NETWORKDAYS.INTL(B33,C33,1,PLANNING!I23:I35)</f>
        <v>0</v>
      </c>
      <c r="G33" s="19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</row>
    <row r="34" spans="1:68" x14ac:dyDescent="0.25">
      <c r="A34" s="20"/>
      <c r="B34" s="18"/>
      <c r="C34" s="18"/>
      <c r="D34" s="20"/>
      <c r="E34" s="20"/>
      <c r="F34" s="39">
        <f>NETWORKDAYS.INTL(B34,C34,1,PLANNING!I24:I36)</f>
        <v>0</v>
      </c>
      <c r="G34" s="19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</row>
    <row r="35" spans="1:68" x14ac:dyDescent="0.25">
      <c r="A35" s="20"/>
      <c r="B35" s="18"/>
      <c r="C35" s="18"/>
      <c r="D35" s="20"/>
      <c r="E35" s="20"/>
      <c r="F35" s="39">
        <f>NETWORKDAYS.INTL(B35,C35,1,PLANNING!I25:I37)</f>
        <v>0</v>
      </c>
      <c r="G35" s="19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</row>
    <row r="36" spans="1:68" x14ac:dyDescent="0.25">
      <c r="A36" s="20"/>
      <c r="B36" s="18"/>
      <c r="C36" s="18"/>
      <c r="D36" s="20"/>
      <c r="E36" s="20"/>
      <c r="F36" s="39">
        <f>NETWORKDAYS.INTL(B36,C36,1,PLANNING!I26:I38)</f>
        <v>0</v>
      </c>
      <c r="G36" s="19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</row>
    <row r="37" spans="1:68" x14ac:dyDescent="0.25">
      <c r="A37" s="20"/>
      <c r="B37" s="18"/>
      <c r="C37" s="18"/>
      <c r="D37" s="20"/>
      <c r="E37" s="20"/>
      <c r="F37" s="39">
        <f>NETWORKDAYS.INTL(B37,C37,1,PLANNING!I27:I39)</f>
        <v>0</v>
      </c>
      <c r="G37" s="19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</row>
    <row r="38" spans="1:68" x14ac:dyDescent="0.25">
      <c r="B38" s="18"/>
      <c r="C38" s="18"/>
      <c r="D38" s="20"/>
      <c r="E38" s="20"/>
      <c r="F38" s="39">
        <f>NETWORKDAYS.INTL(B38,C38,1,PLANNING!I28:I40)</f>
        <v>0</v>
      </c>
      <c r="G38" s="19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</row>
  </sheetData>
  <mergeCells count="98">
    <mergeCell ref="AA10:AB10"/>
    <mergeCell ref="B10:C10"/>
    <mergeCell ref="M10:N10"/>
    <mergeCell ref="K10:L10"/>
    <mergeCell ref="I10:J10"/>
    <mergeCell ref="G10:H10"/>
    <mergeCell ref="O10:P10"/>
    <mergeCell ref="Q10:R10"/>
    <mergeCell ref="S10:T10"/>
    <mergeCell ref="U10:V10"/>
    <mergeCell ref="W10:X10"/>
    <mergeCell ref="Y10:Z10"/>
    <mergeCell ref="AW10:AX10"/>
    <mergeCell ref="AY10:AZ10"/>
    <mergeCell ref="AC10:AD10"/>
    <mergeCell ref="AE10:AF10"/>
    <mergeCell ref="AG10:AH10"/>
    <mergeCell ref="AI10:AJ10"/>
    <mergeCell ref="AK10:AL10"/>
    <mergeCell ref="AM10:AN10"/>
    <mergeCell ref="I9:J9"/>
    <mergeCell ref="G9:H9"/>
    <mergeCell ref="O9:P9"/>
    <mergeCell ref="Q9:R9"/>
    <mergeCell ref="S9:T9"/>
    <mergeCell ref="AG9:AH9"/>
    <mergeCell ref="BM10:BN10"/>
    <mergeCell ref="BO10:BP10"/>
    <mergeCell ref="M9:N9"/>
    <mergeCell ref="K9:L9"/>
    <mergeCell ref="U9:V9"/>
    <mergeCell ref="BA10:BB10"/>
    <mergeCell ref="BC10:BD10"/>
    <mergeCell ref="BE10:BF10"/>
    <mergeCell ref="BG10:BH10"/>
    <mergeCell ref="BI10:BJ10"/>
    <mergeCell ref="BK10:BL10"/>
    <mergeCell ref="AO10:AP10"/>
    <mergeCell ref="AQ10:AR10"/>
    <mergeCell ref="AS10:AT10"/>
    <mergeCell ref="AU10:AV10"/>
    <mergeCell ref="W9:X9"/>
    <mergeCell ref="Y9:Z9"/>
    <mergeCell ref="AA9:AB9"/>
    <mergeCell ref="AC9:AD9"/>
    <mergeCell ref="AE9:AF9"/>
    <mergeCell ref="BE9:BF9"/>
    <mergeCell ref="AI9:AJ9"/>
    <mergeCell ref="AK9:AL9"/>
    <mergeCell ref="AM9:AN9"/>
    <mergeCell ref="AO9:AP9"/>
    <mergeCell ref="AQ9:AR9"/>
    <mergeCell ref="AS9:AT9"/>
    <mergeCell ref="AU9:AV9"/>
    <mergeCell ref="AW9:AX9"/>
    <mergeCell ref="AY9:AZ9"/>
    <mergeCell ref="BA9:BB9"/>
    <mergeCell ref="BC9:BD9"/>
    <mergeCell ref="BG9:BH9"/>
    <mergeCell ref="BI9:BJ9"/>
    <mergeCell ref="BK9:BL9"/>
    <mergeCell ref="BM9:BN9"/>
    <mergeCell ref="BO9:BP9"/>
    <mergeCell ref="AC8:AD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Y8:Z8"/>
    <mergeCell ref="AA8:AB8"/>
    <mergeCell ref="BA8:BB8"/>
    <mergeCell ref="AE8:AF8"/>
    <mergeCell ref="AG8:AH8"/>
    <mergeCell ref="AI8:AJ8"/>
    <mergeCell ref="AK8:AL8"/>
    <mergeCell ref="AM8:AN8"/>
    <mergeCell ref="AO8:AP8"/>
    <mergeCell ref="A10:A11"/>
    <mergeCell ref="D10:D11"/>
    <mergeCell ref="E10:E11"/>
    <mergeCell ref="F10:F11"/>
    <mergeCell ref="BO8:BP8"/>
    <mergeCell ref="BC8:BD8"/>
    <mergeCell ref="BE8:BF8"/>
    <mergeCell ref="BG8:BH8"/>
    <mergeCell ref="BI8:BJ8"/>
    <mergeCell ref="BK8:BL8"/>
    <mergeCell ref="BM8:BN8"/>
    <mergeCell ref="AQ8:AR8"/>
    <mergeCell ref="AS8:AT8"/>
    <mergeCell ref="AU8:AV8"/>
    <mergeCell ref="AW8:AX8"/>
    <mergeCell ref="AY8:AZ8"/>
  </mergeCells>
  <conditionalFormatting sqref="S12:S38 U12:U38 W12:W38 Y12:Y38 AA12:AA38 AC12:AC38 AE12:AE38 AE11 AC11 AA11 Y11 W11 U11 S11 AG11:AG38 AI11:AI38 AK11:AK38 AM11:AM38 AO11:AO38 AQ11:AQ38 AS11:AS38 AU11:AU38 AW11:AW38 AY11:AY38 BA11:BA38 BC11:BC38 BE11:BE38 BG11:BG38 BI11:BI38 BK11:BK38 BM11:BM38 BO11:BO38 G11:G38 I11:I38 K11:K38 M11:M38 O11:O38 Q11:Q38 G10:BP10">
    <cfRule type="expression" dxfId="4" priority="13">
      <formula>WEEKDAY(G$9:H$9,2)&gt;5</formula>
    </cfRule>
  </conditionalFormatting>
  <conditionalFormatting sqref="H11:H38 J11:J38 L11:L38 N11:N38 P11:P38 R11:R38 T11:T38 V11:V38 X11:X38 Z11:Z38 AB11:AB38 AD11:AD38 AF11:AF38 AH11:AH38 AJ11:AJ38 AL11:AL38 AN11:AN38 AP11:AP38 AR11:AR38 AT11:AT38 AV11:AV38 AX11:AX38 AZ11:AZ38 BB11:BB38 BD11:BD38 BF11:BF38 BH11:BH38 BJ11:BJ38 BL11:BL38 BN11:BN38 BP11:BP38">
    <cfRule type="expression" dxfId="3" priority="12">
      <formula>WEEKDAY(G$9:H$9,2)&gt;5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0</xdr:col>
                    <xdr:colOff>0</xdr:colOff>
                    <xdr:row>2</xdr:row>
                    <xdr:rowOff>180975</xdr:rowOff>
                  </from>
                  <to>
                    <xdr:col>0</xdr:col>
                    <xdr:colOff>1704975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2</xdr:col>
                    <xdr:colOff>0</xdr:colOff>
                    <xdr:row>2</xdr:row>
                    <xdr:rowOff>171450</xdr:rowOff>
                  </from>
                  <to>
                    <xdr:col>3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autoLine="0" autoPict="0">
                <anchor moveWithCells="1">
                  <from>
                    <xdr:col>3</xdr:col>
                    <xdr:colOff>742950</xdr:colOff>
                    <xdr:row>2</xdr:row>
                    <xdr:rowOff>171450</xdr:rowOff>
                  </from>
                  <to>
                    <xdr:col>5</xdr:col>
                    <xdr:colOff>390525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I15" sqref="I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PLANNING</vt:lpstr>
      <vt:lpstr>GESTION DES ABSENCES</vt:lpstr>
      <vt:lpstr>COMPTEURS D'HEURES</vt:lpstr>
      <vt:lpstr>GRAPH</vt:lpstr>
      <vt:lpstr>CALENDRIER</vt:lpstr>
      <vt:lpstr>Année</vt:lpstr>
      <vt:lpstr>Pâques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</dc:creator>
  <cp:lastModifiedBy>Melissa</cp:lastModifiedBy>
  <dcterms:created xsi:type="dcterms:W3CDTF">2015-10-27T15:09:16Z</dcterms:created>
  <dcterms:modified xsi:type="dcterms:W3CDTF">2015-11-17T16:01:52Z</dcterms:modified>
</cp:coreProperties>
</file>