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ino\Documents\"/>
    </mc:Choice>
  </mc:AlternateContent>
  <bookViews>
    <workbookView xWindow="0" yWindow="0" windowWidth="16815" windowHeight="7755" activeTab="1"/>
  </bookViews>
  <sheets>
    <sheet name="config" sheetId="1" r:id="rId1"/>
    <sheet name="Animation" sheetId="4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L3" i="1" l="1"/>
  <c r="L2" i="1"/>
  <c r="Z16" i="4"/>
  <c r="D9" i="1" s="1"/>
  <c r="Z15" i="4" l="1"/>
  <c r="D16" i="1" s="1"/>
  <c r="B16" i="1" s="1"/>
  <c r="B21" i="1" s="1"/>
  <c r="D21" i="1" s="1"/>
  <c r="J17" i="4" s="1"/>
  <c r="BC20" i="4" s="1"/>
  <c r="B9" i="1"/>
  <c r="B14" i="1" s="1"/>
  <c r="D13" i="1"/>
  <c r="D12" i="1"/>
  <c r="D11" i="1"/>
  <c r="D6" i="1"/>
  <c r="C6" i="1"/>
  <c r="B6" i="1"/>
  <c r="D5" i="1"/>
  <c r="C5" i="1"/>
  <c r="B5" i="1"/>
  <c r="D4" i="1"/>
  <c r="C4" i="1"/>
  <c r="B4" i="1"/>
  <c r="B2" i="1"/>
  <c r="A21" i="1" l="1"/>
  <c r="AE20" i="4"/>
  <c r="AI20" i="4"/>
  <c r="AM20" i="4"/>
  <c r="AQ20" i="4"/>
  <c r="AU20" i="4"/>
  <c r="AY20" i="4"/>
  <c r="AD21" i="4"/>
  <c r="AH21" i="4"/>
  <c r="AL21" i="4"/>
  <c r="AP21" i="4"/>
  <c r="AT21" i="4"/>
  <c r="AX21" i="4"/>
  <c r="AG20" i="4"/>
  <c r="AK20" i="4"/>
  <c r="AO20" i="4"/>
  <c r="AS20" i="4"/>
  <c r="AW20" i="4"/>
  <c r="BA20" i="4"/>
  <c r="AF21" i="4"/>
  <c r="AJ21" i="4"/>
  <c r="AN21" i="4"/>
  <c r="AR21" i="4"/>
  <c r="AV21" i="4"/>
  <c r="AZ21" i="4"/>
  <c r="A14" i="1"/>
  <c r="C14" i="1"/>
  <c r="D14" i="1" s="1"/>
  <c r="J15" i="4" l="1"/>
  <c r="J16" i="4"/>
  <c r="BC22" i="4" s="1"/>
  <c r="H23" i="4" l="1"/>
  <c r="L23" i="4"/>
  <c r="P23" i="4"/>
  <c r="T23" i="4"/>
  <c r="X23" i="4"/>
  <c r="AB23" i="4"/>
  <c r="AF23" i="4"/>
  <c r="AJ23" i="4"/>
  <c r="AN23" i="4"/>
  <c r="AR23" i="4"/>
  <c r="AV23" i="4"/>
  <c r="AZ23" i="4"/>
  <c r="F23" i="4"/>
  <c r="J23" i="4"/>
  <c r="N23" i="4"/>
  <c r="R23" i="4"/>
  <c r="V23" i="4"/>
  <c r="Z23" i="4"/>
  <c r="AD23" i="4"/>
  <c r="AH23" i="4"/>
  <c r="AL23" i="4"/>
  <c r="AP23" i="4"/>
  <c r="AT23" i="4"/>
  <c r="AX23" i="4"/>
  <c r="E22" i="4"/>
  <c r="I22" i="4"/>
  <c r="M22" i="4"/>
  <c r="Q22" i="4"/>
  <c r="U22" i="4"/>
  <c r="Y22" i="4"/>
  <c r="AC22" i="4"/>
  <c r="AG22" i="4"/>
  <c r="AK22" i="4"/>
  <c r="AO22" i="4"/>
  <c r="AS22" i="4"/>
  <c r="AW22" i="4"/>
  <c r="BA22" i="4"/>
  <c r="G22" i="4"/>
  <c r="K22" i="4"/>
  <c r="O22" i="4"/>
  <c r="S22" i="4"/>
  <c r="W22" i="4"/>
  <c r="AA22" i="4"/>
  <c r="AE22" i="4"/>
  <c r="AI22" i="4"/>
  <c r="AM22" i="4"/>
  <c r="AQ22" i="4"/>
  <c r="AU22" i="4"/>
  <c r="AY22" i="4"/>
</calcChain>
</file>

<file path=xl/sharedStrings.xml><?xml version="1.0" encoding="utf-8"?>
<sst xmlns="http://schemas.openxmlformats.org/spreadsheetml/2006/main" count="53" uniqueCount="43">
  <si>
    <t>Mode en cours :</t>
  </si>
  <si>
    <t>Position commutateur</t>
  </si>
  <si>
    <t>Min : 0</t>
  </si>
  <si>
    <t>Max : 5000</t>
  </si>
  <si>
    <t>Nuit réduit</t>
  </si>
  <si>
    <t>S1</t>
  </si>
  <si>
    <t>position Automatique</t>
  </si>
  <si>
    <t>Position manuel</t>
  </si>
  <si>
    <t>Arret</t>
  </si>
  <si>
    <t>Nuit</t>
  </si>
  <si>
    <t>S2</t>
  </si>
  <si>
    <t>Jour</t>
  </si>
  <si>
    <t>Régime :</t>
  </si>
  <si>
    <t>Heure :</t>
  </si>
  <si>
    <t>Cellule J/N</t>
  </si>
  <si>
    <t>Variation</t>
  </si>
  <si>
    <t xml:space="preserve">Nuit </t>
  </si>
  <si>
    <t>X =</t>
  </si>
  <si>
    <t>Luminancemètre</t>
  </si>
  <si>
    <t>X &lt; S1</t>
  </si>
  <si>
    <t>Renfort éteint</t>
  </si>
  <si>
    <t>S1 &lt; X &lt; S2</t>
  </si>
  <si>
    <t>Jour couvert</t>
  </si>
  <si>
    <t>S2 &lt; X</t>
  </si>
  <si>
    <t>Plein soleil</t>
  </si>
  <si>
    <t>heure</t>
  </si>
  <si>
    <t>Unité</t>
  </si>
  <si>
    <t>Lumens</t>
  </si>
  <si>
    <t>Regime renfort</t>
  </si>
  <si>
    <t>Regime base S</t>
  </si>
  <si>
    <t>Regime Base N</t>
  </si>
  <si>
    <t>Defaut</t>
  </si>
  <si>
    <t>Luminance</t>
  </si>
  <si>
    <t>Heure</t>
  </si>
  <si>
    <t>http://forum.excel-pratique.com/excel/incrementation-de-1-dans-une-cellule-a-chaque-seconde-t70822.html</t>
  </si>
  <si>
    <t>variation de l'éclairage : 25%</t>
  </si>
  <si>
    <t>variation de l'éclairage : 50%</t>
  </si>
  <si>
    <t>variation de l'éclairage : 100%</t>
  </si>
  <si>
    <t>Arrêt ou défaut</t>
  </si>
  <si>
    <t>Renfort Circuit 1</t>
  </si>
  <si>
    <t>Circuit Base secours</t>
  </si>
  <si>
    <t>Circuit Base normal</t>
  </si>
  <si>
    <t>Renfort Circuit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</si>
</sst>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0"/>
      <color rgb="FF000000"/>
      <name val="Arial"/>
    </font>
    <font>
      <sz val="10"/>
      <name val="Arial"/>
    </font>
    <font>
      <sz val="11"/>
      <color rgb="FF000000"/>
      <name val="Inconsolata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8"/>
      <color rgb="FF000000"/>
      <name val="Arial"/>
      <family val="2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7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9DAF8"/>
        <bgColor rgb="FFC9DAF8"/>
      </patternFill>
    </fill>
    <fill>
      <patternFill patternType="solid">
        <fgColor rgb="FFFFFFFF"/>
        <bgColor rgb="FFFFFFFF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3">
    <xf numFmtId="0" fontId="0" fillId="0" borderId="0"/>
    <xf numFmtId="0" fontId="6" fillId="0" borderId="0"/>
    <xf numFmtId="0" fontId="7" fillId="0" borderId="0" applyNumberFormat="0" applyFill="0" applyBorder="0" applyAlignment="0" applyProtection="0"/>
  </cellStyleXfs>
  <cellXfs count="37">
    <xf numFmtId="0" fontId="0" fillId="0" borderId="0" xfId="0" applyFont="1" applyAlignment="1"/>
    <xf numFmtId="0" fontId="1" fillId="0" borderId="0" xfId="0" applyFont="1" applyAlignment="1"/>
    <xf numFmtId="0" fontId="1" fillId="2" borderId="0" xfId="0" applyFont="1" applyFill="1" applyAlignment="1"/>
    <xf numFmtId="0" fontId="1" fillId="0" borderId="1" xfId="0" applyFont="1" applyBorder="1" applyAlignment="1"/>
    <xf numFmtId="0" fontId="2" fillId="3" borderId="1" xfId="0" applyFont="1" applyFill="1" applyBorder="1"/>
    <xf numFmtId="0" fontId="1" fillId="0" borderId="1" xfId="0" applyFont="1" applyBorder="1"/>
    <xf numFmtId="9" fontId="1" fillId="0" borderId="1" xfId="0" applyNumberFormat="1" applyFont="1" applyBorder="1" applyAlignment="1"/>
    <xf numFmtId="0" fontId="1" fillId="0" borderId="0" xfId="0" applyFont="1" applyAlignment="1">
      <alignment horizontal="right"/>
    </xf>
    <xf numFmtId="0" fontId="0" fillId="0" borderId="2" xfId="0" applyFont="1" applyBorder="1" applyAlignment="1"/>
    <xf numFmtId="0" fontId="1" fillId="0" borderId="2" xfId="0" applyFont="1" applyBorder="1" applyAlignment="1"/>
    <xf numFmtId="0" fontId="1" fillId="4" borderId="2" xfId="0" applyFont="1" applyFill="1" applyBorder="1" applyAlignment="1"/>
    <xf numFmtId="0" fontId="0" fillId="4" borderId="2" xfId="0" applyFont="1" applyFill="1" applyBorder="1" applyAlignment="1"/>
    <xf numFmtId="0" fontId="0" fillId="0" borderId="0" xfId="0" applyFont="1" applyFill="1" applyBorder="1" applyAlignment="1"/>
    <xf numFmtId="0" fontId="3" fillId="0" borderId="0" xfId="0" applyFont="1" applyAlignment="1"/>
    <xf numFmtId="0" fontId="0" fillId="0" borderId="3" xfId="0" applyFont="1" applyBorder="1" applyAlignment="1"/>
    <xf numFmtId="0" fontId="5" fillId="0" borderId="0" xfId="0" applyFont="1" applyAlignment="1"/>
    <xf numFmtId="0" fontId="5" fillId="0" borderId="3" xfId="0" applyFont="1" applyBorder="1" applyAlignment="1"/>
    <xf numFmtId="0" fontId="3" fillId="0" borderId="0" xfId="0" applyFont="1" applyAlignment="1">
      <alignment horizontal="right"/>
    </xf>
    <xf numFmtId="0" fontId="6" fillId="0" borderId="0" xfId="1"/>
    <xf numFmtId="0" fontId="7" fillId="0" borderId="0" xfId="2"/>
    <xf numFmtId="0" fontId="6" fillId="0" borderId="0" xfId="1" applyBorder="1"/>
    <xf numFmtId="0" fontId="4" fillId="0" borderId="0" xfId="1" applyFont="1"/>
    <xf numFmtId="0" fontId="6" fillId="0" borderId="0" xfId="1" applyAlignment="1">
      <alignment horizontal="center" vertical="center" wrapText="1"/>
    </xf>
    <xf numFmtId="0" fontId="8" fillId="0" borderId="4" xfId="1" applyFont="1" applyBorder="1" applyAlignment="1">
      <alignment horizontal="center" vertical="center"/>
    </xf>
    <xf numFmtId="0" fontId="8" fillId="0" borderId="5" xfId="1" applyFont="1" applyBorder="1" applyAlignment="1">
      <alignment horizontal="center" vertical="center"/>
    </xf>
    <xf numFmtId="0" fontId="8" fillId="0" borderId="6" xfId="1" applyFont="1" applyBorder="1" applyAlignment="1">
      <alignment horizontal="center" vertical="center"/>
    </xf>
    <xf numFmtId="0" fontId="8" fillId="0" borderId="7" xfId="1" applyFont="1" applyBorder="1" applyAlignment="1">
      <alignment horizontal="center" vertical="center"/>
    </xf>
    <xf numFmtId="0" fontId="8" fillId="0" borderId="8" xfId="1" applyFont="1" applyBorder="1" applyAlignment="1">
      <alignment horizontal="center" vertical="center"/>
    </xf>
    <xf numFmtId="0" fontId="8" fillId="0" borderId="9" xfId="1" applyFont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4" fillId="0" borderId="0" xfId="1" applyFont="1" applyAlignment="1">
      <alignment horizontal="center"/>
    </xf>
    <xf numFmtId="0" fontId="6" fillId="5" borderId="0" xfId="1" applyFill="1"/>
    <xf numFmtId="0" fontId="0" fillId="6" borderId="0" xfId="0" applyFont="1" applyFill="1" applyAlignment="1"/>
    <xf numFmtId="0" fontId="0" fillId="7" borderId="0" xfId="0" applyFont="1" applyFill="1" applyAlignment="1"/>
    <xf numFmtId="0" fontId="0" fillId="8" borderId="0" xfId="0" applyFont="1" applyFill="1" applyAlignment="1"/>
    <xf numFmtId="0" fontId="6" fillId="0" borderId="0" xfId="1" applyAlignment="1">
      <alignment horizontal="center"/>
    </xf>
    <xf numFmtId="0" fontId="6" fillId="0" borderId="0" xfId="1" applyAlignment="1">
      <alignment horizontal="left"/>
    </xf>
  </cellXfs>
  <cellStyles count="3">
    <cellStyle name="Lien hypertexte" xfId="2" builtinId="8"/>
    <cellStyle name="Normal" xfId="0" builtinId="0"/>
    <cellStyle name="Normal 2" xfId="1"/>
  </cellStyles>
  <dxfs count="9">
    <dxf>
      <font>
        <color rgb="FFFFFF00"/>
      </font>
      <fill>
        <patternFill>
          <bgColor rgb="FFFFFF0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43</xdr:col>
      <xdr:colOff>123262</xdr:colOff>
      <xdr:row>1</xdr:row>
      <xdr:rowOff>23837</xdr:rowOff>
    </xdr:from>
    <xdr:to>
      <xdr:col>74</xdr:col>
      <xdr:colOff>145675</xdr:colOff>
      <xdr:row>11</xdr:row>
      <xdr:rowOff>67235</xdr:rowOff>
    </xdr:to>
    <xdr:sp macro="" textlink="">
      <xdr:nvSpPr>
        <xdr:cNvPr id="2" name="ZoneTexte 1"/>
        <xdr:cNvSpPr txBox="1"/>
      </xdr:nvSpPr>
      <xdr:spPr>
        <a:xfrm>
          <a:off x="8516468" y="191925"/>
          <a:ext cx="4885766" cy="172428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à tous !</a:t>
          </a:r>
        </a:p>
        <a:p>
          <a:endParaRPr lang="fr-FR" sz="1100"/>
        </a:p>
        <a:p>
          <a:r>
            <a:rPr lang="fr-FR" sz="1100"/>
            <a:t>Je viens vers vous car je souhaite faire une sorte d'horloge qui va compter 1 heure à chaque seconde qui passe, jusqu'à 24. Une fois a 24 elle reviendrai à 0 et recommencera a évolué jusqu’à 24, en boucle, afin de compter une journée en 24 secondes.</a:t>
          </a:r>
        </a:p>
        <a:p>
          <a:r>
            <a:rPr lang="fr-FR" sz="1100"/>
            <a:t>Cette "horloge" se lancerai à partir d'un bouton et s'arrêterai a partir d'un autre.</a:t>
          </a:r>
        </a:p>
        <a:p>
          <a:r>
            <a:rPr lang="fr-FR" sz="1100"/>
            <a:t>Comment faire cela?</a:t>
          </a:r>
        </a:p>
        <a:p>
          <a:endParaRPr lang="fr-FR" sz="1100"/>
        </a:p>
        <a:p>
          <a:r>
            <a:rPr lang="fr-FR" sz="1100"/>
            <a:t>Merci d'avance,</a:t>
          </a:r>
        </a:p>
        <a:p>
          <a:endParaRPr lang="fr-FR" sz="1100"/>
        </a:p>
        <a:p>
          <a:r>
            <a:rPr lang="fr-FR" sz="1100"/>
            <a:t>Devarkh</a:t>
          </a:r>
        </a:p>
      </xdr:txBody>
    </xdr:sp>
    <xdr:clientData/>
  </xdr:twoCellAnchor>
  <xdr:twoCellAnchor>
    <xdr:from>
      <xdr:col>27</xdr:col>
      <xdr:colOff>38660</xdr:colOff>
      <xdr:row>2</xdr:row>
      <xdr:rowOff>154082</xdr:rowOff>
    </xdr:from>
    <xdr:to>
      <xdr:col>35</xdr:col>
      <xdr:colOff>89648</xdr:colOff>
      <xdr:row>5</xdr:row>
      <xdr:rowOff>39781</xdr:rowOff>
    </xdr:to>
    <xdr:sp macro="[1]!StartCompteur" textlink="">
      <xdr:nvSpPr>
        <xdr:cNvPr id="3" name="ZoneTexte 2"/>
        <xdr:cNvSpPr txBox="1"/>
      </xdr:nvSpPr>
      <xdr:spPr>
        <a:xfrm>
          <a:off x="4274484" y="490258"/>
          <a:ext cx="1306046" cy="389964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Start</a:t>
          </a:r>
        </a:p>
      </xdr:txBody>
    </xdr:sp>
    <xdr:clientData/>
  </xdr:twoCellAnchor>
  <xdr:twoCellAnchor>
    <xdr:from>
      <xdr:col>27</xdr:col>
      <xdr:colOff>27454</xdr:colOff>
      <xdr:row>5</xdr:row>
      <xdr:rowOff>164727</xdr:rowOff>
    </xdr:from>
    <xdr:to>
      <xdr:col>35</xdr:col>
      <xdr:colOff>89647</xdr:colOff>
      <xdr:row>8</xdr:row>
      <xdr:rowOff>44263</xdr:rowOff>
    </xdr:to>
    <xdr:sp macro="[1]!StopCompteur" textlink="">
      <xdr:nvSpPr>
        <xdr:cNvPr id="4" name="ZoneTexte 3"/>
        <xdr:cNvSpPr txBox="1"/>
      </xdr:nvSpPr>
      <xdr:spPr>
        <a:xfrm>
          <a:off x="4263278" y="1005168"/>
          <a:ext cx="1317251" cy="383801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Stop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ino/Downloads/Devarkh%20Compteur%20V0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Devarkh Compteur V001"/>
    </sheetNames>
    <definedNames>
      <definedName name="StartCompteur"/>
      <definedName name="StopCompteur"/>
    </definedNames>
    <sheetDataSet>
      <sheetData sheetId="0"/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ncrementation-de-1-dans-une-cellule-a-chaque-seconde-t7082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1"/>
  <sheetViews>
    <sheetView topLeftCell="C1" zoomScale="85" zoomScaleNormal="85" workbookViewId="0">
      <selection activeCell="L4" sqref="L4"/>
    </sheetView>
  </sheetViews>
  <sheetFormatPr baseColWidth="10" defaultColWidth="14.42578125" defaultRowHeight="15.75" customHeight="1"/>
  <cols>
    <col min="1" max="1" width="19.140625" customWidth="1"/>
    <col min="2" max="2" width="18.42578125" customWidth="1"/>
    <col min="3" max="3" width="19.140625" customWidth="1"/>
    <col min="4" max="4" width="18.42578125" customWidth="1"/>
  </cols>
  <sheetData>
    <row r="1" spans="1:16" ht="15.75" customHeight="1">
      <c r="B1" s="1" t="s">
        <v>0</v>
      </c>
      <c r="D1" s="1" t="s">
        <v>1</v>
      </c>
      <c r="F1" s="8"/>
      <c r="G1" s="8" t="s">
        <v>25</v>
      </c>
      <c r="H1" s="8" t="s">
        <v>25</v>
      </c>
      <c r="I1" s="8" t="s">
        <v>25</v>
      </c>
      <c r="J1" s="8" t="s">
        <v>25</v>
      </c>
      <c r="K1" s="1" t="s">
        <v>2</v>
      </c>
      <c r="L1" s="1" t="s">
        <v>3</v>
      </c>
      <c r="M1" s="12" t="s">
        <v>26</v>
      </c>
    </row>
    <row r="2" spans="1:16" ht="15.75" customHeight="1">
      <c r="B2" t="str">
        <f>IF(D2 = 1, "Mode automatique", IF(D2 = 2, "Manuel", IF( D2 = 3,"Arrêt",0)))</f>
        <v>Mode automatique</v>
      </c>
      <c r="D2" s="2">
        <v>1</v>
      </c>
      <c r="F2" s="9" t="s">
        <v>4</v>
      </c>
      <c r="G2" s="8">
        <v>0</v>
      </c>
      <c r="H2" s="8">
        <v>4</v>
      </c>
      <c r="I2" s="10"/>
      <c r="J2" s="11"/>
      <c r="K2" s="1" t="s">
        <v>5</v>
      </c>
      <c r="L2" s="2">
        <f>Animation!Z13</f>
        <v>1500</v>
      </c>
      <c r="M2" t="s">
        <v>27</v>
      </c>
    </row>
    <row r="3" spans="1:16" ht="15.75" customHeight="1">
      <c r="B3" s="3" t="s">
        <v>6</v>
      </c>
      <c r="C3" s="3" t="s">
        <v>7</v>
      </c>
      <c r="D3" s="3" t="s">
        <v>8</v>
      </c>
      <c r="F3" s="9" t="s">
        <v>9</v>
      </c>
      <c r="G3" s="8">
        <v>20</v>
      </c>
      <c r="H3" s="8">
        <v>24</v>
      </c>
      <c r="I3" s="9">
        <v>4</v>
      </c>
      <c r="J3" s="8">
        <v>8</v>
      </c>
      <c r="K3" s="1" t="s">
        <v>10</v>
      </c>
      <c r="L3" s="2">
        <f>Animation!Z14</f>
        <v>3500</v>
      </c>
      <c r="M3" t="s">
        <v>27</v>
      </c>
    </row>
    <row r="4" spans="1:16" ht="15.75" customHeight="1">
      <c r="A4" s="13">
        <v>1</v>
      </c>
      <c r="B4" s="3">
        <f>IF(D2=1,1,0)</f>
        <v>1</v>
      </c>
      <c r="C4" s="4">
        <f>IF(D2=1,0,0)</f>
        <v>0</v>
      </c>
      <c r="D4" s="4">
        <f>IF(D2=1,0,0)</f>
        <v>0</v>
      </c>
      <c r="F4" s="9" t="s">
        <v>11</v>
      </c>
      <c r="G4" s="8">
        <v>8</v>
      </c>
      <c r="H4" s="8">
        <v>20</v>
      </c>
      <c r="I4" s="10"/>
      <c r="J4" s="11"/>
    </row>
    <row r="5" spans="1:16" ht="15.75" customHeight="1">
      <c r="A5">
        <v>2</v>
      </c>
      <c r="B5" s="4">
        <f>IF(D2=2,0,0)</f>
        <v>0</v>
      </c>
      <c r="C5" s="4">
        <f>IF(D2=2,1,0)</f>
        <v>0</v>
      </c>
      <c r="D5" s="4">
        <f>IF(D2=2,0,0)</f>
        <v>0</v>
      </c>
    </row>
    <row r="6" spans="1:16" ht="15.75" customHeight="1">
      <c r="A6">
        <v>3</v>
      </c>
      <c r="B6" s="3">
        <f>IF(D2=3,0,0)</f>
        <v>0</v>
      </c>
      <c r="C6" s="3">
        <f>IF(D2=3,0,0)</f>
        <v>0</v>
      </c>
      <c r="D6" s="3">
        <f>IF(D2=3,1,0)</f>
        <v>0</v>
      </c>
    </row>
    <row r="8" spans="1:16" ht="15.75" customHeight="1">
      <c r="P8" s="1"/>
    </row>
    <row r="9" spans="1:16" ht="15.75" customHeight="1">
      <c r="A9" s="1" t="s">
        <v>12</v>
      </c>
      <c r="B9" t="str">
        <f>IF(AND(D9&gt;=G2,D9&lt;=H2),"Nuit réduit",IF(AND(D9&gt;=G3,D9&lt;=H3),"Nuit",IF(AND(D9&gt;=I3,D9&lt;=J3),"Nuit",IF(AND(D9&gt;=G4,D9&lt;=H4),"Jour",))))</f>
        <v>Nuit réduit</v>
      </c>
      <c r="C9" s="1" t="s">
        <v>13</v>
      </c>
      <c r="D9" s="2">
        <f>Animation!Z16</f>
        <v>0</v>
      </c>
    </row>
    <row r="10" spans="1:16" ht="15.75" customHeight="1">
      <c r="A10" s="3" t="s">
        <v>14</v>
      </c>
      <c r="B10" s="5"/>
      <c r="C10" s="5"/>
      <c r="D10" s="3" t="s">
        <v>15</v>
      </c>
    </row>
    <row r="11" spans="1:16" ht="15.75" customHeight="1">
      <c r="A11" s="3" t="s">
        <v>11</v>
      </c>
      <c r="B11" s="3">
        <v>1</v>
      </c>
      <c r="C11" s="3">
        <v>1</v>
      </c>
      <c r="D11" s="6" t="str">
        <f>IF(AND(B11=1,C11=1),"100%",)</f>
        <v>100%</v>
      </c>
    </row>
    <row r="12" spans="1:16" ht="15.75" customHeight="1">
      <c r="A12" s="3" t="s">
        <v>16</v>
      </c>
      <c r="B12" s="3">
        <v>1</v>
      </c>
      <c r="C12" s="3">
        <v>0</v>
      </c>
      <c r="D12" s="6" t="str">
        <f>IF(AND(B12=1,C12=0),"50%",)</f>
        <v>50%</v>
      </c>
    </row>
    <row r="13" spans="1:16" ht="15.75" customHeight="1">
      <c r="A13" s="3" t="s">
        <v>4</v>
      </c>
      <c r="B13" s="3">
        <v>0</v>
      </c>
      <c r="C13" s="3">
        <v>0</v>
      </c>
      <c r="D13" s="6" t="str">
        <f>IF(AND(B13=0,C13=0),"25%",)</f>
        <v>25%</v>
      </c>
    </row>
    <row r="14" spans="1:16" ht="15.75" customHeight="1">
      <c r="A14" t="str">
        <f>B9</f>
        <v>Nuit réduit</v>
      </c>
      <c r="B14">
        <f>IF(B9="Nuit réduit",0,IF(B9="Nuit",1,IF(B9="Jour",1,)))</f>
        <v>0</v>
      </c>
      <c r="C14">
        <f>IF(B9="Nuit réduit",0,IF(B9="Nuit",0,IF(B9="Jour",1,)))</f>
        <v>0</v>
      </c>
      <c r="D14" t="str">
        <f>IF(AND(B14=0,C14=0),"25%",IF(AND(B14=1,C14=0),"50%",IF(AND(B14=1,C14=1),"100%",)))</f>
        <v>25%</v>
      </c>
    </row>
    <row r="16" spans="1:16" ht="15.75" customHeight="1">
      <c r="A16" s="1" t="s">
        <v>12</v>
      </c>
      <c r="B16" t="str">
        <f>IF(D16&lt;L2,"Renfort éteint",IF(AND(D16&gt;=L2,D16&lt;L3),"Jour couvert",IF(D16&gt;=L3,"Plein soleil",0)))</f>
        <v>Renfort éteint</v>
      </c>
      <c r="C16" s="7" t="s">
        <v>17</v>
      </c>
      <c r="D16" s="2">
        <f>Animation!Z15</f>
        <v>0</v>
      </c>
    </row>
    <row r="17" spans="1:4" ht="15.75" customHeight="1">
      <c r="A17" s="3" t="s">
        <v>18</v>
      </c>
      <c r="B17" s="3"/>
      <c r="C17" s="3"/>
      <c r="D17" s="3" t="s">
        <v>15</v>
      </c>
    </row>
    <row r="18" spans="1:4" ht="15.75" customHeight="1">
      <c r="A18" s="3" t="s">
        <v>19</v>
      </c>
      <c r="B18" s="3" t="s">
        <v>20</v>
      </c>
      <c r="C18" s="6"/>
      <c r="D18" s="6">
        <v>0</v>
      </c>
    </row>
    <row r="19" spans="1:4" ht="15.75" customHeight="1">
      <c r="A19" s="3" t="s">
        <v>21</v>
      </c>
      <c r="B19" s="3" t="s">
        <v>22</v>
      </c>
      <c r="C19" s="6"/>
      <c r="D19" s="6">
        <v>0.5</v>
      </c>
    </row>
    <row r="20" spans="1:4" ht="15.75" customHeight="1">
      <c r="A20" s="3" t="s">
        <v>23</v>
      </c>
      <c r="B20" s="3" t="s">
        <v>24</v>
      </c>
      <c r="C20" s="6"/>
      <c r="D20" s="6">
        <v>1</v>
      </c>
    </row>
    <row r="21" spans="1:4" ht="15.75" customHeight="1">
      <c r="A21">
        <f>D16</f>
        <v>0</v>
      </c>
      <c r="B21" t="str">
        <f>B16</f>
        <v>Renfort éteint</v>
      </c>
      <c r="D21">
        <f>IF(B21="Renfort éteint", 0, IF(B21= "Jour couvert","50%", IF(B21="Plein soleil","100%")))</f>
        <v>0</v>
      </c>
    </row>
  </sheetData>
  <sheetProtection algorithmName="SHA-512" hashValue="T8bbRKMkD7Ag65Yt3ifS87hSbR9ciWnWU644Tvd4v2hxkELffzlvKpNXbFJwV+GMsHP/iTmJSk7dvmtHb+KxYg==" saltValue="Z4nxMOZS+K9f1SGPN5yRSw==" spinCount="100000" sheet="1" objects="1" scenarios="1"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BQ31"/>
  <sheetViews>
    <sheetView tabSelected="1" zoomScale="70" zoomScaleNormal="70" zoomScalePageLayoutView="85" workbookViewId="0">
      <selection activeCell="J20" sqref="J20"/>
    </sheetView>
  </sheetViews>
  <sheetFormatPr baseColWidth="10" defaultColWidth="2.42578125" defaultRowHeight="14.1" customHeight="1"/>
  <cols>
    <col min="1" max="1" width="2.42578125" style="18"/>
    <col min="2" max="2" width="13.28515625" style="18" customWidth="1"/>
    <col min="3" max="3" width="19.28515625" style="18" bestFit="1" customWidth="1"/>
    <col min="4" max="41" width="2.42578125" style="18"/>
    <col min="42" max="42" width="2.42578125" style="18" customWidth="1"/>
    <col min="43" max="16384" width="2.42578125" style="18"/>
  </cols>
  <sheetData>
    <row r="1" spans="2:53" ht="14.1" customHeight="1">
      <c r="O1" s="19" t="s">
        <v>34</v>
      </c>
    </row>
    <row r="4" spans="2:53" ht="14.1" customHeight="1" thickBot="1"/>
    <row r="5" spans="2:53" ht="14.1" customHeight="1">
      <c r="B5" s="23">
        <v>0</v>
      </c>
      <c r="C5" s="24"/>
    </row>
    <row r="6" spans="2:53" ht="14.1" customHeight="1">
      <c r="B6" s="25"/>
      <c r="C6" s="26"/>
      <c r="D6" s="20"/>
    </row>
    <row r="7" spans="2:53" ht="14.1" customHeight="1">
      <c r="B7" s="25"/>
      <c r="C7" s="26"/>
    </row>
    <row r="8" spans="2:53" ht="14.1" customHeight="1">
      <c r="B8" s="25"/>
      <c r="C8" s="26"/>
    </row>
    <row r="9" spans="2:53" ht="14.1" customHeight="1">
      <c r="B9" s="25"/>
      <c r="C9" s="26"/>
    </row>
    <row r="10" spans="2:53" ht="14.1" customHeight="1" thickBot="1">
      <c r="B10" s="27"/>
      <c r="C10" s="28"/>
    </row>
    <row r="13" spans="2:53" ht="14.1" customHeight="1">
      <c r="U13" s="21" t="s">
        <v>5</v>
      </c>
      <c r="Z13" s="30">
        <v>1500</v>
      </c>
      <c r="AA13" s="30"/>
      <c r="AB13" s="30"/>
      <c r="AC13" s="30"/>
      <c r="AJ13" s="31"/>
      <c r="AK13" s="35" t="s">
        <v>38</v>
      </c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</row>
    <row r="14" spans="2:53" ht="14.1" customHeight="1">
      <c r="D14"/>
      <c r="E14"/>
      <c r="F14"/>
      <c r="G14"/>
      <c r="H14"/>
      <c r="I14" s="17" t="s">
        <v>31</v>
      </c>
      <c r="J14">
        <v>0</v>
      </c>
      <c r="K14"/>
      <c r="L14"/>
      <c r="M14"/>
      <c r="N14"/>
      <c r="O14"/>
      <c r="P14"/>
      <c r="Q14"/>
      <c r="R14"/>
      <c r="S14"/>
      <c r="T14"/>
      <c r="U14" s="13" t="s">
        <v>10</v>
      </c>
      <c r="V14"/>
      <c r="W14"/>
      <c r="X14"/>
      <c r="Y14"/>
      <c r="Z14" s="29">
        <v>3500</v>
      </c>
      <c r="AA14" s="29"/>
      <c r="AB14" s="29"/>
      <c r="AC14" s="29"/>
      <c r="AD14"/>
      <c r="AE14"/>
      <c r="AF14"/>
      <c r="AG14"/>
      <c r="AH14"/>
      <c r="AI14"/>
      <c r="AJ14" s="32"/>
      <c r="AK14" s="36" t="s">
        <v>35</v>
      </c>
      <c r="AL14" s="36"/>
      <c r="AM14" s="36"/>
      <c r="AN14" s="36"/>
      <c r="AO14" s="36"/>
      <c r="AP14" s="36"/>
      <c r="AQ14" s="36"/>
      <c r="AR14" s="36"/>
      <c r="AS14" s="36"/>
      <c r="AT14" s="36"/>
      <c r="AU14" s="36"/>
      <c r="AV14" s="36"/>
      <c r="AW14" s="36"/>
      <c r="AX14" s="36"/>
      <c r="AY14"/>
      <c r="AZ14"/>
      <c r="BA14"/>
    </row>
    <row r="15" spans="2:53" ht="14.1" customHeight="1">
      <c r="D15"/>
      <c r="E15"/>
      <c r="F15"/>
      <c r="G15"/>
      <c r="H15"/>
      <c r="I15" s="17" t="s">
        <v>29</v>
      </c>
      <c r="J15" t="str">
        <f>IF(Animation!J14=1,"S",IF(config!D14="25%","NR",IF(config!D14="50%","N",IF(config!D14="100%","J",))))</f>
        <v>NR</v>
      </c>
      <c r="K15"/>
      <c r="L15"/>
      <c r="M15"/>
      <c r="N15"/>
      <c r="O15"/>
      <c r="P15"/>
      <c r="Q15"/>
      <c r="R15"/>
      <c r="S15"/>
      <c r="T15"/>
      <c r="U15" s="13" t="s">
        <v>32</v>
      </c>
      <c r="V15"/>
      <c r="W15"/>
      <c r="X15"/>
      <c r="Y15"/>
      <c r="Z15" s="29">
        <f>IF(Z16=0,0,IF(Z16=1,50,IF(Z16=2,100,IF(Z16=3,150,IF(Z16=4,300,IF(Z16=5,400,IF(Z16=6,600,IF(Z16=7,800,IF(Z16=8,1000,IF(Z16=9,1250,IF(Z16=10,1500,IF(Z16=11,2500,IF(Z16=12,3500,IF(Z16=13,4000,IF(Z16=14,5000,IF(Z16=15,4500,IF(Z16=16,3499,IF(Z16=17,2500,IF(Z16=18,2000,IF(Z16=19,1499,IF(Z16=20,1000,IF(Z16=21,800,IF(Z16=22,400,IF(Z16=23,100,IF(Z16=24,0)))))))))))))))))))))))))</f>
        <v>0</v>
      </c>
      <c r="AA15" s="29"/>
      <c r="AB15" s="29"/>
      <c r="AC15" s="29"/>
      <c r="AD15"/>
      <c r="AE15"/>
      <c r="AF15"/>
      <c r="AG15"/>
      <c r="AH15"/>
      <c r="AI15"/>
      <c r="AJ15" s="33"/>
      <c r="AK15" s="36" t="s">
        <v>36</v>
      </c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/>
      <c r="AZ15"/>
      <c r="BA15"/>
    </row>
    <row r="16" spans="2:53" ht="14.1" customHeight="1">
      <c r="D16"/>
      <c r="E16"/>
      <c r="F16"/>
      <c r="G16"/>
      <c r="H16"/>
      <c r="I16" s="17" t="s">
        <v>30</v>
      </c>
      <c r="J16" t="str">
        <f>IF(Animation!J14=1,"D",IF(config!D14="25%","NR",IF(config!D14="50%","N",IF(config!D14="100%","J",))))</f>
        <v>NR</v>
      </c>
      <c r="K16"/>
      <c r="L16"/>
      <c r="M16"/>
      <c r="N16"/>
      <c r="O16"/>
      <c r="P16"/>
      <c r="Q16"/>
      <c r="R16"/>
      <c r="S16"/>
      <c r="T16"/>
      <c r="U16" s="13" t="s">
        <v>33</v>
      </c>
      <c r="V16"/>
      <c r="W16"/>
      <c r="X16"/>
      <c r="Y16"/>
      <c r="Z16" s="29">
        <f>B5</f>
        <v>0</v>
      </c>
      <c r="AA16" s="29"/>
      <c r="AB16" s="29"/>
      <c r="AC16" s="29"/>
      <c r="AD16"/>
      <c r="AE16"/>
      <c r="AF16"/>
      <c r="AG16"/>
      <c r="AH16"/>
      <c r="AI16"/>
      <c r="AJ16" s="34"/>
      <c r="AK16" s="36" t="s">
        <v>37</v>
      </c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/>
      <c r="AZ16"/>
      <c r="BA16"/>
    </row>
    <row r="17" spans="3:69" ht="14.1" customHeight="1">
      <c r="D17"/>
      <c r="E17"/>
      <c r="F17"/>
      <c r="G17"/>
      <c r="H17"/>
      <c r="I17" s="17" t="s">
        <v>28</v>
      </c>
      <c r="J17" t="str">
        <f>IF(J14=1,"D",IF(config!D21="50%","JC",IF(config!D21="100%","PS","OFF")))</f>
        <v>OFF</v>
      </c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</row>
    <row r="18" spans="3:69" ht="14.1" customHeight="1"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</row>
    <row r="19" spans="3:69" ht="14.1" customHeight="1"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</row>
    <row r="20" spans="3:69" ht="14.1" customHeight="1">
      <c r="C20" s="18" t="s">
        <v>39</v>
      </c>
      <c r="D20"/>
      <c r="E20" s="15"/>
      <c r="F20"/>
      <c r="G20" s="15"/>
      <c r="H20"/>
      <c r="I20" s="15"/>
      <c r="J20"/>
      <c r="K20" s="15"/>
      <c r="L20"/>
      <c r="M20" s="15"/>
      <c r="N20"/>
      <c r="O20" s="15"/>
      <c r="P20"/>
      <c r="Q20" s="15"/>
      <c r="R20"/>
      <c r="S20" s="15"/>
      <c r="T20"/>
      <c r="U20" s="15"/>
      <c r="V20"/>
      <c r="W20" s="15"/>
      <c r="X20"/>
      <c r="Y20" s="15"/>
      <c r="Z20"/>
      <c r="AA20" s="15"/>
      <c r="AB20"/>
      <c r="AC20" s="15"/>
      <c r="AD20"/>
      <c r="AE20" s="15" t="str">
        <f>IF($J$17="JC","JC",IF($J$17="PS","PS","Ø"))</f>
        <v>Ø</v>
      </c>
      <c r="AF20"/>
      <c r="AG20" s="15" t="str">
        <f>IF($J$17="JC","JC",IF($J$17="PS","PS","Ø"))</f>
        <v>Ø</v>
      </c>
      <c r="AH20"/>
      <c r="AI20" s="15" t="str">
        <f>IF($J$17="JC","JC",IF($J$17="PS","PS","Ø"))</f>
        <v>Ø</v>
      </c>
      <c r="AJ20"/>
      <c r="AK20" s="15" t="str">
        <f>IF($J$17="JC","JC",IF($J$17="PS","PS","Ø"))</f>
        <v>Ø</v>
      </c>
      <c r="AL20"/>
      <c r="AM20" s="15" t="str">
        <f>IF($J$17="JC","JC",IF($J$17="PS","PS","Ø"))</f>
        <v>Ø</v>
      </c>
      <c r="AN20"/>
      <c r="AO20" s="15" t="str">
        <f>IF($J$17="JC","JC",IF($J$17="PS","PS","Ø"))</f>
        <v>Ø</v>
      </c>
      <c r="AP20"/>
      <c r="AQ20" s="15" t="str">
        <f>IF($J$17="JC","JC",IF($J$17="PS","PS","Ø"))</f>
        <v>Ø</v>
      </c>
      <c r="AR20"/>
      <c r="AS20" s="15" t="str">
        <f>IF($J$17="JC","JC",IF($J$17="PS","PS","Ø"))</f>
        <v>Ø</v>
      </c>
      <c r="AT20"/>
      <c r="AU20" s="15" t="str">
        <f>IF($J$17="JC","JC",IF($J$17="PS","PS","Ø"))</f>
        <v>Ø</v>
      </c>
      <c r="AV20"/>
      <c r="AW20" s="15" t="str">
        <f>IF($J$17="JC","JC",IF($J$17="PS","PS","Ø"))</f>
        <v>Ø</v>
      </c>
      <c r="AX20"/>
      <c r="AY20" s="15" t="str">
        <f>IF($J$17="JC","JC",IF($J$17="PS","PS","Ø"))</f>
        <v>Ø</v>
      </c>
      <c r="AZ20"/>
      <c r="BA20" s="15" t="str">
        <f>IF($J$17="JC","JC",IF($J$17="PS","PS","Ø"))</f>
        <v>Ø</v>
      </c>
      <c r="BC20" s="22" t="str">
        <f>IF(J17="OFF","Eclairage de renforcement éteint",IF(J17="PS","Régime de l'éclairage de renfort : Plein soleil",IF(J17="JC","Régime de l'éclairage de renfort : Jour couvert",IF(J17="D","Eclairage en défaut"))))</f>
        <v>Eclairage de renforcement éteint</v>
      </c>
      <c r="BD20" s="22"/>
      <c r="BE20" s="22"/>
      <c r="BF20" s="22"/>
      <c r="BG20" s="22"/>
      <c r="BH20" s="22"/>
      <c r="BI20" s="22"/>
      <c r="BJ20" s="22"/>
      <c r="BK20" s="22"/>
      <c r="BL20" s="22"/>
      <c r="BM20" s="22"/>
      <c r="BN20" s="22"/>
      <c r="BO20" s="22"/>
      <c r="BP20" s="22"/>
      <c r="BQ20" s="22"/>
    </row>
    <row r="21" spans="3:69" ht="14.1" customHeight="1">
      <c r="C21" s="18" t="s">
        <v>42</v>
      </c>
      <c r="D21"/>
      <c r="E21"/>
      <c r="F21" s="15"/>
      <c r="G21"/>
      <c r="H21" s="15"/>
      <c r="I21"/>
      <c r="J21" s="15"/>
      <c r="K21"/>
      <c r="L21" s="15"/>
      <c r="M21"/>
      <c r="N21" s="15"/>
      <c r="O21"/>
      <c r="P21" s="15"/>
      <c r="Q21"/>
      <c r="R21" s="15"/>
      <c r="S21"/>
      <c r="T21" s="15"/>
      <c r="U21"/>
      <c r="V21" s="15"/>
      <c r="W21"/>
      <c r="X21" s="15"/>
      <c r="Y21"/>
      <c r="Z21" s="15"/>
      <c r="AA21"/>
      <c r="AB21" s="15"/>
      <c r="AC21"/>
      <c r="AD21" s="15" t="str">
        <f>IF($J$17="JC","JC",IF($J$17="PS","PS","Ø"))</f>
        <v>Ø</v>
      </c>
      <c r="AE21"/>
      <c r="AF21" s="15" t="str">
        <f>IF($J$17="JC","JC",IF($J$17="PS","PS","Ø"))</f>
        <v>Ø</v>
      </c>
      <c r="AG21"/>
      <c r="AH21" s="15" t="str">
        <f>IF($J$17="JC","JC",IF($J$17="PS","PS","Ø"))</f>
        <v>Ø</v>
      </c>
      <c r="AI21"/>
      <c r="AJ21" s="15" t="str">
        <f>IF($J$17="JC","JC",IF($J$17="PS","PS","Ø"))</f>
        <v>Ø</v>
      </c>
      <c r="AK21"/>
      <c r="AL21" s="15" t="str">
        <f>IF($J$17="JC","JC",IF($J$17="PS","PS","Ø"))</f>
        <v>Ø</v>
      </c>
      <c r="AM21"/>
      <c r="AN21" s="15" t="str">
        <f>IF($J$17="JC","JC",IF($J$17="PS","PS","Ø"))</f>
        <v>Ø</v>
      </c>
      <c r="AO21"/>
      <c r="AP21" s="15" t="str">
        <f>IF($J$17="JC","JC",IF($J$17="PS","PS","Ø"))</f>
        <v>Ø</v>
      </c>
      <c r="AQ21"/>
      <c r="AR21" s="15" t="str">
        <f>IF($J$17="JC","JC",IF($J$17="PS","PS","Ø"))</f>
        <v>Ø</v>
      </c>
      <c r="AS21"/>
      <c r="AT21" s="15" t="str">
        <f>IF($J$17="JC","JC",IF($J$17="PS","PS","Ø"))</f>
        <v>Ø</v>
      </c>
      <c r="AU21"/>
      <c r="AV21" s="15" t="str">
        <f>IF($J$17="JC","JC",IF($J$17="PS","PS","Ø"))</f>
        <v>Ø</v>
      </c>
      <c r="AW21"/>
      <c r="AX21" s="15" t="str">
        <f>IF($J$17="JC","JC",IF($J$17="PS","PS","Ø"))</f>
        <v>Ø</v>
      </c>
      <c r="AY21"/>
      <c r="AZ21" s="15" t="str">
        <f>IF($J$17="JC","JC",IF($J$17="PS","PS","Ø"))</f>
        <v>Ø</v>
      </c>
      <c r="BA21"/>
      <c r="BC21" s="22"/>
      <c r="BD21" s="22"/>
      <c r="BE21" s="22"/>
      <c r="BF21" s="22"/>
      <c r="BG21" s="22"/>
      <c r="BH21" s="22"/>
      <c r="BI21" s="22"/>
      <c r="BJ21" s="22"/>
      <c r="BK21" s="22"/>
      <c r="BL21" s="22"/>
      <c r="BM21" s="22"/>
      <c r="BN21" s="22"/>
      <c r="BO21" s="22"/>
      <c r="BP21" s="22"/>
      <c r="BQ21" s="22"/>
    </row>
    <row r="22" spans="3:69" ht="14.1" customHeight="1">
      <c r="C22" s="18" t="s">
        <v>40</v>
      </c>
      <c r="D22"/>
      <c r="E22" s="15" t="str">
        <f>$J$15</f>
        <v>NR</v>
      </c>
      <c r="F22"/>
      <c r="G22" s="15" t="str">
        <f>$J$15</f>
        <v>NR</v>
      </c>
      <c r="H22"/>
      <c r="I22" s="15" t="str">
        <f>$J$15</f>
        <v>NR</v>
      </c>
      <c r="J22"/>
      <c r="K22" s="15" t="str">
        <f>$J$15</f>
        <v>NR</v>
      </c>
      <c r="L22"/>
      <c r="M22" s="15" t="str">
        <f>$J$15</f>
        <v>NR</v>
      </c>
      <c r="N22"/>
      <c r="O22" s="15" t="str">
        <f>$J$15</f>
        <v>NR</v>
      </c>
      <c r="P22"/>
      <c r="Q22" s="15" t="str">
        <f>$J$15</f>
        <v>NR</v>
      </c>
      <c r="R22"/>
      <c r="S22" s="15" t="str">
        <f>$J$15</f>
        <v>NR</v>
      </c>
      <c r="T22"/>
      <c r="U22" s="15" t="str">
        <f>$J$15</f>
        <v>NR</v>
      </c>
      <c r="V22"/>
      <c r="W22" s="15" t="str">
        <f>$J$15</f>
        <v>NR</v>
      </c>
      <c r="X22"/>
      <c r="Y22" s="15" t="str">
        <f>$J$15</f>
        <v>NR</v>
      </c>
      <c r="Z22"/>
      <c r="AA22" s="15" t="str">
        <f>$J$15</f>
        <v>NR</v>
      </c>
      <c r="AB22"/>
      <c r="AC22" s="15" t="str">
        <f>$J$15</f>
        <v>NR</v>
      </c>
      <c r="AD22"/>
      <c r="AE22" s="15" t="str">
        <f>$J$15</f>
        <v>NR</v>
      </c>
      <c r="AF22"/>
      <c r="AG22" s="15" t="str">
        <f>$J$15</f>
        <v>NR</v>
      </c>
      <c r="AH22"/>
      <c r="AI22" s="15" t="str">
        <f>$J$15</f>
        <v>NR</v>
      </c>
      <c r="AJ22"/>
      <c r="AK22" s="15" t="str">
        <f>$J$15</f>
        <v>NR</v>
      </c>
      <c r="AL22"/>
      <c r="AM22" s="15" t="str">
        <f>$J$15</f>
        <v>NR</v>
      </c>
      <c r="AN22"/>
      <c r="AO22" s="15" t="str">
        <f>$J$15</f>
        <v>NR</v>
      </c>
      <c r="AP22"/>
      <c r="AQ22" s="15" t="str">
        <f>$J$15</f>
        <v>NR</v>
      </c>
      <c r="AR22"/>
      <c r="AS22" s="15" t="str">
        <f>$J$15</f>
        <v>NR</v>
      </c>
      <c r="AT22"/>
      <c r="AU22" s="15" t="str">
        <f>$J$15</f>
        <v>NR</v>
      </c>
      <c r="AV22"/>
      <c r="AW22" s="15" t="str">
        <f>$J$15</f>
        <v>NR</v>
      </c>
      <c r="AX22"/>
      <c r="AY22" s="15" t="str">
        <f>$J$15</f>
        <v>NR</v>
      </c>
      <c r="AZ22"/>
      <c r="BA22" s="15" t="str">
        <f>$J$15</f>
        <v>NR</v>
      </c>
      <c r="BC22" s="22" t="str">
        <f>IF(J16="N","Régime de l'éclairage de base : Nuit",IF(J16="NR","Régime de l'éclairage de base : Nuit réduit",IF(J16="J","Régime de l'éclairage de base : Jour",IF(J16="D","Eclairage en défaut"))))</f>
        <v>Régime de l'éclairage de base : Nuit réduit</v>
      </c>
      <c r="BD22" s="22"/>
      <c r="BE22" s="22"/>
      <c r="BF22" s="22"/>
      <c r="BG22" s="22"/>
      <c r="BH22" s="22"/>
      <c r="BI22" s="22"/>
      <c r="BJ22" s="22"/>
      <c r="BK22" s="22"/>
      <c r="BL22" s="22"/>
      <c r="BM22" s="22"/>
      <c r="BN22" s="22"/>
      <c r="BO22" s="22"/>
      <c r="BP22" s="22"/>
      <c r="BQ22" s="22"/>
    </row>
    <row r="23" spans="3:69" ht="14.1" customHeight="1">
      <c r="C23" s="18" t="s">
        <v>41</v>
      </c>
      <c r="D23"/>
      <c r="E23" s="14"/>
      <c r="F23" s="16" t="str">
        <f>$J$16</f>
        <v>NR</v>
      </c>
      <c r="G23" s="14"/>
      <c r="H23" s="16" t="str">
        <f>$J$16</f>
        <v>NR</v>
      </c>
      <c r="I23" s="14"/>
      <c r="J23" s="16" t="str">
        <f>$J$16</f>
        <v>NR</v>
      </c>
      <c r="K23" s="14"/>
      <c r="L23" s="16" t="str">
        <f>$J$16</f>
        <v>NR</v>
      </c>
      <c r="M23" s="14"/>
      <c r="N23" s="16" t="str">
        <f>$J$16</f>
        <v>NR</v>
      </c>
      <c r="O23" s="14"/>
      <c r="P23" s="16" t="str">
        <f>$J$16</f>
        <v>NR</v>
      </c>
      <c r="Q23" s="14"/>
      <c r="R23" s="16" t="str">
        <f>$J$16</f>
        <v>NR</v>
      </c>
      <c r="S23" s="14"/>
      <c r="T23" s="16" t="str">
        <f>$J$16</f>
        <v>NR</v>
      </c>
      <c r="U23" s="14"/>
      <c r="V23" s="16" t="str">
        <f>$J$16</f>
        <v>NR</v>
      </c>
      <c r="W23" s="14"/>
      <c r="X23" s="16" t="str">
        <f>$J$16</f>
        <v>NR</v>
      </c>
      <c r="Y23" s="14"/>
      <c r="Z23" s="16" t="str">
        <f>$J$16</f>
        <v>NR</v>
      </c>
      <c r="AA23" s="14"/>
      <c r="AB23" s="16" t="str">
        <f>$J$16</f>
        <v>NR</v>
      </c>
      <c r="AC23" s="14"/>
      <c r="AD23" s="16" t="str">
        <f>$J$16</f>
        <v>NR</v>
      </c>
      <c r="AE23" s="14"/>
      <c r="AF23" s="16" t="str">
        <f>$J$16</f>
        <v>NR</v>
      </c>
      <c r="AG23" s="14"/>
      <c r="AH23" s="16" t="str">
        <f>$J$16</f>
        <v>NR</v>
      </c>
      <c r="AI23" s="14"/>
      <c r="AJ23" s="16" t="str">
        <f>$J$16</f>
        <v>NR</v>
      </c>
      <c r="AK23" s="14"/>
      <c r="AL23" s="16" t="str">
        <f>$J$16</f>
        <v>NR</v>
      </c>
      <c r="AM23" s="14"/>
      <c r="AN23" s="16" t="str">
        <f>$J$16</f>
        <v>NR</v>
      </c>
      <c r="AO23" s="14"/>
      <c r="AP23" s="16" t="str">
        <f>$J$16</f>
        <v>NR</v>
      </c>
      <c r="AQ23" s="14"/>
      <c r="AR23" s="16" t="str">
        <f>$J$16</f>
        <v>NR</v>
      </c>
      <c r="AS23" s="14"/>
      <c r="AT23" s="16" t="str">
        <f>$J$16</f>
        <v>NR</v>
      </c>
      <c r="AU23" s="14"/>
      <c r="AV23" s="16" t="str">
        <f>$J$16</f>
        <v>NR</v>
      </c>
      <c r="AW23" s="14"/>
      <c r="AX23" s="16" t="str">
        <f>$J$16</f>
        <v>NR</v>
      </c>
      <c r="AY23" s="14"/>
      <c r="AZ23" s="16" t="str">
        <f>$J$16</f>
        <v>NR</v>
      </c>
      <c r="BA23" s="14"/>
      <c r="BC23" s="22"/>
      <c r="BD23" s="22"/>
      <c r="BE23" s="22"/>
      <c r="BF23" s="22"/>
      <c r="BG23" s="22"/>
      <c r="BH23" s="22"/>
      <c r="BI23" s="22"/>
      <c r="BJ23" s="22"/>
      <c r="BK23" s="22"/>
      <c r="BL23" s="22"/>
      <c r="BM23" s="22"/>
      <c r="BN23" s="22"/>
      <c r="BO23" s="22"/>
      <c r="BP23" s="22"/>
      <c r="BQ23" s="22"/>
    </row>
    <row r="24" spans="3:69" ht="14.1" customHeight="1"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</row>
    <row r="25" spans="3:69" ht="14.1" customHeight="1"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</row>
    <row r="26" spans="3:69" ht="14.1" customHeight="1"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</row>
    <row r="27" spans="3:69" ht="14.1" customHeight="1"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</row>
    <row r="28" spans="3:69" ht="14.1" customHeight="1"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</row>
    <row r="29" spans="3:69" ht="14.1" customHeight="1"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</row>
    <row r="30" spans="3:69" ht="14.1" customHeight="1">
      <c r="D30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</row>
    <row r="31" spans="3:69" ht="14.1" customHeight="1"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</row>
  </sheetData>
  <sheetProtection selectLockedCells="1"/>
  <mergeCells count="11">
    <mergeCell ref="BC22:BQ23"/>
    <mergeCell ref="B5:C10"/>
    <mergeCell ref="Z15:AC15"/>
    <mergeCell ref="Z16:AC16"/>
    <mergeCell ref="Z13:AC13"/>
    <mergeCell ref="Z14:AC14"/>
    <mergeCell ref="BC20:BQ21"/>
    <mergeCell ref="AK14:AX14"/>
    <mergeCell ref="AK15:AX15"/>
    <mergeCell ref="AK16:AX16"/>
    <mergeCell ref="AK13:AX13"/>
  </mergeCells>
  <conditionalFormatting sqref="E22:BA23">
    <cfRule type="cellIs" dxfId="8" priority="3" operator="equal">
      <formula>"D"</formula>
    </cfRule>
    <cfRule type="cellIs" dxfId="7" priority="4" operator="equal">
      <formula>"S"</formula>
    </cfRule>
    <cfRule type="cellIs" dxfId="6" priority="7" operator="equal">
      <formula>"J"</formula>
    </cfRule>
    <cfRule type="cellIs" dxfId="5" priority="8" operator="equal">
      <formula>"NR"</formula>
    </cfRule>
    <cfRule type="cellIs" dxfId="4" priority="9" operator="equal">
      <formula>"N"</formula>
    </cfRule>
  </conditionalFormatting>
  <conditionalFormatting sqref="AD20:BA21">
    <cfRule type="cellIs" dxfId="3" priority="1" operator="equal">
      <formula>"D"</formula>
    </cfRule>
    <cfRule type="cellIs" dxfId="2" priority="2" operator="equal">
      <formula>"Ø"</formula>
    </cfRule>
    <cfRule type="cellIs" dxfId="1" priority="5" operator="equal">
      <formula>"JC"</formula>
    </cfRule>
    <cfRule type="cellIs" dxfId="0" priority="6" operator="equal">
      <formula>"PS"</formula>
    </cfRule>
  </conditionalFormatting>
  <hyperlinks>
    <hyperlink ref="O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config</vt:lpstr>
      <vt:lpstr>Animation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hino</dc:creator>
  <cp:lastModifiedBy>hino</cp:lastModifiedBy>
  <dcterms:created xsi:type="dcterms:W3CDTF">2015-11-21T18:13:35Z</dcterms:created>
  <dcterms:modified xsi:type="dcterms:W3CDTF">2015-11-21T22:09:45Z</dcterms:modified>
</cp:coreProperties>
</file>