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4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6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7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8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9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10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11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drawings/drawing12.xml" ContentType="application/vnd.openxmlformats-officedocument.drawing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drawings/drawing13.xml" ContentType="application/vnd.openxmlformats-officedocument.drawing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omments3.xml" ContentType="application/vnd.openxmlformats-officedocument.spreadsheetml.comments+xml"/>
  <Override PartName="/xl/drawings/drawing14.xml" ContentType="application/vnd.openxmlformats-officedocument.drawing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omments4.xml" ContentType="application/vnd.openxmlformats-officedocument.spreadsheetml.comments+xml"/>
  <Override PartName="/xl/drawings/drawing15.xml" ContentType="application/vnd.openxmlformats-officedocument.drawing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drawings/drawing16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drawings/drawing17.xml" ContentType="application/vnd.openxmlformats-officedocument.drawing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/>
  <bookViews>
    <workbookView xWindow="0" yWindow="0" windowWidth="15480" windowHeight="8190" tabRatio="188" firstSheet="2" activeTab="3"/>
  </bookViews>
  <sheets>
    <sheet name="Feuil1" sheetId="22" state="hidden" r:id="rId1"/>
    <sheet name="Feuil2" sheetId="23" state="hidden" r:id="rId2"/>
    <sheet name="ACCUEIL" sheetId="21" r:id="rId3"/>
    <sheet name="16UEFA" sheetId="24" r:id="rId4"/>
    <sheet name="17" sheetId="9" r:id="rId5"/>
    <sheet name="18" sheetId="10" r:id="rId6"/>
    <sheet name="19" sheetId="11" r:id="rId7"/>
    <sheet name="20" sheetId="12" r:id="rId8"/>
    <sheet name="20 " sheetId="13" r:id="rId9"/>
    <sheet name="21" sheetId="14" r:id="rId10"/>
    <sheet name="22" sheetId="15" r:id="rId11"/>
    <sheet name="23" sheetId="16" r:id="rId12"/>
    <sheet name="24" sheetId="17" r:id="rId13"/>
    <sheet name="24 Huitieme" sheetId="26" r:id="rId14"/>
    <sheet name="24 CCC" sheetId="20" r:id="rId15"/>
    <sheet name="25" sheetId="18" r:id="rId16"/>
    <sheet name="26" sheetId="19" r:id="rId17"/>
    <sheet name="32" sheetId="25" r:id="rId18"/>
  </sheets>
  <functionGroups builtInGroupCount="17"/>
  <definedNames>
    <definedName name="_xlnm._FilterDatabase" localSheetId="4" hidden="1">'17'!$C$39:$E$43</definedName>
    <definedName name="Donne">ACCUEIL!$H$3</definedName>
    <definedName name="_xlnm.Print_Area" localSheetId="4">'17'!$A$1:$W$95</definedName>
    <definedName name="_xlnm.Print_Area" localSheetId="5">'18'!$A$1:$W$99</definedName>
    <definedName name="_xlnm.Print_Area" localSheetId="6">'19'!$A$1:$Z$104</definedName>
    <definedName name="_xlnm.Print_Area" localSheetId="7">'20'!$A$1:$W$97</definedName>
    <definedName name="_xlnm.Print_Area" localSheetId="8">'20 '!$A$1:$Z$97</definedName>
    <definedName name="_xlnm.Print_Area" localSheetId="9">'21'!$A$1:$AC$100</definedName>
    <definedName name="_xlnm.Print_Area" localSheetId="10">'22'!$A$1:$W$110</definedName>
    <definedName name="_xlnm.Print_Area" localSheetId="11">'23'!$A$1:$AD$112</definedName>
    <definedName name="_xlnm.Print_Area" localSheetId="12">'24'!$A$1:$W$116</definedName>
    <definedName name="_xlnm.Print_Area" localSheetId="14">'24 CCC'!$A$1:$W$133</definedName>
    <definedName name="_xlnm.Print_Area" localSheetId="13">'24 Huitieme'!$A$1:$W$136</definedName>
    <definedName name="_xlnm.Print_Area" localSheetId="15">'25'!$A$1:$X$127</definedName>
    <definedName name="_xlnm.Print_Area" localSheetId="16">'26'!$A$1:$Y$123</definedName>
    <definedName name="_xlnm.Print_Area" localSheetId="17">'32'!$A$1:$W$150</definedName>
    <definedName name="_xlnm.Print_Area" localSheetId="2">ACCUEIL!$A$1:$J$42</definedName>
  </definedNames>
  <calcPr calcId="145621" fullPrecision="0"/>
</workbook>
</file>

<file path=xl/calcChain.xml><?xml version="1.0" encoding="utf-8"?>
<calcChain xmlns="http://schemas.openxmlformats.org/spreadsheetml/2006/main">
  <c r="F106" i="25" l="1"/>
  <c r="R106" i="25"/>
  <c r="L110" i="25"/>
  <c r="L112" i="25" s="1"/>
  <c r="L113" i="25" s="1"/>
  <c r="L115" i="25" s="1"/>
  <c r="L118" i="25" s="1"/>
  <c r="L120" i="25" s="1"/>
  <c r="L121" i="25" s="1"/>
  <c r="L123" i="25" s="1"/>
  <c r="L126" i="25" s="1"/>
  <c r="L128" i="25" s="1"/>
  <c r="L108" i="25"/>
  <c r="L76" i="25"/>
  <c r="L78" i="25" s="1"/>
  <c r="L79" i="25" s="1"/>
  <c r="L81" i="25" s="1"/>
  <c r="L83" i="25" s="1"/>
  <c r="L85" i="25" s="1"/>
  <c r="L86" i="25" s="1"/>
  <c r="L88" i="25" s="1"/>
  <c r="L91" i="25" s="1"/>
  <c r="L94" i="25" s="1"/>
  <c r="L96" i="25" s="1"/>
  <c r="L97" i="25" s="1"/>
  <c r="L74" i="25"/>
  <c r="R72" i="25"/>
  <c r="F72" i="25"/>
  <c r="R31" i="25"/>
  <c r="F31" i="25"/>
  <c r="R18" i="25"/>
  <c r="F18" i="25"/>
  <c r="L32" i="25"/>
  <c r="L33" i="25" s="1"/>
  <c r="L34" i="25" s="1"/>
  <c r="L35" i="25" s="1"/>
  <c r="L36" i="25" s="1"/>
  <c r="L37" i="25" s="1"/>
  <c r="L38" i="25" s="1"/>
  <c r="L39" i="25" s="1"/>
  <c r="L40" i="25" s="1"/>
  <c r="L41" i="25" s="1"/>
  <c r="L42" i="25" s="1"/>
  <c r="L43" i="25" s="1"/>
  <c r="L21" i="25"/>
  <c r="L22" i="25" s="1"/>
  <c r="L23" i="25" s="1"/>
  <c r="L24" i="25" s="1"/>
  <c r="L25" i="25" s="1"/>
  <c r="L26" i="25" s="1"/>
  <c r="L27" i="25" s="1"/>
  <c r="L28" i="25" s="1"/>
  <c r="L29" i="25" s="1"/>
  <c r="L30" i="25" s="1"/>
  <c r="L20" i="25"/>
  <c r="L19" i="25"/>
  <c r="L122" i="26"/>
  <c r="L108" i="26"/>
  <c r="L99" i="26"/>
  <c r="L101" i="26" s="1"/>
  <c r="L103" i="26" s="1"/>
  <c r="L105" i="26" s="1"/>
  <c r="L107" i="26" s="1"/>
  <c r="L109" i="26" s="1"/>
  <c r="L111" i="26" s="1"/>
  <c r="L114" i="26" s="1"/>
  <c r="L117" i="26" s="1"/>
  <c r="L119" i="26" s="1"/>
  <c r="L93" i="26"/>
  <c r="L86" i="26"/>
  <c r="L88" i="26" s="1"/>
  <c r="L90" i="26" s="1"/>
  <c r="L83" i="26"/>
  <c r="L80" i="26"/>
  <c r="L77" i="26"/>
  <c r="L76" i="26"/>
  <c r="L78" i="26" s="1"/>
  <c r="L74" i="26"/>
  <c r="L72" i="26"/>
  <c r="L70" i="26"/>
  <c r="L68" i="26"/>
  <c r="L31" i="26"/>
  <c r="L32" i="26" s="1"/>
  <c r="L33" i="26" s="1"/>
  <c r="L34" i="26" s="1"/>
  <c r="L35" i="26" s="1"/>
  <c r="L36" i="26" s="1"/>
  <c r="L37" i="26" s="1"/>
  <c r="L38" i="26" s="1"/>
  <c r="L30" i="26"/>
  <c r="L21" i="26"/>
  <c r="L22" i="26" s="1"/>
  <c r="L23" i="26" s="1"/>
  <c r="L24" i="26" s="1"/>
  <c r="L25" i="26" s="1"/>
  <c r="L26" i="26" s="1"/>
  <c r="L27" i="26" s="1"/>
  <c r="L20" i="26"/>
  <c r="L19" i="26"/>
  <c r="F97" i="26"/>
  <c r="R97" i="26"/>
  <c r="R66" i="26"/>
  <c r="F66" i="26"/>
  <c r="F29" i="26"/>
  <c r="R29" i="26"/>
  <c r="R18" i="26"/>
  <c r="F18" i="26"/>
  <c r="L131" i="25" l="1"/>
  <c r="L134" i="25" s="1"/>
  <c r="L129" i="25"/>
  <c r="L137" i="25"/>
  <c r="L102" i="25"/>
  <c r="L140" i="25" s="1"/>
  <c r="H37" i="21"/>
  <c r="U14" i="25" s="1"/>
  <c r="H36" i="21"/>
  <c r="U13" i="25" s="1"/>
  <c r="H35" i="21"/>
  <c r="U12" i="25" s="1"/>
  <c r="H34" i="21"/>
  <c r="U11" i="25" s="1"/>
  <c r="H33" i="21"/>
  <c r="O14" i="25" s="1"/>
  <c r="H32" i="21"/>
  <c r="O13" i="25" s="1"/>
  <c r="AH2" i="23"/>
  <c r="AG2" i="23"/>
  <c r="AF2" i="23"/>
  <c r="AE2" i="23"/>
  <c r="AD2" i="23"/>
  <c r="AC2" i="23"/>
  <c r="AB2" i="23"/>
  <c r="AA2" i="23"/>
  <c r="Z2" i="23"/>
  <c r="Y2" i="23"/>
  <c r="X2" i="23"/>
  <c r="W2" i="23"/>
  <c r="U2" i="23"/>
  <c r="T2" i="23"/>
  <c r="S2" i="23"/>
  <c r="R2" i="23"/>
  <c r="Q2" i="23"/>
  <c r="P2" i="23"/>
  <c r="O2" i="23"/>
  <c r="N2" i="23"/>
  <c r="M2" i="23"/>
  <c r="L2" i="23"/>
  <c r="K2" i="23"/>
  <c r="J2" i="23"/>
  <c r="I2" i="23"/>
  <c r="H2" i="23"/>
  <c r="G2" i="23"/>
  <c r="F2" i="23"/>
  <c r="E2" i="23"/>
  <c r="D2" i="23"/>
  <c r="C2" i="23"/>
  <c r="AI34" i="23"/>
  <c r="AI33" i="23"/>
  <c r="AI32" i="23"/>
  <c r="AI31" i="23"/>
  <c r="AI30" i="23"/>
  <c r="AI29" i="23"/>
  <c r="U149" i="25" l="1"/>
  <c r="O149" i="25"/>
  <c r="U148" i="25"/>
  <c r="O148" i="25"/>
  <c r="U147" i="25"/>
  <c r="O147" i="25"/>
  <c r="U146" i="25"/>
  <c r="O146" i="25"/>
  <c r="U145" i="25"/>
  <c r="O145" i="25"/>
  <c r="U144" i="25"/>
  <c r="O144" i="25"/>
  <c r="U143" i="25"/>
  <c r="O143" i="25"/>
  <c r="U142" i="25"/>
  <c r="O142" i="25"/>
  <c r="U129" i="25"/>
  <c r="O129" i="25"/>
  <c r="I129" i="25"/>
  <c r="C129" i="25"/>
  <c r="U128" i="25"/>
  <c r="O128" i="25"/>
  <c r="I128" i="25"/>
  <c r="C128" i="25"/>
  <c r="U121" i="25"/>
  <c r="O121" i="25"/>
  <c r="I121" i="25"/>
  <c r="C121" i="25"/>
  <c r="U120" i="25"/>
  <c r="O120" i="25"/>
  <c r="I120" i="25"/>
  <c r="C120" i="25"/>
  <c r="U113" i="25"/>
  <c r="O113" i="25"/>
  <c r="I113" i="25"/>
  <c r="C113" i="25"/>
  <c r="U112" i="25"/>
  <c r="O112" i="25"/>
  <c r="I112" i="25"/>
  <c r="C112" i="25"/>
  <c r="U110" i="25"/>
  <c r="O110" i="25"/>
  <c r="I110" i="25"/>
  <c r="C110" i="25"/>
  <c r="U108" i="25"/>
  <c r="O108" i="25"/>
  <c r="I108" i="25"/>
  <c r="C108" i="25"/>
  <c r="U97" i="25"/>
  <c r="O97" i="25"/>
  <c r="I97" i="25"/>
  <c r="C97" i="25"/>
  <c r="U96" i="25"/>
  <c r="O96" i="25"/>
  <c r="I96" i="25"/>
  <c r="C96" i="25"/>
  <c r="U86" i="25"/>
  <c r="O86" i="25"/>
  <c r="I86" i="25"/>
  <c r="C86" i="25"/>
  <c r="U85" i="25"/>
  <c r="O85" i="25"/>
  <c r="I85" i="25"/>
  <c r="C85" i="25"/>
  <c r="U79" i="25"/>
  <c r="O79" i="25"/>
  <c r="C79" i="25"/>
  <c r="U78" i="25"/>
  <c r="O78" i="25"/>
  <c r="I78" i="25"/>
  <c r="C78" i="25"/>
  <c r="U76" i="25"/>
  <c r="O76" i="25"/>
  <c r="I76" i="25"/>
  <c r="C76" i="25"/>
  <c r="U74" i="25"/>
  <c r="O74" i="25"/>
  <c r="I74" i="25"/>
  <c r="C74" i="25"/>
  <c r="W65" i="25"/>
  <c r="Q65" i="25"/>
  <c r="K65" i="25"/>
  <c r="E65" i="25"/>
  <c r="W64" i="25"/>
  <c r="Q64" i="25"/>
  <c r="K64" i="25"/>
  <c r="E64" i="25"/>
  <c r="W63" i="25"/>
  <c r="Q63" i="25"/>
  <c r="K63" i="25"/>
  <c r="E63" i="25"/>
  <c r="W62" i="25"/>
  <c r="Q62" i="25"/>
  <c r="K62" i="25"/>
  <c r="E62" i="25"/>
  <c r="U53" i="25"/>
  <c r="O53" i="25"/>
  <c r="I53" i="25"/>
  <c r="C53" i="25"/>
  <c r="U46" i="25"/>
  <c r="O46" i="25"/>
  <c r="I46" i="25"/>
  <c r="C46" i="25"/>
  <c r="U43" i="25"/>
  <c r="O43" i="25"/>
  <c r="I43" i="25"/>
  <c r="C43" i="25"/>
  <c r="I42" i="25"/>
  <c r="I41" i="25"/>
  <c r="U39" i="25"/>
  <c r="O39" i="25"/>
  <c r="C39" i="25"/>
  <c r="U35" i="25"/>
  <c r="O35" i="25"/>
  <c r="C35" i="25"/>
  <c r="U30" i="25"/>
  <c r="I30" i="25"/>
  <c r="O26" i="25"/>
  <c r="C26" i="25"/>
  <c r="U22" i="25"/>
  <c r="O22" i="25"/>
  <c r="W14" i="25"/>
  <c r="Q14" i="25"/>
  <c r="K14" i="25"/>
  <c r="E14" i="25"/>
  <c r="W13" i="25"/>
  <c r="Q13" i="25"/>
  <c r="K13" i="25"/>
  <c r="E13" i="25"/>
  <c r="W12" i="25"/>
  <c r="Q12" i="25"/>
  <c r="K12" i="25"/>
  <c r="E12" i="25"/>
  <c r="W11" i="25"/>
  <c r="Q11" i="25"/>
  <c r="K11" i="25"/>
  <c r="E11" i="25"/>
  <c r="W8" i="25"/>
  <c r="Q8" i="25"/>
  <c r="K8" i="25"/>
  <c r="E8" i="25"/>
  <c r="W7" i="25"/>
  <c r="Q7" i="25"/>
  <c r="K7" i="25"/>
  <c r="E7" i="25"/>
  <c r="W6" i="25"/>
  <c r="Q6" i="25"/>
  <c r="K6" i="25"/>
  <c r="E6" i="25"/>
  <c r="W5" i="25"/>
  <c r="Q5" i="25"/>
  <c r="K5" i="25"/>
  <c r="E5" i="25"/>
  <c r="U135" i="26"/>
  <c r="O135" i="26"/>
  <c r="U134" i="26"/>
  <c r="O134" i="26"/>
  <c r="U133" i="26"/>
  <c r="U132" i="26"/>
  <c r="U131" i="26"/>
  <c r="U130" i="26"/>
  <c r="U117" i="26"/>
  <c r="O117" i="26"/>
  <c r="I117" i="26"/>
  <c r="C117" i="26"/>
  <c r="U110" i="26"/>
  <c r="O110" i="26"/>
  <c r="I110" i="26"/>
  <c r="C110" i="26"/>
  <c r="U103" i="26"/>
  <c r="O103" i="26"/>
  <c r="I103" i="26"/>
  <c r="C103" i="26"/>
  <c r="U101" i="26"/>
  <c r="O101" i="26"/>
  <c r="I101" i="26"/>
  <c r="C101" i="26"/>
  <c r="U99" i="26"/>
  <c r="O99" i="26"/>
  <c r="I99" i="26"/>
  <c r="C99" i="26"/>
  <c r="U88" i="26"/>
  <c r="O88" i="26"/>
  <c r="I88" i="26"/>
  <c r="C88" i="26"/>
  <c r="U78" i="26"/>
  <c r="O78" i="26"/>
  <c r="I78" i="26"/>
  <c r="C78" i="26"/>
  <c r="U72" i="26"/>
  <c r="O72" i="26"/>
  <c r="I72" i="26"/>
  <c r="C72" i="26"/>
  <c r="U70" i="26"/>
  <c r="O70" i="26"/>
  <c r="I70" i="26"/>
  <c r="C70" i="26"/>
  <c r="U68" i="26"/>
  <c r="O68" i="26"/>
  <c r="L128" i="26"/>
  <c r="I68" i="26"/>
  <c r="C68" i="26"/>
  <c r="K62" i="26"/>
  <c r="E62" i="26"/>
  <c r="K61" i="26"/>
  <c r="E61" i="26"/>
  <c r="K60" i="26"/>
  <c r="E60" i="26"/>
  <c r="K59" i="26"/>
  <c r="E59" i="26"/>
  <c r="O50" i="26"/>
  <c r="I50" i="26"/>
  <c r="C50" i="26"/>
  <c r="O43" i="26"/>
  <c r="I43" i="26"/>
  <c r="C43" i="26"/>
  <c r="U38" i="26"/>
  <c r="O38" i="26"/>
  <c r="I38" i="26"/>
  <c r="C38" i="26"/>
  <c r="U37" i="26"/>
  <c r="O37" i="26"/>
  <c r="I37" i="26"/>
  <c r="C37" i="26"/>
  <c r="U36" i="26"/>
  <c r="O36" i="26"/>
  <c r="I36" i="26"/>
  <c r="C36" i="26"/>
  <c r="U35" i="26"/>
  <c r="O35" i="26"/>
  <c r="I35" i="26"/>
  <c r="C35" i="26"/>
  <c r="U34" i="26"/>
  <c r="O34" i="26"/>
  <c r="I34" i="26"/>
  <c r="C34" i="26"/>
  <c r="U33" i="26"/>
  <c r="O33" i="26"/>
  <c r="I33" i="26"/>
  <c r="C33" i="26"/>
  <c r="U32" i="26"/>
  <c r="O32" i="26"/>
  <c r="I32" i="26"/>
  <c r="C32" i="26"/>
  <c r="U31" i="26"/>
  <c r="O31" i="26"/>
  <c r="I31" i="26"/>
  <c r="C31" i="26"/>
  <c r="U30" i="26"/>
  <c r="O30" i="26"/>
  <c r="I30" i="26"/>
  <c r="C30" i="26"/>
  <c r="U27" i="26"/>
  <c r="O27" i="26"/>
  <c r="I27" i="26"/>
  <c r="C27" i="26"/>
  <c r="U26" i="26"/>
  <c r="O26" i="26"/>
  <c r="I26" i="26"/>
  <c r="C26" i="26"/>
  <c r="U25" i="26"/>
  <c r="O25" i="26"/>
  <c r="I25" i="26"/>
  <c r="C25" i="26"/>
  <c r="U24" i="26"/>
  <c r="O24" i="26"/>
  <c r="I24" i="26"/>
  <c r="C24" i="26"/>
  <c r="U23" i="26"/>
  <c r="O23" i="26"/>
  <c r="I23" i="26"/>
  <c r="C23" i="26"/>
  <c r="U22" i="26"/>
  <c r="O22" i="26"/>
  <c r="I22" i="26"/>
  <c r="C22" i="26"/>
  <c r="U21" i="26"/>
  <c r="O21" i="26"/>
  <c r="I21" i="26"/>
  <c r="C21" i="26"/>
  <c r="U20" i="26"/>
  <c r="O20" i="26"/>
  <c r="I20" i="26"/>
  <c r="C20" i="26"/>
  <c r="U19" i="26"/>
  <c r="O19" i="26"/>
  <c r="I19" i="26"/>
  <c r="C19" i="26"/>
  <c r="Q14" i="26"/>
  <c r="K14" i="26"/>
  <c r="E14" i="26"/>
  <c r="Q13" i="26"/>
  <c r="K13" i="26"/>
  <c r="E13" i="26"/>
  <c r="Q12" i="26"/>
  <c r="K12" i="26"/>
  <c r="E12" i="26"/>
  <c r="Q11" i="26"/>
  <c r="K11" i="26"/>
  <c r="E11" i="26"/>
  <c r="Q8" i="26"/>
  <c r="K8" i="26"/>
  <c r="E8" i="26"/>
  <c r="Q7" i="26"/>
  <c r="K7" i="26"/>
  <c r="E7" i="26"/>
  <c r="Q6" i="26"/>
  <c r="K6" i="26"/>
  <c r="E6" i="26"/>
  <c r="Q5" i="26"/>
  <c r="K5" i="26"/>
  <c r="E5" i="26"/>
  <c r="D65" i="25"/>
  <c r="D63" i="25"/>
  <c r="D14" i="25"/>
  <c r="D12" i="25"/>
  <c r="D8" i="25"/>
  <c r="D6" i="25"/>
  <c r="J64" i="25"/>
  <c r="J14" i="25"/>
  <c r="J12" i="25"/>
  <c r="J8" i="25"/>
  <c r="J6" i="25"/>
  <c r="D14" i="26"/>
  <c r="J11" i="26"/>
  <c r="P6" i="26"/>
  <c r="P13" i="26"/>
  <c r="J6" i="26"/>
  <c r="P12" i="26"/>
  <c r="J12" i="26"/>
  <c r="D5" i="26"/>
  <c r="P64" i="25"/>
  <c r="P62" i="25"/>
  <c r="P13" i="25"/>
  <c r="P11" i="25"/>
  <c r="P7" i="25"/>
  <c r="P5" i="25"/>
  <c r="J63" i="25"/>
  <c r="V13" i="25"/>
  <c r="V11" i="25"/>
  <c r="V7" i="25"/>
  <c r="V5" i="25"/>
  <c r="J13" i="26"/>
  <c r="P8" i="26"/>
  <c r="D6" i="26"/>
  <c r="D13" i="26"/>
  <c r="J8" i="26"/>
  <c r="P5" i="26"/>
  <c r="D64" i="25"/>
  <c r="D62" i="25"/>
  <c r="D13" i="25"/>
  <c r="D11" i="25"/>
  <c r="D7" i="25"/>
  <c r="D5" i="25"/>
  <c r="J62" i="25"/>
  <c r="J13" i="25"/>
  <c r="J11" i="25"/>
  <c r="J5" i="25"/>
  <c r="J5" i="26"/>
  <c r="P65" i="25"/>
  <c r="P63" i="25"/>
  <c r="P14" i="25"/>
  <c r="P12" i="25"/>
  <c r="P8" i="25"/>
  <c r="P6" i="25"/>
  <c r="J65" i="25"/>
  <c r="V14" i="25"/>
  <c r="V12" i="25"/>
  <c r="V8" i="25"/>
  <c r="V6" i="25"/>
  <c r="P14" i="26"/>
  <c r="D12" i="26"/>
  <c r="J7" i="26"/>
  <c r="J14" i="26"/>
  <c r="P11" i="26"/>
  <c r="D7" i="26"/>
  <c r="D11" i="26"/>
  <c r="J7" i="25"/>
  <c r="D8" i="26"/>
  <c r="P7" i="26"/>
  <c r="J61" i="26"/>
  <c r="J62" i="26"/>
  <c r="J59" i="26"/>
  <c r="J60" i="26"/>
  <c r="D60" i="26"/>
  <c r="D62" i="26"/>
  <c r="D59" i="26"/>
  <c r="D61" i="26"/>
  <c r="V65" i="25"/>
  <c r="V63" i="25"/>
  <c r="V64" i="25"/>
  <c r="V62" i="25"/>
  <c r="U115" i="25"/>
  <c r="U81" i="25"/>
  <c r="I123" i="25"/>
  <c r="O81" i="25"/>
  <c r="O115" i="25"/>
  <c r="U123" i="25"/>
  <c r="I88" i="25"/>
  <c r="O118" i="25"/>
  <c r="U118" i="25"/>
  <c r="O83" i="25"/>
  <c r="U88" i="25"/>
  <c r="U83" i="25"/>
  <c r="U91" i="25"/>
  <c r="U94" i="25"/>
  <c r="U126" i="25"/>
  <c r="I91" i="25"/>
  <c r="I126" i="25"/>
  <c r="I94" i="25"/>
  <c r="C94" i="25"/>
  <c r="O88" i="25"/>
  <c r="O126" i="25"/>
  <c r="I118" i="25"/>
  <c r="C83" i="25"/>
  <c r="I102" i="25"/>
  <c r="C118" i="25"/>
  <c r="U102" i="25"/>
  <c r="U134" i="25"/>
  <c r="I134" i="25"/>
  <c r="O94" i="25"/>
  <c r="I137" i="25"/>
  <c r="U131" i="25"/>
  <c r="I131" i="25"/>
  <c r="U137" i="25"/>
  <c r="O91" i="25"/>
  <c r="C88" i="25"/>
  <c r="I83" i="25"/>
  <c r="O102" i="25"/>
  <c r="C134" i="25"/>
  <c r="C149" i="25"/>
  <c r="I148" i="25"/>
  <c r="C102" i="25"/>
  <c r="O137" i="25"/>
  <c r="C131" i="25"/>
  <c r="C148" i="25"/>
  <c r="I143" i="25"/>
  <c r="O123" i="25"/>
  <c r="O134" i="25"/>
  <c r="I81" i="25"/>
  <c r="C145" i="25"/>
  <c r="C115" i="25"/>
  <c r="C144" i="25"/>
  <c r="C147" i="25"/>
  <c r="C81" i="25"/>
  <c r="I149" i="25"/>
  <c r="C137" i="25"/>
  <c r="I144" i="25"/>
  <c r="O131" i="25"/>
  <c r="C142" i="25"/>
  <c r="I146" i="25"/>
  <c r="I142" i="25"/>
  <c r="I115" i="25"/>
  <c r="I145" i="25"/>
  <c r="C143" i="25"/>
  <c r="C126" i="25"/>
  <c r="I147" i="25"/>
  <c r="C123" i="25"/>
  <c r="C91" i="25"/>
  <c r="C146" i="25"/>
  <c r="U108" i="26"/>
  <c r="U76" i="26"/>
  <c r="I80" i="26"/>
  <c r="U80" i="26"/>
  <c r="O108" i="26"/>
  <c r="O76" i="26"/>
  <c r="O74" i="26"/>
  <c r="O105" i="26"/>
  <c r="I112" i="26"/>
  <c r="U105" i="26"/>
  <c r="U74" i="26"/>
  <c r="U112" i="26"/>
  <c r="U86" i="26"/>
  <c r="U83" i="26"/>
  <c r="U115" i="26"/>
  <c r="I115" i="26"/>
  <c r="I86" i="26"/>
  <c r="I83" i="26"/>
  <c r="I108" i="26"/>
  <c r="O115" i="26"/>
  <c r="C76" i="26"/>
  <c r="C86" i="26"/>
  <c r="C80" i="26"/>
  <c r="C108" i="26"/>
  <c r="U93" i="26"/>
  <c r="I76" i="26"/>
  <c r="I119" i="26"/>
  <c r="O83" i="26"/>
  <c r="U90" i="26"/>
  <c r="I122" i="26"/>
  <c r="O86" i="26"/>
  <c r="U119" i="26"/>
  <c r="I90" i="26"/>
  <c r="I93" i="26"/>
  <c r="O80" i="26"/>
  <c r="U122" i="26"/>
  <c r="C130" i="26"/>
  <c r="I74" i="26"/>
  <c r="O122" i="26"/>
  <c r="C112" i="26"/>
  <c r="C105" i="26"/>
  <c r="C115" i="26"/>
  <c r="C132" i="26"/>
  <c r="O131" i="26"/>
  <c r="O119" i="26"/>
  <c r="C134" i="26"/>
  <c r="O90" i="26"/>
  <c r="C135" i="26"/>
  <c r="C133" i="26"/>
  <c r="I131" i="26"/>
  <c r="O130" i="26"/>
  <c r="C122" i="26"/>
  <c r="I133" i="26"/>
  <c r="O112" i="26"/>
  <c r="I132" i="26"/>
  <c r="O132" i="26"/>
  <c r="C93" i="26"/>
  <c r="I134" i="26"/>
  <c r="C74" i="26"/>
  <c r="C119" i="26"/>
  <c r="C90" i="26"/>
  <c r="I135" i="26"/>
  <c r="O93" i="26"/>
  <c r="I105" i="26"/>
  <c r="O133" i="26"/>
  <c r="I130" i="26"/>
  <c r="C83" i="26"/>
  <c r="C131" i="26"/>
  <c r="AH72" i="19" l="1"/>
  <c r="AG72" i="19"/>
  <c r="U90" i="9" l="1"/>
  <c r="U91" i="9"/>
  <c r="U92" i="9"/>
  <c r="U93" i="9"/>
  <c r="O94" i="9"/>
  <c r="O90" i="9"/>
  <c r="O91" i="9"/>
  <c r="O92" i="9"/>
  <c r="O93" i="9"/>
  <c r="U62" i="9"/>
  <c r="O62" i="9"/>
  <c r="I113" i="24"/>
  <c r="I114" i="24"/>
  <c r="C91" i="9"/>
  <c r="C72" i="9"/>
  <c r="U72" i="9"/>
  <c r="C92" i="9"/>
  <c r="O72" i="9"/>
  <c r="C90" i="9"/>
  <c r="C93" i="9"/>
  <c r="I72" i="9"/>
  <c r="O69" i="9"/>
  <c r="C69" i="9"/>
  <c r="I69" i="9"/>
  <c r="I92" i="9"/>
  <c r="I91" i="9"/>
  <c r="U69" i="9"/>
  <c r="I90" i="9"/>
  <c r="I93" i="9"/>
  <c r="C62" i="9"/>
  <c r="I62" i="9"/>
  <c r="U94" i="10" l="1"/>
  <c r="U95" i="10"/>
  <c r="U96" i="10"/>
  <c r="U97" i="10"/>
  <c r="U98" i="10"/>
  <c r="O94" i="10"/>
  <c r="O95" i="10"/>
  <c r="O96" i="10"/>
  <c r="O97" i="10"/>
  <c r="O98" i="10"/>
  <c r="U74" i="10"/>
  <c r="I74" i="10"/>
  <c r="C96" i="10"/>
  <c r="O74" i="10"/>
  <c r="C94" i="10"/>
  <c r="C74" i="10"/>
  <c r="C97" i="10"/>
  <c r="C95" i="10"/>
  <c r="O67" i="10"/>
  <c r="I71" i="10"/>
  <c r="U71" i="10"/>
  <c r="U67" i="10"/>
  <c r="I97" i="10"/>
  <c r="U64" i="10"/>
  <c r="I96" i="10"/>
  <c r="O64" i="10"/>
  <c r="O71" i="10"/>
  <c r="I94" i="10"/>
  <c r="C71" i="10"/>
  <c r="I95" i="10"/>
  <c r="X100" i="11" l="1"/>
  <c r="X101" i="11"/>
  <c r="X102" i="11"/>
  <c r="X99" i="11"/>
  <c r="R101" i="11"/>
  <c r="R102" i="11"/>
  <c r="R103" i="11"/>
  <c r="R99" i="11"/>
  <c r="R100" i="11"/>
  <c r="J102" i="11"/>
  <c r="J103" i="11"/>
  <c r="U92" i="12"/>
  <c r="U93" i="12"/>
  <c r="U94" i="12"/>
  <c r="U95" i="12"/>
  <c r="U96" i="12"/>
  <c r="O94" i="12"/>
  <c r="O95" i="12"/>
  <c r="O96" i="12"/>
  <c r="O92" i="12"/>
  <c r="O93" i="12"/>
  <c r="I95" i="12"/>
  <c r="I96" i="12"/>
  <c r="S54" i="11"/>
  <c r="X87" i="11"/>
  <c r="J91" i="11"/>
  <c r="X91" i="11"/>
  <c r="R87" i="11"/>
  <c r="J76" i="11"/>
  <c r="X76" i="11"/>
  <c r="D102" i="11"/>
  <c r="D101" i="11"/>
  <c r="R76" i="11"/>
  <c r="D99" i="11"/>
  <c r="D100" i="11"/>
  <c r="D76" i="11"/>
  <c r="J100" i="11"/>
  <c r="D87" i="11"/>
  <c r="J99" i="11"/>
  <c r="J101" i="11"/>
  <c r="D103" i="11"/>
  <c r="J87" i="11"/>
  <c r="D91" i="11"/>
  <c r="R91" i="11"/>
  <c r="X93" i="13" l="1"/>
  <c r="X94" i="13"/>
  <c r="X95" i="13"/>
  <c r="X96" i="13"/>
  <c r="X92" i="13"/>
  <c r="R94" i="13"/>
  <c r="R95" i="13"/>
  <c r="R96" i="13"/>
  <c r="R92" i="13"/>
  <c r="R93" i="13"/>
  <c r="J95" i="13"/>
  <c r="J96" i="13"/>
  <c r="P53" i="12"/>
  <c r="U63" i="12"/>
  <c r="O63" i="12"/>
  <c r="C92" i="12"/>
  <c r="I75" i="12"/>
  <c r="C94" i="12"/>
  <c r="C95" i="12"/>
  <c r="U75" i="12"/>
  <c r="O75" i="12"/>
  <c r="C75" i="12"/>
  <c r="C93" i="12"/>
  <c r="I71" i="12"/>
  <c r="U71" i="12"/>
  <c r="O71" i="12"/>
  <c r="C63" i="12"/>
  <c r="I93" i="12"/>
  <c r="C71" i="12"/>
  <c r="C96" i="12"/>
  <c r="I92" i="12"/>
  <c r="I94" i="12"/>
  <c r="I63" i="12"/>
  <c r="AA96" i="14" l="1"/>
  <c r="AA97" i="14"/>
  <c r="AA98" i="14"/>
  <c r="AA99" i="14"/>
  <c r="AA100" i="14"/>
  <c r="V96" i="14"/>
  <c r="V97" i="14"/>
  <c r="V98" i="14"/>
  <c r="V99" i="14"/>
  <c r="P96" i="14"/>
  <c r="P97" i="14"/>
  <c r="P98" i="14"/>
  <c r="P99" i="14"/>
  <c r="D61" i="14"/>
  <c r="J61" i="14"/>
  <c r="R61" i="13"/>
  <c r="X61" i="13"/>
  <c r="D92" i="13"/>
  <c r="R73" i="13"/>
  <c r="D73" i="13"/>
  <c r="D95" i="13"/>
  <c r="D94" i="13"/>
  <c r="D93" i="13"/>
  <c r="X73" i="13"/>
  <c r="J73" i="13"/>
  <c r="J69" i="13"/>
  <c r="X69" i="13"/>
  <c r="D69" i="13"/>
  <c r="R69" i="13"/>
  <c r="J61" i="13"/>
  <c r="D61" i="13"/>
  <c r="J93" i="13"/>
  <c r="D96" i="13"/>
  <c r="J92" i="13"/>
  <c r="J94" i="13"/>
  <c r="D58" i="14"/>
  <c r="J58" i="14"/>
  <c r="D74" i="14"/>
  <c r="D77" i="14"/>
  <c r="J74" i="14"/>
  <c r="J77" i="14"/>
  <c r="J71" i="14"/>
  <c r="J68" i="14"/>
  <c r="D71" i="14"/>
  <c r="D68" i="14"/>
  <c r="U105" i="15" l="1"/>
  <c r="U106" i="15"/>
  <c r="U107" i="15"/>
  <c r="U108" i="15"/>
  <c r="U104" i="15"/>
  <c r="O105" i="15"/>
  <c r="O106" i="15"/>
  <c r="O107" i="15"/>
  <c r="O108" i="15"/>
  <c r="O104" i="15"/>
  <c r="I106" i="15"/>
  <c r="I107" i="15"/>
  <c r="I108" i="15"/>
  <c r="I109" i="15"/>
  <c r="Y108" i="16"/>
  <c r="Y109" i="16"/>
  <c r="Y110" i="16"/>
  <c r="V110" i="16"/>
  <c r="V111" i="16"/>
  <c r="V108" i="16"/>
  <c r="V109" i="16"/>
  <c r="P109" i="16"/>
  <c r="P110" i="16"/>
  <c r="P111" i="16"/>
  <c r="P108" i="16"/>
  <c r="M108" i="16"/>
  <c r="M109" i="16"/>
  <c r="M110" i="16"/>
  <c r="M111" i="16"/>
  <c r="U112" i="17"/>
  <c r="U113" i="17"/>
  <c r="U114" i="17"/>
  <c r="U115" i="17"/>
  <c r="U110" i="17"/>
  <c r="U111" i="17"/>
  <c r="O114" i="17"/>
  <c r="O115" i="17"/>
  <c r="O110" i="17"/>
  <c r="O111" i="17"/>
  <c r="O112" i="17"/>
  <c r="O113" i="17"/>
  <c r="I112" i="17"/>
  <c r="I113" i="17"/>
  <c r="I114" i="17"/>
  <c r="I115" i="17"/>
  <c r="D99" i="14"/>
  <c r="D97" i="14"/>
  <c r="D98" i="14"/>
  <c r="D96" i="14"/>
  <c r="J96" i="14"/>
  <c r="J97" i="14"/>
  <c r="J98" i="14"/>
  <c r="J99" i="14"/>
  <c r="C88" i="15"/>
  <c r="C106" i="15"/>
  <c r="O88" i="15"/>
  <c r="U88" i="15"/>
  <c r="C107" i="15"/>
  <c r="C105" i="15"/>
  <c r="I88" i="15"/>
  <c r="C104" i="15"/>
  <c r="U76" i="15"/>
  <c r="O76" i="15"/>
  <c r="I84" i="15"/>
  <c r="U84" i="15"/>
  <c r="C76" i="15"/>
  <c r="C108" i="15"/>
  <c r="C109" i="15"/>
  <c r="C84" i="15"/>
  <c r="I104" i="15"/>
  <c r="I105" i="15"/>
  <c r="O84" i="15"/>
  <c r="I76" i="15"/>
  <c r="V88" i="16"/>
  <c r="J88" i="16"/>
  <c r="P88" i="16"/>
  <c r="D88" i="16"/>
  <c r="D109" i="16"/>
  <c r="D108" i="16"/>
  <c r="D111" i="16"/>
  <c r="D110" i="16"/>
  <c r="J72" i="16"/>
  <c r="J85" i="16"/>
  <c r="D72" i="16"/>
  <c r="J82" i="16"/>
  <c r="J69" i="16"/>
  <c r="D82" i="16"/>
  <c r="D69" i="16"/>
  <c r="J111" i="16"/>
  <c r="D85" i="16"/>
  <c r="J110" i="16"/>
  <c r="J109" i="16"/>
  <c r="J108" i="16"/>
  <c r="U122" i="18" l="1"/>
  <c r="U123" i="18"/>
  <c r="U124" i="18"/>
  <c r="U125" i="18"/>
  <c r="U126" i="18"/>
  <c r="U120" i="18"/>
  <c r="U121" i="18"/>
  <c r="O124" i="18"/>
  <c r="O125" i="18"/>
  <c r="O120" i="18"/>
  <c r="O121" i="18"/>
  <c r="O122" i="18"/>
  <c r="O123" i="18"/>
  <c r="I122" i="18"/>
  <c r="I123" i="18"/>
  <c r="I124" i="18"/>
  <c r="I125" i="18"/>
  <c r="I97" i="17"/>
  <c r="U92" i="17"/>
  <c r="O92" i="17"/>
  <c r="U97" i="17"/>
  <c r="C111" i="17"/>
  <c r="C113" i="17"/>
  <c r="C81" i="17"/>
  <c r="U81" i="17"/>
  <c r="O81" i="17"/>
  <c r="C110" i="17"/>
  <c r="I81" i="17"/>
  <c r="C112" i="17"/>
  <c r="O97" i="17"/>
  <c r="C114" i="17"/>
  <c r="C115" i="17"/>
  <c r="C92" i="17"/>
  <c r="I111" i="17"/>
  <c r="I92" i="17"/>
  <c r="C97" i="17"/>
  <c r="U92" i="20"/>
  <c r="U111" i="20"/>
  <c r="O120" i="20"/>
  <c r="O83" i="20"/>
  <c r="U83" i="20"/>
  <c r="I92" i="20"/>
  <c r="I120" i="20"/>
  <c r="O111" i="20"/>
  <c r="C83" i="20"/>
  <c r="C127" i="20"/>
  <c r="I111" i="20"/>
  <c r="C131" i="20"/>
  <c r="C120" i="20"/>
  <c r="C111" i="20"/>
  <c r="I83" i="20"/>
  <c r="C129" i="20"/>
  <c r="C130" i="20"/>
  <c r="C132" i="20"/>
  <c r="C128" i="20"/>
  <c r="O92" i="20"/>
  <c r="I127" i="20"/>
  <c r="U120" i="20"/>
  <c r="C92" i="20"/>
  <c r="I128" i="20"/>
  <c r="U108" i="20"/>
  <c r="O117" i="20"/>
  <c r="O80" i="20"/>
  <c r="U80" i="20"/>
  <c r="O108" i="20"/>
  <c r="I117" i="20"/>
  <c r="I89" i="20"/>
  <c r="U89" i="20"/>
  <c r="O89" i="20"/>
  <c r="I131" i="20"/>
  <c r="U117" i="20"/>
  <c r="I132" i="20"/>
  <c r="O128" i="20"/>
  <c r="I80" i="20"/>
  <c r="C80" i="20"/>
  <c r="I129" i="20"/>
  <c r="O129" i="20"/>
  <c r="C117" i="20"/>
  <c r="I130" i="20"/>
  <c r="I108" i="20"/>
  <c r="O130" i="20"/>
  <c r="O127" i="20"/>
  <c r="C108" i="20"/>
  <c r="C89" i="20"/>
  <c r="U77" i="20"/>
  <c r="U105" i="20"/>
  <c r="I114" i="20"/>
  <c r="O77" i="20"/>
  <c r="U86" i="20"/>
  <c r="O105" i="20"/>
  <c r="I86" i="20"/>
  <c r="O114" i="20"/>
  <c r="C105" i="20"/>
  <c r="U127" i="20"/>
  <c r="U132" i="20"/>
  <c r="O132" i="20"/>
  <c r="O86" i="20"/>
  <c r="I105" i="20"/>
  <c r="U129" i="20"/>
  <c r="C77" i="20"/>
  <c r="C114" i="20"/>
  <c r="U130" i="20"/>
  <c r="O131" i="20"/>
  <c r="U114" i="20"/>
  <c r="U128" i="20"/>
  <c r="C86" i="20"/>
  <c r="U131" i="20"/>
  <c r="I77" i="20"/>
  <c r="U116" i="19" l="1"/>
  <c r="U117" i="19"/>
  <c r="U118" i="19"/>
  <c r="U119" i="19"/>
  <c r="U120" i="19"/>
  <c r="O118" i="19"/>
  <c r="O119" i="19"/>
  <c r="O120" i="19"/>
  <c r="O121" i="19"/>
  <c r="O122" i="19"/>
  <c r="O116" i="19"/>
  <c r="O117" i="19"/>
  <c r="I121" i="19"/>
  <c r="I122" i="19"/>
  <c r="I117" i="19"/>
  <c r="I118" i="19"/>
  <c r="I119" i="19"/>
  <c r="I120" i="19"/>
  <c r="W72" i="19"/>
  <c r="P65" i="18"/>
  <c r="V66" i="18"/>
  <c r="I110" i="17"/>
  <c r="U99" i="18"/>
  <c r="I99" i="18"/>
  <c r="C99" i="18"/>
  <c r="O99" i="18"/>
  <c r="C122" i="18"/>
  <c r="C121" i="18"/>
  <c r="C120" i="18"/>
  <c r="C123" i="18"/>
  <c r="I87" i="18"/>
  <c r="C87" i="18"/>
  <c r="I96" i="18"/>
  <c r="U93" i="18"/>
  <c r="I84" i="18"/>
  <c r="I121" i="18"/>
  <c r="C84" i="18"/>
  <c r="C96" i="18"/>
  <c r="O93" i="18"/>
  <c r="C125" i="18"/>
  <c r="C124" i="18"/>
  <c r="I120" i="18"/>
  <c r="W6" i="24" l="1"/>
  <c r="W8" i="24"/>
  <c r="W7" i="24"/>
  <c r="W5" i="24"/>
  <c r="Q8" i="24"/>
  <c r="Q7" i="24"/>
  <c r="Q6" i="24"/>
  <c r="Q5" i="24"/>
  <c r="K8" i="24"/>
  <c r="K7" i="24"/>
  <c r="K6" i="24"/>
  <c r="K5" i="24"/>
  <c r="E8" i="24"/>
  <c r="E7" i="24"/>
  <c r="E6" i="24"/>
  <c r="E5" i="24"/>
  <c r="U92" i="24"/>
  <c r="O92" i="24"/>
  <c r="I92" i="24"/>
  <c r="C92" i="24"/>
  <c r="U90" i="24"/>
  <c r="O90" i="24"/>
  <c r="I90" i="24"/>
  <c r="C90" i="24"/>
  <c r="R88" i="24"/>
  <c r="F88" i="24"/>
  <c r="U72" i="24"/>
  <c r="O72" i="24"/>
  <c r="I72" i="24"/>
  <c r="C72" i="24"/>
  <c r="U70" i="24"/>
  <c r="O70" i="24"/>
  <c r="I70" i="24"/>
  <c r="C70" i="24"/>
  <c r="R68" i="24"/>
  <c r="F68" i="24"/>
  <c r="U43" i="24"/>
  <c r="O43" i="24"/>
  <c r="I43" i="24"/>
  <c r="C43" i="24"/>
  <c r="R29" i="24"/>
  <c r="F29" i="24"/>
  <c r="R18" i="24"/>
  <c r="F18" i="24"/>
  <c r="V72" i="19"/>
  <c r="P8" i="24"/>
  <c r="J5" i="24"/>
  <c r="V5" i="24"/>
  <c r="J6" i="24"/>
  <c r="V8" i="24"/>
  <c r="J8" i="24"/>
  <c r="V6" i="24"/>
  <c r="D7" i="24"/>
  <c r="P5" i="24"/>
  <c r="P7" i="24"/>
  <c r="P6" i="24"/>
  <c r="D5" i="24"/>
  <c r="V7" i="24"/>
  <c r="J7" i="24"/>
  <c r="D6" i="24"/>
  <c r="D8" i="24"/>
  <c r="I104" i="24"/>
  <c r="O104" i="24"/>
  <c r="U78" i="24"/>
  <c r="O78" i="24"/>
  <c r="U98" i="24"/>
  <c r="O98" i="24"/>
  <c r="U75" i="24"/>
  <c r="U95" i="24"/>
  <c r="I101" i="24"/>
  <c r="O101" i="24"/>
  <c r="O75" i="24"/>
  <c r="O95" i="24"/>
  <c r="U84" i="24"/>
  <c r="I84" i="24"/>
  <c r="I81" i="24"/>
  <c r="U81" i="24"/>
  <c r="I78" i="24"/>
  <c r="U104" i="24"/>
  <c r="C84" i="24"/>
  <c r="O84" i="24"/>
  <c r="C98" i="24"/>
  <c r="C104" i="24"/>
  <c r="C114" i="24"/>
  <c r="C78" i="24"/>
  <c r="C112" i="24"/>
  <c r="I98" i="24"/>
  <c r="I111" i="24"/>
  <c r="O114" i="24"/>
  <c r="I75" i="24"/>
  <c r="C81" i="24"/>
  <c r="O81" i="24"/>
  <c r="C101" i="24"/>
  <c r="C95" i="24"/>
  <c r="C75" i="24"/>
  <c r="I95" i="24"/>
  <c r="U114" i="24"/>
  <c r="O112" i="24"/>
  <c r="U101" i="24"/>
  <c r="U111" i="24"/>
  <c r="I96" i="19"/>
  <c r="C117" i="19"/>
  <c r="C116" i="19"/>
  <c r="U96" i="19"/>
  <c r="O96" i="19"/>
  <c r="C118" i="19"/>
  <c r="C119" i="19"/>
  <c r="C96" i="19"/>
  <c r="O83" i="19"/>
  <c r="I91" i="19"/>
  <c r="U91" i="19"/>
  <c r="U83" i="19"/>
  <c r="I83" i="19"/>
  <c r="C121" i="19"/>
  <c r="C83" i="19"/>
  <c r="I116" i="19"/>
  <c r="O91" i="19"/>
  <c r="C122" i="19"/>
  <c r="C91" i="19"/>
  <c r="C120" i="19"/>
  <c r="U72" i="20" l="1"/>
  <c r="O72" i="20"/>
  <c r="I72" i="20"/>
  <c r="C72" i="20"/>
  <c r="U98" i="20"/>
  <c r="O98" i="20"/>
  <c r="I98" i="20"/>
  <c r="C98" i="20"/>
  <c r="U70" i="20"/>
  <c r="O70" i="20"/>
  <c r="I70" i="20"/>
  <c r="C70" i="20"/>
  <c r="C113" i="24"/>
  <c r="C111" i="24"/>
  <c r="I112" i="24"/>
  <c r="O111" i="24"/>
  <c r="U112" i="24"/>
  <c r="O113" i="24"/>
  <c r="U113" i="24"/>
  <c r="L2" i="22" l="1"/>
  <c r="AI3" i="23" l="1"/>
  <c r="AI4" i="23"/>
  <c r="AI5" i="23"/>
  <c r="AI6" i="23"/>
  <c r="H20" i="21" s="1"/>
  <c r="AI7" i="23"/>
  <c r="AI8" i="23"/>
  <c r="AI9" i="23"/>
  <c r="V2" i="23" s="1"/>
  <c r="H25" i="21" s="1"/>
  <c r="C14" i="25" s="1"/>
  <c r="AI10" i="23"/>
  <c r="H19" i="21" s="1"/>
  <c r="AI11" i="23"/>
  <c r="H30" i="21" s="1"/>
  <c r="O11" i="25" s="1"/>
  <c r="AI12" i="23"/>
  <c r="AI13" i="23"/>
  <c r="H17" i="21" s="1"/>
  <c r="AI14" i="23"/>
  <c r="AI15" i="23"/>
  <c r="H28" i="21" s="1"/>
  <c r="I13" i="25" s="1"/>
  <c r="AI16" i="23"/>
  <c r="AI17" i="23"/>
  <c r="AI18" i="23"/>
  <c r="H26" i="21" s="1"/>
  <c r="AI19" i="23"/>
  <c r="H8" i="21" s="1"/>
  <c r="AI20" i="23"/>
  <c r="AI21" i="23"/>
  <c r="AI22" i="23"/>
  <c r="H9" i="21" s="1"/>
  <c r="AI23" i="23"/>
  <c r="H24" i="21" s="1"/>
  <c r="AI24" i="23"/>
  <c r="AI25" i="23"/>
  <c r="AI26" i="23"/>
  <c r="AI27" i="23"/>
  <c r="H31" i="21" s="1"/>
  <c r="AI28" i="23"/>
  <c r="H29" i="21"/>
  <c r="I14" i="25" s="1"/>
  <c r="H27" i="21"/>
  <c r="H23" i="21"/>
  <c r="H22" i="21"/>
  <c r="C11" i="25" s="1"/>
  <c r="H21" i="21"/>
  <c r="H18" i="21"/>
  <c r="H16" i="21"/>
  <c r="H15" i="21"/>
  <c r="H14" i="21"/>
  <c r="H13" i="21"/>
  <c r="H12" i="21"/>
  <c r="H11" i="21"/>
  <c r="H10" i="21"/>
  <c r="H7" i="21"/>
  <c r="H6" i="21"/>
  <c r="C6" i="24" l="1"/>
  <c r="I19" i="24" s="1"/>
  <c r="C6" i="25"/>
  <c r="I8" i="24"/>
  <c r="O30" i="24" s="1"/>
  <c r="I8" i="25"/>
  <c r="U5" i="24"/>
  <c r="C31" i="24" s="1"/>
  <c r="U5" i="25"/>
  <c r="U29" i="25"/>
  <c r="C25" i="25"/>
  <c r="U21" i="25"/>
  <c r="O15" i="19"/>
  <c r="O12" i="25"/>
  <c r="O13" i="15"/>
  <c r="C13" i="25"/>
  <c r="C42" i="25"/>
  <c r="U34" i="25"/>
  <c r="I39" i="25"/>
  <c r="U26" i="25"/>
  <c r="C30" i="25"/>
  <c r="C22" i="25"/>
  <c r="I5" i="24"/>
  <c r="I33" i="24" s="1"/>
  <c r="I5" i="25"/>
  <c r="O5" i="24"/>
  <c r="O5" i="25"/>
  <c r="U8" i="24"/>
  <c r="U37" i="24" s="1"/>
  <c r="U8" i="25"/>
  <c r="O16" i="15"/>
  <c r="I12" i="25"/>
  <c r="C8" i="24"/>
  <c r="O22" i="24" s="1"/>
  <c r="C8" i="25"/>
  <c r="O15" i="15"/>
  <c r="I11" i="25"/>
  <c r="U6" i="24"/>
  <c r="I31" i="24" s="1"/>
  <c r="U6" i="25"/>
  <c r="U7" i="24"/>
  <c r="U7" i="25"/>
  <c r="I6" i="24"/>
  <c r="C36" i="24" s="1"/>
  <c r="I6" i="25"/>
  <c r="O8" i="24"/>
  <c r="C23" i="24" s="1"/>
  <c r="O8" i="25"/>
  <c r="O6" i="24"/>
  <c r="O23" i="24" s="1"/>
  <c r="O6" i="25"/>
  <c r="I25" i="25"/>
  <c r="C29" i="25"/>
  <c r="C21" i="25"/>
  <c r="U42" i="25"/>
  <c r="O38" i="25"/>
  <c r="I32" i="25"/>
  <c r="C5" i="24"/>
  <c r="U25" i="24" s="1"/>
  <c r="C5" i="25"/>
  <c r="I7" i="24"/>
  <c r="I36" i="24" s="1"/>
  <c r="I7" i="25"/>
  <c r="O7" i="24"/>
  <c r="U23" i="24" s="1"/>
  <c r="O7" i="25"/>
  <c r="U8" i="10"/>
  <c r="C12" i="25"/>
  <c r="C7" i="24"/>
  <c r="I25" i="24" s="1"/>
  <c r="C7" i="25"/>
  <c r="I26" i="24"/>
  <c r="O26" i="24"/>
  <c r="C20" i="24"/>
  <c r="C33" i="24"/>
  <c r="U20" i="24"/>
  <c r="C26" i="24"/>
  <c r="O25" i="24"/>
  <c r="O33" i="24"/>
  <c r="O20" i="24"/>
  <c r="C34" i="24"/>
  <c r="C37" i="24"/>
  <c r="I34" i="24"/>
  <c r="I22" i="24"/>
  <c r="C19" i="24"/>
  <c r="C25" i="24"/>
  <c r="U22" i="24"/>
  <c r="U33" i="24"/>
  <c r="I23" i="24"/>
  <c r="O37" i="24"/>
  <c r="O34" i="24"/>
  <c r="U19" i="24"/>
  <c r="U34" i="24"/>
  <c r="O31" i="24"/>
  <c r="I37" i="24"/>
  <c r="I6" i="9"/>
  <c r="J6" i="11"/>
  <c r="J5" i="13"/>
  <c r="J5" i="14"/>
  <c r="I6" i="15"/>
  <c r="I5" i="18"/>
  <c r="I5" i="10"/>
  <c r="I6" i="12"/>
  <c r="J5" i="16"/>
  <c r="I6" i="17"/>
  <c r="I6" i="20"/>
  <c r="I5" i="19"/>
  <c r="C6" i="9"/>
  <c r="C5" i="12"/>
  <c r="D5" i="14"/>
  <c r="C5" i="17"/>
  <c r="C5" i="20"/>
  <c r="C5" i="10"/>
  <c r="C5" i="18"/>
  <c r="D5" i="16"/>
  <c r="C5" i="19"/>
  <c r="D6" i="11"/>
  <c r="D5" i="13"/>
  <c r="C6" i="15"/>
  <c r="C10" i="9"/>
  <c r="I5" i="12"/>
  <c r="D9" i="14"/>
  <c r="I5" i="17"/>
  <c r="I5" i="20"/>
  <c r="C9" i="10"/>
  <c r="C9" i="18"/>
  <c r="D9" i="16"/>
  <c r="C9" i="19"/>
  <c r="D10" i="11"/>
  <c r="D9" i="13"/>
  <c r="C10" i="15"/>
  <c r="C11" i="12"/>
  <c r="I9" i="9"/>
  <c r="J9" i="11"/>
  <c r="J8" i="13"/>
  <c r="J8" i="14"/>
  <c r="I9" i="15"/>
  <c r="I8" i="18"/>
  <c r="I8" i="10"/>
  <c r="I8" i="19"/>
  <c r="J8" i="16"/>
  <c r="O5" i="17"/>
  <c r="O5" i="20"/>
  <c r="I11" i="12"/>
  <c r="C15" i="15"/>
  <c r="O9" i="9"/>
  <c r="P8" i="14"/>
  <c r="O8" i="18"/>
  <c r="P7" i="16"/>
  <c r="O8" i="10"/>
  <c r="R8" i="11"/>
  <c r="R7" i="13"/>
  <c r="C11" i="17"/>
  <c r="C11" i="20"/>
  <c r="O8" i="19"/>
  <c r="U7" i="10"/>
  <c r="X7" i="11"/>
  <c r="O11" i="12"/>
  <c r="U9" i="9"/>
  <c r="X6" i="13"/>
  <c r="V8" i="14"/>
  <c r="I15" i="15"/>
  <c r="C15" i="18"/>
  <c r="V6" i="16"/>
  <c r="C14" i="19"/>
  <c r="I11" i="17"/>
  <c r="I11" i="20"/>
  <c r="O11" i="17"/>
  <c r="O11" i="20"/>
  <c r="I14" i="19"/>
  <c r="AA8" i="14"/>
  <c r="I15" i="18"/>
  <c r="AB6" i="16"/>
  <c r="O6" i="9"/>
  <c r="J10" i="11"/>
  <c r="J9" i="13"/>
  <c r="P5" i="14"/>
  <c r="O5" i="10"/>
  <c r="C12" i="12"/>
  <c r="J9" i="16"/>
  <c r="O6" i="17"/>
  <c r="O6" i="20"/>
  <c r="O5" i="19"/>
  <c r="I10" i="15"/>
  <c r="O5" i="18"/>
  <c r="U6" i="9"/>
  <c r="V5" i="14"/>
  <c r="P8" i="16"/>
  <c r="O9" i="10"/>
  <c r="R9" i="11"/>
  <c r="R8" i="13"/>
  <c r="I12" i="12"/>
  <c r="C16" i="15"/>
  <c r="C12" i="17"/>
  <c r="C12" i="20"/>
  <c r="O9" i="19"/>
  <c r="C12" i="18"/>
  <c r="X7" i="13"/>
  <c r="I16" i="15"/>
  <c r="V7" i="16"/>
  <c r="C15" i="19"/>
  <c r="X8" i="11"/>
  <c r="O12" i="12"/>
  <c r="I12" i="17"/>
  <c r="I12" i="20"/>
  <c r="AA5" i="14"/>
  <c r="I12" i="18"/>
  <c r="O12" i="18"/>
  <c r="AB7" i="16"/>
  <c r="O12" i="17"/>
  <c r="O12" i="20"/>
  <c r="I15" i="19"/>
  <c r="AB8" i="16"/>
  <c r="O13" i="17"/>
  <c r="O13" i="20"/>
  <c r="O12" i="19"/>
  <c r="O13" i="18"/>
  <c r="O14" i="19"/>
  <c r="O15" i="18"/>
  <c r="C6" i="10"/>
  <c r="C6" i="18"/>
  <c r="D6" i="16"/>
  <c r="C6" i="19"/>
  <c r="D7" i="11"/>
  <c r="D6" i="13"/>
  <c r="C7" i="15"/>
  <c r="C7" i="9"/>
  <c r="C6" i="12"/>
  <c r="D6" i="14"/>
  <c r="C6" i="17"/>
  <c r="C6" i="20"/>
  <c r="I6" i="10"/>
  <c r="I6" i="19"/>
  <c r="I7" i="12"/>
  <c r="J6" i="16"/>
  <c r="I7" i="17"/>
  <c r="I7" i="20"/>
  <c r="I7" i="9"/>
  <c r="J7" i="11"/>
  <c r="J6" i="13"/>
  <c r="J6" i="14"/>
  <c r="I7" i="15"/>
  <c r="I6" i="18"/>
  <c r="O6" i="10"/>
  <c r="R6" i="11"/>
  <c r="R5" i="13"/>
  <c r="C13" i="15"/>
  <c r="O7" i="17"/>
  <c r="O7" i="20"/>
  <c r="C13" i="12"/>
  <c r="O7" i="9"/>
  <c r="P6" i="14"/>
  <c r="O6" i="18"/>
  <c r="P5" i="16"/>
  <c r="O6" i="19"/>
  <c r="P9" i="16"/>
  <c r="R10" i="11"/>
  <c r="R9" i="13"/>
  <c r="C12" i="19"/>
  <c r="C13" i="20"/>
  <c r="U5" i="10"/>
  <c r="I13" i="12"/>
  <c r="C13" i="17"/>
  <c r="U7" i="9"/>
  <c r="V6" i="14"/>
  <c r="I13" i="15"/>
  <c r="C13" i="18"/>
  <c r="V8" i="16"/>
  <c r="I13" i="17"/>
  <c r="I13" i="20"/>
  <c r="X9" i="11"/>
  <c r="O13" i="12"/>
  <c r="X8" i="13"/>
  <c r="AA6" i="14"/>
  <c r="I13" i="18"/>
  <c r="I12" i="19"/>
  <c r="O14" i="17"/>
  <c r="O14" i="20"/>
  <c r="O14" i="18"/>
  <c r="O13" i="19"/>
  <c r="D8" i="11"/>
  <c r="D7" i="13"/>
  <c r="C8" i="15"/>
  <c r="C7" i="17"/>
  <c r="C8" i="9"/>
  <c r="C7" i="12"/>
  <c r="D7" i="14"/>
  <c r="C7" i="20"/>
  <c r="C7" i="10"/>
  <c r="C7" i="18"/>
  <c r="D7" i="16"/>
  <c r="C7" i="19"/>
  <c r="D9" i="11"/>
  <c r="D8" i="13"/>
  <c r="C9" i="9"/>
  <c r="C8" i="12"/>
  <c r="D8" i="14"/>
  <c r="C8" i="17"/>
  <c r="C8" i="20"/>
  <c r="C8" i="10"/>
  <c r="C8" i="18"/>
  <c r="D8" i="16"/>
  <c r="C8" i="19"/>
  <c r="C9" i="15"/>
  <c r="I8" i="12"/>
  <c r="J7" i="16"/>
  <c r="I8" i="17"/>
  <c r="I8" i="20"/>
  <c r="I7" i="18"/>
  <c r="I8" i="9"/>
  <c r="J8" i="11"/>
  <c r="J7" i="13"/>
  <c r="J7" i="14"/>
  <c r="I8" i="15"/>
  <c r="I7" i="10"/>
  <c r="I7" i="19"/>
  <c r="O7" i="10"/>
  <c r="R7" i="11"/>
  <c r="R6" i="13"/>
  <c r="C14" i="12"/>
  <c r="C14" i="15"/>
  <c r="O8" i="17"/>
  <c r="O8" i="20"/>
  <c r="O7" i="19"/>
  <c r="O7" i="18"/>
  <c r="O8" i="9"/>
  <c r="P7" i="14"/>
  <c r="P6" i="16"/>
  <c r="C13" i="19"/>
  <c r="U6" i="10"/>
  <c r="X6" i="11"/>
  <c r="I14" i="12"/>
  <c r="C14" i="17"/>
  <c r="C14" i="20"/>
  <c r="I14" i="15"/>
  <c r="C14" i="18"/>
  <c r="U8" i="9"/>
  <c r="X5" i="13"/>
  <c r="V7" i="14"/>
  <c r="V5" i="16"/>
  <c r="AB5" i="16"/>
  <c r="O14" i="12"/>
  <c r="I14" i="17"/>
  <c r="I14" i="20"/>
  <c r="I13" i="19"/>
  <c r="AA7" i="14"/>
  <c r="X9" i="13"/>
  <c r="I14" i="18"/>
  <c r="U31" i="24" l="1"/>
  <c r="U26" i="24"/>
  <c r="I20" i="24"/>
  <c r="U30" i="24"/>
  <c r="I30" i="24"/>
  <c r="C30" i="24"/>
  <c r="O36" i="24"/>
  <c r="O19" i="24"/>
  <c r="C22" i="24"/>
  <c r="U36" i="24"/>
  <c r="O36" i="25"/>
  <c r="O32" i="25"/>
  <c r="I33" i="25"/>
  <c r="O29" i="25"/>
  <c r="I21" i="25"/>
  <c r="O25" i="25"/>
  <c r="U40" i="25"/>
  <c r="U32" i="25"/>
  <c r="C36" i="25"/>
  <c r="O24" i="25"/>
  <c r="I28" i="25"/>
  <c r="O20" i="25"/>
  <c r="U41" i="25"/>
  <c r="O33" i="25"/>
  <c r="I36" i="25"/>
  <c r="O42" i="25"/>
  <c r="C34" i="25"/>
  <c r="C38" i="25"/>
  <c r="U38" i="25"/>
  <c r="O34" i="25"/>
  <c r="I34" i="25"/>
  <c r="I24" i="25"/>
  <c r="C28" i="25"/>
  <c r="C20" i="25"/>
  <c r="O30" i="25"/>
  <c r="I26" i="25"/>
  <c r="I22" i="25"/>
  <c r="C41" i="25"/>
  <c r="C37" i="25"/>
  <c r="C33" i="25"/>
  <c r="C27" i="25"/>
  <c r="I19" i="25"/>
  <c r="U23" i="25"/>
  <c r="U19" i="25"/>
  <c r="I27" i="25"/>
  <c r="C23" i="25"/>
  <c r="U20" i="25"/>
  <c r="C24" i="25"/>
  <c r="U28" i="25"/>
  <c r="U27" i="25"/>
  <c r="I23" i="25"/>
  <c r="C19" i="25"/>
  <c r="O28" i="25"/>
  <c r="I20" i="25"/>
  <c r="U24" i="25"/>
  <c r="U36" i="25"/>
  <c r="O40" i="25"/>
  <c r="I38" i="25"/>
  <c r="U37" i="25"/>
  <c r="O41" i="25"/>
  <c r="I37" i="25"/>
  <c r="O27" i="25"/>
  <c r="O23" i="25"/>
  <c r="O19" i="25"/>
  <c r="U33" i="25"/>
  <c r="O37" i="25"/>
  <c r="I35" i="25"/>
  <c r="C32" i="25"/>
  <c r="I40" i="25"/>
  <c r="C40" i="25"/>
  <c r="O21" i="25"/>
  <c r="I29" i="25"/>
  <c r="U25" i="25"/>
  <c r="E9" i="9"/>
  <c r="E8" i="9"/>
  <c r="E7" i="9"/>
  <c r="E6" i="9"/>
  <c r="E10" i="9"/>
  <c r="D8" i="9"/>
  <c r="D10" i="9"/>
  <c r="D9" i="9"/>
  <c r="W68" i="18" l="1"/>
  <c r="W65" i="18"/>
  <c r="W64" i="18"/>
  <c r="W66" i="18"/>
  <c r="K67" i="18"/>
  <c r="V65" i="18"/>
  <c r="J67" i="18"/>
  <c r="D7" i="9"/>
  <c r="V64" i="18"/>
  <c r="D6" i="9"/>
  <c r="J66" i="18"/>
  <c r="V68" i="18"/>
  <c r="V67" i="18"/>
  <c r="E62" i="17" l="1"/>
  <c r="E61" i="17"/>
  <c r="E60" i="17"/>
  <c r="Q62" i="17"/>
  <c r="Q61" i="17"/>
  <c r="Q60" i="17"/>
  <c r="W62" i="17"/>
  <c r="W61" i="17"/>
  <c r="W60" i="17"/>
  <c r="K62" i="17"/>
  <c r="K60" i="17"/>
  <c r="K59" i="17"/>
  <c r="E59" i="17"/>
  <c r="K61" i="17"/>
  <c r="Q59" i="17"/>
  <c r="W59" i="17"/>
  <c r="Q14" i="17"/>
  <c r="Q13" i="17"/>
  <c r="Q12" i="17"/>
  <c r="Q11" i="17"/>
  <c r="E14" i="17"/>
  <c r="E13" i="17"/>
  <c r="E12" i="17"/>
  <c r="E11" i="17"/>
  <c r="Q8" i="17"/>
  <c r="Q7" i="17"/>
  <c r="Q6" i="17"/>
  <c r="Q5" i="17"/>
  <c r="K14" i="17"/>
  <c r="K13" i="17"/>
  <c r="K12" i="17"/>
  <c r="K11" i="17"/>
  <c r="K8" i="17"/>
  <c r="K7" i="17"/>
  <c r="K6" i="17"/>
  <c r="K5" i="17"/>
  <c r="E8" i="17"/>
  <c r="E7" i="17"/>
  <c r="E6" i="17"/>
  <c r="E5" i="17"/>
  <c r="P59" i="17"/>
  <c r="V62" i="17"/>
  <c r="J59" i="17"/>
  <c r="J62" i="17"/>
  <c r="J5" i="17"/>
  <c r="J6" i="17"/>
  <c r="J13" i="17"/>
  <c r="J61" i="17"/>
  <c r="D60" i="17"/>
  <c r="J11" i="17"/>
  <c r="D6" i="17"/>
  <c r="P7" i="17"/>
  <c r="D5" i="17"/>
  <c r="P14" i="17"/>
  <c r="D7" i="17"/>
  <c r="P11" i="17"/>
  <c r="P60" i="17"/>
  <c r="V61" i="17"/>
  <c r="P5" i="17"/>
  <c r="D12" i="17"/>
  <c r="J12" i="17"/>
  <c r="D8" i="17"/>
  <c r="D13" i="17"/>
  <c r="P6" i="17"/>
  <c r="D61" i="17"/>
  <c r="V59" i="17"/>
  <c r="V60" i="17"/>
  <c r="J7" i="17"/>
  <c r="P62" i="17"/>
  <c r="J8" i="17"/>
  <c r="D62" i="17"/>
  <c r="D14" i="17"/>
  <c r="P13" i="17"/>
  <c r="P61" i="17"/>
  <c r="D11" i="17"/>
  <c r="J14" i="17"/>
  <c r="D12" i="18"/>
  <c r="P8" i="17"/>
  <c r="D59" i="17"/>
  <c r="J60" i="17"/>
  <c r="Q14" i="20" l="1"/>
  <c r="Q13" i="20"/>
  <c r="Q12" i="20"/>
  <c r="K14" i="20"/>
  <c r="K13" i="20"/>
  <c r="K12" i="20"/>
  <c r="K11" i="20"/>
  <c r="E14" i="20"/>
  <c r="E13" i="20"/>
  <c r="E12" i="20"/>
  <c r="E11" i="20"/>
  <c r="Q11" i="20"/>
  <c r="K8" i="20"/>
  <c r="Q8" i="20"/>
  <c r="Q7" i="20"/>
  <c r="Q6" i="20"/>
  <c r="Q5" i="20"/>
  <c r="K7" i="20"/>
  <c r="K6" i="20"/>
  <c r="K5" i="20"/>
  <c r="E8" i="20"/>
  <c r="E7" i="20"/>
  <c r="E6" i="20"/>
  <c r="E5" i="20"/>
  <c r="P8" i="20"/>
  <c r="J5" i="20"/>
  <c r="P5" i="20"/>
  <c r="J13" i="20"/>
  <c r="P14" i="20"/>
  <c r="J14" i="20"/>
  <c r="J7" i="20"/>
  <c r="D6" i="20"/>
  <c r="D8" i="20"/>
  <c r="D12" i="20"/>
  <c r="D13" i="20"/>
  <c r="P13" i="20"/>
  <c r="J6" i="20"/>
  <c r="P6" i="20"/>
  <c r="P11" i="20"/>
  <c r="D14" i="20"/>
  <c r="J8" i="20"/>
  <c r="P7" i="20"/>
  <c r="D11" i="20"/>
  <c r="J12" i="20"/>
  <c r="D7" i="20"/>
  <c r="J11" i="20"/>
  <c r="D5" i="20"/>
  <c r="AD54" i="16" l="1"/>
  <c r="AD53" i="16"/>
  <c r="AD52" i="16"/>
  <c r="AD51" i="16"/>
  <c r="AD50" i="16"/>
  <c r="X54" i="16"/>
  <c r="X53" i="16"/>
  <c r="X52" i="16"/>
  <c r="X51" i="16"/>
  <c r="X50" i="16"/>
  <c r="R54" i="16"/>
  <c r="R53" i="16"/>
  <c r="R52" i="16"/>
  <c r="R51" i="16"/>
  <c r="R50" i="16"/>
  <c r="AD7" i="16"/>
  <c r="AD5" i="16"/>
  <c r="AD8" i="16"/>
  <c r="AD6" i="16"/>
  <c r="X8" i="16"/>
  <c r="X7" i="16"/>
  <c r="X6" i="16"/>
  <c r="X5" i="16"/>
  <c r="R9" i="16"/>
  <c r="R8" i="16"/>
  <c r="R7" i="16"/>
  <c r="R6" i="16"/>
  <c r="R5" i="16"/>
  <c r="L9" i="16"/>
  <c r="L8" i="16"/>
  <c r="L7" i="16"/>
  <c r="L6" i="16"/>
  <c r="L5" i="16"/>
  <c r="F9" i="16"/>
  <c r="F8" i="16"/>
  <c r="F7" i="16"/>
  <c r="F6" i="16"/>
  <c r="F5" i="16"/>
  <c r="Q50" i="16"/>
  <c r="K9" i="16"/>
  <c r="Q51" i="16"/>
  <c r="E6" i="16"/>
  <c r="W50" i="16"/>
  <c r="W8" i="16"/>
  <c r="W51" i="16"/>
  <c r="E9" i="16"/>
  <c r="AC7" i="16"/>
  <c r="W7" i="16"/>
  <c r="W53" i="16"/>
  <c r="Q5" i="16"/>
  <c r="E5" i="16"/>
  <c r="AC5" i="16"/>
  <c r="E7" i="16"/>
  <c r="Q6" i="16"/>
  <c r="AC54" i="16"/>
  <c r="E8" i="16"/>
  <c r="Q9" i="16"/>
  <c r="Q7" i="16"/>
  <c r="AC51" i="16"/>
  <c r="AC50" i="16"/>
  <c r="K7" i="16"/>
  <c r="W52" i="16"/>
  <c r="Q54" i="16"/>
  <c r="AC6" i="16"/>
  <c r="W5" i="16"/>
  <c r="AC8" i="16"/>
  <c r="Q52" i="16"/>
  <c r="K5" i="16"/>
  <c r="W6" i="16"/>
  <c r="W54" i="16"/>
  <c r="Q53" i="16"/>
  <c r="Q8" i="16"/>
  <c r="K6" i="16"/>
  <c r="AC53" i="16"/>
  <c r="K8" i="16"/>
  <c r="AC52" i="16"/>
  <c r="K61" i="15" l="1"/>
  <c r="K60" i="15"/>
  <c r="K59" i="15"/>
  <c r="K58" i="15"/>
  <c r="K57" i="15"/>
  <c r="Q60" i="15"/>
  <c r="Q59" i="15"/>
  <c r="Q58" i="15"/>
  <c r="Q57" i="15"/>
  <c r="E61" i="15"/>
  <c r="E60" i="15"/>
  <c r="E59" i="15"/>
  <c r="E58" i="15"/>
  <c r="E57" i="15"/>
  <c r="R47" i="14"/>
  <c r="R46" i="14"/>
  <c r="R45" i="14"/>
  <c r="R44" i="14"/>
  <c r="X47" i="14"/>
  <c r="X46" i="14"/>
  <c r="X45" i="14"/>
  <c r="X44" i="14"/>
  <c r="AC48" i="14"/>
  <c r="AC47" i="14"/>
  <c r="AC46" i="14"/>
  <c r="AC45" i="14"/>
  <c r="AC44" i="14"/>
  <c r="R7" i="14"/>
  <c r="R6" i="14"/>
  <c r="R5" i="14"/>
  <c r="X8" i="14"/>
  <c r="X7" i="14"/>
  <c r="X6" i="14"/>
  <c r="X5" i="14"/>
  <c r="AC8" i="14"/>
  <c r="AC7" i="14"/>
  <c r="AC6" i="14"/>
  <c r="AC5" i="14"/>
  <c r="R8" i="14"/>
  <c r="L8" i="14"/>
  <c r="L7" i="14"/>
  <c r="L6" i="14"/>
  <c r="L5" i="14"/>
  <c r="F9" i="14"/>
  <c r="F8" i="14"/>
  <c r="F7" i="14"/>
  <c r="F6" i="14"/>
  <c r="F5" i="14"/>
  <c r="J60" i="15"/>
  <c r="AB8" i="14"/>
  <c r="Q46" i="14"/>
  <c r="D58" i="15"/>
  <c r="D57" i="15"/>
  <c r="J57" i="15"/>
  <c r="Q5" i="14"/>
  <c r="P57" i="15"/>
  <c r="Q47" i="14"/>
  <c r="E6" i="14"/>
  <c r="D59" i="15"/>
  <c r="Q6" i="14"/>
  <c r="E5" i="14"/>
  <c r="E8" i="14"/>
  <c r="K8" i="14"/>
  <c r="Q44" i="14"/>
  <c r="P59" i="15"/>
  <c r="J58" i="15"/>
  <c r="E7" i="14"/>
  <c r="AB46" i="14"/>
  <c r="J61" i="15"/>
  <c r="AB5" i="14"/>
  <c r="W8" i="14"/>
  <c r="Q7" i="14"/>
  <c r="W45" i="14"/>
  <c r="W44" i="14"/>
  <c r="W6" i="14"/>
  <c r="K5" i="14"/>
  <c r="W47" i="14"/>
  <c r="W7" i="14"/>
  <c r="D60" i="15"/>
  <c r="W5" i="14"/>
  <c r="Q8" i="14"/>
  <c r="AB45" i="14"/>
  <c r="P58" i="15"/>
  <c r="P60" i="15"/>
  <c r="E9" i="14"/>
  <c r="AB44" i="14"/>
  <c r="W46" i="14"/>
  <c r="AB7" i="14"/>
  <c r="K7" i="14"/>
  <c r="J59" i="15"/>
  <c r="K6" i="14"/>
  <c r="AB6" i="14"/>
  <c r="Q45" i="14"/>
  <c r="AB47" i="14"/>
  <c r="AB48" i="14"/>
  <c r="D61" i="15"/>
  <c r="W55" i="12" l="1"/>
  <c r="W54" i="12"/>
  <c r="W53" i="12"/>
  <c r="W52" i="12"/>
  <c r="Q55" i="12"/>
  <c r="Q54" i="12"/>
  <c r="Q53" i="12"/>
  <c r="Q52" i="12"/>
  <c r="K55" i="12"/>
  <c r="K54" i="12"/>
  <c r="K53" i="12"/>
  <c r="K52" i="12"/>
  <c r="J53" i="12"/>
  <c r="P52" i="12"/>
  <c r="J55" i="12"/>
  <c r="J52" i="12"/>
  <c r="V55" i="12"/>
  <c r="V54" i="12"/>
  <c r="P55" i="12"/>
  <c r="V52" i="12"/>
  <c r="V53" i="12"/>
  <c r="P54" i="12"/>
  <c r="J54" i="12"/>
  <c r="O56" i="11" l="1"/>
  <c r="O55" i="11"/>
  <c r="O54" i="11"/>
  <c r="O53" i="11"/>
  <c r="Z55" i="11"/>
  <c r="Z54" i="11"/>
  <c r="Z53" i="11"/>
  <c r="T56" i="11"/>
  <c r="T55" i="11"/>
  <c r="T54" i="11"/>
  <c r="T53" i="11"/>
  <c r="Z9" i="11"/>
  <c r="Z8" i="11"/>
  <c r="Z7" i="11"/>
  <c r="Z6" i="11"/>
  <c r="L10" i="11"/>
  <c r="L9" i="11"/>
  <c r="L8" i="11"/>
  <c r="L7" i="11"/>
  <c r="L6" i="11"/>
  <c r="T10" i="11"/>
  <c r="T9" i="11"/>
  <c r="T8" i="11"/>
  <c r="T7" i="11"/>
  <c r="T6" i="11"/>
  <c r="F10" i="11"/>
  <c r="F9" i="11"/>
  <c r="F8" i="11"/>
  <c r="F7" i="11"/>
  <c r="F6" i="11"/>
  <c r="K10" i="11"/>
  <c r="E8" i="11"/>
  <c r="N53" i="11"/>
  <c r="N54" i="11"/>
  <c r="Y6" i="11"/>
  <c r="S55" i="11"/>
  <c r="K9" i="11"/>
  <c r="Y9" i="11"/>
  <c r="E10" i="11"/>
  <c r="S7" i="11"/>
  <c r="E6" i="11"/>
  <c r="S56" i="11"/>
  <c r="S10" i="11"/>
  <c r="S6" i="11"/>
  <c r="E7" i="11"/>
  <c r="S8" i="11"/>
  <c r="Y54" i="11"/>
  <c r="Y53" i="11"/>
  <c r="K8" i="11"/>
  <c r="S9" i="11"/>
  <c r="Y7" i="11"/>
  <c r="K7" i="11"/>
  <c r="Y55" i="11"/>
  <c r="S53" i="11"/>
  <c r="N56" i="11"/>
  <c r="E9" i="11"/>
  <c r="N55" i="11"/>
  <c r="K6" i="11"/>
  <c r="Y8" i="11"/>
  <c r="W53" i="10" l="1"/>
  <c r="W52" i="10"/>
  <c r="W51" i="10"/>
  <c r="W50" i="10"/>
  <c r="W49" i="10"/>
  <c r="Q53" i="10"/>
  <c r="Q52" i="10"/>
  <c r="Q51" i="10"/>
  <c r="Q50" i="10"/>
  <c r="Q49" i="10"/>
  <c r="W8" i="10"/>
  <c r="W7" i="10"/>
  <c r="W6" i="10"/>
  <c r="W5" i="10"/>
  <c r="Q9" i="10"/>
  <c r="Q8" i="10"/>
  <c r="Q7" i="10"/>
  <c r="Q6" i="10"/>
  <c r="Q5" i="10"/>
  <c r="K8" i="10"/>
  <c r="K7" i="10"/>
  <c r="K6" i="10"/>
  <c r="K5" i="10"/>
  <c r="E9" i="10"/>
  <c r="E8" i="10"/>
  <c r="E7" i="10"/>
  <c r="E6" i="10"/>
  <c r="E5" i="10"/>
  <c r="J5" i="10"/>
  <c r="P6" i="10"/>
  <c r="V52" i="10"/>
  <c r="V51" i="10"/>
  <c r="D8" i="10"/>
  <c r="P7" i="10"/>
  <c r="V7" i="10"/>
  <c r="P53" i="10"/>
  <c r="V6" i="10"/>
  <c r="P50" i="10"/>
  <c r="P9" i="10"/>
  <c r="P51" i="10"/>
  <c r="V49" i="10"/>
  <c r="D6" i="10"/>
  <c r="D7" i="10"/>
  <c r="P52" i="10"/>
  <c r="J6" i="10"/>
  <c r="V8" i="10"/>
  <c r="P49" i="10"/>
  <c r="J7" i="10"/>
  <c r="V5" i="10"/>
  <c r="P8" i="10"/>
  <c r="P5" i="10"/>
  <c r="D5" i="10"/>
  <c r="V50" i="10"/>
  <c r="V53" i="10"/>
  <c r="D9" i="10"/>
  <c r="J8" i="10"/>
  <c r="W50" i="9" l="1"/>
  <c r="W49" i="9"/>
  <c r="W48" i="9"/>
  <c r="W47" i="9"/>
  <c r="Q51" i="9"/>
  <c r="Q50" i="9"/>
  <c r="Q49" i="9"/>
  <c r="Q48" i="9"/>
  <c r="Q47" i="9"/>
  <c r="W9" i="9"/>
  <c r="W8" i="9"/>
  <c r="W7" i="9"/>
  <c r="W6" i="9"/>
  <c r="Q9" i="9"/>
  <c r="Q8" i="9"/>
  <c r="Q7" i="9"/>
  <c r="Q6" i="9"/>
  <c r="K9" i="9"/>
  <c r="K8" i="9"/>
  <c r="K7" i="9"/>
  <c r="K6" i="9"/>
  <c r="V9" i="9"/>
  <c r="V7" i="9"/>
  <c r="P7" i="9"/>
  <c r="V49" i="9"/>
  <c r="P6" i="9"/>
  <c r="J9" i="9"/>
  <c r="J7" i="9"/>
  <c r="P9" i="9"/>
  <c r="V50" i="9"/>
  <c r="V6" i="9"/>
  <c r="V48" i="9"/>
  <c r="J6" i="9"/>
  <c r="P51" i="9"/>
  <c r="P47" i="9"/>
  <c r="P49" i="9"/>
  <c r="V47" i="9"/>
  <c r="P8" i="9"/>
  <c r="J8" i="9"/>
  <c r="V8" i="9"/>
  <c r="P50" i="9"/>
  <c r="P48" i="9"/>
  <c r="K18" i="22" l="1"/>
  <c r="K19" i="22" s="1"/>
  <c r="K20" i="22" s="1"/>
  <c r="K21" i="22" s="1"/>
  <c r="K22" i="22" s="1"/>
  <c r="K23" i="22" s="1"/>
  <c r="K24" i="22" s="1"/>
  <c r="K25" i="22" s="1"/>
  <c r="K26" i="22" s="1"/>
  <c r="K27" i="22" s="1"/>
  <c r="K28" i="22" s="1"/>
  <c r="K29" i="22" s="1"/>
  <c r="K30" i="22" s="1"/>
  <c r="K31" i="22" s="1"/>
  <c r="K32" i="22" s="1"/>
  <c r="K33" i="22" s="1"/>
  <c r="K34" i="22" s="1"/>
  <c r="K35" i="22" s="1"/>
  <c r="K36" i="22" s="1"/>
  <c r="K37" i="22" s="1"/>
  <c r="K38" i="22" s="1"/>
  <c r="K39" i="22" s="1"/>
  <c r="K40" i="22" s="1"/>
  <c r="K41" i="22" s="1"/>
  <c r="K42" i="22" s="1"/>
  <c r="K43" i="22" s="1"/>
  <c r="K44" i="22" s="1"/>
  <c r="K45" i="22" s="1"/>
  <c r="K46" i="22" s="1"/>
  <c r="K47" i="22" s="1"/>
  <c r="K48" i="22" s="1"/>
  <c r="K49" i="22" s="1"/>
  <c r="K50" i="22" s="1"/>
  <c r="K51" i="22" s="1"/>
  <c r="K52" i="22" s="1"/>
  <c r="K53" i="22" s="1"/>
  <c r="K54" i="22" s="1"/>
  <c r="K55" i="22" s="1"/>
  <c r="K56" i="22" s="1"/>
  <c r="K57" i="22" s="1"/>
  <c r="K58" i="22" s="1"/>
  <c r="K59" i="22" s="1"/>
  <c r="K60" i="22" s="1"/>
  <c r="K61" i="22" s="1"/>
  <c r="K62" i="22" s="1"/>
  <c r="K63" i="22" s="1"/>
  <c r="K64" i="22" s="1"/>
  <c r="K65" i="22" s="1"/>
  <c r="K66" i="22" s="1"/>
  <c r="K67" i="22" s="1"/>
  <c r="K68" i="22" s="1"/>
  <c r="K69" i="22" s="1"/>
  <c r="K70" i="22" s="1"/>
  <c r="K71" i="22" s="1"/>
  <c r="K72" i="22" s="1"/>
  <c r="K73" i="22" s="1"/>
  <c r="K74" i="22" s="1"/>
  <c r="K75" i="22" s="1"/>
  <c r="K76" i="22" s="1"/>
  <c r="K17" i="22"/>
  <c r="B11" i="21"/>
  <c r="I17" i="22"/>
  <c r="I18" i="22" s="1"/>
  <c r="I19" i="22" s="1"/>
  <c r="I20" i="22" s="1"/>
  <c r="I21" i="22" s="1"/>
  <c r="I22" i="22" s="1"/>
  <c r="I23" i="22" s="1"/>
  <c r="I24" i="22" s="1"/>
  <c r="I25" i="22" s="1"/>
  <c r="I26" i="22" s="1"/>
  <c r="I27" i="22" s="1"/>
  <c r="I28" i="22" s="1"/>
  <c r="I29" i="22" s="1"/>
  <c r="I30" i="22" s="1"/>
  <c r="I31" i="22" s="1"/>
  <c r="I32" i="22" s="1"/>
  <c r="I33" i="22" s="1"/>
  <c r="I34" i="22" s="1"/>
  <c r="I35" i="22" s="1"/>
  <c r="I36" i="22" s="1"/>
  <c r="I37" i="22" s="1"/>
  <c r="I38" i="22" s="1"/>
  <c r="I39" i="22" s="1"/>
  <c r="I40" i="22" s="1"/>
  <c r="I41" i="22" s="1"/>
  <c r="I42" i="22" s="1"/>
  <c r="I43" i="22" s="1"/>
  <c r="I44" i="22" s="1"/>
  <c r="I45" i="22" s="1"/>
  <c r="I46" i="22" s="1"/>
  <c r="I47" i="22" s="1"/>
  <c r="I48" i="22" s="1"/>
  <c r="I49" i="22" s="1"/>
  <c r="I50" i="22" s="1"/>
  <c r="I51" i="22" s="1"/>
  <c r="I52" i="22" s="1"/>
  <c r="I53" i="22" s="1"/>
  <c r="I54" i="22" s="1"/>
  <c r="I55" i="22" s="1"/>
  <c r="I56" i="22" s="1"/>
  <c r="I57" i="22" s="1"/>
  <c r="I58" i="22" s="1"/>
  <c r="I59" i="22" s="1"/>
  <c r="I60" i="22" s="1"/>
  <c r="I61" i="22" s="1"/>
  <c r="I62" i="22" s="1"/>
  <c r="I63" i="22" s="1"/>
  <c r="I64" i="22" s="1"/>
  <c r="I65" i="22" s="1"/>
  <c r="I66" i="22" s="1"/>
  <c r="I67" i="22" s="1"/>
  <c r="I68" i="22" s="1"/>
  <c r="I69" i="22" s="1"/>
  <c r="I70" i="22" s="1"/>
  <c r="I71" i="22" s="1"/>
  <c r="I72" i="22" s="1"/>
  <c r="I73" i="22" s="1"/>
  <c r="I74" i="22" s="1"/>
  <c r="I75" i="22" s="1"/>
  <c r="I76" i="22" s="1"/>
  <c r="G17" i="22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G129" i="22" s="1"/>
  <c r="G130" i="22" s="1"/>
  <c r="G131" i="22" s="1"/>
  <c r="G132" i="22" s="1"/>
  <c r="G133" i="22" s="1"/>
  <c r="G134" i="22" s="1"/>
  <c r="G135" i="22" s="1"/>
  <c r="G136" i="22" s="1"/>
  <c r="G137" i="22" s="1"/>
  <c r="G138" i="22" s="1"/>
  <c r="G139" i="22" s="1"/>
  <c r="G140" i="22" s="1"/>
  <c r="G141" i="22" s="1"/>
  <c r="G142" i="22" s="1"/>
  <c r="G143" i="22" s="1"/>
  <c r="G144" i="22" s="1"/>
  <c r="G145" i="22" s="1"/>
  <c r="G146" i="22" s="1"/>
  <c r="G147" i="22" s="1"/>
  <c r="G148" i="22" s="1"/>
  <c r="G149" i="22" s="1"/>
  <c r="G150" i="22" s="1"/>
  <c r="G151" i="22" s="1"/>
  <c r="G152" i="22" s="1"/>
  <c r="G153" i="22" s="1"/>
  <c r="G154" i="22" s="1"/>
  <c r="G155" i="22" s="1"/>
  <c r="G156" i="22" s="1"/>
  <c r="G157" i="22" s="1"/>
  <c r="G158" i="22" s="1"/>
  <c r="G159" i="22" s="1"/>
  <c r="G160" i="22" s="1"/>
  <c r="G161" i="22" s="1"/>
  <c r="G162" i="22" s="1"/>
  <c r="G163" i="22" s="1"/>
  <c r="G164" i="22" s="1"/>
  <c r="G165" i="22" s="1"/>
  <c r="G166" i="22" s="1"/>
  <c r="G167" i="22" s="1"/>
  <c r="G168" i="22" s="1"/>
  <c r="G169" i="22" s="1"/>
  <c r="G170" i="22" s="1"/>
  <c r="G171" i="22" s="1"/>
  <c r="G172" i="22" s="1"/>
  <c r="G173" i="22" s="1"/>
  <c r="G174" i="22" s="1"/>
  <c r="G175" i="22" s="1"/>
  <c r="G176" i="22" s="1"/>
  <c r="G177" i="22" s="1"/>
  <c r="G178" i="22" s="1"/>
  <c r="G179" i="22" s="1"/>
  <c r="G180" i="22" s="1"/>
  <c r="G181" i="22" s="1"/>
  <c r="G182" i="22" s="1"/>
  <c r="G183" i="22" s="1"/>
  <c r="G184" i="22" s="1"/>
  <c r="G185" i="22" s="1"/>
  <c r="G186" i="22" s="1"/>
  <c r="G187" i="22" s="1"/>
  <c r="G188" i="22" s="1"/>
  <c r="G189" i="22" s="1"/>
  <c r="G190" i="22" s="1"/>
  <c r="G191" i="22" s="1"/>
  <c r="G192" i="22" s="1"/>
  <c r="G193" i="22" s="1"/>
  <c r="G194" i="22" s="1"/>
  <c r="G195" i="22" s="1"/>
  <c r="G196" i="22" s="1"/>
  <c r="G197" i="22" s="1"/>
  <c r="G198" i="22" s="1"/>
  <c r="G199" i="22" s="1"/>
  <c r="G200" i="22" s="1"/>
  <c r="G201" i="22" s="1"/>
  <c r="G202" i="22" s="1"/>
  <c r="G203" i="22" s="1"/>
  <c r="G204" i="22" s="1"/>
  <c r="G205" i="22" s="1"/>
  <c r="G206" i="22" s="1"/>
  <c r="G207" i="22" s="1"/>
  <c r="G208" i="22" s="1"/>
  <c r="G209" i="22" s="1"/>
  <c r="G210" i="22" s="1"/>
  <c r="G211" i="22" s="1"/>
  <c r="G212" i="22" s="1"/>
  <c r="G213" i="22" s="1"/>
  <c r="G214" i="22" s="1"/>
  <c r="G215" i="22" s="1"/>
  <c r="G216" i="22" s="1"/>
  <c r="G217" i="22" s="1"/>
  <c r="G218" i="22" s="1"/>
  <c r="G219" i="22" s="1"/>
  <c r="G220" i="22" s="1"/>
  <c r="G221" i="22" s="1"/>
  <c r="G222" i="22" s="1"/>
  <c r="G223" i="22" s="1"/>
  <c r="G224" i="22" s="1"/>
  <c r="G225" i="22" s="1"/>
  <c r="G226" i="22" s="1"/>
  <c r="G227" i="22" s="1"/>
  <c r="G228" i="22" s="1"/>
  <c r="G229" i="22" s="1"/>
  <c r="G230" i="22" s="1"/>
  <c r="G231" i="22" s="1"/>
  <c r="G232" i="22" s="1"/>
  <c r="G233" i="22" s="1"/>
  <c r="G234" i="22" s="1"/>
  <c r="G235" i="22" s="1"/>
  <c r="G236" i="22" s="1"/>
  <c r="G237" i="22" s="1"/>
  <c r="G238" i="22" s="1"/>
  <c r="G239" i="22" s="1"/>
  <c r="G240" i="22" s="1"/>
  <c r="G241" i="22" s="1"/>
  <c r="G242" i="22" s="1"/>
  <c r="G243" i="22" s="1"/>
  <c r="G244" i="22" s="1"/>
  <c r="G245" i="22" s="1"/>
  <c r="G246" i="22" s="1"/>
  <c r="G247" i="22" s="1"/>
  <c r="G248" i="22" s="1"/>
  <c r="G249" i="22" s="1"/>
  <c r="G250" i="22" s="1"/>
  <c r="G251" i="22" s="1"/>
  <c r="G252" i="22" s="1"/>
  <c r="G253" i="22" s="1"/>
  <c r="G254" i="22" s="1"/>
  <c r="G255" i="22" s="1"/>
  <c r="G256" i="22" s="1"/>
  <c r="G257" i="22" s="1"/>
  <c r="G258" i="22" s="1"/>
  <c r="G259" i="22" s="1"/>
  <c r="G260" i="22" s="1"/>
  <c r="G261" i="22" s="1"/>
  <c r="G262" i="22" s="1"/>
  <c r="G263" i="22" s="1"/>
  <c r="G264" i="22" s="1"/>
  <c r="G265" i="22" s="1"/>
  <c r="G266" i="22" s="1"/>
  <c r="G267" i="22" s="1"/>
  <c r="G268" i="22" s="1"/>
  <c r="G269" i="22" s="1"/>
  <c r="G270" i="22" s="1"/>
  <c r="G271" i="22" s="1"/>
  <c r="G272" i="22" s="1"/>
  <c r="G273" i="22" s="1"/>
  <c r="G274" i="22" s="1"/>
  <c r="G275" i="22" s="1"/>
  <c r="G276" i="22" s="1"/>
  <c r="G277" i="22" s="1"/>
  <c r="G278" i="22" s="1"/>
  <c r="G279" i="22" s="1"/>
  <c r="G280" i="22" s="1"/>
  <c r="G281" i="22" s="1"/>
  <c r="G282" i="22" s="1"/>
  <c r="G283" i="22" s="1"/>
  <c r="G284" i="22" s="1"/>
  <c r="G285" i="22" s="1"/>
  <c r="G286" i="22" s="1"/>
  <c r="G287" i="22" s="1"/>
  <c r="G288" i="22" s="1"/>
  <c r="G289" i="22" s="1"/>
  <c r="G290" i="22" s="1"/>
  <c r="G291" i="22" s="1"/>
  <c r="G292" i="22" s="1"/>
  <c r="G293" i="22" s="1"/>
  <c r="G294" i="22" s="1"/>
  <c r="G295" i="22" s="1"/>
  <c r="G296" i="22" s="1"/>
  <c r="G297" i="22" s="1"/>
  <c r="G298" i="22" s="1"/>
  <c r="G299" i="22" s="1"/>
  <c r="G300" i="22" s="1"/>
  <c r="G301" i="22" s="1"/>
  <c r="G302" i="22" s="1"/>
  <c r="G303" i="22" s="1"/>
  <c r="G304" i="22" s="1"/>
  <c r="G305" i="22" s="1"/>
  <c r="G306" i="22" s="1"/>
  <c r="G307" i="22" s="1"/>
  <c r="G308" i="22" s="1"/>
  <c r="G309" i="22" s="1"/>
  <c r="G310" i="22" s="1"/>
  <c r="G311" i="22" s="1"/>
  <c r="G312" i="22" s="1"/>
  <c r="G313" i="22" s="1"/>
  <c r="G314" i="22" s="1"/>
  <c r="G315" i="22" s="1"/>
  <c r="G316" i="22" s="1"/>
  <c r="G317" i="22" s="1"/>
  <c r="G318" i="22" s="1"/>
  <c r="G319" i="22" s="1"/>
  <c r="G320" i="22" s="1"/>
  <c r="G321" i="22" s="1"/>
  <c r="G322" i="22" s="1"/>
  <c r="G323" i="22" s="1"/>
  <c r="G324" i="22" s="1"/>
  <c r="G325" i="22" s="1"/>
  <c r="G326" i="22" s="1"/>
  <c r="G327" i="22" s="1"/>
  <c r="G328" i="22" s="1"/>
  <c r="G329" i="22" s="1"/>
  <c r="G330" i="22" s="1"/>
  <c r="G331" i="22" s="1"/>
  <c r="G332" i="22" s="1"/>
  <c r="G333" i="22" s="1"/>
  <c r="G334" i="22" s="1"/>
  <c r="G335" i="22" s="1"/>
  <c r="G336" i="22" s="1"/>
  <c r="G337" i="22" s="1"/>
  <c r="G338" i="22" s="1"/>
  <c r="G339" i="22" s="1"/>
  <c r="G340" i="22" s="1"/>
  <c r="G341" i="22" s="1"/>
  <c r="G342" i="22" s="1"/>
  <c r="G343" i="22" s="1"/>
  <c r="G344" i="22" s="1"/>
  <c r="G345" i="22" s="1"/>
  <c r="G346" i="22" s="1"/>
  <c r="G347" i="22" s="1"/>
  <c r="G348" i="22" s="1"/>
  <c r="G349" i="22" s="1"/>
  <c r="G350" i="22" s="1"/>
  <c r="G351" i="22" s="1"/>
  <c r="G352" i="22" s="1"/>
  <c r="G353" i="22" s="1"/>
  <c r="G354" i="22" s="1"/>
  <c r="G355" i="22" s="1"/>
  <c r="G356" i="22" s="1"/>
  <c r="G357" i="22" s="1"/>
  <c r="G358" i="22" s="1"/>
  <c r="G359" i="22" s="1"/>
  <c r="G360" i="22" s="1"/>
  <c r="G361" i="22" s="1"/>
  <c r="G362" i="22" s="1"/>
  <c r="G363" i="22" s="1"/>
  <c r="G364" i="22" s="1"/>
  <c r="G365" i="22" s="1"/>
  <c r="G366" i="22" s="1"/>
  <c r="G367" i="22" s="1"/>
  <c r="G368" i="22" s="1"/>
  <c r="G369" i="22" s="1"/>
  <c r="G370" i="22" s="1"/>
  <c r="G371" i="22" s="1"/>
  <c r="G372" i="22" s="1"/>
  <c r="G373" i="22" s="1"/>
  <c r="G374" i="22" s="1"/>
  <c r="G375" i="22" s="1"/>
  <c r="G376" i="22" s="1"/>
  <c r="G377" i="22" s="1"/>
  <c r="G378" i="22" s="1"/>
  <c r="G379" i="22" s="1"/>
  <c r="G380" i="22" s="1"/>
  <c r="G381" i="22" s="1"/>
  <c r="G382" i="22" s="1"/>
  <c r="G383" i="22" s="1"/>
  <c r="G384" i="22" s="1"/>
  <c r="G385" i="22" s="1"/>
  <c r="G386" i="22" s="1"/>
  <c r="G387" i="22" s="1"/>
  <c r="G388" i="22" s="1"/>
  <c r="G389" i="22" s="1"/>
  <c r="G390" i="22" s="1"/>
  <c r="G391" i="22" s="1"/>
  <c r="G392" i="22" s="1"/>
  <c r="G393" i="22" s="1"/>
  <c r="G394" i="22" s="1"/>
  <c r="G395" i="22" s="1"/>
  <c r="G396" i="22" s="1"/>
  <c r="G397" i="22" s="1"/>
  <c r="G398" i="22" s="1"/>
  <c r="G399" i="22" s="1"/>
  <c r="G400" i="22" s="1"/>
  <c r="G401" i="22" s="1"/>
  <c r="G402" i="22" s="1"/>
  <c r="G403" i="22" s="1"/>
  <c r="G404" i="22" s="1"/>
  <c r="G405" i="22" s="1"/>
  <c r="G406" i="22" s="1"/>
  <c r="G407" i="22" s="1"/>
  <c r="G408" i="22" s="1"/>
  <c r="G409" i="22" s="1"/>
  <c r="G410" i="22" s="1"/>
  <c r="G411" i="22" s="1"/>
  <c r="G412" i="22" s="1"/>
  <c r="G413" i="22" s="1"/>
  <c r="G414" i="22" s="1"/>
  <c r="G415" i="22" s="1"/>
  <c r="G416" i="22" s="1"/>
  <c r="G417" i="22" s="1"/>
  <c r="G418" i="22" s="1"/>
  <c r="G419" i="22" s="1"/>
  <c r="G420" i="22" s="1"/>
  <c r="G421" i="22" s="1"/>
  <c r="G422" i="22" s="1"/>
  <c r="G423" i="22" s="1"/>
  <c r="G424" i="22" s="1"/>
  <c r="G425" i="22" s="1"/>
  <c r="G426" i="22" s="1"/>
  <c r="G427" i="22" s="1"/>
  <c r="G428" i="22" s="1"/>
  <c r="G429" i="22" s="1"/>
  <c r="G430" i="22" s="1"/>
  <c r="G431" i="22" s="1"/>
  <c r="G432" i="22" s="1"/>
  <c r="G433" i="22" s="1"/>
  <c r="G434" i="22" s="1"/>
  <c r="G435" i="22" s="1"/>
  <c r="G436" i="22" s="1"/>
  <c r="G437" i="22" s="1"/>
  <c r="G438" i="22" s="1"/>
  <c r="G439" i="22" s="1"/>
  <c r="G440" i="22" s="1"/>
  <c r="G441" i="22" s="1"/>
  <c r="G442" i="22" s="1"/>
  <c r="G443" i="22" s="1"/>
  <c r="G444" i="22" s="1"/>
  <c r="G445" i="22" s="1"/>
  <c r="G446" i="22" s="1"/>
  <c r="G447" i="22" s="1"/>
  <c r="G448" i="22" s="1"/>
  <c r="G449" i="22" s="1"/>
  <c r="G450" i="22" s="1"/>
  <c r="G451" i="22" s="1"/>
  <c r="G452" i="22" s="1"/>
  <c r="G453" i="22" s="1"/>
  <c r="G454" i="22" s="1"/>
  <c r="G455" i="22" s="1"/>
  <c r="G456" i="22" s="1"/>
  <c r="G457" i="22" s="1"/>
  <c r="G458" i="22" s="1"/>
  <c r="G459" i="22" s="1"/>
  <c r="G460" i="22" s="1"/>
  <c r="G461" i="22" s="1"/>
  <c r="G462" i="22" s="1"/>
  <c r="G463" i="22" s="1"/>
  <c r="G464" i="22" s="1"/>
  <c r="G465" i="22" s="1"/>
  <c r="G466" i="22" s="1"/>
  <c r="G467" i="22" s="1"/>
  <c r="G468" i="22" s="1"/>
  <c r="G469" i="22" s="1"/>
  <c r="G470" i="22" s="1"/>
  <c r="G471" i="22" s="1"/>
  <c r="G472" i="22" s="1"/>
  <c r="G473" i="22" s="1"/>
  <c r="G474" i="22" s="1"/>
  <c r="G475" i="22" s="1"/>
  <c r="G476" i="22" s="1"/>
  <c r="G477" i="22" s="1"/>
  <c r="G478" i="22" s="1"/>
  <c r="G479" i="22" s="1"/>
  <c r="G480" i="22" s="1"/>
  <c r="G481" i="22" s="1"/>
  <c r="G482" i="22" s="1"/>
  <c r="G483" i="22" s="1"/>
  <c r="G484" i="22" s="1"/>
  <c r="G485" i="22" s="1"/>
  <c r="G486" i="22" s="1"/>
  <c r="G487" i="22" s="1"/>
  <c r="G488" i="22" s="1"/>
  <c r="G489" i="22" s="1"/>
  <c r="G490" i="22" s="1"/>
  <c r="G491" i="22" s="1"/>
  <c r="G492" i="22" s="1"/>
  <c r="G493" i="22" s="1"/>
  <c r="G494" i="22" s="1"/>
  <c r="G495" i="22" s="1"/>
  <c r="G496" i="22" s="1"/>
  <c r="G497" i="22" s="1"/>
  <c r="G498" i="22" s="1"/>
  <c r="G499" i="22" s="1"/>
  <c r="G500" i="22" s="1"/>
  <c r="G501" i="22" s="1"/>
  <c r="G502" i="22" s="1"/>
  <c r="G503" i="22" s="1"/>
  <c r="G504" i="22" s="1"/>
  <c r="G505" i="22" s="1"/>
  <c r="G506" i="22" s="1"/>
  <c r="G507" i="22" s="1"/>
  <c r="G508" i="22" s="1"/>
  <c r="G509" i="22" s="1"/>
  <c r="G510" i="22" s="1"/>
  <c r="G511" i="22" s="1"/>
  <c r="G512" i="22" s="1"/>
  <c r="G513" i="22" s="1"/>
  <c r="G514" i="22" s="1"/>
  <c r="G515" i="22" s="1"/>
  <c r="G516" i="22" s="1"/>
  <c r="G517" i="22" s="1"/>
  <c r="G518" i="22" s="1"/>
  <c r="G519" i="22" s="1"/>
  <c r="G520" i="22" s="1"/>
  <c r="G521" i="22" s="1"/>
  <c r="G522" i="22" s="1"/>
  <c r="G523" i="22" s="1"/>
  <c r="G524" i="22" s="1"/>
  <c r="G525" i="22" s="1"/>
  <c r="G526" i="22" s="1"/>
  <c r="G527" i="22" s="1"/>
  <c r="G528" i="22" s="1"/>
  <c r="G529" i="22" s="1"/>
  <c r="G530" i="22" s="1"/>
  <c r="G531" i="22" s="1"/>
  <c r="G532" i="22" s="1"/>
  <c r="G533" i="22" s="1"/>
  <c r="G534" i="22" s="1"/>
  <c r="G535" i="22" s="1"/>
  <c r="G536" i="22" s="1"/>
  <c r="G537" i="22" s="1"/>
  <c r="G538" i="22" s="1"/>
  <c r="G539" i="22" s="1"/>
  <c r="G540" i="22" s="1"/>
  <c r="G541" i="22" s="1"/>
  <c r="G542" i="22" s="1"/>
  <c r="G543" i="22" s="1"/>
  <c r="G544" i="22" s="1"/>
  <c r="G545" i="22" s="1"/>
  <c r="G546" i="22" s="1"/>
  <c r="G547" i="22" s="1"/>
  <c r="G548" i="22" s="1"/>
  <c r="G549" i="22" s="1"/>
  <c r="G550" i="22" s="1"/>
  <c r="G551" i="22" s="1"/>
  <c r="G552" i="22" s="1"/>
  <c r="G553" i="22" s="1"/>
  <c r="G554" i="22" s="1"/>
  <c r="G555" i="22" s="1"/>
  <c r="G556" i="22" s="1"/>
  <c r="G557" i="22" s="1"/>
  <c r="G558" i="22" s="1"/>
  <c r="G559" i="22" s="1"/>
  <c r="G560" i="22" s="1"/>
  <c r="G561" i="22" s="1"/>
  <c r="G562" i="22" s="1"/>
  <c r="G563" i="22" s="1"/>
  <c r="G564" i="22" s="1"/>
  <c r="G565" i="22" s="1"/>
  <c r="G566" i="22" s="1"/>
  <c r="G567" i="22" s="1"/>
  <c r="G568" i="22" s="1"/>
  <c r="G569" i="22" s="1"/>
  <c r="G570" i="22" s="1"/>
  <c r="G571" i="22" s="1"/>
  <c r="G572" i="22" s="1"/>
  <c r="G573" i="22" s="1"/>
  <c r="G574" i="22" s="1"/>
  <c r="G575" i="22" s="1"/>
  <c r="G576" i="22" s="1"/>
  <c r="G577" i="22" s="1"/>
  <c r="G578" i="22" s="1"/>
  <c r="G579" i="22" s="1"/>
  <c r="G580" i="22" s="1"/>
  <c r="G581" i="22" s="1"/>
  <c r="G582" i="22" s="1"/>
  <c r="G583" i="22" s="1"/>
  <c r="G584" i="22" s="1"/>
  <c r="G585" i="22" s="1"/>
  <c r="G586" i="22" s="1"/>
  <c r="G587" i="22" s="1"/>
  <c r="G588" i="22" s="1"/>
  <c r="G589" i="22" s="1"/>
  <c r="G590" i="22" s="1"/>
  <c r="G591" i="22" s="1"/>
  <c r="G592" i="22" s="1"/>
  <c r="G593" i="22" s="1"/>
  <c r="G594" i="22" s="1"/>
  <c r="G595" i="22" s="1"/>
  <c r="G596" i="22" s="1"/>
  <c r="G597" i="22" s="1"/>
  <c r="G598" i="22" s="1"/>
  <c r="G599" i="22" s="1"/>
  <c r="G600" i="22" s="1"/>
  <c r="G601" i="22" s="1"/>
  <c r="G602" i="22" s="1"/>
  <c r="G603" i="22" s="1"/>
  <c r="G604" i="22" s="1"/>
  <c r="G605" i="22" s="1"/>
  <c r="G606" i="22" s="1"/>
  <c r="G607" i="22" s="1"/>
  <c r="G608" i="22" s="1"/>
  <c r="G609" i="22" s="1"/>
  <c r="G610" i="22" s="1"/>
  <c r="G611" i="22" s="1"/>
  <c r="G612" i="22" s="1"/>
  <c r="G613" i="22" s="1"/>
  <c r="G614" i="22" s="1"/>
  <c r="G615" i="22" s="1"/>
  <c r="G616" i="22" s="1"/>
  <c r="G617" i="22" s="1"/>
  <c r="G618" i="22" s="1"/>
  <c r="G619" i="22" s="1"/>
  <c r="G620" i="22" s="1"/>
  <c r="G621" i="22" s="1"/>
  <c r="G622" i="22" s="1"/>
  <c r="G623" i="22" s="1"/>
  <c r="G624" i="22" s="1"/>
  <c r="G625" i="22" s="1"/>
  <c r="G626" i="22" s="1"/>
  <c r="G627" i="22" s="1"/>
  <c r="G628" i="22" s="1"/>
  <c r="G629" i="22" s="1"/>
  <c r="G630" i="22" s="1"/>
  <c r="G631" i="22" s="1"/>
  <c r="G632" i="22" s="1"/>
  <c r="G633" i="22" s="1"/>
  <c r="G634" i="22" s="1"/>
  <c r="G635" i="22" s="1"/>
  <c r="G636" i="22" s="1"/>
  <c r="G637" i="22" s="1"/>
  <c r="G638" i="22" s="1"/>
  <c r="G639" i="22" s="1"/>
  <c r="G640" i="22" s="1"/>
  <c r="G641" i="22" s="1"/>
  <c r="G642" i="22" s="1"/>
  <c r="G643" i="22" s="1"/>
  <c r="G644" i="22" s="1"/>
  <c r="G645" i="22" s="1"/>
  <c r="G646" i="22" s="1"/>
  <c r="G647" i="22" s="1"/>
  <c r="G648" i="22" s="1"/>
  <c r="G649" i="22" s="1"/>
  <c r="G650" i="22" s="1"/>
  <c r="G651" i="22" s="1"/>
  <c r="G652" i="22" s="1"/>
  <c r="G653" i="22" s="1"/>
  <c r="G654" i="22" s="1"/>
  <c r="G655" i="22" s="1"/>
  <c r="G656" i="22" s="1"/>
  <c r="G657" i="22" s="1"/>
  <c r="G658" i="22" s="1"/>
  <c r="G659" i="22" s="1"/>
  <c r="G660" i="22" s="1"/>
  <c r="G661" i="22" s="1"/>
  <c r="G662" i="22" s="1"/>
  <c r="G663" i="22" s="1"/>
  <c r="G664" i="22" s="1"/>
  <c r="G665" i="22" s="1"/>
  <c r="G666" i="22" s="1"/>
  <c r="G667" i="22" s="1"/>
  <c r="G668" i="22" s="1"/>
  <c r="G669" i="22" s="1"/>
  <c r="G670" i="22" s="1"/>
  <c r="G671" i="22" s="1"/>
  <c r="G672" i="22" s="1"/>
  <c r="G673" i="22" s="1"/>
  <c r="G674" i="22" s="1"/>
  <c r="G675" i="22" s="1"/>
  <c r="G676" i="22" s="1"/>
  <c r="G677" i="22" s="1"/>
  <c r="G678" i="22" s="1"/>
  <c r="G679" i="22" s="1"/>
  <c r="G680" i="22" s="1"/>
  <c r="G681" i="22" s="1"/>
  <c r="G682" i="22" s="1"/>
  <c r="G683" i="22" s="1"/>
  <c r="G684" i="22" s="1"/>
  <c r="G685" i="22" s="1"/>
  <c r="G686" i="22" s="1"/>
  <c r="G687" i="22" s="1"/>
  <c r="G688" i="22" s="1"/>
  <c r="G689" i="22" s="1"/>
  <c r="G690" i="22" s="1"/>
  <c r="G691" i="22" s="1"/>
  <c r="G692" i="22" s="1"/>
  <c r="G693" i="22" s="1"/>
  <c r="G694" i="22" s="1"/>
  <c r="G695" i="22" s="1"/>
  <c r="G696" i="22" s="1"/>
  <c r="G697" i="22" s="1"/>
  <c r="G698" i="22" s="1"/>
  <c r="G699" i="22" s="1"/>
  <c r="G700" i="22" s="1"/>
  <c r="G701" i="22" s="1"/>
  <c r="G702" i="22" s="1"/>
  <c r="G703" i="22" s="1"/>
  <c r="G704" i="22" s="1"/>
  <c r="G705" i="22" s="1"/>
  <c r="G706" i="22" s="1"/>
  <c r="G707" i="22" s="1"/>
  <c r="G708" i="22" s="1"/>
  <c r="G709" i="22" s="1"/>
  <c r="G710" i="22" s="1"/>
  <c r="G711" i="22" s="1"/>
  <c r="G712" i="22" s="1"/>
  <c r="G713" i="22" s="1"/>
  <c r="G714" i="22" s="1"/>
  <c r="G715" i="22" s="1"/>
  <c r="G716" i="22" s="1"/>
  <c r="G717" i="22" s="1"/>
  <c r="G718" i="22" s="1"/>
  <c r="G719" i="22" s="1"/>
  <c r="G720" i="22" s="1"/>
  <c r="G721" i="22" s="1"/>
  <c r="G722" i="22" s="1"/>
  <c r="G723" i="22" s="1"/>
  <c r="G724" i="22" s="1"/>
  <c r="G725" i="22" s="1"/>
  <c r="G726" i="22" s="1"/>
  <c r="G727" i="22" s="1"/>
  <c r="G728" i="22" s="1"/>
  <c r="G729" i="22" s="1"/>
  <c r="G730" i="22" s="1"/>
  <c r="G731" i="22" s="1"/>
  <c r="G732" i="22" s="1"/>
  <c r="G733" i="22" s="1"/>
  <c r="G734" i="22" s="1"/>
  <c r="G735" i="22" s="1"/>
  <c r="D17" i="22"/>
  <c r="D18" i="22" s="1"/>
  <c r="D19" i="22" s="1"/>
  <c r="D20" i="22" s="1"/>
  <c r="D21" i="22" s="1"/>
  <c r="D22" i="22" s="1"/>
  <c r="D23" i="22" s="1"/>
  <c r="D24" i="22" s="1"/>
  <c r="D25" i="22" s="1"/>
  <c r="D26" i="22" s="1"/>
  <c r="D27" i="22" s="1"/>
  <c r="D28" i="22" s="1"/>
  <c r="D29" i="22" s="1"/>
  <c r="D30" i="22" s="1"/>
  <c r="D31" i="22" s="1"/>
  <c r="D32" i="22" s="1"/>
  <c r="D33" i="22" s="1"/>
  <c r="D34" i="22" s="1"/>
  <c r="D35" i="22" s="1"/>
  <c r="D36" i="22" s="1"/>
  <c r="D37" i="22" s="1"/>
  <c r="D38" i="22" s="1"/>
  <c r="D39" i="22" s="1"/>
  <c r="D40" i="22" s="1"/>
  <c r="D41" i="22" s="1"/>
  <c r="D42" i="22" s="1"/>
  <c r="D43" i="22" s="1"/>
  <c r="D44" i="22" s="1"/>
  <c r="D45" i="22" s="1"/>
  <c r="D46" i="22" s="1"/>
  <c r="D47" i="22" s="1"/>
  <c r="D48" i="22" s="1"/>
  <c r="D49" i="22" s="1"/>
  <c r="D50" i="22" s="1"/>
  <c r="D51" i="22" s="1"/>
  <c r="D52" i="22" s="1"/>
  <c r="D53" i="22" s="1"/>
  <c r="D54" i="22" s="1"/>
  <c r="D55" i="22" s="1"/>
  <c r="D56" i="22" s="1"/>
  <c r="D57" i="22" s="1"/>
  <c r="D58" i="22" s="1"/>
  <c r="D59" i="22" s="1"/>
  <c r="D60" i="22" s="1"/>
  <c r="D61" i="22" s="1"/>
  <c r="D62" i="22" s="1"/>
  <c r="D63" i="22" s="1"/>
  <c r="D64" i="22" s="1"/>
  <c r="D65" i="22" s="1"/>
  <c r="D66" i="22" s="1"/>
  <c r="D67" i="22" s="1"/>
  <c r="D68" i="22" s="1"/>
  <c r="D69" i="22" s="1"/>
  <c r="D70" i="22" s="1"/>
  <c r="D71" i="22" s="1"/>
  <c r="D72" i="22" s="1"/>
  <c r="D73" i="22" s="1"/>
  <c r="D74" i="22" s="1"/>
  <c r="D75" i="22" s="1"/>
  <c r="D76" i="22" s="1"/>
  <c r="B17" i="22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B104" i="22" s="1"/>
  <c r="B105" i="22" s="1"/>
  <c r="B106" i="22" s="1"/>
  <c r="B107" i="22" s="1"/>
  <c r="B108" i="22" s="1"/>
  <c r="B109" i="22" s="1"/>
  <c r="B110" i="22" s="1"/>
  <c r="B111" i="22" s="1"/>
  <c r="B112" i="22" s="1"/>
  <c r="B113" i="22" s="1"/>
  <c r="B114" i="22" s="1"/>
  <c r="B115" i="22" s="1"/>
  <c r="B116" i="22" s="1"/>
  <c r="B117" i="22" s="1"/>
  <c r="B118" i="22" s="1"/>
  <c r="B119" i="22" s="1"/>
  <c r="B120" i="22" s="1"/>
  <c r="B121" i="22" s="1"/>
  <c r="B122" i="22" s="1"/>
  <c r="B123" i="22" s="1"/>
  <c r="B124" i="22" s="1"/>
  <c r="B125" i="22" s="1"/>
  <c r="B126" i="22" s="1"/>
  <c r="B127" i="22" s="1"/>
  <c r="B128" i="22" s="1"/>
  <c r="B129" i="22" s="1"/>
  <c r="B130" i="22" s="1"/>
  <c r="B131" i="22" s="1"/>
  <c r="B132" i="22" s="1"/>
  <c r="B133" i="22" s="1"/>
  <c r="B134" i="22" s="1"/>
  <c r="B135" i="22" s="1"/>
  <c r="B136" i="22" s="1"/>
  <c r="B137" i="22" s="1"/>
  <c r="B138" i="22" s="1"/>
  <c r="B139" i="22" s="1"/>
  <c r="B140" i="22" s="1"/>
  <c r="B141" i="22" s="1"/>
  <c r="B142" i="22" s="1"/>
  <c r="B143" i="22" s="1"/>
  <c r="B144" i="22" s="1"/>
  <c r="B145" i="22" s="1"/>
  <c r="B146" i="22" s="1"/>
  <c r="B147" i="22" s="1"/>
  <c r="B148" i="22" s="1"/>
  <c r="B149" i="22" s="1"/>
  <c r="B150" i="22" s="1"/>
  <c r="B151" i="22" s="1"/>
  <c r="B152" i="22" s="1"/>
  <c r="B153" i="22" s="1"/>
  <c r="B154" i="22" s="1"/>
  <c r="B155" i="22" s="1"/>
  <c r="B156" i="22" s="1"/>
  <c r="B157" i="22" s="1"/>
  <c r="B158" i="22" s="1"/>
  <c r="B159" i="22" s="1"/>
  <c r="B160" i="22" s="1"/>
  <c r="B161" i="22" s="1"/>
  <c r="B162" i="22" s="1"/>
  <c r="B163" i="22" s="1"/>
  <c r="B164" i="22" s="1"/>
  <c r="B165" i="22" s="1"/>
  <c r="B166" i="22" s="1"/>
  <c r="B167" i="22" s="1"/>
  <c r="B168" i="22" s="1"/>
  <c r="B169" i="22" s="1"/>
  <c r="B170" i="22" s="1"/>
  <c r="B171" i="22" s="1"/>
  <c r="B172" i="22" s="1"/>
  <c r="B173" i="22" s="1"/>
  <c r="B174" i="22" s="1"/>
  <c r="B175" i="22" s="1"/>
  <c r="B176" i="22" s="1"/>
  <c r="B177" i="22" s="1"/>
  <c r="B178" i="22" s="1"/>
  <c r="B179" i="22" s="1"/>
  <c r="B180" i="22" s="1"/>
  <c r="B181" i="22" s="1"/>
  <c r="B182" i="22" s="1"/>
  <c r="B183" i="22" s="1"/>
  <c r="B184" i="22" s="1"/>
  <c r="B185" i="22" s="1"/>
  <c r="B186" i="22" s="1"/>
  <c r="B187" i="22" s="1"/>
  <c r="B188" i="22" s="1"/>
  <c r="B189" i="22" s="1"/>
  <c r="B190" i="22" s="1"/>
  <c r="B191" i="22" s="1"/>
  <c r="B192" i="22" s="1"/>
  <c r="B193" i="22" s="1"/>
  <c r="B194" i="22" s="1"/>
  <c r="B195" i="22" s="1"/>
  <c r="B196" i="22" s="1"/>
  <c r="B197" i="22" s="1"/>
  <c r="B198" i="22" s="1"/>
  <c r="B199" i="22" s="1"/>
  <c r="B200" i="22" s="1"/>
  <c r="B201" i="22" s="1"/>
  <c r="B202" i="22" s="1"/>
  <c r="B203" i="22" s="1"/>
  <c r="B204" i="22" s="1"/>
  <c r="B205" i="22" s="1"/>
  <c r="B206" i="22" s="1"/>
  <c r="B207" i="22" s="1"/>
  <c r="B208" i="22" s="1"/>
  <c r="B209" i="22" s="1"/>
  <c r="B210" i="22" s="1"/>
  <c r="B211" i="22" s="1"/>
  <c r="B212" i="22" s="1"/>
  <c r="B213" i="22" s="1"/>
  <c r="B214" i="22" s="1"/>
  <c r="B215" i="22" s="1"/>
  <c r="B216" i="22" s="1"/>
  <c r="B217" i="22" s="1"/>
  <c r="B218" i="22" s="1"/>
  <c r="B219" i="22" s="1"/>
  <c r="B220" i="22" s="1"/>
  <c r="B221" i="22" s="1"/>
  <c r="B222" i="22" s="1"/>
  <c r="B223" i="22" s="1"/>
  <c r="B224" i="22" s="1"/>
  <c r="B225" i="22" s="1"/>
  <c r="B226" i="22" s="1"/>
  <c r="B227" i="22" s="1"/>
  <c r="B228" i="22" s="1"/>
  <c r="B229" i="22" s="1"/>
  <c r="B230" i="22" s="1"/>
  <c r="B231" i="22" s="1"/>
  <c r="B232" i="22" s="1"/>
  <c r="B233" i="22" s="1"/>
  <c r="B234" i="22" s="1"/>
  <c r="B235" i="22" s="1"/>
  <c r="B236" i="22" s="1"/>
  <c r="B237" i="22" s="1"/>
  <c r="B238" i="22" s="1"/>
  <c r="B239" i="22" s="1"/>
  <c r="B240" i="22" s="1"/>
  <c r="B241" i="22" s="1"/>
  <c r="B242" i="22" s="1"/>
  <c r="B243" i="22" s="1"/>
  <c r="B244" i="22" s="1"/>
  <c r="B245" i="22" s="1"/>
  <c r="B246" i="22" s="1"/>
  <c r="B247" i="22" s="1"/>
  <c r="B248" i="22" s="1"/>
  <c r="B249" i="22" s="1"/>
  <c r="B250" i="22" s="1"/>
  <c r="B251" i="22" s="1"/>
  <c r="B252" i="22" s="1"/>
  <c r="B253" i="22" s="1"/>
  <c r="B254" i="22" s="1"/>
  <c r="B255" i="22" s="1"/>
  <c r="B256" i="22" s="1"/>
  <c r="B257" i="22" s="1"/>
  <c r="B258" i="22" s="1"/>
  <c r="B259" i="22" s="1"/>
  <c r="B260" i="22" s="1"/>
  <c r="B261" i="22" s="1"/>
  <c r="B262" i="22" s="1"/>
  <c r="B263" i="22" s="1"/>
  <c r="B264" i="22" s="1"/>
  <c r="B265" i="22" s="1"/>
  <c r="B266" i="22" s="1"/>
  <c r="B267" i="22" s="1"/>
  <c r="B268" i="22" s="1"/>
  <c r="B269" i="22" s="1"/>
  <c r="B270" i="22" s="1"/>
  <c r="B271" i="22" s="1"/>
  <c r="B272" i="22" s="1"/>
  <c r="B273" i="22" s="1"/>
  <c r="B274" i="22" s="1"/>
  <c r="B275" i="22" s="1"/>
  <c r="B276" i="22" s="1"/>
  <c r="B277" i="22" s="1"/>
  <c r="B278" i="22" s="1"/>
  <c r="B279" i="22" s="1"/>
  <c r="B280" i="22" s="1"/>
  <c r="B281" i="22" s="1"/>
  <c r="B282" i="22" s="1"/>
  <c r="B283" i="22" s="1"/>
  <c r="B284" i="22" s="1"/>
  <c r="B285" i="22" s="1"/>
  <c r="B286" i="22" s="1"/>
  <c r="B287" i="22" s="1"/>
  <c r="B288" i="22" s="1"/>
  <c r="B289" i="22" s="1"/>
  <c r="B290" i="22" s="1"/>
  <c r="B291" i="22" s="1"/>
  <c r="B292" i="22" s="1"/>
  <c r="B293" i="22" s="1"/>
  <c r="B294" i="22" s="1"/>
  <c r="B295" i="22" s="1"/>
  <c r="B296" i="22" s="1"/>
  <c r="B297" i="22" s="1"/>
  <c r="B298" i="22" s="1"/>
  <c r="B299" i="22" s="1"/>
  <c r="B300" i="22" s="1"/>
  <c r="B301" i="22" s="1"/>
  <c r="B302" i="22" s="1"/>
  <c r="B303" i="22" s="1"/>
  <c r="B304" i="22" s="1"/>
  <c r="B305" i="22" s="1"/>
  <c r="B306" i="22" s="1"/>
  <c r="B307" i="22" s="1"/>
  <c r="B308" i="22" s="1"/>
  <c r="B309" i="22" s="1"/>
  <c r="B310" i="22" s="1"/>
  <c r="B311" i="22" s="1"/>
  <c r="B312" i="22" s="1"/>
  <c r="B313" i="22" s="1"/>
  <c r="B314" i="22" s="1"/>
  <c r="B315" i="22" s="1"/>
  <c r="B316" i="22" s="1"/>
  <c r="B317" i="22" s="1"/>
  <c r="B318" i="22" s="1"/>
  <c r="B319" i="22" s="1"/>
  <c r="B320" i="22" s="1"/>
  <c r="B321" i="22" s="1"/>
  <c r="B322" i="22" s="1"/>
  <c r="B323" i="22" s="1"/>
  <c r="B324" i="22" s="1"/>
  <c r="B325" i="22" s="1"/>
  <c r="B326" i="22" s="1"/>
  <c r="B327" i="22" s="1"/>
  <c r="B328" i="22" s="1"/>
  <c r="B329" i="22" s="1"/>
  <c r="B330" i="22" s="1"/>
  <c r="B331" i="22" s="1"/>
  <c r="B332" i="22" s="1"/>
  <c r="B333" i="22" s="1"/>
  <c r="B334" i="22" s="1"/>
  <c r="B335" i="22" s="1"/>
  <c r="B336" i="22" s="1"/>
  <c r="B337" i="22" s="1"/>
  <c r="B338" i="22" s="1"/>
  <c r="B339" i="22" s="1"/>
  <c r="B340" i="22" s="1"/>
  <c r="B341" i="22" s="1"/>
  <c r="B342" i="22" s="1"/>
  <c r="B343" i="22" s="1"/>
  <c r="B344" i="22" s="1"/>
  <c r="B345" i="22" s="1"/>
  <c r="B346" i="22" s="1"/>
  <c r="B347" i="22" s="1"/>
  <c r="B348" i="22" s="1"/>
  <c r="B349" i="22" s="1"/>
  <c r="B350" i="22" s="1"/>
  <c r="B351" i="22" s="1"/>
  <c r="B352" i="22" s="1"/>
  <c r="B353" i="22" s="1"/>
  <c r="B354" i="22" s="1"/>
  <c r="B355" i="22" s="1"/>
  <c r="B356" i="22" s="1"/>
  <c r="B357" i="22" s="1"/>
  <c r="B358" i="22" s="1"/>
  <c r="B359" i="22" s="1"/>
  <c r="B360" i="22" s="1"/>
  <c r="B361" i="22" s="1"/>
  <c r="B362" i="22" s="1"/>
  <c r="B363" i="22" s="1"/>
  <c r="B364" i="22" s="1"/>
  <c r="B365" i="22" s="1"/>
  <c r="B366" i="22" s="1"/>
  <c r="B367" i="22" s="1"/>
  <c r="B368" i="22" s="1"/>
  <c r="B369" i="22" s="1"/>
  <c r="B370" i="22" s="1"/>
  <c r="B371" i="22" s="1"/>
  <c r="B372" i="22" s="1"/>
  <c r="B373" i="22" s="1"/>
  <c r="B374" i="22" s="1"/>
  <c r="B375" i="22" s="1"/>
  <c r="B376" i="22" s="1"/>
  <c r="B377" i="22" s="1"/>
  <c r="B378" i="22" s="1"/>
  <c r="B379" i="22" s="1"/>
  <c r="B380" i="22" s="1"/>
  <c r="B381" i="22" s="1"/>
  <c r="B382" i="22" s="1"/>
  <c r="B383" i="22" s="1"/>
  <c r="B384" i="22" s="1"/>
  <c r="B385" i="22" s="1"/>
  <c r="B386" i="22" s="1"/>
  <c r="B387" i="22" s="1"/>
  <c r="B388" i="22" s="1"/>
  <c r="B389" i="22" s="1"/>
  <c r="B390" i="22" s="1"/>
  <c r="B391" i="22" s="1"/>
  <c r="B392" i="22" s="1"/>
  <c r="B393" i="22" s="1"/>
  <c r="B394" i="22" s="1"/>
  <c r="B395" i="22" s="1"/>
  <c r="B396" i="22" s="1"/>
  <c r="B397" i="22" s="1"/>
  <c r="B398" i="22" s="1"/>
  <c r="B399" i="22" s="1"/>
  <c r="B400" i="22" s="1"/>
  <c r="B401" i="22" s="1"/>
  <c r="B402" i="22" s="1"/>
  <c r="B403" i="22" s="1"/>
  <c r="B404" i="22" s="1"/>
  <c r="B405" i="22" s="1"/>
  <c r="B406" i="22" s="1"/>
  <c r="B407" i="22" s="1"/>
  <c r="B408" i="22" s="1"/>
  <c r="B409" i="22" s="1"/>
  <c r="B410" i="22" s="1"/>
  <c r="B411" i="22" s="1"/>
  <c r="B412" i="22" s="1"/>
  <c r="B413" i="22" s="1"/>
  <c r="B414" i="22" s="1"/>
  <c r="B415" i="22" s="1"/>
  <c r="B416" i="22" s="1"/>
  <c r="B417" i="22" s="1"/>
  <c r="B418" i="22" s="1"/>
  <c r="B419" i="22" s="1"/>
  <c r="B420" i="22" s="1"/>
  <c r="B421" i="22" s="1"/>
  <c r="B422" i="22" s="1"/>
  <c r="B423" i="22" s="1"/>
  <c r="B424" i="22" s="1"/>
  <c r="B425" i="22" s="1"/>
  <c r="B426" i="22" s="1"/>
  <c r="B427" i="22" s="1"/>
  <c r="B428" i="22" s="1"/>
  <c r="B429" i="22" s="1"/>
  <c r="B430" i="22" s="1"/>
  <c r="B431" i="22" s="1"/>
  <c r="B432" i="22" s="1"/>
  <c r="B433" i="22" s="1"/>
  <c r="B434" i="22" s="1"/>
  <c r="B435" i="22" s="1"/>
  <c r="B436" i="22" s="1"/>
  <c r="B437" i="22" s="1"/>
  <c r="B438" i="22" s="1"/>
  <c r="B439" i="22" s="1"/>
  <c r="B440" i="22" s="1"/>
  <c r="B441" i="22" s="1"/>
  <c r="B442" i="22" s="1"/>
  <c r="B443" i="22" s="1"/>
  <c r="B444" i="22" s="1"/>
  <c r="B445" i="22" s="1"/>
  <c r="B446" i="22" s="1"/>
  <c r="B447" i="22" s="1"/>
  <c r="B448" i="22" s="1"/>
  <c r="B449" i="22" s="1"/>
  <c r="B450" i="22" s="1"/>
  <c r="B451" i="22" s="1"/>
  <c r="B452" i="22" s="1"/>
  <c r="B453" i="22" s="1"/>
  <c r="B454" i="22" s="1"/>
  <c r="B455" i="22" s="1"/>
  <c r="B456" i="22" s="1"/>
  <c r="B457" i="22" s="1"/>
  <c r="B458" i="22" s="1"/>
  <c r="B459" i="22" s="1"/>
  <c r="B460" i="22" s="1"/>
  <c r="B461" i="22" s="1"/>
  <c r="B462" i="22" s="1"/>
  <c r="B463" i="22" s="1"/>
  <c r="B464" i="22" s="1"/>
  <c r="B465" i="22" s="1"/>
  <c r="B466" i="22" s="1"/>
  <c r="B467" i="22" s="1"/>
  <c r="B468" i="22" s="1"/>
  <c r="B469" i="22" s="1"/>
  <c r="B470" i="22" s="1"/>
  <c r="B471" i="22" s="1"/>
  <c r="B472" i="22" s="1"/>
  <c r="B473" i="22" s="1"/>
  <c r="B474" i="22" s="1"/>
  <c r="B475" i="22" s="1"/>
  <c r="B476" i="22" s="1"/>
  <c r="B477" i="22" s="1"/>
  <c r="B478" i="22" s="1"/>
  <c r="B479" i="22" s="1"/>
  <c r="B480" i="22" s="1"/>
  <c r="B481" i="22" s="1"/>
  <c r="B482" i="22" s="1"/>
  <c r="B483" i="22" s="1"/>
  <c r="B484" i="22" s="1"/>
  <c r="B485" i="22" s="1"/>
  <c r="B486" i="22" s="1"/>
  <c r="B487" i="22" s="1"/>
  <c r="B488" i="22" s="1"/>
  <c r="B489" i="22" s="1"/>
  <c r="B490" i="22" s="1"/>
  <c r="B491" i="22" s="1"/>
  <c r="B492" i="22" s="1"/>
  <c r="B493" i="22" s="1"/>
  <c r="B494" i="22" s="1"/>
  <c r="B495" i="22" s="1"/>
  <c r="B496" i="22" s="1"/>
  <c r="B497" i="22" s="1"/>
  <c r="B498" i="22" s="1"/>
  <c r="B499" i="22" s="1"/>
  <c r="B500" i="22" s="1"/>
  <c r="B501" i="22" s="1"/>
  <c r="B502" i="22" s="1"/>
  <c r="B503" i="22" s="1"/>
  <c r="B504" i="22" s="1"/>
  <c r="B505" i="22" s="1"/>
  <c r="B506" i="22" s="1"/>
  <c r="B507" i="22" s="1"/>
  <c r="B508" i="22" s="1"/>
  <c r="B509" i="22" s="1"/>
  <c r="B510" i="22" s="1"/>
  <c r="B511" i="22" s="1"/>
  <c r="B512" i="22" s="1"/>
  <c r="B513" i="22" s="1"/>
  <c r="B514" i="22" s="1"/>
  <c r="B515" i="22" s="1"/>
  <c r="B516" i="22" s="1"/>
  <c r="B517" i="22" s="1"/>
  <c r="B518" i="22" s="1"/>
  <c r="B519" i="22" s="1"/>
  <c r="B520" i="22" s="1"/>
  <c r="B521" i="22" s="1"/>
  <c r="B522" i="22" s="1"/>
  <c r="B523" i="22" s="1"/>
  <c r="B524" i="22" s="1"/>
  <c r="B525" i="22" s="1"/>
  <c r="B526" i="22" s="1"/>
  <c r="B527" i="22" s="1"/>
  <c r="B528" i="22" s="1"/>
  <c r="B529" i="22" s="1"/>
  <c r="B530" i="22" s="1"/>
  <c r="B531" i="22" s="1"/>
  <c r="B532" i="22" s="1"/>
  <c r="B533" i="22" s="1"/>
  <c r="B534" i="22" s="1"/>
  <c r="B535" i="22" s="1"/>
  <c r="B536" i="22" s="1"/>
  <c r="B537" i="22" s="1"/>
  <c r="B538" i="22" s="1"/>
  <c r="B539" i="22" s="1"/>
  <c r="B540" i="22" s="1"/>
  <c r="B541" i="22" s="1"/>
  <c r="B542" i="22" s="1"/>
  <c r="B543" i="22" s="1"/>
  <c r="B544" i="22" s="1"/>
  <c r="B545" i="22" s="1"/>
  <c r="B546" i="22" s="1"/>
  <c r="B547" i="22" s="1"/>
  <c r="B548" i="22" s="1"/>
  <c r="B549" i="22" s="1"/>
  <c r="B550" i="22" s="1"/>
  <c r="B551" i="22" s="1"/>
  <c r="B552" i="22" s="1"/>
  <c r="B553" i="22" s="1"/>
  <c r="B554" i="22" s="1"/>
  <c r="B555" i="22" s="1"/>
  <c r="B556" i="22" s="1"/>
  <c r="B557" i="22" s="1"/>
  <c r="B558" i="22" s="1"/>
  <c r="B559" i="22" s="1"/>
  <c r="B560" i="22" s="1"/>
  <c r="B561" i="22" s="1"/>
  <c r="B562" i="22" s="1"/>
  <c r="B563" i="22" s="1"/>
  <c r="B564" i="22" s="1"/>
  <c r="B565" i="22" s="1"/>
  <c r="B566" i="22" s="1"/>
  <c r="B567" i="22" s="1"/>
  <c r="B568" i="22" s="1"/>
  <c r="B569" i="22" s="1"/>
  <c r="B570" i="22" s="1"/>
  <c r="B571" i="22" s="1"/>
  <c r="B572" i="22" s="1"/>
  <c r="B573" i="22" s="1"/>
  <c r="B574" i="22" s="1"/>
  <c r="B575" i="22" s="1"/>
  <c r="B576" i="22" s="1"/>
  <c r="B577" i="22" s="1"/>
  <c r="B578" i="22" s="1"/>
  <c r="B579" i="22" s="1"/>
  <c r="B580" i="22" s="1"/>
  <c r="B581" i="22" s="1"/>
  <c r="B582" i="22" s="1"/>
  <c r="B583" i="22" s="1"/>
  <c r="B584" i="22" s="1"/>
  <c r="B585" i="22" s="1"/>
  <c r="B586" i="22" s="1"/>
  <c r="B587" i="22" s="1"/>
  <c r="B588" i="22" s="1"/>
  <c r="B589" i="22" s="1"/>
  <c r="B590" i="22" s="1"/>
  <c r="B591" i="22" s="1"/>
  <c r="B592" i="22" s="1"/>
  <c r="B593" i="22" s="1"/>
  <c r="B594" i="22" s="1"/>
  <c r="B595" i="22" s="1"/>
  <c r="B596" i="22" s="1"/>
  <c r="B597" i="22" s="1"/>
  <c r="B598" i="22" s="1"/>
  <c r="B599" i="22" s="1"/>
  <c r="B600" i="22" s="1"/>
  <c r="B601" i="22" s="1"/>
  <c r="B602" i="22" s="1"/>
  <c r="B603" i="22" s="1"/>
  <c r="B604" i="22" s="1"/>
  <c r="B605" i="22" s="1"/>
  <c r="B606" i="22" s="1"/>
  <c r="B607" i="22" s="1"/>
  <c r="B608" i="22" s="1"/>
  <c r="B609" i="22" s="1"/>
  <c r="B610" i="22" s="1"/>
  <c r="B611" i="22" s="1"/>
  <c r="B612" i="22" s="1"/>
  <c r="B613" i="22" s="1"/>
  <c r="B614" i="22" s="1"/>
  <c r="B615" i="22" s="1"/>
  <c r="B616" i="22" s="1"/>
  <c r="B617" i="22" s="1"/>
  <c r="B618" i="22" s="1"/>
  <c r="B619" i="22" s="1"/>
  <c r="B620" i="22" s="1"/>
  <c r="B621" i="22" s="1"/>
  <c r="B622" i="22" s="1"/>
  <c r="B623" i="22" s="1"/>
  <c r="B624" i="22" s="1"/>
  <c r="B625" i="22" s="1"/>
  <c r="B626" i="22" s="1"/>
  <c r="B627" i="22" s="1"/>
  <c r="B628" i="22" s="1"/>
  <c r="B629" i="22" s="1"/>
  <c r="B630" i="22" s="1"/>
  <c r="B631" i="22" s="1"/>
  <c r="B632" i="22" s="1"/>
  <c r="B633" i="22" s="1"/>
  <c r="B634" i="22" s="1"/>
  <c r="B635" i="22" s="1"/>
  <c r="B636" i="22" s="1"/>
  <c r="B637" i="22" s="1"/>
  <c r="B638" i="22" s="1"/>
  <c r="B639" i="22" s="1"/>
  <c r="B640" i="22" s="1"/>
  <c r="B641" i="22" s="1"/>
  <c r="B642" i="22" s="1"/>
  <c r="B643" i="22" s="1"/>
  <c r="B644" i="22" s="1"/>
  <c r="B645" i="22" s="1"/>
  <c r="B646" i="22" s="1"/>
  <c r="B647" i="22" s="1"/>
  <c r="B648" i="22" s="1"/>
  <c r="B649" i="22" s="1"/>
  <c r="B650" i="22" s="1"/>
  <c r="B651" i="22" s="1"/>
  <c r="B652" i="22" s="1"/>
  <c r="B653" i="22" s="1"/>
  <c r="B654" i="22" s="1"/>
  <c r="B655" i="22" s="1"/>
  <c r="B656" i="22" s="1"/>
  <c r="B657" i="22" s="1"/>
  <c r="B658" i="22" s="1"/>
  <c r="B659" i="22" s="1"/>
  <c r="B660" i="22" s="1"/>
  <c r="B661" i="22" s="1"/>
  <c r="B662" i="22" s="1"/>
  <c r="B663" i="22" s="1"/>
  <c r="B664" i="22" s="1"/>
  <c r="B665" i="22" s="1"/>
  <c r="B666" i="22" s="1"/>
  <c r="B667" i="22" s="1"/>
  <c r="B668" i="22" s="1"/>
  <c r="B669" i="22" s="1"/>
  <c r="B670" i="22" s="1"/>
  <c r="B671" i="22" s="1"/>
  <c r="B672" i="22" s="1"/>
  <c r="B673" i="22" s="1"/>
  <c r="B674" i="22" s="1"/>
  <c r="B675" i="22" s="1"/>
  <c r="B676" i="22" s="1"/>
  <c r="B677" i="22" s="1"/>
  <c r="B678" i="22" s="1"/>
  <c r="B679" i="22" s="1"/>
  <c r="B680" i="22" s="1"/>
  <c r="B681" i="22" s="1"/>
  <c r="B682" i="22" s="1"/>
  <c r="B683" i="22" s="1"/>
  <c r="B684" i="22" s="1"/>
  <c r="B685" i="22" s="1"/>
  <c r="B686" i="22" s="1"/>
  <c r="B687" i="22" s="1"/>
  <c r="B688" i="22" s="1"/>
  <c r="B689" i="22" s="1"/>
  <c r="B690" i="22" s="1"/>
  <c r="B691" i="22" s="1"/>
  <c r="B692" i="22" s="1"/>
  <c r="B693" i="22" s="1"/>
  <c r="B694" i="22" s="1"/>
  <c r="B695" i="22" s="1"/>
  <c r="B696" i="22" s="1"/>
  <c r="B697" i="22" s="1"/>
  <c r="B698" i="22" s="1"/>
  <c r="B699" i="22" s="1"/>
  <c r="B700" i="22" s="1"/>
  <c r="B701" i="22" s="1"/>
  <c r="B702" i="22" s="1"/>
  <c r="B703" i="22" s="1"/>
  <c r="B704" i="22" s="1"/>
  <c r="B705" i="22" s="1"/>
  <c r="B706" i="22" s="1"/>
  <c r="B707" i="22" s="1"/>
  <c r="B708" i="22" s="1"/>
  <c r="B709" i="22" s="1"/>
  <c r="B710" i="22" s="1"/>
  <c r="B711" i="22" s="1"/>
  <c r="B712" i="22" s="1"/>
  <c r="B713" i="22" s="1"/>
  <c r="B714" i="22" s="1"/>
  <c r="B715" i="22" s="1"/>
  <c r="B716" i="22" s="1"/>
  <c r="B717" i="22" s="1"/>
  <c r="B718" i="22" s="1"/>
  <c r="B719" i="22" s="1"/>
  <c r="B720" i="22" s="1"/>
  <c r="B721" i="22" s="1"/>
  <c r="B722" i="22" s="1"/>
  <c r="B723" i="22" s="1"/>
  <c r="B724" i="22" s="1"/>
  <c r="B725" i="22" s="1"/>
  <c r="B726" i="22" s="1"/>
  <c r="B727" i="22" s="1"/>
  <c r="B728" i="22" s="1"/>
  <c r="B729" i="22" s="1"/>
  <c r="B730" i="22" s="1"/>
  <c r="B731" i="22" s="1"/>
  <c r="B732" i="22" s="1"/>
  <c r="B733" i="22" s="1"/>
  <c r="B734" i="22" s="1"/>
  <c r="B735" i="22" s="1"/>
  <c r="J2" i="22"/>
  <c r="B10" i="21" s="1"/>
  <c r="G2" i="22"/>
  <c r="B9" i="21" s="1"/>
  <c r="E2" i="22"/>
  <c r="B7" i="21" s="1"/>
  <c r="G1" i="22"/>
  <c r="B1" i="22"/>
  <c r="B2" i="22" s="1"/>
  <c r="B6" i="21" s="1"/>
  <c r="L19" i="24" l="1"/>
  <c r="L20" i="24" s="1"/>
  <c r="L30" i="24"/>
  <c r="L31" i="24" s="1"/>
  <c r="L70" i="24"/>
  <c r="L72" i="24" s="1"/>
  <c r="L75" i="24" s="1"/>
  <c r="L78" i="24" s="1"/>
  <c r="L81" i="24" s="1"/>
  <c r="L84" i="24" s="1"/>
  <c r="L109" i="24" s="1"/>
  <c r="L90" i="24"/>
  <c r="L92" i="24" s="1"/>
  <c r="L95" i="24" s="1"/>
  <c r="L98" i="24" s="1"/>
  <c r="L101" i="24" s="1"/>
  <c r="L104" i="24" s="1"/>
  <c r="R35" i="19"/>
  <c r="R104" i="18"/>
  <c r="R32" i="18"/>
  <c r="R96" i="20"/>
  <c r="R29" i="20"/>
  <c r="R85" i="17"/>
  <c r="R29" i="17"/>
  <c r="S92" i="16"/>
  <c r="S26" i="16"/>
  <c r="R30" i="15"/>
  <c r="S80" i="14"/>
  <c r="S25" i="14"/>
  <c r="U79" i="13"/>
  <c r="U27" i="13"/>
  <c r="R79" i="12"/>
  <c r="R28" i="12"/>
  <c r="U29" i="11"/>
  <c r="R27" i="10"/>
  <c r="F35" i="19"/>
  <c r="F104" i="18"/>
  <c r="F32" i="18"/>
  <c r="F96" i="20"/>
  <c r="F29" i="20"/>
  <c r="F85" i="17"/>
  <c r="F29" i="17"/>
  <c r="G92" i="16"/>
  <c r="G26" i="16"/>
  <c r="F30" i="15"/>
  <c r="G80" i="14"/>
  <c r="G25" i="14"/>
  <c r="G79" i="13"/>
  <c r="G27" i="13"/>
  <c r="F79" i="12"/>
  <c r="F28" i="12"/>
  <c r="G29" i="11"/>
  <c r="F27" i="10"/>
  <c r="F27" i="9"/>
  <c r="R75" i="19"/>
  <c r="R19" i="19"/>
  <c r="R19" i="18"/>
  <c r="R73" i="18"/>
  <c r="R68" i="20"/>
  <c r="R18" i="20"/>
  <c r="R66" i="17"/>
  <c r="R18" i="17"/>
  <c r="S57" i="16"/>
  <c r="S12" i="16"/>
  <c r="R67" i="15"/>
  <c r="R18" i="15"/>
  <c r="S50" i="14"/>
  <c r="S12" i="14"/>
  <c r="U55" i="13"/>
  <c r="U13" i="13"/>
  <c r="R17" i="12"/>
  <c r="R57" i="12"/>
  <c r="U61" i="11"/>
  <c r="U15" i="11"/>
  <c r="R55" i="10"/>
  <c r="R14" i="10"/>
  <c r="F75" i="19"/>
  <c r="F19" i="19"/>
  <c r="F73" i="18"/>
  <c r="F19" i="18"/>
  <c r="F68" i="20"/>
  <c r="F18" i="20"/>
  <c r="F66" i="17"/>
  <c r="F18" i="17"/>
  <c r="G57" i="16"/>
  <c r="G12" i="16"/>
  <c r="F67" i="15"/>
  <c r="F18" i="15"/>
  <c r="G12" i="14"/>
  <c r="G50" i="14"/>
  <c r="G55" i="13"/>
  <c r="G13" i="13"/>
  <c r="F57" i="12"/>
  <c r="F17" i="12"/>
  <c r="G61" i="11"/>
  <c r="G15" i="11"/>
  <c r="F14" i="10"/>
  <c r="R27" i="9"/>
  <c r="R13" i="9"/>
  <c r="R54" i="9" s="1"/>
  <c r="F13" i="9"/>
  <c r="F55" i="10"/>
  <c r="L101" i="19"/>
  <c r="L102" i="19" s="1"/>
  <c r="L103" i="19" s="1"/>
  <c r="L104" i="19" s="1"/>
  <c r="L105" i="19" s="1"/>
  <c r="L106" i="19" s="1"/>
  <c r="L107" i="19" s="1"/>
  <c r="L108" i="19" s="1"/>
  <c r="L109" i="19" s="1"/>
  <c r="L110" i="19" s="1"/>
  <c r="L111" i="19" s="1"/>
  <c r="L77" i="19"/>
  <c r="L79" i="19" s="1"/>
  <c r="L81" i="19" s="1"/>
  <c r="L83" i="19" s="1"/>
  <c r="L86" i="19" s="1"/>
  <c r="L88" i="19" s="1"/>
  <c r="L89" i="19" s="1"/>
  <c r="L91" i="19" s="1"/>
  <c r="L93" i="19" s="1"/>
  <c r="L94" i="19" s="1"/>
  <c r="L96" i="19" s="1"/>
  <c r="L114" i="19" s="1"/>
  <c r="L105" i="18"/>
  <c r="L106" i="18" s="1"/>
  <c r="L107" i="18" s="1"/>
  <c r="L108" i="18" s="1"/>
  <c r="L109" i="18" s="1"/>
  <c r="L110" i="18" s="1"/>
  <c r="L111" i="18" s="1"/>
  <c r="L112" i="18" s="1"/>
  <c r="L113" i="18" s="1"/>
  <c r="L114" i="18" s="1"/>
  <c r="L75" i="18"/>
  <c r="L77" i="18" s="1"/>
  <c r="L79" i="18" s="1"/>
  <c r="L81" i="18" s="1"/>
  <c r="L84" i="18" s="1"/>
  <c r="L87" i="18" s="1"/>
  <c r="L90" i="18" s="1"/>
  <c r="L93" i="18" s="1"/>
  <c r="L96" i="18" s="1"/>
  <c r="L99" i="18" s="1"/>
  <c r="L98" i="20"/>
  <c r="L100" i="20" s="1"/>
  <c r="L102" i="20" s="1"/>
  <c r="L105" i="20" s="1"/>
  <c r="L108" i="20" s="1"/>
  <c r="L111" i="20" s="1"/>
  <c r="L114" i="20" s="1"/>
  <c r="L117" i="20" s="1"/>
  <c r="L120" i="20" s="1"/>
  <c r="L70" i="20"/>
  <c r="L72" i="20" s="1"/>
  <c r="L74" i="20" s="1"/>
  <c r="L77" i="20" s="1"/>
  <c r="L80" i="20" s="1"/>
  <c r="L83" i="20" s="1"/>
  <c r="L86" i="20" s="1"/>
  <c r="L89" i="20" s="1"/>
  <c r="L92" i="20" s="1"/>
  <c r="L125" i="20" s="1"/>
  <c r="L87" i="17"/>
  <c r="L89" i="17" s="1"/>
  <c r="L90" i="17" s="1"/>
  <c r="L92" i="17" s="1"/>
  <c r="L94" i="17" s="1"/>
  <c r="L95" i="17" s="1"/>
  <c r="L97" i="17" s="1"/>
  <c r="L99" i="17" s="1"/>
  <c r="L100" i="17" s="1"/>
  <c r="L68" i="17"/>
  <c r="L70" i="17" s="1"/>
  <c r="L71" i="17" s="1"/>
  <c r="L73" i="17" s="1"/>
  <c r="L75" i="17" s="1"/>
  <c r="L76" i="17" s="1"/>
  <c r="L77" i="17" s="1"/>
  <c r="L79" i="17" s="1"/>
  <c r="L81" i="17" s="1"/>
  <c r="L108" i="17" s="1"/>
  <c r="M93" i="16"/>
  <c r="M94" i="16" s="1"/>
  <c r="M95" i="16" s="1"/>
  <c r="M96" i="16" s="1"/>
  <c r="M97" i="16" s="1"/>
  <c r="M98" i="16" s="1"/>
  <c r="M99" i="16" s="1"/>
  <c r="M100" i="16" s="1"/>
  <c r="M101" i="16" s="1"/>
  <c r="M102" i="16" s="1"/>
  <c r="M60" i="16"/>
  <c r="M62" i="16" s="1"/>
  <c r="M64" i="16" s="1"/>
  <c r="M66" i="16" s="1"/>
  <c r="M69" i="16" s="1"/>
  <c r="M72" i="16" s="1"/>
  <c r="M76" i="16" s="1"/>
  <c r="M79" i="16" s="1"/>
  <c r="M82" i="16" s="1"/>
  <c r="M85" i="16" s="1"/>
  <c r="M88" i="16" s="1"/>
  <c r="M106" i="16" s="1"/>
  <c r="L80" i="10"/>
  <c r="L81" i="10" s="1"/>
  <c r="L82" i="10" s="1"/>
  <c r="L83" i="10" s="1"/>
  <c r="L84" i="10" s="1"/>
  <c r="L85" i="10" s="1"/>
  <c r="L86" i="10" s="1"/>
  <c r="L87" i="10" s="1"/>
  <c r="L88" i="10" s="1"/>
  <c r="L89" i="10" s="1"/>
  <c r="M83" i="11"/>
  <c r="M85" i="11" s="1"/>
  <c r="M87" i="11" s="1"/>
  <c r="M89" i="11" s="1"/>
  <c r="M91" i="11" s="1"/>
  <c r="M93" i="11" s="1"/>
  <c r="L80" i="12"/>
  <c r="L82" i="12" s="1"/>
  <c r="L83" i="12" s="1"/>
  <c r="L84" i="12" s="1"/>
  <c r="L85" i="12" s="1"/>
  <c r="L86" i="12" s="1"/>
  <c r="L87" i="12" s="1"/>
  <c r="M80" i="13"/>
  <c r="M82" i="13" s="1"/>
  <c r="M83" i="13" s="1"/>
  <c r="M84" i="13" s="1"/>
  <c r="M85" i="13" s="1"/>
  <c r="M86" i="13" s="1"/>
  <c r="M87" i="13" s="1"/>
  <c r="M81" i="14"/>
  <c r="M82" i="14" s="1"/>
  <c r="M83" i="14" s="1"/>
  <c r="M84" i="14" s="1"/>
  <c r="M85" i="14" s="1"/>
  <c r="M86" i="14" s="1"/>
  <c r="M87" i="14" s="1"/>
  <c r="M88" i="14" s="1"/>
  <c r="M89" i="14" s="1"/>
  <c r="M90" i="14" s="1"/>
  <c r="L70" i="15"/>
  <c r="L72" i="15" s="1"/>
  <c r="L74" i="15" s="1"/>
  <c r="L76" i="15" s="1"/>
  <c r="L78" i="15" s="1"/>
  <c r="L81" i="15" s="1"/>
  <c r="L84" i="15" s="1"/>
  <c r="L86" i="15" s="1"/>
  <c r="L88" i="15" s="1"/>
  <c r="I103" i="15" s="1"/>
  <c r="L92" i="15"/>
  <c r="L93" i="15" s="1"/>
  <c r="L94" i="15" s="1"/>
  <c r="L95" i="15" s="1"/>
  <c r="L96" i="15" s="1"/>
  <c r="L97" i="15" s="1"/>
  <c r="L98" i="15" s="1"/>
  <c r="L99" i="15" s="1"/>
  <c r="L100" i="15" s="1"/>
  <c r="L101" i="15" s="1"/>
  <c r="M53" i="14"/>
  <c r="M55" i="14" s="1"/>
  <c r="M58" i="14" s="1"/>
  <c r="M61" i="14" s="1"/>
  <c r="M65" i="14" s="1"/>
  <c r="M68" i="14" s="1"/>
  <c r="M71" i="14" s="1"/>
  <c r="M74" i="14" s="1"/>
  <c r="M77" i="14" s="1"/>
  <c r="P94" i="14" s="1"/>
  <c r="M57" i="13"/>
  <c r="M59" i="13" s="1"/>
  <c r="M61" i="13" s="1"/>
  <c r="M65" i="13" s="1"/>
  <c r="M67" i="13" s="1"/>
  <c r="M69" i="13" s="1"/>
  <c r="M71" i="13" s="1"/>
  <c r="M73" i="13" s="1"/>
  <c r="L59" i="12"/>
  <c r="L61" i="12" s="1"/>
  <c r="L63" i="12" s="1"/>
  <c r="L67" i="12" s="1"/>
  <c r="M63" i="11"/>
  <c r="M65" i="11" s="1"/>
  <c r="M68" i="11" s="1"/>
  <c r="M71" i="11" s="1"/>
  <c r="M70" i="11" s="1"/>
  <c r="M74" i="11" s="1"/>
  <c r="M76" i="11" s="1"/>
  <c r="M97" i="11" s="1"/>
  <c r="L58" i="10"/>
  <c r="L60" i="10" s="1"/>
  <c r="L64" i="10" s="1"/>
  <c r="L67" i="10" s="1"/>
  <c r="L71" i="10" s="1"/>
  <c r="L74" i="10" s="1"/>
  <c r="L56" i="9"/>
  <c r="L58" i="9" s="1"/>
  <c r="L62" i="9" s="1"/>
  <c r="L66" i="9" s="1"/>
  <c r="L69" i="9" s="1"/>
  <c r="L72" i="9" s="1"/>
  <c r="L88" i="9" s="1"/>
  <c r="L36" i="19"/>
  <c r="L37" i="19" s="1"/>
  <c r="L20" i="19"/>
  <c r="L21" i="19" s="1"/>
  <c r="L22" i="19" s="1"/>
  <c r="L23" i="19" s="1"/>
  <c r="L24" i="19" s="1"/>
  <c r="L25" i="19" s="1"/>
  <c r="L26" i="19" s="1"/>
  <c r="L27" i="19" s="1"/>
  <c r="L28" i="19" s="1"/>
  <c r="L29" i="19" s="1"/>
  <c r="L30" i="19" s="1"/>
  <c r="L31" i="19" s="1"/>
  <c r="L33" i="18"/>
  <c r="L34" i="18" s="1"/>
  <c r="L35" i="18" s="1"/>
  <c r="L36" i="18" s="1"/>
  <c r="L37" i="18" s="1"/>
  <c r="L38" i="18" s="1"/>
  <c r="L39" i="18" s="1"/>
  <c r="L40" i="18" s="1"/>
  <c r="L41" i="18" s="1"/>
  <c r="L42" i="18" s="1"/>
  <c r="L20" i="18"/>
  <c r="L21" i="18" s="1"/>
  <c r="L22" i="18" s="1"/>
  <c r="L23" i="18" s="1"/>
  <c r="L24" i="18" s="1"/>
  <c r="L25" i="18" s="1"/>
  <c r="L26" i="18" s="1"/>
  <c r="L27" i="18" s="1"/>
  <c r="L28" i="18" s="1"/>
  <c r="L29" i="18" s="1"/>
  <c r="L30" i="20"/>
  <c r="L31" i="20" s="1"/>
  <c r="L32" i="20" s="1"/>
  <c r="L33" i="20" s="1"/>
  <c r="L34" i="20" s="1"/>
  <c r="L35" i="20" s="1"/>
  <c r="L36" i="20" s="1"/>
  <c r="L37" i="20" s="1"/>
  <c r="L38" i="20" s="1"/>
  <c r="L19" i="20"/>
  <c r="L20" i="20" s="1"/>
  <c r="L21" i="20" s="1"/>
  <c r="L22" i="20" s="1"/>
  <c r="L23" i="20" s="1"/>
  <c r="L24" i="20" s="1"/>
  <c r="L25" i="20" s="1"/>
  <c r="L26" i="20" s="1"/>
  <c r="L27" i="20" s="1"/>
  <c r="L30" i="17"/>
  <c r="L31" i="17" s="1"/>
  <c r="L32" i="17" s="1"/>
  <c r="L33" i="17" s="1"/>
  <c r="L34" i="17" s="1"/>
  <c r="L35" i="17" s="1"/>
  <c r="L36" i="17" s="1"/>
  <c r="L37" i="17" s="1"/>
  <c r="L38" i="17" s="1"/>
  <c r="L19" i="17"/>
  <c r="L20" i="17" s="1"/>
  <c r="L21" i="17" s="1"/>
  <c r="L22" i="17" s="1"/>
  <c r="L23" i="17" s="1"/>
  <c r="L24" i="17" s="1"/>
  <c r="L25" i="17" s="1"/>
  <c r="L26" i="17" s="1"/>
  <c r="L27" i="17" s="1"/>
  <c r="M27" i="16"/>
  <c r="M28" i="16" s="1"/>
  <c r="M29" i="16" s="1"/>
  <c r="M30" i="16" s="1"/>
  <c r="M31" i="16" s="1"/>
  <c r="M32" i="16" s="1"/>
  <c r="M33" i="16" s="1"/>
  <c r="M34" i="16" s="1"/>
  <c r="M35" i="16" s="1"/>
  <c r="M36" i="16" s="1"/>
  <c r="M37" i="16" s="1"/>
  <c r="M14" i="16"/>
  <c r="M15" i="16" s="1"/>
  <c r="M16" i="16" s="1"/>
  <c r="M17" i="16" s="1"/>
  <c r="M18" i="16" s="1"/>
  <c r="M19" i="16" s="1"/>
  <c r="M20" i="16" s="1"/>
  <c r="M21" i="16" s="1"/>
  <c r="M22" i="16" s="1"/>
  <c r="M23" i="16" s="1"/>
  <c r="L31" i="15"/>
  <c r="L32" i="15" s="1"/>
  <c r="L33" i="15" s="1"/>
  <c r="L34" i="15" s="1"/>
  <c r="L35" i="15" s="1"/>
  <c r="L36" i="15" s="1"/>
  <c r="L37" i="15" s="1"/>
  <c r="L38" i="15" s="1"/>
  <c r="L39" i="15" s="1"/>
  <c r="L19" i="15"/>
  <c r="L20" i="15" s="1"/>
  <c r="L21" i="15" s="1"/>
  <c r="L22" i="15" s="1"/>
  <c r="L23" i="15" s="1"/>
  <c r="L24" i="15" s="1"/>
  <c r="L25" i="15" s="1"/>
  <c r="L26" i="15" s="1"/>
  <c r="L27" i="15" s="1"/>
  <c r="L28" i="15" s="1"/>
  <c r="M28" i="13"/>
  <c r="M29" i="13" s="1"/>
  <c r="M30" i="13" s="1"/>
  <c r="M31" i="13" s="1"/>
  <c r="M32" i="13" s="1"/>
  <c r="M33" i="13" s="1"/>
  <c r="M34" i="13" s="1"/>
  <c r="M35" i="13" s="1"/>
  <c r="M36" i="13" s="1"/>
  <c r="M37" i="13" s="1"/>
  <c r="M27" i="14"/>
  <c r="M28" i="14" s="1"/>
  <c r="M29" i="14" s="1"/>
  <c r="M30" i="14" s="1"/>
  <c r="M31" i="14" s="1"/>
  <c r="M32" i="14" s="1"/>
  <c r="M33" i="14" s="1"/>
  <c r="M14" i="14"/>
  <c r="M15" i="14" s="1"/>
  <c r="M16" i="14" s="1"/>
  <c r="M17" i="14" s="1"/>
  <c r="M18" i="14" s="1"/>
  <c r="M19" i="14" s="1"/>
  <c r="M20" i="14" s="1"/>
  <c r="M21" i="14" s="1"/>
  <c r="M22" i="14" s="1"/>
  <c r="M23" i="14" s="1"/>
  <c r="M14" i="13"/>
  <c r="M15" i="13" s="1"/>
  <c r="M16" i="13" s="1"/>
  <c r="M17" i="13" s="1"/>
  <c r="M18" i="13" s="1"/>
  <c r="M19" i="13" s="1"/>
  <c r="M20" i="13" s="1"/>
  <c r="M21" i="13" s="1"/>
  <c r="M22" i="13" s="1"/>
  <c r="M23" i="13" s="1"/>
  <c r="L29" i="12"/>
  <c r="L30" i="12" s="1"/>
  <c r="L31" i="12" s="1"/>
  <c r="L32" i="12" s="1"/>
  <c r="L33" i="12" s="1"/>
  <c r="L34" i="12" s="1"/>
  <c r="L35" i="12" s="1"/>
  <c r="L18" i="12"/>
  <c r="L19" i="12" s="1"/>
  <c r="L20" i="12" s="1"/>
  <c r="L21" i="12" s="1"/>
  <c r="L22" i="12" s="1"/>
  <c r="L23" i="12" s="1"/>
  <c r="L24" i="12" s="1"/>
  <c r="L25" i="12" s="1"/>
  <c r="M30" i="11"/>
  <c r="M31" i="11" s="1"/>
  <c r="M32" i="11" s="1"/>
  <c r="M33" i="11" s="1"/>
  <c r="M34" i="11" s="1"/>
  <c r="M35" i="11" s="1"/>
  <c r="M36" i="11" s="1"/>
  <c r="M37" i="11" s="1"/>
  <c r="M38" i="11" s="1"/>
  <c r="M39" i="11" s="1"/>
  <c r="M16" i="11"/>
  <c r="M17" i="11" s="1"/>
  <c r="M18" i="11" s="1"/>
  <c r="M19" i="11" s="1"/>
  <c r="M20" i="11" s="1"/>
  <c r="M21" i="11" s="1"/>
  <c r="M22" i="11" s="1"/>
  <c r="M23" i="11" s="1"/>
  <c r="M24" i="11" s="1"/>
  <c r="M25" i="11" s="1"/>
  <c r="L28" i="10"/>
  <c r="L29" i="10" s="1"/>
  <c r="L30" i="10" s="1"/>
  <c r="L31" i="10" s="1"/>
  <c r="L32" i="10" s="1"/>
  <c r="L33" i="10" s="1"/>
  <c r="L34" i="10" s="1"/>
  <c r="L35" i="10" s="1"/>
  <c r="L36" i="10" s="1"/>
  <c r="L15" i="10"/>
  <c r="L16" i="10" s="1"/>
  <c r="L17" i="10" s="1"/>
  <c r="L18" i="10" s="1"/>
  <c r="L19" i="10" s="1"/>
  <c r="L20" i="10" s="1"/>
  <c r="L21" i="10" s="1"/>
  <c r="L22" i="10" s="1"/>
  <c r="L23" i="10" s="1"/>
  <c r="L15" i="9"/>
  <c r="L16" i="9" s="1"/>
  <c r="L17" i="9" s="1"/>
  <c r="L18" i="9" s="1"/>
  <c r="L19" i="9" s="1"/>
  <c r="L20" i="9" s="1"/>
  <c r="L21" i="9" s="1"/>
  <c r="L22" i="9" s="1"/>
  <c r="L23" i="9" s="1"/>
  <c r="L24" i="9" s="1"/>
  <c r="L77" i="9"/>
  <c r="L78" i="9" s="1"/>
  <c r="L79" i="9" s="1"/>
  <c r="L80" i="9" s="1"/>
  <c r="L81" i="9" s="1"/>
  <c r="L82" i="9" s="1"/>
  <c r="L83" i="9" s="1"/>
  <c r="L84" i="9" s="1"/>
  <c r="L85" i="9" s="1"/>
  <c r="L86" i="9" s="1"/>
  <c r="F54" i="9"/>
  <c r="D6" i="15"/>
  <c r="P13" i="15"/>
  <c r="L32" i="24" l="1"/>
  <c r="L33" i="24"/>
  <c r="L34" i="24" s="1"/>
  <c r="L21" i="24"/>
  <c r="L22" i="24"/>
  <c r="L23" i="24" s="1"/>
  <c r="M94" i="11"/>
  <c r="J14" i="13"/>
  <c r="J15" i="13"/>
  <c r="J16" i="13"/>
  <c r="J17" i="13"/>
  <c r="J18" i="13"/>
  <c r="J19" i="13"/>
  <c r="J20" i="13"/>
  <c r="J21" i="13"/>
  <c r="J22" i="13"/>
  <c r="J23" i="13"/>
  <c r="D14" i="13"/>
  <c r="D15" i="13"/>
  <c r="D16" i="13"/>
  <c r="D17" i="13"/>
  <c r="D18" i="13"/>
  <c r="D19" i="13"/>
  <c r="D20" i="13"/>
  <c r="D21" i="13"/>
  <c r="D22" i="13"/>
  <c r="D23" i="13"/>
  <c r="L24" i="24" l="1"/>
  <c r="L25" i="24"/>
  <c r="L26" i="24" s="1"/>
  <c r="L27" i="24" s="1"/>
  <c r="L35" i="24"/>
  <c r="L36" i="24"/>
  <c r="L37" i="24" s="1"/>
  <c r="L38" i="24" s="1"/>
  <c r="U102" i="20"/>
  <c r="O102" i="20"/>
  <c r="I102" i="20"/>
  <c r="C102" i="20"/>
  <c r="U74" i="20"/>
  <c r="O74" i="20"/>
  <c r="I74" i="20"/>
  <c r="C74" i="20"/>
  <c r="U100" i="20"/>
  <c r="O100" i="20"/>
  <c r="I100" i="20"/>
  <c r="C100" i="20"/>
  <c r="L100" i="19"/>
  <c r="L35" i="19"/>
  <c r="R100" i="19"/>
  <c r="F100" i="19"/>
  <c r="O50" i="20"/>
  <c r="I50" i="20"/>
  <c r="C50" i="20"/>
  <c r="O43" i="20"/>
  <c r="I43" i="20"/>
  <c r="C43" i="20"/>
  <c r="U38" i="20"/>
  <c r="O38" i="20"/>
  <c r="I38" i="20"/>
  <c r="C38" i="20"/>
  <c r="U37" i="20"/>
  <c r="O37" i="20"/>
  <c r="I37" i="20"/>
  <c r="C37" i="20"/>
  <c r="U36" i="20"/>
  <c r="O36" i="20"/>
  <c r="I36" i="20"/>
  <c r="C36" i="20"/>
  <c r="U35" i="20"/>
  <c r="O35" i="20"/>
  <c r="I35" i="20"/>
  <c r="C35" i="20"/>
  <c r="U34" i="20"/>
  <c r="O34" i="20"/>
  <c r="I34" i="20"/>
  <c r="C34" i="20"/>
  <c r="U33" i="20"/>
  <c r="O33" i="20"/>
  <c r="I33" i="20"/>
  <c r="C33" i="20"/>
  <c r="U32" i="20"/>
  <c r="O32" i="20"/>
  <c r="I32" i="20"/>
  <c r="C32" i="20"/>
  <c r="U31" i="20"/>
  <c r="O31" i="20"/>
  <c r="I31" i="20"/>
  <c r="C31" i="20"/>
  <c r="U30" i="20"/>
  <c r="O30" i="20"/>
  <c r="I30" i="20"/>
  <c r="C30" i="20"/>
  <c r="U27" i="20"/>
  <c r="O27" i="20"/>
  <c r="I27" i="20"/>
  <c r="C27" i="20"/>
  <c r="U26" i="20"/>
  <c r="O26" i="20"/>
  <c r="I26" i="20"/>
  <c r="C26" i="20"/>
  <c r="U25" i="20"/>
  <c r="O25" i="20"/>
  <c r="I25" i="20"/>
  <c r="C25" i="20"/>
  <c r="U24" i="20"/>
  <c r="O24" i="20"/>
  <c r="I24" i="20"/>
  <c r="C24" i="20"/>
  <c r="U23" i="20"/>
  <c r="O23" i="20"/>
  <c r="I23" i="20"/>
  <c r="C23" i="20"/>
  <c r="U22" i="20"/>
  <c r="O22" i="20"/>
  <c r="I22" i="20"/>
  <c r="C22" i="20"/>
  <c r="U21" i="20"/>
  <c r="O21" i="20"/>
  <c r="I21" i="20"/>
  <c r="C21" i="20"/>
  <c r="U20" i="20"/>
  <c r="O20" i="20"/>
  <c r="I20" i="20"/>
  <c r="C20" i="20"/>
  <c r="U19" i="20"/>
  <c r="O19" i="20"/>
  <c r="I19" i="20"/>
  <c r="C19" i="20"/>
  <c r="C15" i="9"/>
  <c r="I15" i="9"/>
  <c r="C16" i="9"/>
  <c r="I16" i="9"/>
  <c r="O16" i="9"/>
  <c r="U16" i="9"/>
  <c r="C17" i="9"/>
  <c r="I17" i="9"/>
  <c r="O17" i="9"/>
  <c r="U17" i="9"/>
  <c r="C18" i="9"/>
  <c r="I18" i="9"/>
  <c r="C19" i="9"/>
  <c r="I19" i="9"/>
  <c r="O19" i="9"/>
  <c r="U19" i="9"/>
  <c r="C20" i="9"/>
  <c r="I20" i="9"/>
  <c r="O20" i="9"/>
  <c r="U20" i="9"/>
  <c r="C21" i="9"/>
  <c r="I21" i="9"/>
  <c r="C22" i="9"/>
  <c r="I22" i="9"/>
  <c r="O22" i="9"/>
  <c r="U22" i="9"/>
  <c r="C23" i="9"/>
  <c r="I23" i="9"/>
  <c r="O23" i="9"/>
  <c r="U23" i="9"/>
  <c r="C24" i="9"/>
  <c r="I24" i="9"/>
  <c r="F76" i="9"/>
  <c r="R76" i="9"/>
  <c r="C28" i="9"/>
  <c r="I28" i="9"/>
  <c r="O28" i="9"/>
  <c r="U28" i="9"/>
  <c r="C29" i="9"/>
  <c r="I29" i="9"/>
  <c r="O29" i="9"/>
  <c r="U29" i="9"/>
  <c r="C31" i="9"/>
  <c r="I31" i="9"/>
  <c r="O31" i="9"/>
  <c r="U31" i="9"/>
  <c r="C32" i="9"/>
  <c r="I32" i="9"/>
  <c r="O32" i="9"/>
  <c r="U32" i="9"/>
  <c r="C34" i="9"/>
  <c r="I34" i="9"/>
  <c r="O34" i="9"/>
  <c r="U34" i="9"/>
  <c r="C35" i="9"/>
  <c r="I35" i="9"/>
  <c r="O35" i="9"/>
  <c r="U35" i="9"/>
  <c r="C56" i="9"/>
  <c r="I56" i="9"/>
  <c r="O56" i="9"/>
  <c r="U56" i="9"/>
  <c r="C58" i="9"/>
  <c r="I58" i="9"/>
  <c r="O58" i="9"/>
  <c r="U58" i="9"/>
  <c r="C77" i="9"/>
  <c r="I77" i="9"/>
  <c r="C78" i="9"/>
  <c r="I78" i="9"/>
  <c r="C79" i="9"/>
  <c r="I79" i="9"/>
  <c r="O79" i="9"/>
  <c r="U79" i="9"/>
  <c r="C80" i="9"/>
  <c r="I80" i="9"/>
  <c r="O80" i="9"/>
  <c r="U80" i="9"/>
  <c r="C81" i="9"/>
  <c r="I81" i="9"/>
  <c r="C82" i="9"/>
  <c r="I82" i="9"/>
  <c r="O82" i="9"/>
  <c r="U82" i="9"/>
  <c r="C83" i="9"/>
  <c r="I83" i="9"/>
  <c r="O83" i="9"/>
  <c r="U83" i="9"/>
  <c r="C84" i="9"/>
  <c r="I84" i="9"/>
  <c r="C85" i="9"/>
  <c r="I85" i="9"/>
  <c r="O85" i="9"/>
  <c r="U85" i="9"/>
  <c r="C86" i="9"/>
  <c r="I86" i="9"/>
  <c r="O86" i="9"/>
  <c r="U86" i="9"/>
  <c r="C15" i="10"/>
  <c r="I15" i="10"/>
  <c r="O15" i="10"/>
  <c r="U15" i="10"/>
  <c r="C16" i="10"/>
  <c r="I16" i="10"/>
  <c r="O16" i="10"/>
  <c r="U16" i="10"/>
  <c r="C17" i="10"/>
  <c r="I17" i="10"/>
  <c r="O17" i="10"/>
  <c r="U17" i="10"/>
  <c r="C18" i="10"/>
  <c r="I18" i="10"/>
  <c r="O18" i="10"/>
  <c r="U18" i="10"/>
  <c r="C19" i="10"/>
  <c r="I19" i="10"/>
  <c r="O19" i="10"/>
  <c r="U19" i="10"/>
  <c r="C20" i="10"/>
  <c r="I20" i="10"/>
  <c r="O20" i="10"/>
  <c r="U20" i="10"/>
  <c r="C21" i="10"/>
  <c r="I21" i="10"/>
  <c r="O21" i="10"/>
  <c r="U21" i="10"/>
  <c r="C23" i="10"/>
  <c r="I23" i="10"/>
  <c r="O23" i="10"/>
  <c r="U23" i="10"/>
  <c r="F79" i="10"/>
  <c r="R79" i="10"/>
  <c r="C28" i="10"/>
  <c r="I28" i="10"/>
  <c r="O28" i="10"/>
  <c r="U28" i="10"/>
  <c r="C29" i="10"/>
  <c r="I29" i="10"/>
  <c r="O29" i="10"/>
  <c r="U29" i="10"/>
  <c r="C30" i="10"/>
  <c r="I30" i="10"/>
  <c r="O30" i="10"/>
  <c r="U30" i="10"/>
  <c r="C31" i="10"/>
  <c r="I31" i="10"/>
  <c r="O31" i="10"/>
  <c r="U31" i="10"/>
  <c r="C32" i="10"/>
  <c r="I32" i="10"/>
  <c r="O32" i="10"/>
  <c r="U32" i="10"/>
  <c r="C33" i="10"/>
  <c r="I33" i="10"/>
  <c r="O33" i="10"/>
  <c r="U33" i="10"/>
  <c r="C34" i="10"/>
  <c r="I34" i="10"/>
  <c r="O34" i="10"/>
  <c r="U34" i="10"/>
  <c r="C36" i="10"/>
  <c r="I36" i="10"/>
  <c r="O36" i="10"/>
  <c r="U36" i="10"/>
  <c r="C40" i="10"/>
  <c r="I40" i="10"/>
  <c r="O40" i="10"/>
  <c r="U40" i="10"/>
  <c r="C58" i="10"/>
  <c r="I58" i="10"/>
  <c r="O58" i="10"/>
  <c r="U58" i="10"/>
  <c r="C60" i="10"/>
  <c r="I60" i="10"/>
  <c r="O60" i="10"/>
  <c r="U60" i="10"/>
  <c r="C80" i="10"/>
  <c r="I80" i="10"/>
  <c r="O80" i="10"/>
  <c r="U80" i="10"/>
  <c r="C81" i="10"/>
  <c r="I81" i="10"/>
  <c r="O81" i="10"/>
  <c r="U81" i="10"/>
  <c r="C82" i="10"/>
  <c r="I82" i="10"/>
  <c r="O82" i="10"/>
  <c r="U82" i="10"/>
  <c r="C83" i="10"/>
  <c r="I83" i="10"/>
  <c r="O83" i="10"/>
  <c r="U83" i="10"/>
  <c r="C84" i="10"/>
  <c r="I84" i="10"/>
  <c r="O84" i="10"/>
  <c r="U84" i="10"/>
  <c r="C85" i="10"/>
  <c r="I85" i="10"/>
  <c r="O85" i="10"/>
  <c r="U85" i="10"/>
  <c r="C86" i="10"/>
  <c r="I86" i="10"/>
  <c r="O86" i="10"/>
  <c r="U86" i="10"/>
  <c r="C87" i="10"/>
  <c r="I87" i="10"/>
  <c r="O87" i="10"/>
  <c r="U87" i="10"/>
  <c r="C88" i="10"/>
  <c r="I88" i="10"/>
  <c r="O88" i="10"/>
  <c r="U88" i="10"/>
  <c r="C89" i="10"/>
  <c r="I89" i="10"/>
  <c r="O89" i="10"/>
  <c r="U89" i="10"/>
  <c r="D16" i="11"/>
  <c r="J16" i="11"/>
  <c r="D17" i="11"/>
  <c r="J17" i="11"/>
  <c r="D30" i="11"/>
  <c r="J30" i="11"/>
  <c r="D31" i="11"/>
  <c r="J31" i="11"/>
  <c r="D18" i="11"/>
  <c r="J18" i="11"/>
  <c r="R18" i="11"/>
  <c r="X18" i="11"/>
  <c r="D19" i="11"/>
  <c r="J19" i="11"/>
  <c r="R19" i="11"/>
  <c r="X19" i="11"/>
  <c r="D34" i="11"/>
  <c r="J34" i="11"/>
  <c r="D35" i="11"/>
  <c r="J35" i="11"/>
  <c r="D21" i="11"/>
  <c r="J21" i="11"/>
  <c r="R22" i="11"/>
  <c r="X22" i="11"/>
  <c r="D22" i="11"/>
  <c r="J22" i="11"/>
  <c r="R23" i="11"/>
  <c r="X23" i="11"/>
  <c r="D23" i="11"/>
  <c r="J23" i="11"/>
  <c r="R24" i="11"/>
  <c r="X24" i="11"/>
  <c r="D24" i="11"/>
  <c r="J24" i="11"/>
  <c r="R25" i="11"/>
  <c r="X25" i="11"/>
  <c r="G81" i="11"/>
  <c r="U81" i="11"/>
  <c r="R16" i="11"/>
  <c r="X16" i="11"/>
  <c r="R17" i="11"/>
  <c r="X17" i="11"/>
  <c r="R32" i="11"/>
  <c r="X32" i="11"/>
  <c r="R31" i="11"/>
  <c r="X31" i="11"/>
  <c r="D32" i="11"/>
  <c r="J32" i="11"/>
  <c r="D33" i="11"/>
  <c r="J33" i="11"/>
  <c r="D20" i="11"/>
  <c r="J20" i="11"/>
  <c r="R20" i="11"/>
  <c r="X20" i="11"/>
  <c r="R21" i="11"/>
  <c r="X21" i="11"/>
  <c r="D36" i="11"/>
  <c r="J36" i="11"/>
  <c r="R34" i="11"/>
  <c r="X34" i="11"/>
  <c r="R35" i="11"/>
  <c r="X35" i="11"/>
  <c r="D37" i="11"/>
  <c r="J37" i="11"/>
  <c r="D38" i="11"/>
  <c r="J38" i="11"/>
  <c r="R38" i="11"/>
  <c r="X38" i="11"/>
  <c r="R37" i="11"/>
  <c r="X37" i="11"/>
  <c r="D25" i="11"/>
  <c r="J25" i="11"/>
  <c r="D39" i="11"/>
  <c r="J39" i="11"/>
  <c r="D44" i="11"/>
  <c r="J44" i="11"/>
  <c r="R44" i="11"/>
  <c r="X44" i="11"/>
  <c r="D63" i="11"/>
  <c r="J63" i="11"/>
  <c r="R63" i="11"/>
  <c r="X63" i="11"/>
  <c r="D65" i="11"/>
  <c r="J65" i="11"/>
  <c r="R65" i="11"/>
  <c r="X65" i="11"/>
  <c r="D71" i="11"/>
  <c r="J71" i="11"/>
  <c r="R71" i="11"/>
  <c r="X71" i="11"/>
  <c r="D70" i="11"/>
  <c r="J70" i="11"/>
  <c r="R70" i="11"/>
  <c r="X70" i="11"/>
  <c r="D94" i="11"/>
  <c r="J94" i="11"/>
  <c r="R94" i="11"/>
  <c r="X94" i="11"/>
  <c r="D83" i="11"/>
  <c r="J83" i="11"/>
  <c r="R83" i="11"/>
  <c r="X83" i="11"/>
  <c r="D85" i="11"/>
  <c r="J85" i="11"/>
  <c r="R85" i="11"/>
  <c r="X85" i="11"/>
  <c r="D74" i="11"/>
  <c r="J74" i="11"/>
  <c r="R74" i="11"/>
  <c r="X74" i="11"/>
  <c r="D93" i="11"/>
  <c r="J93" i="11"/>
  <c r="R89" i="11"/>
  <c r="X89" i="11"/>
  <c r="R93" i="11"/>
  <c r="X93" i="11"/>
  <c r="E5" i="12"/>
  <c r="K5" i="12"/>
  <c r="E6" i="12"/>
  <c r="K6" i="12"/>
  <c r="E7" i="12"/>
  <c r="K7" i="12"/>
  <c r="E8" i="12"/>
  <c r="K8" i="12"/>
  <c r="E11" i="12"/>
  <c r="K11" i="12"/>
  <c r="Q11" i="12"/>
  <c r="E12" i="12"/>
  <c r="K12" i="12"/>
  <c r="Q12" i="12"/>
  <c r="E13" i="12"/>
  <c r="K13" i="12"/>
  <c r="Q13" i="12"/>
  <c r="E14" i="12"/>
  <c r="K14" i="12"/>
  <c r="Q14" i="12"/>
  <c r="C18" i="12"/>
  <c r="I18" i="12"/>
  <c r="O18" i="12"/>
  <c r="U18" i="12"/>
  <c r="C19" i="12"/>
  <c r="I19" i="12"/>
  <c r="O19" i="12"/>
  <c r="U19" i="12"/>
  <c r="C20" i="12"/>
  <c r="I20" i="12"/>
  <c r="O20" i="12"/>
  <c r="U20" i="12"/>
  <c r="C21" i="12"/>
  <c r="I21" i="12"/>
  <c r="O21" i="12"/>
  <c r="U21" i="12"/>
  <c r="C22" i="12"/>
  <c r="I22" i="12"/>
  <c r="O22" i="12"/>
  <c r="U22" i="12"/>
  <c r="C23" i="12"/>
  <c r="I23" i="12"/>
  <c r="O23" i="12"/>
  <c r="U23" i="12"/>
  <c r="C24" i="12"/>
  <c r="I24" i="12"/>
  <c r="O24" i="12"/>
  <c r="U24" i="12"/>
  <c r="C25" i="12"/>
  <c r="I25" i="12"/>
  <c r="O25" i="12"/>
  <c r="U25" i="12"/>
  <c r="C29" i="12"/>
  <c r="I29" i="12"/>
  <c r="O29" i="12"/>
  <c r="U29" i="12"/>
  <c r="C30" i="12"/>
  <c r="I30" i="12"/>
  <c r="O30" i="12"/>
  <c r="U30" i="12"/>
  <c r="C31" i="12"/>
  <c r="I31" i="12"/>
  <c r="O31" i="12"/>
  <c r="U31" i="12"/>
  <c r="C32" i="12"/>
  <c r="I32" i="12"/>
  <c r="O32" i="12"/>
  <c r="U32" i="12"/>
  <c r="C33" i="12"/>
  <c r="I33" i="12"/>
  <c r="O33" i="12"/>
  <c r="U33" i="12"/>
  <c r="C34" i="12"/>
  <c r="I34" i="12"/>
  <c r="O34" i="12"/>
  <c r="U34" i="12"/>
  <c r="C35" i="12"/>
  <c r="I35" i="12"/>
  <c r="O35" i="12"/>
  <c r="U35" i="12"/>
  <c r="C38" i="12"/>
  <c r="I38" i="12"/>
  <c r="O38" i="12"/>
  <c r="C45" i="12"/>
  <c r="I45" i="12"/>
  <c r="C59" i="12"/>
  <c r="I59" i="12"/>
  <c r="O59" i="12"/>
  <c r="U59" i="12"/>
  <c r="C61" i="12"/>
  <c r="I61" i="12"/>
  <c r="O61" i="12"/>
  <c r="U61" i="12"/>
  <c r="C69" i="12"/>
  <c r="I69" i="12"/>
  <c r="O69" i="12"/>
  <c r="U69" i="12"/>
  <c r="C73" i="12"/>
  <c r="I73" i="12"/>
  <c r="O73" i="12"/>
  <c r="U73" i="12"/>
  <c r="C80" i="12"/>
  <c r="I80" i="12"/>
  <c r="O80" i="12"/>
  <c r="U80" i="12"/>
  <c r="C82" i="12"/>
  <c r="I82" i="12"/>
  <c r="O82" i="12"/>
  <c r="U82" i="12"/>
  <c r="C83" i="12"/>
  <c r="I83" i="12"/>
  <c r="O83" i="12"/>
  <c r="U83" i="12"/>
  <c r="C84" i="12"/>
  <c r="I84" i="12"/>
  <c r="O84" i="12"/>
  <c r="U84" i="12"/>
  <c r="C85" i="12"/>
  <c r="I85" i="12"/>
  <c r="O85" i="12"/>
  <c r="U85" i="12"/>
  <c r="C86" i="12"/>
  <c r="I86" i="12"/>
  <c r="O86" i="12"/>
  <c r="U86" i="12"/>
  <c r="C87" i="12"/>
  <c r="I87" i="12"/>
  <c r="O87" i="12"/>
  <c r="U87" i="12"/>
  <c r="F5" i="13"/>
  <c r="L5" i="13"/>
  <c r="T5" i="13"/>
  <c r="Z5" i="13"/>
  <c r="F6" i="13"/>
  <c r="L6" i="13"/>
  <c r="T6" i="13"/>
  <c r="Z6" i="13"/>
  <c r="F7" i="13"/>
  <c r="L7" i="13"/>
  <c r="T7" i="13"/>
  <c r="Z7" i="13"/>
  <c r="F8" i="13"/>
  <c r="L8" i="13"/>
  <c r="T8" i="13"/>
  <c r="Z8" i="13"/>
  <c r="F9" i="13"/>
  <c r="L9" i="13"/>
  <c r="T9" i="13"/>
  <c r="Z9" i="13"/>
  <c r="R14" i="13"/>
  <c r="X14" i="13"/>
  <c r="R15" i="13"/>
  <c r="X15" i="13"/>
  <c r="R16" i="13"/>
  <c r="X16" i="13"/>
  <c r="R17" i="13"/>
  <c r="X17" i="13"/>
  <c r="R18" i="13"/>
  <c r="X18" i="13"/>
  <c r="R19" i="13"/>
  <c r="X19" i="13"/>
  <c r="R20" i="13"/>
  <c r="X20" i="13"/>
  <c r="R21" i="13"/>
  <c r="X21" i="13"/>
  <c r="R22" i="13"/>
  <c r="X22" i="13"/>
  <c r="R23" i="13"/>
  <c r="X23" i="13"/>
  <c r="D28" i="13"/>
  <c r="J28" i="13"/>
  <c r="R28" i="13"/>
  <c r="X28" i="13"/>
  <c r="D29" i="13"/>
  <c r="J29" i="13"/>
  <c r="R29" i="13"/>
  <c r="X29" i="13"/>
  <c r="D30" i="13"/>
  <c r="J30" i="13"/>
  <c r="R30" i="13"/>
  <c r="X30" i="13"/>
  <c r="D31" i="13"/>
  <c r="J31" i="13"/>
  <c r="R31" i="13"/>
  <c r="X31" i="13"/>
  <c r="D32" i="13"/>
  <c r="J32" i="13"/>
  <c r="R32" i="13"/>
  <c r="X32" i="13"/>
  <c r="D33" i="13"/>
  <c r="J33" i="13"/>
  <c r="R33" i="13"/>
  <c r="X33" i="13"/>
  <c r="D34" i="13"/>
  <c r="J34" i="13"/>
  <c r="R34" i="13"/>
  <c r="X34" i="13"/>
  <c r="D35" i="13"/>
  <c r="J35" i="13"/>
  <c r="R35" i="13"/>
  <c r="X35" i="13"/>
  <c r="D36" i="13"/>
  <c r="J36" i="13"/>
  <c r="R36" i="13"/>
  <c r="X36" i="13"/>
  <c r="D37" i="13"/>
  <c r="J37" i="13"/>
  <c r="R37" i="13"/>
  <c r="X37" i="13"/>
  <c r="D41" i="13"/>
  <c r="O50" i="13"/>
  <c r="T50" i="13"/>
  <c r="Z50" i="13"/>
  <c r="O51" i="13"/>
  <c r="T51" i="13"/>
  <c r="Z51" i="13"/>
  <c r="O52" i="13"/>
  <c r="T52" i="13"/>
  <c r="Z52" i="13"/>
  <c r="O53" i="13"/>
  <c r="T53" i="13"/>
  <c r="Z53" i="13"/>
  <c r="D57" i="13"/>
  <c r="J57" i="13"/>
  <c r="M90" i="13"/>
  <c r="R57" i="13"/>
  <c r="X57" i="13"/>
  <c r="D59" i="13"/>
  <c r="J59" i="13"/>
  <c r="R59" i="13"/>
  <c r="X59" i="13"/>
  <c r="D67" i="13"/>
  <c r="J67" i="13"/>
  <c r="R67" i="13"/>
  <c r="X67" i="13"/>
  <c r="D71" i="13"/>
  <c r="J71" i="13"/>
  <c r="R71" i="13"/>
  <c r="X71" i="13"/>
  <c r="D80" i="13"/>
  <c r="J80" i="13"/>
  <c r="R80" i="13"/>
  <c r="X80" i="13"/>
  <c r="D82" i="13"/>
  <c r="J82" i="13"/>
  <c r="R82" i="13"/>
  <c r="X82" i="13"/>
  <c r="D83" i="13"/>
  <c r="J83" i="13"/>
  <c r="R83" i="13"/>
  <c r="X83" i="13"/>
  <c r="D84" i="13"/>
  <c r="J84" i="13"/>
  <c r="R84" i="13"/>
  <c r="X84" i="13"/>
  <c r="D85" i="13"/>
  <c r="J85" i="13"/>
  <c r="R85" i="13"/>
  <c r="X85" i="13"/>
  <c r="D86" i="13"/>
  <c r="J86" i="13"/>
  <c r="R86" i="13"/>
  <c r="X86" i="13"/>
  <c r="D87" i="13"/>
  <c r="J87" i="13"/>
  <c r="R87" i="13"/>
  <c r="X87" i="13"/>
  <c r="D14" i="14"/>
  <c r="J14" i="14"/>
  <c r="P14" i="14"/>
  <c r="V14" i="14"/>
  <c r="D15" i="14"/>
  <c r="J15" i="14"/>
  <c r="P15" i="14"/>
  <c r="V15" i="14"/>
  <c r="D16" i="14"/>
  <c r="J16" i="14"/>
  <c r="P16" i="14"/>
  <c r="V16" i="14"/>
  <c r="D17" i="14"/>
  <c r="J17" i="14"/>
  <c r="P17" i="14"/>
  <c r="V17" i="14"/>
  <c r="D18" i="14"/>
  <c r="J18" i="14"/>
  <c r="P18" i="14"/>
  <c r="V18" i="14"/>
  <c r="D19" i="14"/>
  <c r="J19" i="14"/>
  <c r="P19" i="14"/>
  <c r="V19" i="14"/>
  <c r="D20" i="14"/>
  <c r="J20" i="14"/>
  <c r="P20" i="14"/>
  <c r="V20" i="14"/>
  <c r="D21" i="14"/>
  <c r="J21" i="14"/>
  <c r="P21" i="14"/>
  <c r="V21" i="14"/>
  <c r="D22" i="14"/>
  <c r="J22" i="14"/>
  <c r="P22" i="14"/>
  <c r="V22" i="14"/>
  <c r="D23" i="14"/>
  <c r="J23" i="14"/>
  <c r="P23" i="14"/>
  <c r="V23" i="14"/>
  <c r="D27" i="14"/>
  <c r="J27" i="14"/>
  <c r="P27" i="14"/>
  <c r="V27" i="14"/>
  <c r="D28" i="14"/>
  <c r="J28" i="14"/>
  <c r="P28" i="14"/>
  <c r="V28" i="14"/>
  <c r="D29" i="14"/>
  <c r="J29" i="14"/>
  <c r="P29" i="14"/>
  <c r="V29" i="14"/>
  <c r="D30" i="14"/>
  <c r="J30" i="14"/>
  <c r="P30" i="14"/>
  <c r="V30" i="14"/>
  <c r="D31" i="14"/>
  <c r="J31" i="14"/>
  <c r="P31" i="14"/>
  <c r="V31" i="14"/>
  <c r="D32" i="14"/>
  <c r="J32" i="14"/>
  <c r="P32" i="14"/>
  <c r="V32" i="14"/>
  <c r="D33" i="14"/>
  <c r="J33" i="14"/>
  <c r="P33" i="14"/>
  <c r="V33" i="14"/>
  <c r="D36" i="14"/>
  <c r="J36" i="14"/>
  <c r="P36" i="14"/>
  <c r="V36" i="14"/>
  <c r="AA36" i="14"/>
  <c r="D53" i="14"/>
  <c r="J53" i="14"/>
  <c r="P53" i="14"/>
  <c r="V53" i="14"/>
  <c r="D55" i="14"/>
  <c r="J55" i="14"/>
  <c r="P55" i="14"/>
  <c r="V55" i="14"/>
  <c r="P58" i="14"/>
  <c r="V58" i="14"/>
  <c r="P61" i="14"/>
  <c r="V61" i="14"/>
  <c r="P68" i="14"/>
  <c r="V68" i="14"/>
  <c r="P71" i="14"/>
  <c r="V71" i="14"/>
  <c r="P74" i="14"/>
  <c r="V74" i="14"/>
  <c r="P77" i="14"/>
  <c r="V77" i="14"/>
  <c r="D81" i="14"/>
  <c r="J81" i="14"/>
  <c r="D82" i="14"/>
  <c r="J82" i="14"/>
  <c r="D83" i="14"/>
  <c r="J83" i="14"/>
  <c r="D84" i="14"/>
  <c r="J84" i="14"/>
  <c r="P84" i="14"/>
  <c r="V84" i="14"/>
  <c r="D85" i="14"/>
  <c r="J85" i="14"/>
  <c r="P85" i="14"/>
  <c r="V85" i="14"/>
  <c r="D86" i="14"/>
  <c r="J86" i="14"/>
  <c r="D87" i="14"/>
  <c r="J87" i="14"/>
  <c r="P87" i="14"/>
  <c r="V87" i="14"/>
  <c r="D88" i="14"/>
  <c r="J88" i="14"/>
  <c r="P88" i="14"/>
  <c r="V88" i="14"/>
  <c r="D89" i="14"/>
  <c r="J89" i="14"/>
  <c r="P89" i="14"/>
  <c r="V89" i="14"/>
  <c r="D90" i="14"/>
  <c r="J90" i="14"/>
  <c r="P90" i="14"/>
  <c r="V90" i="14"/>
  <c r="E6" i="15"/>
  <c r="K6" i="15"/>
  <c r="E7" i="15"/>
  <c r="K7" i="15"/>
  <c r="E8" i="15"/>
  <c r="K8" i="15"/>
  <c r="E9" i="15"/>
  <c r="K9" i="15"/>
  <c r="E10" i="15"/>
  <c r="K10" i="15"/>
  <c r="E13" i="15"/>
  <c r="K13" i="15"/>
  <c r="Q13" i="15"/>
  <c r="E14" i="15"/>
  <c r="K14" i="15"/>
  <c r="Q14" i="15"/>
  <c r="E15" i="15"/>
  <c r="K15" i="15"/>
  <c r="Q15" i="15"/>
  <c r="E16" i="15"/>
  <c r="K16" i="15"/>
  <c r="Q16" i="15"/>
  <c r="C19" i="15"/>
  <c r="I19" i="15"/>
  <c r="O19" i="15"/>
  <c r="U19" i="15"/>
  <c r="C20" i="15"/>
  <c r="I20" i="15"/>
  <c r="O20" i="15"/>
  <c r="U20" i="15"/>
  <c r="C21" i="15"/>
  <c r="I21" i="15"/>
  <c r="O21" i="15"/>
  <c r="U21" i="15"/>
  <c r="C22" i="15"/>
  <c r="I22" i="15"/>
  <c r="O22" i="15"/>
  <c r="U22" i="15"/>
  <c r="C23" i="15"/>
  <c r="I23" i="15"/>
  <c r="O23" i="15"/>
  <c r="U23" i="15"/>
  <c r="C24" i="15"/>
  <c r="I24" i="15"/>
  <c r="O24" i="15"/>
  <c r="U24" i="15"/>
  <c r="C25" i="15"/>
  <c r="I25" i="15"/>
  <c r="O25" i="15"/>
  <c r="U25" i="15"/>
  <c r="C26" i="15"/>
  <c r="I26" i="15"/>
  <c r="O26" i="15"/>
  <c r="U26" i="15"/>
  <c r="C27" i="15"/>
  <c r="I27" i="15"/>
  <c r="O27" i="15"/>
  <c r="U27" i="15"/>
  <c r="C28" i="15"/>
  <c r="I28" i="15"/>
  <c r="O28" i="15"/>
  <c r="U28" i="15"/>
  <c r="F91" i="15"/>
  <c r="C31" i="15"/>
  <c r="I31" i="15"/>
  <c r="O31" i="15"/>
  <c r="U31" i="15"/>
  <c r="C32" i="15"/>
  <c r="I32" i="15"/>
  <c r="O32" i="15"/>
  <c r="U32" i="15"/>
  <c r="C33" i="15"/>
  <c r="I33" i="15"/>
  <c r="O33" i="15"/>
  <c r="U33" i="15"/>
  <c r="C34" i="15"/>
  <c r="I34" i="15"/>
  <c r="O34" i="15"/>
  <c r="U34" i="15"/>
  <c r="C35" i="15"/>
  <c r="I35" i="15"/>
  <c r="O35" i="15"/>
  <c r="U35" i="15"/>
  <c r="C36" i="15"/>
  <c r="I36" i="15"/>
  <c r="O36" i="15"/>
  <c r="U36" i="15"/>
  <c r="C37" i="15"/>
  <c r="I37" i="15"/>
  <c r="O37" i="15"/>
  <c r="U37" i="15"/>
  <c r="C38" i="15"/>
  <c r="I38" i="15"/>
  <c r="O38" i="15"/>
  <c r="U38" i="15"/>
  <c r="C39" i="15"/>
  <c r="I39" i="15"/>
  <c r="O39" i="15"/>
  <c r="U39" i="15"/>
  <c r="C70" i="15"/>
  <c r="I70" i="15"/>
  <c r="O70" i="15"/>
  <c r="U70" i="15"/>
  <c r="C72" i="15"/>
  <c r="I72" i="15"/>
  <c r="O72" i="15"/>
  <c r="U72" i="15"/>
  <c r="C74" i="15"/>
  <c r="I74" i="15"/>
  <c r="O74" i="15"/>
  <c r="U74" i="15"/>
  <c r="C78" i="15"/>
  <c r="I78" i="15"/>
  <c r="O78" i="15"/>
  <c r="U78" i="15"/>
  <c r="C86" i="15"/>
  <c r="I86" i="15"/>
  <c r="O86" i="15"/>
  <c r="U86" i="15"/>
  <c r="R91" i="15"/>
  <c r="C92" i="15"/>
  <c r="I92" i="15"/>
  <c r="O92" i="15"/>
  <c r="U92" i="15"/>
  <c r="C93" i="15"/>
  <c r="I93" i="15"/>
  <c r="O93" i="15"/>
  <c r="U93" i="15"/>
  <c r="C94" i="15"/>
  <c r="I94" i="15"/>
  <c r="O94" i="15"/>
  <c r="U94" i="15"/>
  <c r="C95" i="15"/>
  <c r="I95" i="15"/>
  <c r="O95" i="15"/>
  <c r="U95" i="15"/>
  <c r="C96" i="15"/>
  <c r="I96" i="15"/>
  <c r="O96" i="15"/>
  <c r="U96" i="15"/>
  <c r="C97" i="15"/>
  <c r="I97" i="15"/>
  <c r="O97" i="15"/>
  <c r="U97" i="15"/>
  <c r="C98" i="15"/>
  <c r="I98" i="15"/>
  <c r="O98" i="15"/>
  <c r="U98" i="15"/>
  <c r="C99" i="15"/>
  <c r="I99" i="15"/>
  <c r="O99" i="15"/>
  <c r="U99" i="15"/>
  <c r="C100" i="15"/>
  <c r="I100" i="15"/>
  <c r="O100" i="15"/>
  <c r="U100" i="15"/>
  <c r="C101" i="15"/>
  <c r="I101" i="15"/>
  <c r="O101" i="15"/>
  <c r="U101" i="15"/>
  <c r="D14" i="16"/>
  <c r="J14" i="16"/>
  <c r="P14" i="16"/>
  <c r="V14" i="16"/>
  <c r="D15" i="16"/>
  <c r="J15" i="16"/>
  <c r="P15" i="16"/>
  <c r="V15" i="16"/>
  <c r="D16" i="16"/>
  <c r="J16" i="16"/>
  <c r="P16" i="16"/>
  <c r="V16" i="16"/>
  <c r="D17" i="16"/>
  <c r="J17" i="16"/>
  <c r="P17" i="16"/>
  <c r="V17" i="16"/>
  <c r="D18" i="16"/>
  <c r="J18" i="16"/>
  <c r="P18" i="16"/>
  <c r="V18" i="16"/>
  <c r="D19" i="16"/>
  <c r="J19" i="16"/>
  <c r="P19" i="16"/>
  <c r="V19" i="16"/>
  <c r="D20" i="16"/>
  <c r="J20" i="16"/>
  <c r="P20" i="16"/>
  <c r="V20" i="16"/>
  <c r="D21" i="16"/>
  <c r="J21" i="16"/>
  <c r="P21" i="16"/>
  <c r="V21" i="16"/>
  <c r="D22" i="16"/>
  <c r="J22" i="16"/>
  <c r="P22" i="16"/>
  <c r="V22" i="16"/>
  <c r="D23" i="16"/>
  <c r="J23" i="16"/>
  <c r="P23" i="16"/>
  <c r="V23" i="16"/>
  <c r="D27" i="16"/>
  <c r="J27" i="16"/>
  <c r="P27" i="16"/>
  <c r="V27" i="16"/>
  <c r="D28" i="16"/>
  <c r="J28" i="16"/>
  <c r="P28" i="16"/>
  <c r="V28" i="16"/>
  <c r="D29" i="16"/>
  <c r="J29" i="16"/>
  <c r="P29" i="16"/>
  <c r="V29" i="16"/>
  <c r="D30" i="16"/>
  <c r="J30" i="16"/>
  <c r="P30" i="16"/>
  <c r="V30" i="16"/>
  <c r="D31" i="16"/>
  <c r="J31" i="16"/>
  <c r="P31" i="16"/>
  <c r="V31" i="16"/>
  <c r="D32" i="16"/>
  <c r="J32" i="16"/>
  <c r="P32" i="16"/>
  <c r="V32" i="16"/>
  <c r="D33" i="16"/>
  <c r="J33" i="16"/>
  <c r="P33" i="16"/>
  <c r="V33" i="16"/>
  <c r="D34" i="16"/>
  <c r="J34" i="16"/>
  <c r="P34" i="16"/>
  <c r="V34" i="16"/>
  <c r="D35" i="16"/>
  <c r="J35" i="16"/>
  <c r="P35" i="16"/>
  <c r="V35" i="16"/>
  <c r="D36" i="16"/>
  <c r="J36" i="16"/>
  <c r="P36" i="16"/>
  <c r="V36" i="16"/>
  <c r="D37" i="16"/>
  <c r="J37" i="16"/>
  <c r="P37" i="16"/>
  <c r="V37" i="16"/>
  <c r="D41" i="16"/>
  <c r="J41" i="16"/>
  <c r="P41" i="16"/>
  <c r="V41" i="16"/>
  <c r="AB41" i="16"/>
  <c r="D60" i="16"/>
  <c r="J60" i="16"/>
  <c r="P60" i="16"/>
  <c r="V60" i="16"/>
  <c r="D62" i="16"/>
  <c r="J62" i="16"/>
  <c r="P62" i="16"/>
  <c r="V62" i="16"/>
  <c r="D64" i="16"/>
  <c r="J64" i="16"/>
  <c r="P64" i="16"/>
  <c r="V64" i="16"/>
  <c r="D66" i="16"/>
  <c r="J66" i="16"/>
  <c r="P66" i="16"/>
  <c r="V66" i="16"/>
  <c r="P69" i="16"/>
  <c r="V69" i="16"/>
  <c r="P72" i="16"/>
  <c r="V72" i="16"/>
  <c r="P76" i="16"/>
  <c r="V76" i="16"/>
  <c r="P79" i="16"/>
  <c r="V79" i="16"/>
  <c r="P82" i="16"/>
  <c r="V82" i="16"/>
  <c r="P85" i="16"/>
  <c r="V85" i="16"/>
  <c r="D93" i="16"/>
  <c r="J93" i="16"/>
  <c r="P93" i="16"/>
  <c r="V93" i="16"/>
  <c r="D94" i="16"/>
  <c r="J94" i="16"/>
  <c r="P94" i="16"/>
  <c r="V94" i="16"/>
  <c r="D95" i="16"/>
  <c r="J95" i="16"/>
  <c r="P95" i="16"/>
  <c r="V95" i="16"/>
  <c r="D96" i="16"/>
  <c r="J96" i="16"/>
  <c r="P96" i="16"/>
  <c r="V96" i="16"/>
  <c r="D97" i="16"/>
  <c r="J97" i="16"/>
  <c r="P97" i="16"/>
  <c r="V97" i="16"/>
  <c r="D98" i="16"/>
  <c r="J98" i="16"/>
  <c r="P98" i="16"/>
  <c r="V98" i="16"/>
  <c r="D99" i="16"/>
  <c r="J99" i="16"/>
  <c r="P99" i="16"/>
  <c r="V99" i="16"/>
  <c r="D100" i="16"/>
  <c r="J100" i="16"/>
  <c r="P100" i="16"/>
  <c r="V100" i="16"/>
  <c r="D101" i="16"/>
  <c r="J101" i="16"/>
  <c r="P101" i="16"/>
  <c r="V101" i="16"/>
  <c r="D102" i="16"/>
  <c r="J102" i="16"/>
  <c r="P102" i="16"/>
  <c r="V102" i="16"/>
  <c r="C19" i="17"/>
  <c r="I19" i="17"/>
  <c r="O19" i="17"/>
  <c r="U19" i="17"/>
  <c r="C20" i="17"/>
  <c r="I20" i="17"/>
  <c r="O20" i="17"/>
  <c r="U20" i="17"/>
  <c r="C21" i="17"/>
  <c r="I21" i="17"/>
  <c r="O21" i="17"/>
  <c r="U21" i="17"/>
  <c r="C22" i="17"/>
  <c r="I22" i="17"/>
  <c r="O22" i="17"/>
  <c r="U22" i="17"/>
  <c r="C23" i="17"/>
  <c r="I23" i="17"/>
  <c r="O23" i="17"/>
  <c r="U23" i="17"/>
  <c r="C24" i="17"/>
  <c r="I24" i="17"/>
  <c r="O24" i="17"/>
  <c r="U24" i="17"/>
  <c r="C25" i="17"/>
  <c r="I25" i="17"/>
  <c r="O25" i="17"/>
  <c r="U25" i="17"/>
  <c r="C26" i="17"/>
  <c r="I26" i="17"/>
  <c r="O26" i="17"/>
  <c r="U26" i="17"/>
  <c r="C27" i="17"/>
  <c r="I27" i="17"/>
  <c r="O27" i="17"/>
  <c r="U27" i="17"/>
  <c r="C30" i="17"/>
  <c r="I30" i="17"/>
  <c r="O30" i="17"/>
  <c r="U30" i="17"/>
  <c r="C31" i="17"/>
  <c r="I31" i="17"/>
  <c r="O31" i="17"/>
  <c r="U31" i="17"/>
  <c r="C32" i="17"/>
  <c r="I32" i="17"/>
  <c r="O32" i="17"/>
  <c r="U32" i="17"/>
  <c r="C33" i="17"/>
  <c r="I33" i="17"/>
  <c r="O33" i="17"/>
  <c r="U33" i="17"/>
  <c r="C34" i="17"/>
  <c r="I34" i="17"/>
  <c r="O34" i="17"/>
  <c r="U34" i="17"/>
  <c r="C35" i="17"/>
  <c r="I35" i="17"/>
  <c r="O35" i="17"/>
  <c r="U35" i="17"/>
  <c r="C36" i="17"/>
  <c r="I36" i="17"/>
  <c r="O36" i="17"/>
  <c r="U36" i="17"/>
  <c r="C37" i="17"/>
  <c r="I37" i="17"/>
  <c r="O37" i="17"/>
  <c r="U37" i="17"/>
  <c r="C38" i="17"/>
  <c r="I38" i="17"/>
  <c r="O38" i="17"/>
  <c r="U38" i="17"/>
  <c r="C43" i="17"/>
  <c r="I43" i="17"/>
  <c r="O43" i="17"/>
  <c r="C50" i="17"/>
  <c r="I50" i="17"/>
  <c r="O50" i="17"/>
  <c r="C68" i="17"/>
  <c r="I68" i="17"/>
  <c r="O68" i="17"/>
  <c r="U68" i="17"/>
  <c r="C70" i="17"/>
  <c r="I70" i="17"/>
  <c r="O70" i="17"/>
  <c r="U70" i="17"/>
  <c r="C71" i="17"/>
  <c r="I71" i="17"/>
  <c r="O71" i="17"/>
  <c r="U71" i="17"/>
  <c r="C75" i="17"/>
  <c r="I75" i="17"/>
  <c r="O75" i="17"/>
  <c r="U75" i="17"/>
  <c r="C76" i="17"/>
  <c r="I76" i="17"/>
  <c r="O76" i="17"/>
  <c r="U76" i="17"/>
  <c r="C77" i="17"/>
  <c r="I77" i="17"/>
  <c r="O77" i="17"/>
  <c r="U77" i="17"/>
  <c r="C79" i="17"/>
  <c r="I79" i="17"/>
  <c r="O79" i="17"/>
  <c r="U79" i="17"/>
  <c r="O87" i="17"/>
  <c r="U87" i="17"/>
  <c r="C89" i="17"/>
  <c r="I89" i="17"/>
  <c r="O89" i="17"/>
  <c r="U89" i="17"/>
  <c r="C90" i="17"/>
  <c r="I90" i="17"/>
  <c r="O90" i="17"/>
  <c r="U90" i="17"/>
  <c r="C94" i="17"/>
  <c r="I94" i="17"/>
  <c r="O94" i="17"/>
  <c r="U94" i="17"/>
  <c r="C95" i="17"/>
  <c r="I95" i="17"/>
  <c r="O95" i="17"/>
  <c r="U95" i="17"/>
  <c r="C99" i="17"/>
  <c r="I99" i="17"/>
  <c r="O99" i="17"/>
  <c r="U99" i="17"/>
  <c r="C100" i="17"/>
  <c r="I100" i="17"/>
  <c r="O100" i="17"/>
  <c r="U100" i="17"/>
  <c r="E5" i="18"/>
  <c r="K5" i="18"/>
  <c r="Q5" i="18"/>
  <c r="E6" i="18"/>
  <c r="K6" i="18"/>
  <c r="Q6" i="18"/>
  <c r="E7" i="18"/>
  <c r="K7" i="18"/>
  <c r="Q7" i="18"/>
  <c r="E8" i="18"/>
  <c r="K8" i="18"/>
  <c r="Q8" i="18"/>
  <c r="E9" i="18"/>
  <c r="E12" i="18"/>
  <c r="K12" i="18"/>
  <c r="Q12" i="18"/>
  <c r="E13" i="18"/>
  <c r="K13" i="18"/>
  <c r="Q13" i="18"/>
  <c r="E14" i="18"/>
  <c r="K14" i="18"/>
  <c r="Q14" i="18"/>
  <c r="E15" i="18"/>
  <c r="K15" i="18"/>
  <c r="Q15" i="18"/>
  <c r="C20" i="18"/>
  <c r="I20" i="18"/>
  <c r="O20" i="18"/>
  <c r="U20" i="18"/>
  <c r="C21" i="18"/>
  <c r="I21" i="18"/>
  <c r="O21" i="18"/>
  <c r="U21" i="18"/>
  <c r="C22" i="18"/>
  <c r="I22" i="18"/>
  <c r="O22" i="18"/>
  <c r="U22" i="18"/>
  <c r="C23" i="18"/>
  <c r="I23" i="18"/>
  <c r="O23" i="18"/>
  <c r="U23" i="18"/>
  <c r="C24" i="18"/>
  <c r="I24" i="18"/>
  <c r="O24" i="18"/>
  <c r="U24" i="18"/>
  <c r="C25" i="18"/>
  <c r="I25" i="18"/>
  <c r="O25" i="18"/>
  <c r="U25" i="18"/>
  <c r="C26" i="18"/>
  <c r="I26" i="18"/>
  <c r="O26" i="18"/>
  <c r="U26" i="18"/>
  <c r="C27" i="18"/>
  <c r="I27" i="18"/>
  <c r="O27" i="18"/>
  <c r="U27" i="18"/>
  <c r="C28" i="18"/>
  <c r="I28" i="18"/>
  <c r="O28" i="18"/>
  <c r="U28" i="18"/>
  <c r="C29" i="18"/>
  <c r="I29" i="18"/>
  <c r="O29" i="18"/>
  <c r="U29" i="18"/>
  <c r="C33" i="18"/>
  <c r="I33" i="18"/>
  <c r="O33" i="18"/>
  <c r="U33" i="18"/>
  <c r="C34" i="18"/>
  <c r="I34" i="18"/>
  <c r="O34" i="18"/>
  <c r="U34" i="18"/>
  <c r="C35" i="18"/>
  <c r="I35" i="18"/>
  <c r="O35" i="18"/>
  <c r="U35" i="18"/>
  <c r="C36" i="18"/>
  <c r="I36" i="18"/>
  <c r="O36" i="18"/>
  <c r="U36" i="18"/>
  <c r="C37" i="18"/>
  <c r="I37" i="18"/>
  <c r="O37" i="18"/>
  <c r="U37" i="18"/>
  <c r="C38" i="18"/>
  <c r="I38" i="18"/>
  <c r="O38" i="18"/>
  <c r="U38" i="18"/>
  <c r="C39" i="18"/>
  <c r="I39" i="18"/>
  <c r="O39" i="18"/>
  <c r="U39" i="18"/>
  <c r="C40" i="18"/>
  <c r="I40" i="18"/>
  <c r="O40" i="18"/>
  <c r="U40" i="18"/>
  <c r="C41" i="18"/>
  <c r="I41" i="18"/>
  <c r="O41" i="18"/>
  <c r="U41" i="18"/>
  <c r="C42" i="18"/>
  <c r="I42" i="18"/>
  <c r="O42" i="18"/>
  <c r="U42" i="18"/>
  <c r="C47" i="18"/>
  <c r="I47" i="18"/>
  <c r="O47" i="18"/>
  <c r="C54" i="18"/>
  <c r="I54" i="18"/>
  <c r="O54" i="18"/>
  <c r="E64" i="18"/>
  <c r="K64" i="18"/>
  <c r="Q64" i="18"/>
  <c r="E65" i="18"/>
  <c r="K65" i="18"/>
  <c r="Q65" i="18"/>
  <c r="E66" i="18"/>
  <c r="K66" i="18"/>
  <c r="Q66" i="18"/>
  <c r="E67" i="18"/>
  <c r="Q67" i="18"/>
  <c r="W67" i="18"/>
  <c r="C75" i="18"/>
  <c r="I75" i="18"/>
  <c r="L117" i="18"/>
  <c r="O75" i="18"/>
  <c r="U75" i="18"/>
  <c r="C77" i="18"/>
  <c r="I77" i="18"/>
  <c r="O77" i="18"/>
  <c r="U77" i="18"/>
  <c r="O79" i="18"/>
  <c r="U79" i="18"/>
  <c r="C81" i="18"/>
  <c r="I81" i="18"/>
  <c r="O81" i="18"/>
  <c r="U81" i="18"/>
  <c r="O84" i="18"/>
  <c r="U84" i="18"/>
  <c r="O87" i="18"/>
  <c r="U87" i="18"/>
  <c r="O90" i="18"/>
  <c r="U90" i="18"/>
  <c r="O96" i="18"/>
  <c r="U96" i="18"/>
  <c r="C105" i="18"/>
  <c r="I105" i="18"/>
  <c r="O105" i="18"/>
  <c r="U105" i="18"/>
  <c r="C106" i="18"/>
  <c r="I106" i="18"/>
  <c r="O106" i="18"/>
  <c r="U106" i="18"/>
  <c r="C107" i="18"/>
  <c r="I107" i="18"/>
  <c r="O107" i="18"/>
  <c r="U107" i="18"/>
  <c r="C108" i="18"/>
  <c r="I108" i="18"/>
  <c r="O108" i="18"/>
  <c r="U108" i="18"/>
  <c r="C109" i="18"/>
  <c r="I109" i="18"/>
  <c r="O109" i="18"/>
  <c r="U109" i="18"/>
  <c r="C110" i="18"/>
  <c r="I110" i="18"/>
  <c r="O110" i="18"/>
  <c r="U110" i="18"/>
  <c r="C111" i="18"/>
  <c r="I111" i="18"/>
  <c r="O111" i="18"/>
  <c r="U111" i="18"/>
  <c r="C112" i="18"/>
  <c r="I112" i="18"/>
  <c r="O112" i="18"/>
  <c r="U112" i="18"/>
  <c r="C113" i="18"/>
  <c r="I113" i="18"/>
  <c r="O113" i="18"/>
  <c r="U113" i="18"/>
  <c r="C114" i="18"/>
  <c r="I114" i="18"/>
  <c r="O114" i="18"/>
  <c r="U114" i="18"/>
  <c r="E5" i="19"/>
  <c r="K5" i="19"/>
  <c r="Q5" i="19"/>
  <c r="E6" i="19"/>
  <c r="K6" i="19"/>
  <c r="Q6" i="19"/>
  <c r="E7" i="19"/>
  <c r="K7" i="19"/>
  <c r="Q7" i="19"/>
  <c r="E8" i="19"/>
  <c r="K8" i="19"/>
  <c r="Q8" i="19"/>
  <c r="E9" i="19"/>
  <c r="Q9" i="19"/>
  <c r="E12" i="19"/>
  <c r="K12" i="19"/>
  <c r="Q12" i="19"/>
  <c r="E13" i="19"/>
  <c r="K13" i="19"/>
  <c r="Q13" i="19"/>
  <c r="E14" i="19"/>
  <c r="K14" i="19"/>
  <c r="Q14" i="19"/>
  <c r="E15" i="19"/>
  <c r="K15" i="19"/>
  <c r="Q15" i="19"/>
  <c r="C20" i="19"/>
  <c r="I20" i="19"/>
  <c r="O20" i="19"/>
  <c r="U20" i="19"/>
  <c r="C21" i="19"/>
  <c r="I21" i="19"/>
  <c r="O21" i="19"/>
  <c r="U21" i="19"/>
  <c r="C36" i="19"/>
  <c r="I36" i="19"/>
  <c r="O36" i="19"/>
  <c r="U36" i="19"/>
  <c r="C22" i="19"/>
  <c r="I22" i="19"/>
  <c r="O37" i="19"/>
  <c r="U37" i="19"/>
  <c r="O22" i="19"/>
  <c r="U22" i="19"/>
  <c r="C38" i="19"/>
  <c r="I38" i="19"/>
  <c r="C37" i="19"/>
  <c r="I37" i="19"/>
  <c r="O38" i="19"/>
  <c r="U38" i="19"/>
  <c r="C23" i="19"/>
  <c r="I23" i="19"/>
  <c r="O24" i="19"/>
  <c r="U24" i="19"/>
  <c r="C27" i="19"/>
  <c r="I27" i="19"/>
  <c r="O28" i="19"/>
  <c r="U28" i="19"/>
  <c r="O23" i="19"/>
  <c r="U23" i="19"/>
  <c r="O39" i="19"/>
  <c r="U39" i="19"/>
  <c r="C28" i="19"/>
  <c r="I28" i="19"/>
  <c r="O40" i="19"/>
  <c r="U40" i="19"/>
  <c r="C24" i="19"/>
  <c r="I24" i="19"/>
  <c r="O45" i="19"/>
  <c r="U45" i="19"/>
  <c r="C39" i="19"/>
  <c r="I39" i="19"/>
  <c r="C41" i="19"/>
  <c r="I41" i="19"/>
  <c r="C25" i="19"/>
  <c r="I25" i="19"/>
  <c r="O41" i="19"/>
  <c r="U41" i="19"/>
  <c r="C40" i="19"/>
  <c r="I40" i="19"/>
  <c r="O31" i="19"/>
  <c r="U31" i="19"/>
  <c r="C26" i="19"/>
  <c r="I26" i="19"/>
  <c r="O30" i="19"/>
  <c r="U30" i="19"/>
  <c r="O26" i="19"/>
  <c r="U26" i="19"/>
  <c r="O42" i="19"/>
  <c r="U42" i="19"/>
  <c r="C30" i="19"/>
  <c r="I30" i="19"/>
  <c r="O43" i="19"/>
  <c r="U43" i="19"/>
  <c r="C44" i="19"/>
  <c r="I44" i="19"/>
  <c r="O44" i="19"/>
  <c r="U44" i="19"/>
  <c r="C31" i="19"/>
  <c r="I31" i="19"/>
  <c r="O27" i="19"/>
  <c r="U27" i="19"/>
  <c r="C42" i="19"/>
  <c r="I42" i="19"/>
  <c r="O29" i="19"/>
  <c r="U29" i="19"/>
  <c r="C43" i="19"/>
  <c r="I43" i="19"/>
  <c r="C29" i="19"/>
  <c r="I29" i="19"/>
  <c r="C45" i="19"/>
  <c r="I45" i="19"/>
  <c r="O25" i="19"/>
  <c r="U25" i="19"/>
  <c r="C52" i="19"/>
  <c r="I52" i="19"/>
  <c r="O52" i="19"/>
  <c r="C59" i="19"/>
  <c r="I59" i="19"/>
  <c r="O59" i="19"/>
  <c r="E68" i="19"/>
  <c r="K68" i="19"/>
  <c r="Q68" i="19"/>
  <c r="W68" i="19"/>
  <c r="E69" i="19"/>
  <c r="K69" i="19"/>
  <c r="Q69" i="19"/>
  <c r="W69" i="19"/>
  <c r="E70" i="19"/>
  <c r="K70" i="19"/>
  <c r="Q70" i="19"/>
  <c r="W70" i="19"/>
  <c r="E71" i="19"/>
  <c r="K71" i="19"/>
  <c r="Q71" i="19"/>
  <c r="W71" i="19"/>
  <c r="Q72" i="19"/>
  <c r="C81" i="19"/>
  <c r="I81" i="19"/>
  <c r="C103" i="19"/>
  <c r="I103" i="19"/>
  <c r="C104" i="19"/>
  <c r="I104" i="19"/>
  <c r="O109" i="19"/>
  <c r="U109" i="19"/>
  <c r="C77" i="19"/>
  <c r="I77" i="19"/>
  <c r="O81" i="19"/>
  <c r="U81" i="19"/>
  <c r="O101" i="19"/>
  <c r="U101" i="19"/>
  <c r="O104" i="19"/>
  <c r="U104" i="19"/>
  <c r="O77" i="19"/>
  <c r="U77" i="19"/>
  <c r="C102" i="19"/>
  <c r="I102" i="19"/>
  <c r="O102" i="19"/>
  <c r="U102" i="19"/>
  <c r="C88" i="19"/>
  <c r="I88" i="19"/>
  <c r="C89" i="19"/>
  <c r="I89" i="19"/>
  <c r="C101" i="19"/>
  <c r="I101" i="19"/>
  <c r="O111" i="19"/>
  <c r="U111" i="19"/>
  <c r="O79" i="19"/>
  <c r="U79" i="19"/>
  <c r="C109" i="19"/>
  <c r="I109" i="19"/>
  <c r="O88" i="19"/>
  <c r="U88" i="19"/>
  <c r="O110" i="19"/>
  <c r="U110" i="19"/>
  <c r="O105" i="19"/>
  <c r="U105" i="19"/>
  <c r="C110" i="19"/>
  <c r="I110" i="19"/>
  <c r="O89" i="19"/>
  <c r="U89" i="19"/>
  <c r="C105" i="19"/>
  <c r="I105" i="19"/>
  <c r="C93" i="19"/>
  <c r="I93" i="19"/>
  <c r="O103" i="19"/>
  <c r="U103" i="19"/>
  <c r="C94" i="19"/>
  <c r="I94" i="19"/>
  <c r="C106" i="19"/>
  <c r="I106" i="19"/>
  <c r="O93" i="19"/>
  <c r="U93" i="19"/>
  <c r="O94" i="19"/>
  <c r="U94" i="19"/>
  <c r="O106" i="19"/>
  <c r="U106" i="19"/>
  <c r="C108" i="19"/>
  <c r="I108" i="19"/>
  <c r="O107" i="19"/>
  <c r="U107" i="19"/>
  <c r="O108" i="19"/>
  <c r="U108" i="19"/>
  <c r="C107" i="19"/>
  <c r="I107" i="19"/>
  <c r="C111" i="19"/>
  <c r="I111" i="19"/>
  <c r="L69" i="12" l="1"/>
  <c r="L71" i="12" s="1"/>
  <c r="L92" i="10"/>
  <c r="L28" i="9"/>
  <c r="S53" i="13"/>
  <c r="P72" i="19"/>
  <c r="D8" i="19"/>
  <c r="K8" i="13"/>
  <c r="J13" i="19"/>
  <c r="D14" i="12"/>
  <c r="E8" i="13"/>
  <c r="J7" i="18"/>
  <c r="J13" i="18"/>
  <c r="D70" i="19"/>
  <c r="P16" i="15"/>
  <c r="D8" i="15"/>
  <c r="P14" i="18"/>
  <c r="D65" i="18"/>
  <c r="S9" i="13"/>
  <c r="D13" i="12"/>
  <c r="D13" i="18"/>
  <c r="E6" i="13"/>
  <c r="D14" i="19"/>
  <c r="D7" i="19"/>
  <c r="D9" i="19"/>
  <c r="D13" i="15"/>
  <c r="J13" i="15"/>
  <c r="E5" i="13"/>
  <c r="J14" i="12"/>
  <c r="P70" i="19"/>
  <c r="D15" i="19"/>
  <c r="Y6" i="13"/>
  <c r="J8" i="19"/>
  <c r="J8" i="15"/>
  <c r="V71" i="19"/>
  <c r="J7" i="15"/>
  <c r="S7" i="13"/>
  <c r="D9" i="15"/>
  <c r="K7" i="13"/>
  <c r="P14" i="12"/>
  <c r="D15" i="18"/>
  <c r="P7" i="19"/>
  <c r="S51" i="13"/>
  <c r="S50" i="13"/>
  <c r="D5" i="12"/>
  <c r="J70" i="19"/>
  <c r="P12" i="19"/>
  <c r="P7" i="18"/>
  <c r="N53" i="13"/>
  <c r="D7" i="12"/>
  <c r="D15" i="15"/>
  <c r="D9" i="18"/>
  <c r="D8" i="12"/>
  <c r="P13" i="12"/>
  <c r="D5" i="19"/>
  <c r="J65" i="18"/>
  <c r="Y9" i="13"/>
  <c r="D6" i="18"/>
  <c r="P6" i="18"/>
  <c r="J13" i="12"/>
  <c r="P66" i="18"/>
  <c r="K5" i="13"/>
  <c r="D6" i="19"/>
  <c r="P67" i="18"/>
  <c r="Y53" i="13"/>
  <c r="J10" i="15"/>
  <c r="D13" i="19"/>
  <c r="D11" i="12"/>
  <c r="V70" i="19"/>
  <c r="P6" i="19"/>
  <c r="P12" i="18"/>
  <c r="D69" i="19"/>
  <c r="J71" i="19"/>
  <c r="S8" i="13"/>
  <c r="P15" i="19"/>
  <c r="S52" i="13"/>
  <c r="D7" i="15"/>
  <c r="N51" i="13"/>
  <c r="P13" i="18"/>
  <c r="D12" i="19"/>
  <c r="J15" i="18"/>
  <c r="J8" i="12"/>
  <c r="P13" i="19"/>
  <c r="P5" i="18"/>
  <c r="J11" i="12"/>
  <c r="Y7" i="13"/>
  <c r="K9" i="13"/>
  <c r="D5" i="18"/>
  <c r="J7" i="19"/>
  <c r="P14" i="15"/>
  <c r="P9" i="19"/>
  <c r="P68" i="19"/>
  <c r="K6" i="13"/>
  <c r="P14" i="19"/>
  <c r="D66" i="18"/>
  <c r="Y5" i="13"/>
  <c r="J14" i="15"/>
  <c r="D14" i="18"/>
  <c r="N52" i="13"/>
  <c r="D7" i="18"/>
  <c r="P5" i="19"/>
  <c r="J6" i="19"/>
  <c r="D10" i="15"/>
  <c r="P12" i="20"/>
  <c r="S6" i="13"/>
  <c r="D67" i="18"/>
  <c r="Y8" i="13"/>
  <c r="J64" i="18"/>
  <c r="J5" i="12"/>
  <c r="J68" i="19"/>
  <c r="V68" i="19"/>
  <c r="D14" i="15"/>
  <c r="D6" i="12"/>
  <c r="J6" i="15"/>
  <c r="J69" i="19"/>
  <c r="D12" i="12"/>
  <c r="J5" i="19"/>
  <c r="J15" i="15"/>
  <c r="P64" i="18"/>
  <c r="D71" i="19"/>
  <c r="Y50" i="13"/>
  <c r="P71" i="19"/>
  <c r="J9" i="15"/>
  <c r="P12" i="12"/>
  <c r="D16" i="15"/>
  <c r="J12" i="12"/>
  <c r="E7" i="13"/>
  <c r="D64" i="18"/>
  <c r="P12" i="17"/>
  <c r="J14" i="19"/>
  <c r="J12" i="18"/>
  <c r="J14" i="18"/>
  <c r="P69" i="19"/>
  <c r="J7" i="12"/>
  <c r="V69" i="19"/>
  <c r="P8" i="18"/>
  <c r="Y51" i="13"/>
  <c r="E9" i="13"/>
  <c r="J6" i="12"/>
  <c r="D8" i="18"/>
  <c r="P15" i="18"/>
  <c r="P11" i="12"/>
  <c r="N50" i="13"/>
  <c r="P15" i="15"/>
  <c r="P8" i="19"/>
  <c r="J6" i="18"/>
  <c r="Y52" i="13"/>
  <c r="J12" i="19"/>
  <c r="J5" i="18"/>
  <c r="J8" i="18"/>
  <c r="J15" i="19"/>
  <c r="J16" i="15"/>
  <c r="S5" i="13"/>
  <c r="D68" i="19"/>
  <c r="L73" i="12" l="1"/>
  <c r="L38" i="19"/>
  <c r="L29" i="9"/>
  <c r="L75" i="12" l="1"/>
  <c r="L90" i="12" s="1"/>
  <c r="L39" i="19"/>
  <c r="L30" i="9"/>
  <c r="L40" i="19" l="1"/>
  <c r="L31" i="9"/>
  <c r="L41" i="19" l="1"/>
  <c r="L32" i="9"/>
  <c r="L42" i="19" l="1"/>
  <c r="L33" i="9"/>
  <c r="L43" i="19" l="1"/>
  <c r="L34" i="9"/>
  <c r="L44" i="19" l="1"/>
  <c r="L35" i="9"/>
  <c r="L45" i="19" l="1"/>
</calcChain>
</file>

<file path=xl/comments1.xml><?xml version="1.0" encoding="utf-8"?>
<comments xmlns="http://schemas.openxmlformats.org/spreadsheetml/2006/main">
  <authors>
    <author>cindy beauge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Mettre un chiffre entre 16 et 32 correspondant aux nombres d'équipes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NOTICE FORFAIT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NOTICE FORFAIT</t>
        </r>
      </text>
    </comment>
  </commentList>
</comments>
</file>

<file path=xl/comments2.xml><?xml version="1.0" encoding="utf-8"?>
<comments xmlns="http://schemas.openxmlformats.org/spreadsheetml/2006/main">
  <authors>
    <author>cindy beauge</author>
  </authors>
  <commentList>
    <comment ref="O4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Les 4 4éme et le 5éme. </t>
        </r>
      </text>
    </comment>
    <comment ref="U4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4 3éME</t>
        </r>
      </text>
    </comment>
  </commentList>
</comments>
</file>

<file path=xl/comments3.xml><?xml version="1.0" encoding="utf-8"?>
<comments xmlns="http://schemas.openxmlformats.org/spreadsheetml/2006/main">
  <authors>
    <author>cindy beauge</author>
  </authors>
  <commentList>
    <comment ref="B57" authorId="0">
      <text>
        <r>
          <rPr>
            <b/>
            <sz val="9"/>
            <color indexed="81"/>
            <rFont val="Tahoma"/>
            <family val="2"/>
          </rPr>
          <t>17 à 20 éme PLACE.</t>
        </r>
      </text>
    </comment>
    <comment ref="H57" authorId="0">
      <text>
        <r>
          <rPr>
            <sz val="9"/>
            <color indexed="81"/>
            <rFont val="Tahoma"/>
            <family val="2"/>
          </rPr>
          <t>21 à 24 éme PLACE.</t>
        </r>
      </text>
    </comment>
  </commentList>
</comments>
</file>

<file path=xl/comments4.xml><?xml version="1.0" encoding="utf-8"?>
<comments xmlns="http://schemas.openxmlformats.org/spreadsheetml/2006/main">
  <authors>
    <author>cindy beauge</author>
  </authors>
  <commentList>
    <comment ref="C7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I7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O7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U7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C8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I8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O8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U8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C8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I8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O8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U8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</commentList>
</comments>
</file>

<file path=xl/comments5.xml><?xml version="1.0" encoding="utf-8"?>
<comments xmlns="http://schemas.openxmlformats.org/spreadsheetml/2006/main">
  <authors>
    <author>cindy beauge</author>
  </authors>
  <commentList>
    <comment ref="B60" authorId="0">
      <text>
        <r>
          <rPr>
            <b/>
            <sz val="9"/>
            <color indexed="81"/>
            <rFont val="Tahoma"/>
            <family val="2"/>
          </rPr>
          <t>17 à 20 éme PLACE.</t>
        </r>
      </text>
    </comment>
    <comment ref="H60" authorId="0">
      <text>
        <r>
          <rPr>
            <sz val="9"/>
            <color indexed="81"/>
            <rFont val="Tahoma"/>
            <family val="2"/>
          </rPr>
          <t>21 à 24 éme PLACE.</t>
        </r>
      </text>
    </comment>
    <comment ref="N60" authorId="0">
      <text>
        <r>
          <rPr>
            <b/>
            <sz val="9"/>
            <color indexed="81"/>
            <rFont val="Tahoma"/>
            <family val="2"/>
          </rPr>
          <t>17 à 20 éme PLACE.</t>
        </r>
      </text>
    </comment>
    <comment ref="T60" authorId="0">
      <text>
        <r>
          <rPr>
            <sz val="9"/>
            <color indexed="81"/>
            <rFont val="Tahoma"/>
            <family val="2"/>
          </rPr>
          <t>21 à 24 éme PLACE.</t>
        </r>
      </text>
    </comment>
  </commentList>
</comments>
</file>

<file path=xl/sharedStrings.xml><?xml version="1.0" encoding="utf-8"?>
<sst xmlns="http://schemas.openxmlformats.org/spreadsheetml/2006/main" count="5544" uniqueCount="356">
  <si>
    <t>Pts</t>
  </si>
  <si>
    <t>Diff</t>
  </si>
  <si>
    <t>CLASSEMENT</t>
  </si>
  <si>
    <t>A</t>
  </si>
  <si>
    <t>B</t>
  </si>
  <si>
    <t>C</t>
  </si>
  <si>
    <t>D</t>
  </si>
  <si>
    <t>E</t>
  </si>
  <si>
    <t>F</t>
  </si>
  <si>
    <t>G</t>
  </si>
  <si>
    <t>H</t>
  </si>
  <si>
    <t>SCORE</t>
  </si>
  <si>
    <t>HEURE</t>
  </si>
  <si>
    <t>-</t>
  </si>
  <si>
    <t>DEBUT</t>
  </si>
  <si>
    <t>POULE A</t>
  </si>
  <si>
    <t xml:space="preserve"> </t>
  </si>
  <si>
    <t>POULE B</t>
  </si>
  <si>
    <t>I</t>
  </si>
  <si>
    <t>J</t>
  </si>
  <si>
    <t>1A</t>
  </si>
  <si>
    <t>1B</t>
  </si>
  <si>
    <t>2A</t>
  </si>
  <si>
    <t>2B</t>
  </si>
  <si>
    <t>3A</t>
  </si>
  <si>
    <t>3B</t>
  </si>
  <si>
    <t>4A</t>
  </si>
  <si>
    <t>4B</t>
  </si>
  <si>
    <t>DEMI FINALE</t>
  </si>
  <si>
    <t>2C</t>
  </si>
  <si>
    <t>2D</t>
  </si>
  <si>
    <t>PERDANT 1/2A</t>
  </si>
  <si>
    <t>PERDANT 1/2B</t>
  </si>
  <si>
    <t>FINALE</t>
  </si>
  <si>
    <t xml:space="preserve">REMISE DES RECOMPENSES: </t>
  </si>
  <si>
    <t>CLASSEMENT FINAL</t>
  </si>
  <si>
    <t>POULE 1</t>
  </si>
  <si>
    <t>POULE 2</t>
  </si>
  <si>
    <t>POULE 3</t>
  </si>
  <si>
    <t>K</t>
  </si>
  <si>
    <t>L</t>
  </si>
  <si>
    <t>6 PREMIERS</t>
  </si>
  <si>
    <t>+2 SECONDS</t>
  </si>
  <si>
    <t>POULES DE CLASSEMENT</t>
  </si>
  <si>
    <t>PERDANT 1</t>
  </si>
  <si>
    <t>PERDANT 2</t>
  </si>
  <si>
    <t>PERDANT 3</t>
  </si>
  <si>
    <t>PERDANT 4</t>
  </si>
  <si>
    <t>1ER DEMI FINALE</t>
  </si>
  <si>
    <t>GAGNANT 9</t>
  </si>
  <si>
    <t>GAGNANT 10</t>
  </si>
  <si>
    <t>2EME DEMI FINALE</t>
  </si>
  <si>
    <t>PERDANT 9</t>
  </si>
  <si>
    <t>PERDANT 10</t>
  </si>
  <si>
    <t>PERDANT 11</t>
  </si>
  <si>
    <t>PERDANT 12</t>
  </si>
  <si>
    <t>1ER</t>
  </si>
  <si>
    <t>POULE C</t>
  </si>
  <si>
    <t>M</t>
  </si>
  <si>
    <t>N</t>
  </si>
  <si>
    <t>1C</t>
  </si>
  <si>
    <t>3C</t>
  </si>
  <si>
    <t>REPRISE</t>
  </si>
  <si>
    <t>QUART DE FINALE</t>
  </si>
  <si>
    <t>GAGNANT 1</t>
  </si>
  <si>
    <t>GAGNANT 2</t>
  </si>
  <si>
    <t>1/2A</t>
  </si>
  <si>
    <t>GAGNANT 3</t>
  </si>
  <si>
    <t>GAGNANT 4</t>
  </si>
  <si>
    <t>1/2B</t>
  </si>
  <si>
    <t>O</t>
  </si>
  <si>
    <t>GAGNANT A</t>
  </si>
  <si>
    <t>GAGNANT B</t>
  </si>
  <si>
    <t>GAGNANT 5</t>
  </si>
  <si>
    <t>GAGNANT 6</t>
  </si>
  <si>
    <t>PERDANT 5</t>
  </si>
  <si>
    <t>PERDANT 6</t>
  </si>
  <si>
    <t>GAGNANT C</t>
  </si>
  <si>
    <t>GAGNANT D</t>
  </si>
  <si>
    <t>PERDANT 7</t>
  </si>
  <si>
    <t>1D</t>
  </si>
  <si>
    <t>PERDANT 8</t>
  </si>
  <si>
    <t>POULE 4</t>
  </si>
  <si>
    <t>P</t>
  </si>
  <si>
    <t>QUART DE FINAL</t>
  </si>
  <si>
    <t>3D</t>
  </si>
  <si>
    <t>POULE D</t>
  </si>
  <si>
    <t>Q</t>
  </si>
  <si>
    <t>R</t>
  </si>
  <si>
    <t>S</t>
  </si>
  <si>
    <t>Après tirage au sort</t>
  </si>
  <si>
    <t>PERDANT 1/4C(3)</t>
  </si>
  <si>
    <t>PERDANT1/4D(4)</t>
  </si>
  <si>
    <t>PERDANT ¼ A(1)</t>
  </si>
  <si>
    <t>PERDANT 1/4B(2)</t>
  </si>
  <si>
    <t>PETITE FINALE</t>
  </si>
  <si>
    <t>PERDANT ¼ 1</t>
  </si>
  <si>
    <r>
      <t xml:space="preserve">PERDANT </t>
    </r>
    <r>
      <rPr>
        <i/>
        <sz val="6"/>
        <rFont val="Arial"/>
        <family val="2"/>
      </rPr>
      <t>¼</t>
    </r>
    <r>
      <rPr>
        <i/>
        <sz val="4"/>
        <rFont val="Arial"/>
        <family val="2"/>
      </rPr>
      <t xml:space="preserve"> </t>
    </r>
    <r>
      <rPr>
        <i/>
        <sz val="8"/>
        <rFont val="Arial"/>
        <family val="2"/>
      </rPr>
      <t>2</t>
    </r>
  </si>
  <si>
    <r>
      <t xml:space="preserve">PERDANT </t>
    </r>
    <r>
      <rPr>
        <i/>
        <sz val="6"/>
        <rFont val="Arial"/>
        <family val="2"/>
      </rPr>
      <t xml:space="preserve">¼ </t>
    </r>
    <r>
      <rPr>
        <i/>
        <sz val="8"/>
        <rFont val="Arial"/>
        <family val="2"/>
      </rPr>
      <t>3</t>
    </r>
  </si>
  <si>
    <r>
      <t>PERDANT</t>
    </r>
    <r>
      <rPr>
        <i/>
        <sz val="6"/>
        <rFont val="Arial"/>
        <family val="2"/>
      </rPr>
      <t xml:space="preserve">1/4 </t>
    </r>
    <r>
      <rPr>
        <i/>
        <sz val="8"/>
        <rFont val="Arial"/>
        <family val="2"/>
      </rPr>
      <t>4</t>
    </r>
  </si>
  <si>
    <t>CLASSEMENT DEFINITIF</t>
  </si>
  <si>
    <t>POULE 5</t>
  </si>
  <si>
    <t>T</t>
  </si>
  <si>
    <t>POULE E</t>
  </si>
  <si>
    <t>U</t>
  </si>
  <si>
    <t>V</t>
  </si>
  <si>
    <t>W</t>
  </si>
  <si>
    <t>X</t>
  </si>
  <si>
    <t>QUART DE FINALE (TIRAGE AU SORT)</t>
  </si>
  <si>
    <t xml:space="preserve">REMISE DES RECOMPENSES : </t>
  </si>
  <si>
    <t>MATCHS DE CLASSEMENT</t>
  </si>
  <si>
    <t>TIRAGE QUART DE FINAL :</t>
  </si>
  <si>
    <t xml:space="preserve">REMISE DES RECOMPENSES </t>
  </si>
  <si>
    <t>REMISE DES RECOMPENSES:</t>
  </si>
  <si>
    <t>POULE 6</t>
  </si>
  <si>
    <t>REMISE DES RECOMPENSES :</t>
  </si>
  <si>
    <t>Y</t>
  </si>
  <si>
    <t>MMMM</t>
  </si>
  <si>
    <t>NNNNN</t>
  </si>
  <si>
    <t>OOOOO</t>
  </si>
  <si>
    <t>PPPPPP</t>
  </si>
  <si>
    <t>QQQQQ</t>
  </si>
  <si>
    <t>Z</t>
  </si>
  <si>
    <t>RRRRR</t>
  </si>
  <si>
    <t>COUPE DES COUPES</t>
  </si>
  <si>
    <t>1E</t>
  </si>
  <si>
    <t>1F</t>
  </si>
  <si>
    <t>2E</t>
  </si>
  <si>
    <t>2F</t>
  </si>
  <si>
    <t>3E</t>
  </si>
  <si>
    <t>3F</t>
  </si>
  <si>
    <t>7A</t>
  </si>
  <si>
    <t>8A</t>
  </si>
  <si>
    <t>2EME DEMI FINALE LC</t>
  </si>
  <si>
    <t>1ER DEMI FINALE LC</t>
  </si>
  <si>
    <t>1ER DEMI FINALE EL</t>
  </si>
  <si>
    <t>2EME DEMI FINALE EL</t>
  </si>
  <si>
    <t>1ER DEMI FINALE CC</t>
  </si>
  <si>
    <t>2EME DEMI FINALE CC</t>
  </si>
  <si>
    <t>7B</t>
  </si>
  <si>
    <t>8B</t>
  </si>
  <si>
    <t>7C</t>
  </si>
  <si>
    <t>8C</t>
  </si>
  <si>
    <t>9A</t>
  </si>
  <si>
    <t>10A</t>
  </si>
  <si>
    <t>PERDANT 7A</t>
  </si>
  <si>
    <t>GAGNANT 8A</t>
  </si>
  <si>
    <t>PERDANT 5A</t>
  </si>
  <si>
    <t>PERDANT 6A</t>
  </si>
  <si>
    <t>FINALE CC</t>
  </si>
  <si>
    <t>12B</t>
  </si>
  <si>
    <t>12C</t>
  </si>
  <si>
    <t>PERDANT 5B</t>
  </si>
  <si>
    <t>PERDANT 5C</t>
  </si>
  <si>
    <t>PERDANT 6B</t>
  </si>
  <si>
    <t>9B</t>
  </si>
  <si>
    <t>9C</t>
  </si>
  <si>
    <t>10B</t>
  </si>
  <si>
    <t>PERDANT 7B</t>
  </si>
  <si>
    <t>PERDANT 7C</t>
  </si>
  <si>
    <t>GAGNANT 8B</t>
  </si>
  <si>
    <t>GAGNANT 8C</t>
  </si>
  <si>
    <t>PERDANT 8A</t>
  </si>
  <si>
    <t>PERDANT 8B</t>
  </si>
  <si>
    <t>PERDANT 8C</t>
  </si>
  <si>
    <t>PERDANT 6C</t>
  </si>
  <si>
    <t>GAGNANT 7B</t>
  </si>
  <si>
    <t>LIGUE DES CHAMPIONS</t>
  </si>
  <si>
    <t>EUROPA LIGUE</t>
  </si>
  <si>
    <t>1 LC</t>
  </si>
  <si>
    <t>4 LC</t>
  </si>
  <si>
    <t>2 LC</t>
  </si>
  <si>
    <t>3 LC</t>
  </si>
  <si>
    <t>5 LC</t>
  </si>
  <si>
    <t>6 LC</t>
  </si>
  <si>
    <t>7 LC</t>
  </si>
  <si>
    <t>8 LC</t>
  </si>
  <si>
    <t>1 EL</t>
  </si>
  <si>
    <t>2 EL</t>
  </si>
  <si>
    <t>3 EL</t>
  </si>
  <si>
    <t>4 EL</t>
  </si>
  <si>
    <t>5 EL</t>
  </si>
  <si>
    <t>6 EL</t>
  </si>
  <si>
    <t>7 EL</t>
  </si>
  <si>
    <t>8 EL</t>
  </si>
  <si>
    <t>1 CC</t>
  </si>
  <si>
    <t>2 CC</t>
  </si>
  <si>
    <t>3CC</t>
  </si>
  <si>
    <t>4CC</t>
  </si>
  <si>
    <t>5CC</t>
  </si>
  <si>
    <t>6CC</t>
  </si>
  <si>
    <t>7CC</t>
  </si>
  <si>
    <t>8CC</t>
  </si>
  <si>
    <t>FINALE LC</t>
  </si>
  <si>
    <t>LC 1</t>
  </si>
  <si>
    <t>LC 2</t>
  </si>
  <si>
    <t>LC 3</t>
  </si>
  <si>
    <t>LC 4</t>
  </si>
  <si>
    <t>LC 5</t>
  </si>
  <si>
    <t>LC 6</t>
  </si>
  <si>
    <t>LC 7</t>
  </si>
  <si>
    <t>LC 8</t>
  </si>
  <si>
    <t>EA 1</t>
  </si>
  <si>
    <t>EA2</t>
  </si>
  <si>
    <t>EA3</t>
  </si>
  <si>
    <t>EA4</t>
  </si>
  <si>
    <t>EA5</t>
  </si>
  <si>
    <t>EA6</t>
  </si>
  <si>
    <t>EA7</t>
  </si>
  <si>
    <t>EA8</t>
  </si>
  <si>
    <t>ACCUEIL</t>
  </si>
  <si>
    <t>PARAMETRAGE DES TEMPS DE JEU</t>
  </si>
  <si>
    <t>NOM TERRAIN</t>
  </si>
  <si>
    <t>TEMPS DE JEU matin</t>
  </si>
  <si>
    <t>TEMPS DE JEU apres midi</t>
  </si>
  <si>
    <t>EN TETE</t>
  </si>
  <si>
    <t>PIED DE PAGE</t>
  </si>
  <si>
    <t>TERRAIN 1:</t>
  </si>
  <si>
    <t>TERRAIN 2:</t>
  </si>
  <si>
    <t>TERRAIN 3:</t>
  </si>
  <si>
    <t>TERRAIN 4:</t>
  </si>
  <si>
    <t>TEMPS DE JEU Poules</t>
  </si>
  <si>
    <t>HEURE3</t>
  </si>
  <si>
    <t>TOURNOI EXCEL</t>
  </si>
  <si>
    <t>EE</t>
  </si>
  <si>
    <t>FF</t>
  </si>
  <si>
    <t>GG</t>
  </si>
  <si>
    <t>HH</t>
  </si>
  <si>
    <t>CONTRE</t>
  </si>
  <si>
    <t>=Donne</t>
  </si>
  <si>
    <t>NB EQUIPES</t>
  </si>
  <si>
    <t>LISTE EQUIPE</t>
  </si>
  <si>
    <t>TIRAGE</t>
  </si>
  <si>
    <t>1</t>
  </si>
  <si>
    <t>2</t>
  </si>
  <si>
    <t>4</t>
  </si>
  <si>
    <t>5</t>
  </si>
  <si>
    <t>6</t>
  </si>
  <si>
    <t>7</t>
  </si>
  <si>
    <t>9</t>
  </si>
  <si>
    <t>TERRAIN 2</t>
  </si>
  <si>
    <t>TERRAIN 3</t>
  </si>
  <si>
    <t>TERRAIN 4</t>
  </si>
  <si>
    <t>Chemin fichier Image Entete</t>
  </si>
  <si>
    <t>C:\Users\cindy\Documents\TOURNOI\CLASSEURS EXCEL\XLSM\image\Image.jpg</t>
  </si>
  <si>
    <t>Chemin des fichiers sons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</si>
  <si>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</si>
  <si>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</si>
  <si>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</si>
  <si>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</si>
  <si>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victoire:</t>
  </si>
  <si>
    <t>nul:</t>
  </si>
  <si>
    <t>defaite:</t>
  </si>
  <si>
    <t>forfait:</t>
  </si>
  <si>
    <t>FORFAIT  "METTRE "-4"</t>
  </si>
  <si>
    <t xml:space="preserve"> DANS LA COLONNE SCORE"</t>
  </si>
  <si>
    <t xml:space="preserve">GAGNANT PAR FORFAIT </t>
  </si>
  <si>
    <t>METTRE "-1"</t>
  </si>
  <si>
    <t>FORFAIT VICTOIRE "3 0"</t>
  </si>
  <si>
    <t xml:space="preserve"> METTRE "-1  -4"</t>
  </si>
  <si>
    <t>ATTRIBUTION POINTS</t>
  </si>
  <si>
    <t>USTO</t>
  </si>
  <si>
    <t>SPONSOR DE VOTRE CLUB</t>
  </si>
  <si>
    <t>1G</t>
  </si>
  <si>
    <t>1H</t>
  </si>
  <si>
    <t>2G</t>
  </si>
  <si>
    <t>2H</t>
  </si>
  <si>
    <t>3G</t>
  </si>
  <si>
    <t>3H</t>
  </si>
  <si>
    <t>PERDANT 3A/3B</t>
  </si>
  <si>
    <t>PERDANT 3C/3D</t>
  </si>
  <si>
    <t>PERDANT 3E/3F</t>
  </si>
  <si>
    <t>PERDANT 3G/3H</t>
  </si>
  <si>
    <t>PERDANT 2A/2B</t>
  </si>
  <si>
    <t>PERDANT 2C/2D</t>
  </si>
  <si>
    <t>PERDANT 2E/2F</t>
  </si>
  <si>
    <t>PERDANT 2G/2H</t>
  </si>
  <si>
    <t>PERDANT 1A/1B</t>
  </si>
  <si>
    <t>PERDANT 1C/2D</t>
  </si>
  <si>
    <t>PERDANT 1E/1F</t>
  </si>
  <si>
    <t>PERDANT 1G/1H</t>
  </si>
  <si>
    <t>GAGNANT 7C</t>
  </si>
  <si>
    <t>1 EA</t>
  </si>
  <si>
    <t>2 EA</t>
  </si>
  <si>
    <t>3 EA</t>
  </si>
  <si>
    <t>4 EA</t>
  </si>
  <si>
    <t>5 EA</t>
  </si>
  <si>
    <t>6 EA</t>
  </si>
  <si>
    <t>7 EA</t>
  </si>
  <si>
    <t>8 EA</t>
  </si>
  <si>
    <t>PENALTY</t>
  </si>
  <si>
    <t>FINALE EL</t>
  </si>
  <si>
    <t>PERDANT</t>
  </si>
  <si>
    <t>KENTYN</t>
  </si>
  <si>
    <t>AA</t>
  </si>
  <si>
    <t>BB</t>
  </si>
  <si>
    <t>DD</t>
  </si>
  <si>
    <t>CC</t>
  </si>
  <si>
    <t>a</t>
  </si>
  <si>
    <t>e</t>
  </si>
  <si>
    <t>i</t>
  </si>
  <si>
    <t>b</t>
  </si>
  <si>
    <t>f</t>
  </si>
  <si>
    <t>j</t>
  </si>
  <si>
    <t>c</t>
  </si>
  <si>
    <t>g</t>
  </si>
  <si>
    <t>k</t>
  </si>
  <si>
    <t>d</t>
  </si>
  <si>
    <t>h</t>
  </si>
  <si>
    <t>l</t>
  </si>
  <si>
    <t>m</t>
  </si>
  <si>
    <t>q</t>
  </si>
  <si>
    <t>u</t>
  </si>
  <si>
    <t>n</t>
  </si>
  <si>
    <t>r</t>
  </si>
  <si>
    <t>v</t>
  </si>
  <si>
    <t>o</t>
  </si>
  <si>
    <t>s</t>
  </si>
  <si>
    <t>w</t>
  </si>
  <si>
    <t>p</t>
  </si>
  <si>
    <t>t</t>
  </si>
  <si>
    <t>x</t>
  </si>
  <si>
    <t>5A</t>
  </si>
  <si>
    <t>5B</t>
  </si>
  <si>
    <t>6A</t>
  </si>
  <si>
    <t>6B</t>
  </si>
  <si>
    <t>1/8 DE FINAL</t>
  </si>
  <si>
    <t>GAGNANT 11</t>
  </si>
  <si>
    <t>GAGNANT 12</t>
  </si>
  <si>
    <t>PERDANT 13</t>
  </si>
  <si>
    <t>PERDANT 14</t>
  </si>
  <si>
    <t>PERDANT 15</t>
  </si>
  <si>
    <t>PERDANT 16</t>
  </si>
  <si>
    <t>PERDANT 19</t>
  </si>
  <si>
    <t>PERDANT 20</t>
  </si>
  <si>
    <t>GAGNANT 19</t>
  </si>
  <si>
    <t>GAGNANT 20</t>
  </si>
  <si>
    <t>PERDANT 21</t>
  </si>
  <si>
    <t>PERDANT 22</t>
  </si>
  <si>
    <t>PERDANT 17</t>
  </si>
  <si>
    <t>PERDANT 18</t>
  </si>
  <si>
    <t>GAGNANT 17</t>
  </si>
  <si>
    <t>GAGNANT 18</t>
  </si>
  <si>
    <t>PERDANT 23</t>
  </si>
  <si>
    <t>PERDANT 24</t>
  </si>
  <si>
    <t>GAGNANT 23</t>
  </si>
  <si>
    <t>GAGNANT 24</t>
  </si>
  <si>
    <t>POULE 7</t>
  </si>
  <si>
    <t>POULE 8</t>
  </si>
  <si>
    <t>AC</t>
  </si>
  <si>
    <t>AD</t>
  </si>
  <si>
    <t>AE</t>
  </si>
  <si>
    <t>AB</t>
  </si>
  <si>
    <t>AF</t>
  </si>
  <si>
    <t>²</t>
  </si>
  <si>
    <t>san siro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</si>
</sst>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\-0"/>
    <numFmt numFmtId="165" formatCode="h:mm;@"/>
  </numFmts>
  <fonts count="47">
    <font>
      <sz val="10"/>
      <name val="Arial"/>
      <family val="2"/>
    </font>
    <font>
      <sz val="10"/>
      <color indexed="27"/>
      <name val="Mangal"/>
      <family val="2"/>
    </font>
    <font>
      <sz val="10"/>
      <color indexed="11"/>
      <name val="Mangal"/>
      <family val="2"/>
    </font>
    <font>
      <sz val="10"/>
      <name val="Mangal"/>
      <family val="2"/>
    </font>
    <font>
      <b/>
      <sz val="12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sz val="7"/>
      <name val="Arial"/>
      <family val="2"/>
    </font>
    <font>
      <sz val="6"/>
      <color indexed="26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10"/>
      <color indexed="27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sz val="11"/>
      <name val="Arial"/>
      <family val="2"/>
    </font>
    <font>
      <i/>
      <sz val="6"/>
      <name val="Arial"/>
      <family val="2"/>
    </font>
    <font>
      <i/>
      <sz val="4"/>
      <name val="Arial"/>
      <family val="2"/>
    </font>
    <font>
      <sz val="10"/>
      <color indexed="8"/>
      <name val="Arial"/>
      <family val="2"/>
    </font>
    <font>
      <b/>
      <sz val="7"/>
      <name val="Arial"/>
      <family val="2"/>
    </font>
    <font>
      <b/>
      <sz val="6"/>
      <color indexed="26"/>
      <name val="Arial"/>
      <family val="2"/>
    </font>
    <font>
      <sz val="14"/>
      <name val="Arial"/>
      <family val="2"/>
    </font>
    <font>
      <i/>
      <sz val="9"/>
      <name val="Arial"/>
      <family val="2"/>
    </font>
    <font>
      <i/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b/>
      <sz val="28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color rgb="FF000000"/>
      <name val="Verdana"/>
      <family val="2"/>
    </font>
    <font>
      <sz val="10"/>
      <color rgb="FF000000"/>
      <name val="Verdana"/>
      <family val="2"/>
    </font>
    <font>
      <b/>
      <sz val="10"/>
      <name val="Verdana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10"/>
      <color rgb="FFFF6600"/>
      <name val="Arial"/>
      <family val="2"/>
    </font>
    <font>
      <b/>
      <sz val="10"/>
      <color rgb="FF0000FF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01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medium">
        <color indexed="64"/>
      </top>
      <bottom/>
      <diagonal/>
    </border>
    <border>
      <left/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/>
      <top/>
      <bottom style="medium">
        <color indexed="64"/>
      </bottom>
      <diagonal/>
    </border>
    <border>
      <left/>
      <right style="hair">
        <color indexed="8"/>
      </right>
      <top/>
      <bottom style="medium">
        <color indexed="64"/>
      </bottom>
      <diagonal/>
    </border>
  </borders>
  <cellStyleXfs count="4">
    <xf numFmtId="0" fontId="0" fillId="0" borderId="0"/>
    <xf numFmtId="164" fontId="3" fillId="0" borderId="1" applyFill="0">
      <alignment horizontal="center"/>
      <protection hidden="1"/>
    </xf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32">
    <xf numFmtId="0" fontId="0" fillId="0" borderId="0" xfId="0"/>
    <xf numFmtId="0" fontId="0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4" borderId="7" xfId="0" applyFill="1" applyBorder="1" applyAlignment="1">
      <alignment horizontal="center"/>
    </xf>
    <xf numFmtId="0" fontId="5" fillId="4" borderId="0" xfId="0" applyFont="1" applyFill="1" applyBorder="1"/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8" xfId="0" applyBorder="1"/>
    <xf numFmtId="0" fontId="0" fillId="0" borderId="7" xfId="0" applyBorder="1"/>
    <xf numFmtId="0" fontId="5" fillId="4" borderId="0" xfId="0" applyFont="1" applyFill="1" applyBorder="1" applyAlignment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0" fontId="9" fillId="4" borderId="0" xfId="0" applyFont="1" applyFill="1" applyBorder="1"/>
    <xf numFmtId="0" fontId="0" fillId="4" borderId="0" xfId="0" applyFill="1"/>
    <xf numFmtId="0" fontId="0" fillId="0" borderId="0" xfId="0" applyFont="1"/>
    <xf numFmtId="0" fontId="9" fillId="0" borderId="1" xfId="0" applyFont="1" applyBorder="1" applyAlignment="1">
      <alignment horizontal="center"/>
    </xf>
    <xf numFmtId="0" fontId="0" fillId="0" borderId="10" xfId="0" applyBorder="1"/>
    <xf numFmtId="0" fontId="0" fillId="4" borderId="12" xfId="0" applyFill="1" applyBorder="1"/>
    <xf numFmtId="0" fontId="0" fillId="0" borderId="12" xfId="0" applyBorder="1"/>
    <xf numFmtId="0" fontId="5" fillId="0" borderId="12" xfId="0" applyFont="1" applyBorder="1" applyAlignment="1">
      <alignment horizontal="center"/>
    </xf>
    <xf numFmtId="0" fontId="5" fillId="0" borderId="12" xfId="0" applyFont="1" applyBorder="1"/>
    <xf numFmtId="0" fontId="0" fillId="0" borderId="13" xfId="0" applyBorder="1"/>
    <xf numFmtId="0" fontId="9" fillId="0" borderId="0" xfId="0" applyFont="1"/>
    <xf numFmtId="20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0" fontId="0" fillId="0" borderId="5" xfId="0" applyFont="1" applyBorder="1" applyAlignment="1">
      <alignment horizontal="center"/>
    </xf>
    <xf numFmtId="0" fontId="6" fillId="0" borderId="6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right"/>
      <protection hidden="1"/>
    </xf>
    <xf numFmtId="0" fontId="5" fillId="0" borderId="0" xfId="0" applyFont="1" applyBorder="1" applyAlignment="1">
      <alignment horizontal="center"/>
    </xf>
    <xf numFmtId="20" fontId="0" fillId="0" borderId="0" xfId="0" applyNumberFormat="1" applyFont="1" applyAlignment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9" fillId="0" borderId="2" xfId="0" applyFont="1" applyBorder="1"/>
    <xf numFmtId="0" fontId="0" fillId="0" borderId="4" xfId="0" applyFont="1" applyBorder="1"/>
    <xf numFmtId="0" fontId="6" fillId="0" borderId="4" xfId="0" applyFont="1" applyBorder="1" applyAlignment="1" applyProtection="1">
      <alignment horizontal="center"/>
    </xf>
    <xf numFmtId="0" fontId="0" fillId="0" borderId="3" xfId="0" applyFont="1" applyBorder="1"/>
    <xf numFmtId="20" fontId="0" fillId="0" borderId="4" xfId="0" applyNumberFormat="1" applyFont="1" applyBorder="1" applyAlignment="1">
      <alignment horizontal="center"/>
    </xf>
    <xf numFmtId="20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9" fillId="0" borderId="5" xfId="0" applyFont="1" applyBorder="1" applyAlignment="1" applyProtection="1">
      <alignment horizontal="center"/>
      <protection locked="0"/>
    </xf>
    <xf numFmtId="0" fontId="5" fillId="2" borderId="9" xfId="0" applyFont="1" applyFill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0" fillId="4" borderId="0" xfId="0" applyFill="1" applyBorder="1"/>
    <xf numFmtId="0" fontId="9" fillId="0" borderId="0" xfId="0" applyFont="1" applyBorder="1" applyAlignment="1">
      <alignment horizontal="center"/>
    </xf>
    <xf numFmtId="0" fontId="0" fillId="4" borderId="0" xfId="0" applyFill="1" applyBorder="1" applyAlignment="1" applyProtection="1">
      <alignment horizontal="center"/>
      <protection locked="0"/>
    </xf>
    <xf numFmtId="0" fontId="5" fillId="4" borderId="0" xfId="0" applyFont="1" applyFill="1" applyBorder="1" applyAlignment="1">
      <alignment horizontal="right"/>
    </xf>
    <xf numFmtId="0" fontId="0" fillId="4" borderId="11" xfId="0" applyFill="1" applyBorder="1"/>
    <xf numFmtId="0" fontId="9" fillId="4" borderId="12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>
      <alignment horizontal="right"/>
    </xf>
    <xf numFmtId="0" fontId="5" fillId="4" borderId="12" xfId="0" applyFont="1" applyFill="1" applyBorder="1" applyAlignment="1">
      <alignment horizontal="center"/>
    </xf>
    <xf numFmtId="0" fontId="9" fillId="4" borderId="12" xfId="0" applyFont="1" applyFill="1" applyBorder="1" applyProtection="1">
      <protection locked="0"/>
    </xf>
    <xf numFmtId="0" fontId="0" fillId="4" borderId="13" xfId="0" applyFill="1" applyBorder="1" applyAlignment="1">
      <alignment horizontal="center"/>
    </xf>
    <xf numFmtId="0" fontId="9" fillId="4" borderId="0" xfId="0" applyFont="1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5" fillId="0" borderId="5" xfId="0" applyFont="1" applyBorder="1"/>
    <xf numFmtId="0" fontId="6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5" fillId="0" borderId="0" xfId="0" applyFont="1" applyBorder="1" applyProtection="1"/>
    <xf numFmtId="0" fontId="0" fillId="0" borderId="0" xfId="0" applyBorder="1" applyProtection="1"/>
    <xf numFmtId="0" fontId="0" fillId="0" borderId="0" xfId="0" applyBorder="1" applyAlignment="1">
      <alignment horizontal="center"/>
    </xf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9" fillId="0" borderId="5" xfId="0" applyFont="1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Border="1"/>
    <xf numFmtId="0" fontId="0" fillId="0" borderId="6" xfId="0" applyBorder="1" applyAlignment="1" applyProtection="1">
      <alignment horizontal="center"/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</xf>
    <xf numFmtId="0" fontId="5" fillId="0" borderId="1" xfId="0" applyFont="1" applyBorder="1" applyProtection="1"/>
    <xf numFmtId="20" fontId="0" fillId="0" borderId="1" xfId="0" applyNumberFormat="1" applyFont="1" applyBorder="1" applyAlignment="1" applyProtection="1">
      <alignment horizontal="center"/>
      <protection locked="0"/>
    </xf>
    <xf numFmtId="0" fontId="5" fillId="0" borderId="1" xfId="0" applyNumberFormat="1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0" fillId="0" borderId="0" xfId="0" applyFont="1" applyBorder="1"/>
    <xf numFmtId="0" fontId="0" fillId="0" borderId="0" xfId="0" applyBorder="1"/>
    <xf numFmtId="20" fontId="0" fillId="0" borderId="0" xfId="0" applyNumberFormat="1" applyFont="1" applyBorder="1" applyAlignment="1">
      <alignment horizontal="center"/>
    </xf>
    <xf numFmtId="0" fontId="0" fillId="0" borderId="0" xfId="0" applyBorder="1" applyProtection="1">
      <protection locked="0"/>
    </xf>
    <xf numFmtId="0" fontId="9" fillId="0" borderId="7" xfId="0" applyFont="1" applyBorder="1"/>
    <xf numFmtId="0" fontId="12" fillId="0" borderId="0" xfId="0" applyFont="1" applyAlignment="1">
      <alignment horizontal="center"/>
    </xf>
    <xf numFmtId="0" fontId="0" fillId="0" borderId="8" xfId="0" applyFont="1" applyBorder="1"/>
    <xf numFmtId="20" fontId="0" fillId="0" borderId="7" xfId="0" applyNumberFormat="1" applyFont="1" applyBorder="1" applyAlignment="1">
      <alignment horizontal="center"/>
    </xf>
    <xf numFmtId="0" fontId="0" fillId="4" borderId="8" xfId="0" applyFill="1" applyBorder="1"/>
    <xf numFmtId="0" fontId="13" fillId="0" borderId="7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14" fillId="2" borderId="9" xfId="0" applyFont="1" applyFill="1" applyBorder="1" applyAlignment="1">
      <alignment horizontal="right"/>
    </xf>
    <xf numFmtId="0" fontId="14" fillId="2" borderId="9" xfId="0" applyFont="1" applyFill="1" applyBorder="1" applyAlignment="1">
      <alignment horizontal="center"/>
    </xf>
    <xf numFmtId="0" fontId="0" fillId="0" borderId="6" xfId="0" applyBorder="1" applyProtection="1">
      <protection locked="0"/>
    </xf>
    <xf numFmtId="0" fontId="13" fillId="0" borderId="8" xfId="0" applyFont="1" applyBorder="1" applyAlignment="1"/>
    <xf numFmtId="0" fontId="0" fillId="0" borderId="1" xfId="0" applyFont="1" applyBorder="1" applyAlignment="1" applyProtection="1">
      <alignment horizontal="center"/>
    </xf>
    <xf numFmtId="0" fontId="15" fillId="2" borderId="9" xfId="0" applyFont="1" applyFill="1" applyBorder="1" applyAlignment="1">
      <alignment horizontal="center"/>
    </xf>
    <xf numFmtId="0" fontId="0" fillId="0" borderId="5" xfId="0" applyBorder="1"/>
    <xf numFmtId="0" fontId="0" fillId="0" borderId="9" xfId="0" applyFont="1" applyBorder="1" applyAlignment="1" applyProtection="1">
      <alignment horizontal="center"/>
      <protection locked="0"/>
    </xf>
    <xf numFmtId="0" fontId="0" fillId="0" borderId="6" xfId="0" applyBorder="1"/>
    <xf numFmtId="20" fontId="0" fillId="0" borderId="0" xfId="0" applyNumberFormat="1" applyBorder="1" applyAlignment="1">
      <alignment horizontal="center"/>
    </xf>
    <xf numFmtId="0" fontId="14" fillId="0" borderId="6" xfId="0" applyFont="1" applyBorder="1" applyAlignment="1" applyProtection="1">
      <alignment horizontal="center"/>
      <protection locked="0"/>
    </xf>
    <xf numFmtId="0" fontId="0" fillId="0" borderId="1" xfId="0" applyBorder="1"/>
    <xf numFmtId="0" fontId="9" fillId="0" borderId="7" xfId="0" applyFont="1" applyBorder="1" applyAlignment="1">
      <alignment horizontal="center"/>
    </xf>
    <xf numFmtId="0" fontId="0" fillId="0" borderId="9" xfId="0" applyBorder="1" applyAlignment="1" applyProtection="1">
      <alignment horizontal="center"/>
    </xf>
    <xf numFmtId="0" fontId="5" fillId="0" borderId="0" xfId="0" applyFont="1" applyBorder="1"/>
    <xf numFmtId="0" fontId="9" fillId="0" borderId="11" xfId="0" applyFont="1" applyBorder="1" applyAlignment="1">
      <alignment horizontal="center"/>
    </xf>
    <xf numFmtId="0" fontId="0" fillId="0" borderId="11" xfId="0" applyBorder="1"/>
    <xf numFmtId="20" fontId="0" fillId="0" borderId="12" xfId="0" applyNumberFormat="1" applyBorder="1" applyAlignment="1">
      <alignment horizontal="center"/>
    </xf>
    <xf numFmtId="0" fontId="0" fillId="0" borderId="0" xfId="0" applyFont="1" applyAlignment="1">
      <alignment horizontal="right"/>
    </xf>
    <xf numFmtId="0" fontId="0" fillId="0" borderId="2" xfId="0" applyBorder="1"/>
    <xf numFmtId="0" fontId="14" fillId="0" borderId="0" xfId="0" applyFont="1" applyBorder="1" applyAlignment="1" applyProtection="1">
      <alignment horizontal="center"/>
      <protection locked="0"/>
    </xf>
    <xf numFmtId="0" fontId="16" fillId="0" borderId="1" xfId="0" applyFont="1" applyBorder="1"/>
    <xf numFmtId="0" fontId="5" fillId="4" borderId="0" xfId="0" applyFont="1" applyFill="1" applyBorder="1" applyProtection="1">
      <protection locked="0"/>
    </xf>
    <xf numFmtId="0" fontId="14" fillId="4" borderId="0" xfId="0" applyFont="1" applyFill="1" applyBorder="1" applyAlignment="1">
      <alignment horizontal="right"/>
    </xf>
    <xf numFmtId="0" fontId="14" fillId="4" borderId="0" xfId="0" applyFont="1" applyFill="1" applyBorder="1" applyAlignment="1">
      <alignment horizontal="center"/>
    </xf>
    <xf numFmtId="20" fontId="0" fillId="4" borderId="0" xfId="0" applyNumberFormat="1" applyFill="1" applyAlignment="1">
      <alignment horizontal="center"/>
    </xf>
    <xf numFmtId="0" fontId="5" fillId="0" borderId="1" xfId="0" applyFont="1" applyBorder="1"/>
    <xf numFmtId="0" fontId="0" fillId="0" borderId="12" xfId="0" applyFont="1" applyBorder="1"/>
    <xf numFmtId="0" fontId="16" fillId="0" borderId="0" xfId="0" applyFont="1" applyBorder="1"/>
    <xf numFmtId="164" fontId="10" fillId="0" borderId="0" xfId="0" applyNumberFormat="1" applyFont="1" applyBorder="1" applyAlignment="1" applyProtection="1">
      <alignment horizontal="center"/>
      <protection hidden="1"/>
    </xf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20" fontId="0" fillId="0" borderId="0" xfId="0" applyNumberFormat="1" applyAlignment="1">
      <alignment horizontal="left"/>
    </xf>
    <xf numFmtId="0" fontId="10" fillId="0" borderId="0" xfId="0" applyFont="1" applyBorder="1" applyAlignment="1" applyProtection="1">
      <alignment horizontal="center"/>
      <protection hidden="1"/>
    </xf>
    <xf numFmtId="0" fontId="6" fillId="0" borderId="0" xfId="0" applyFont="1" applyBorder="1" applyAlignment="1">
      <alignment horizontal="center"/>
    </xf>
    <xf numFmtId="164" fontId="5" fillId="0" borderId="0" xfId="0" applyNumberFormat="1" applyFont="1" applyBorder="1" applyAlignment="1" applyProtection="1">
      <alignment horizontal="center"/>
      <protection hidden="1"/>
    </xf>
    <xf numFmtId="0" fontId="5" fillId="0" borderId="4" xfId="0" applyFont="1" applyBorder="1"/>
    <xf numFmtId="20" fontId="0" fillId="0" borderId="2" xfId="0" applyNumberFormat="1" applyBorder="1" applyAlignment="1">
      <alignment horizontal="left"/>
    </xf>
    <xf numFmtId="20" fontId="0" fillId="0" borderId="7" xfId="0" applyNumberFormat="1" applyBorder="1" applyAlignment="1">
      <alignment horizontal="left"/>
    </xf>
    <xf numFmtId="0" fontId="17" fillId="2" borderId="9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7" fillId="4" borderId="12" xfId="0" applyFont="1" applyFill="1" applyBorder="1" applyAlignment="1">
      <alignment horizontal="center"/>
    </xf>
    <xf numFmtId="0" fontId="18" fillId="4" borderId="12" xfId="0" applyFont="1" applyFill="1" applyBorder="1" applyAlignment="1">
      <alignment horizontal="center"/>
    </xf>
    <xf numFmtId="20" fontId="0" fillId="0" borderId="11" xfId="0" applyNumberFormat="1" applyBorder="1" applyAlignment="1">
      <alignment horizontal="left"/>
    </xf>
    <xf numFmtId="0" fontId="19" fillId="4" borderId="12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5" fillId="0" borderId="0" xfId="0" applyFont="1"/>
    <xf numFmtId="0" fontId="4" fillId="0" borderId="6" xfId="0" applyFont="1" applyBorder="1" applyAlignment="1">
      <alignment horizontal="center"/>
    </xf>
    <xf numFmtId="20" fontId="16" fillId="0" borderId="1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5" fillId="0" borderId="1" xfId="0" applyFont="1" applyBorder="1" applyProtection="1">
      <protection locked="0"/>
    </xf>
    <xf numFmtId="0" fontId="5" fillId="0" borderId="0" xfId="0" applyFont="1" applyBorder="1" applyProtection="1">
      <protection locked="0"/>
    </xf>
    <xf numFmtId="164" fontId="5" fillId="0" borderId="0" xfId="0" applyNumberFormat="1" applyFont="1" applyBorder="1" applyProtection="1">
      <protection locked="0"/>
    </xf>
    <xf numFmtId="164" fontId="5" fillId="0" borderId="0" xfId="0" applyNumberFormat="1" applyFont="1" applyBorder="1"/>
    <xf numFmtId="164" fontId="0" fillId="0" borderId="0" xfId="0" applyNumberFormat="1" applyBorder="1" applyAlignment="1">
      <alignment horizontal="left"/>
    </xf>
    <xf numFmtId="0" fontId="5" fillId="0" borderId="5" xfId="0" applyFont="1" applyBorder="1" applyProtection="1"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Protection="1">
      <protection locked="0"/>
    </xf>
    <xf numFmtId="164" fontId="0" fillId="0" borderId="0" xfId="0" applyNumberFormat="1"/>
    <xf numFmtId="20" fontId="6" fillId="0" borderId="0" xfId="0" applyNumberFormat="1" applyFont="1" applyAlignment="1">
      <alignment horizontal="center"/>
    </xf>
    <xf numFmtId="0" fontId="5" fillId="0" borderId="9" xfId="0" applyFont="1" applyBorder="1"/>
    <xf numFmtId="0" fontId="5" fillId="0" borderId="6" xfId="0" applyFont="1" applyBorder="1" applyAlignment="1">
      <alignment horizontal="center"/>
    </xf>
    <xf numFmtId="0" fontId="16" fillId="0" borderId="1" xfId="0" applyFont="1" applyBorder="1" applyAlignment="1" applyProtection="1">
      <alignment horizontal="center"/>
      <protection hidden="1"/>
    </xf>
    <xf numFmtId="164" fontId="16" fillId="0" borderId="1" xfId="0" applyNumberFormat="1" applyFont="1" applyBorder="1" applyAlignment="1" applyProtection="1">
      <alignment horizontal="right"/>
      <protection hidden="1"/>
    </xf>
    <xf numFmtId="0" fontId="16" fillId="0" borderId="0" xfId="0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 applyProtection="1">
      <alignment horizontal="right"/>
      <protection hidden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4" xfId="0" applyFont="1" applyBorder="1" applyAlignment="1">
      <alignment horizontal="right"/>
    </xf>
    <xf numFmtId="20" fontId="0" fillId="0" borderId="7" xfId="0" applyNumberFormat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/>
    </xf>
    <xf numFmtId="20" fontId="6" fillId="0" borderId="7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7" xfId="0" applyFill="1" applyBorder="1"/>
    <xf numFmtId="0" fontId="0" fillId="5" borderId="0" xfId="0" applyFill="1"/>
    <xf numFmtId="0" fontId="0" fillId="5" borderId="8" xfId="0" applyFill="1" applyBorder="1"/>
    <xf numFmtId="0" fontId="0" fillId="0" borderId="6" xfId="0" applyBorder="1" applyAlignment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hidden="1"/>
    </xf>
    <xf numFmtId="20" fontId="9" fillId="0" borderId="0" xfId="0" applyNumberFormat="1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</xf>
    <xf numFmtId="164" fontId="5" fillId="0" borderId="7" xfId="0" applyNumberFormat="1" applyFont="1" applyBorder="1" applyAlignment="1" applyProtection="1">
      <alignment horizontal="center"/>
      <protection hidden="1"/>
    </xf>
    <xf numFmtId="20" fontId="9" fillId="0" borderId="0" xfId="0" applyNumberFormat="1" applyFont="1" applyAlignment="1">
      <alignment horizontal="center"/>
    </xf>
    <xf numFmtId="164" fontId="5" fillId="0" borderId="0" xfId="0" applyNumberFormat="1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right"/>
      <protection locked="0"/>
    </xf>
    <xf numFmtId="0" fontId="0" fillId="0" borderId="0" xfId="0" applyFont="1" applyAlignment="1" applyProtection="1">
      <alignment horizontal="center"/>
      <protection locked="0"/>
    </xf>
    <xf numFmtId="20" fontId="8" fillId="0" borderId="0" xfId="0" applyNumberFormat="1" applyFont="1" applyAlignment="1">
      <alignment horizontal="center"/>
    </xf>
    <xf numFmtId="0" fontId="0" fillId="0" borderId="2" xfId="0" applyFont="1" applyBorder="1"/>
    <xf numFmtId="0" fontId="9" fillId="2" borderId="9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12" xfId="0" applyFill="1" applyBorder="1" applyProtection="1">
      <protection locked="0"/>
    </xf>
    <xf numFmtId="0" fontId="9" fillId="0" borderId="0" xfId="0" applyFont="1" applyBorder="1"/>
    <xf numFmtId="0" fontId="5" fillId="0" borderId="1" xfId="0" applyFont="1" applyBorder="1" applyProtection="1">
      <protection hidden="1"/>
    </xf>
    <xf numFmtId="0" fontId="0" fillId="0" borderId="9" xfId="0" applyBorder="1" applyProtection="1">
      <protection locked="0"/>
    </xf>
    <xf numFmtId="20" fontId="0" fillId="0" borderId="3" xfId="0" applyNumberForma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13" fillId="0" borderId="7" xfId="0" applyFont="1" applyBorder="1" applyAlignment="1"/>
    <xf numFmtId="0" fontId="14" fillId="0" borderId="9" xfId="0" applyFont="1" applyBorder="1" applyAlignment="1">
      <alignment horizontal="center"/>
    </xf>
    <xf numFmtId="0" fontId="0" fillId="5" borderId="0" xfId="0" applyFill="1" applyAlignment="1">
      <alignment horizontal="center"/>
    </xf>
    <xf numFmtId="0" fontId="5" fillId="0" borderId="5" xfId="0" applyFont="1" applyBorder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9" xfId="0" applyFill="1" applyBorder="1"/>
    <xf numFmtId="0" fontId="9" fillId="5" borderId="7" xfId="0" applyFont="1" applyFill="1" applyBorder="1" applyAlignment="1">
      <alignment horizontal="center"/>
    </xf>
    <xf numFmtId="0" fontId="0" fillId="5" borderId="0" xfId="0" applyFont="1" applyFill="1" applyAlignment="1" applyProtection="1">
      <alignment horizontal="center"/>
      <protection locked="0"/>
    </xf>
    <xf numFmtId="0" fontId="0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0" fillId="0" borderId="12" xfId="0" applyBorder="1" applyProtection="1">
      <protection locked="0"/>
    </xf>
    <xf numFmtId="0" fontId="0" fillId="0" borderId="4" xfId="0" applyFont="1" applyBorder="1" applyProtection="1">
      <protection locked="0"/>
    </xf>
    <xf numFmtId="0" fontId="9" fillId="0" borderId="11" xfId="0" applyFont="1" applyBorder="1"/>
    <xf numFmtId="0" fontId="16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1" xfId="0" applyNumberFormat="1" applyFont="1" applyBorder="1" applyAlignment="1" applyProtection="1">
      <alignment horizontal="center"/>
      <protection hidden="1"/>
    </xf>
    <xf numFmtId="20" fontId="0" fillId="0" borderId="0" xfId="0" applyNumberFormat="1" applyFont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right"/>
      <protection hidden="1"/>
    </xf>
    <xf numFmtId="20" fontId="6" fillId="0" borderId="0" xfId="0" applyNumberFormat="1" applyFont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9" xfId="0" applyBorder="1" applyProtection="1"/>
    <xf numFmtId="0" fontId="9" fillId="0" borderId="4" xfId="0" applyFont="1" applyBorder="1"/>
    <xf numFmtId="0" fontId="0" fillId="0" borderId="7" xfId="0" applyFont="1" applyBorder="1"/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0" borderId="7" xfId="0" applyFont="1" applyBorder="1"/>
    <xf numFmtId="0" fontId="5" fillId="0" borderId="0" xfId="0" applyFont="1" applyAlignment="1">
      <alignment horizontal="center"/>
    </xf>
    <xf numFmtId="0" fontId="14" fillId="0" borderId="5" xfId="0" applyFont="1" applyBorder="1"/>
    <xf numFmtId="0" fontId="14" fillId="0" borderId="9" xfId="0" applyFont="1" applyBorder="1" applyProtection="1">
      <protection locked="0"/>
    </xf>
    <xf numFmtId="0" fontId="0" fillId="5" borderId="9" xfId="0" applyFill="1" applyBorder="1" applyAlignment="1" applyProtection="1">
      <alignment horizontal="center"/>
      <protection locked="0"/>
    </xf>
    <xf numFmtId="0" fontId="5" fillId="0" borderId="2" xfId="0" applyFont="1" applyBorder="1" applyAlignment="1">
      <alignment horizontal="center"/>
    </xf>
    <xf numFmtId="20" fontId="0" fillId="0" borderId="4" xfId="0" applyNumberFormat="1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</xf>
    <xf numFmtId="0" fontId="0" fillId="0" borderId="12" xfId="0" applyFont="1" applyBorder="1" applyAlignment="1">
      <alignment horizontal="center"/>
    </xf>
    <xf numFmtId="0" fontId="5" fillId="0" borderId="6" xfId="0" applyFont="1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</xf>
    <xf numFmtId="0" fontId="0" fillId="0" borderId="0" xfId="0" applyProtection="1">
      <protection locked="0"/>
    </xf>
    <xf numFmtId="20" fontId="0" fillId="0" borderId="4" xfId="0" applyNumberFormat="1" applyBorder="1" applyAlignment="1">
      <alignment horizontal="left"/>
    </xf>
    <xf numFmtId="0" fontId="6" fillId="0" borderId="0" xfId="0" applyFont="1" applyAlignment="1" applyProtection="1">
      <alignment horizontal="center"/>
    </xf>
    <xf numFmtId="0" fontId="9" fillId="0" borderId="1" xfId="0" applyFont="1" applyBorder="1" applyAlignment="1" applyProtection="1">
      <alignment horizontal="center"/>
    </xf>
    <xf numFmtId="0" fontId="0" fillId="0" borderId="6" xfId="0" applyBorder="1" applyProtection="1"/>
    <xf numFmtId="20" fontId="0" fillId="0" borderId="11" xfId="0" applyNumberFormat="1" applyBorder="1" applyAlignment="1">
      <alignment horizontal="center"/>
    </xf>
    <xf numFmtId="21" fontId="7" fillId="0" borderId="0" xfId="0" applyNumberFormat="1" applyFont="1" applyAlignment="1" applyProtection="1">
      <alignment horizontal="center"/>
      <protection locked="0"/>
    </xf>
    <xf numFmtId="20" fontId="6" fillId="0" borderId="0" xfId="0" applyNumberFormat="1" applyFont="1" applyBorder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  <xf numFmtId="164" fontId="5" fillId="0" borderId="0" xfId="0" applyNumberFormat="1" applyFont="1" applyBorder="1" applyAlignment="1" applyProtection="1">
      <alignment horizontal="left"/>
      <protection hidden="1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0" fontId="0" fillId="5" borderId="2" xfId="0" applyFill="1" applyBorder="1"/>
    <xf numFmtId="0" fontId="0" fillId="5" borderId="4" xfId="0" applyFill="1" applyBorder="1"/>
    <xf numFmtId="0" fontId="9" fillId="5" borderId="4" xfId="0" applyFont="1" applyFill="1" applyBorder="1" applyAlignment="1">
      <alignment horizontal="center"/>
    </xf>
    <xf numFmtId="0" fontId="0" fillId="5" borderId="3" xfId="0" applyFill="1" applyBorder="1"/>
    <xf numFmtId="0" fontId="9" fillId="0" borderId="12" xfId="0" applyFont="1" applyBorder="1" applyAlignment="1">
      <alignment horizontal="center"/>
    </xf>
    <xf numFmtId="0" fontId="9" fillId="4" borderId="12" xfId="0" applyFont="1" applyFill="1" applyBorder="1"/>
    <xf numFmtId="0" fontId="9" fillId="0" borderId="0" xfId="0" applyFont="1" applyBorder="1" applyAlignment="1" applyProtection="1">
      <alignment horizontal="center"/>
      <protection locked="0"/>
    </xf>
    <xf numFmtId="0" fontId="8" fillId="0" borderId="9" xfId="0" applyFont="1" applyBorder="1" applyAlignment="1">
      <alignment horizontal="center"/>
    </xf>
    <xf numFmtId="0" fontId="9" fillId="0" borderId="5" xfId="0" applyFont="1" applyBorder="1"/>
    <xf numFmtId="164" fontId="9" fillId="0" borderId="1" xfId="0" applyNumberFormat="1" applyFont="1" applyBorder="1" applyAlignment="1" applyProtection="1">
      <alignment horizontal="center"/>
      <protection hidden="1"/>
    </xf>
    <xf numFmtId="164" fontId="9" fillId="0" borderId="8" xfId="0" applyNumberFormat="1" applyFont="1" applyBorder="1" applyAlignment="1" applyProtection="1">
      <alignment horizontal="center"/>
      <protection hidden="1"/>
    </xf>
    <xf numFmtId="0" fontId="16" fillId="0" borderId="7" xfId="0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4" xfId="0" applyFont="1" applyBorder="1" applyAlignment="1" applyProtection="1">
      <alignment horizontal="center"/>
      <protection locked="0"/>
    </xf>
    <xf numFmtId="0" fontId="14" fillId="0" borderId="9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/>
    </xf>
    <xf numFmtId="0" fontId="9" fillId="0" borderId="6" xfId="0" applyFont="1" applyBorder="1" applyProtection="1">
      <protection locked="0"/>
    </xf>
    <xf numFmtId="0" fontId="15" fillId="0" borderId="6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9" fillId="0" borderId="4" xfId="0" applyFont="1" applyBorder="1" applyProtection="1">
      <protection locked="0"/>
    </xf>
    <xf numFmtId="0" fontId="14" fillId="4" borderId="4" xfId="0" applyFont="1" applyFill="1" applyBorder="1" applyAlignment="1">
      <alignment horizontal="right"/>
    </xf>
    <xf numFmtId="0" fontId="14" fillId="4" borderId="4" xfId="0" applyFont="1" applyFill="1" applyBorder="1" applyAlignment="1">
      <alignment horizontal="center"/>
    </xf>
    <xf numFmtId="0" fontId="9" fillId="0" borderId="1" xfId="0" applyFont="1" applyBorder="1" applyProtection="1">
      <protection locked="0"/>
    </xf>
    <xf numFmtId="0" fontId="14" fillId="4" borderId="0" xfId="0" applyFont="1" applyFill="1" applyBorder="1" applyAlignment="1" applyProtection="1">
      <alignment horizontal="right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16" fillId="0" borderId="1" xfId="0" applyFont="1" applyBorder="1" applyProtection="1">
      <protection locked="0"/>
    </xf>
    <xf numFmtId="0" fontId="16" fillId="0" borderId="1" xfId="0" applyFont="1" applyBorder="1" applyAlignment="1" applyProtection="1">
      <alignment horizontal="center"/>
      <protection locked="0"/>
    </xf>
    <xf numFmtId="0" fontId="9" fillId="0" borderId="0" xfId="0" applyFont="1" applyBorder="1" applyProtection="1"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9" fillId="0" borderId="12" xfId="0" applyFont="1" applyBorder="1" applyProtection="1">
      <protection locked="0"/>
    </xf>
    <xf numFmtId="0" fontId="14" fillId="4" borderId="12" xfId="0" applyFont="1" applyFill="1" applyBorder="1" applyAlignment="1">
      <alignment horizontal="right"/>
    </xf>
    <xf numFmtId="0" fontId="14" fillId="4" borderId="12" xfId="0" applyFont="1" applyFill="1" applyBorder="1" applyAlignment="1">
      <alignment horizontal="center"/>
    </xf>
    <xf numFmtId="0" fontId="23" fillId="0" borderId="7" xfId="0" applyFont="1" applyBorder="1"/>
    <xf numFmtId="0" fontId="23" fillId="0" borderId="1" xfId="0" applyFont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0" xfId="0" applyFont="1"/>
    <xf numFmtId="0" fontId="23" fillId="0" borderId="8" xfId="0" applyFont="1" applyBorder="1"/>
    <xf numFmtId="0" fontId="6" fillId="0" borderId="9" xfId="0" applyFont="1" applyBorder="1" applyAlignment="1">
      <alignment horizontal="center"/>
    </xf>
    <xf numFmtId="0" fontId="0" fillId="0" borderId="1" xfId="0" applyFont="1" applyBorder="1" applyProtection="1"/>
    <xf numFmtId="0" fontId="0" fillId="0" borderId="0" xfId="0" applyAlignment="1" applyProtection="1">
      <alignment horizontal="center"/>
      <protection locked="0"/>
    </xf>
    <xf numFmtId="20" fontId="11" fillId="0" borderId="0" xfId="0" applyNumberFormat="1" applyFont="1" applyAlignment="1">
      <alignment horizontal="center"/>
    </xf>
    <xf numFmtId="0" fontId="5" fillId="0" borderId="7" xfId="0" applyFont="1" applyBorder="1" applyAlignment="1">
      <alignment horizontal="right"/>
    </xf>
    <xf numFmtId="0" fontId="5" fillId="0" borderId="6" xfId="0" applyFont="1" applyBorder="1"/>
    <xf numFmtId="0" fontId="5" fillId="0" borderId="3" xfId="0" applyFont="1" applyBorder="1" applyAlignment="1">
      <alignment horizontal="center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0" fillId="5" borderId="0" xfId="0" applyFont="1" applyFill="1" applyBorder="1" applyAlignment="1">
      <alignment horizontal="center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4" borderId="7" xfId="0" applyFill="1" applyBorder="1"/>
    <xf numFmtId="0" fontId="5" fillId="0" borderId="3" xfId="0" applyFont="1" applyBorder="1"/>
    <xf numFmtId="0" fontId="5" fillId="4" borderId="12" xfId="0" applyFont="1" applyFill="1" applyBorder="1"/>
    <xf numFmtId="0" fontId="0" fillId="4" borderId="13" xfId="0" applyFill="1" applyBorder="1"/>
    <xf numFmtId="0" fontId="0" fillId="0" borderId="6" xfId="0" applyFont="1" applyBorder="1" applyAlignment="1">
      <alignment horizontal="center"/>
    </xf>
    <xf numFmtId="0" fontId="9" fillId="2" borderId="9" xfId="0" applyFont="1" applyFill="1" applyBorder="1" applyAlignment="1">
      <alignment horizontal="right"/>
    </xf>
    <xf numFmtId="0" fontId="5" fillId="0" borderId="8" xfId="0" applyFont="1" applyBorder="1"/>
    <xf numFmtId="0" fontId="5" fillId="0" borderId="13" xfId="0" applyFont="1" applyBorder="1"/>
    <xf numFmtId="0" fontId="0" fillId="0" borderId="2" xfId="0" applyFont="1" applyBorder="1" applyAlignment="1">
      <alignment horizontal="center"/>
    </xf>
    <xf numFmtId="0" fontId="0" fillId="4" borderId="11" xfId="0" applyFill="1" applyBorder="1" applyAlignment="1">
      <alignment horizontal="center"/>
    </xf>
    <xf numFmtId="20" fontId="0" fillId="0" borderId="5" xfId="0" applyNumberFormat="1" applyFont="1" applyBorder="1" applyAlignment="1" applyProtection="1">
      <alignment horizontal="center"/>
    </xf>
    <xf numFmtId="0" fontId="9" fillId="0" borderId="1" xfId="0" applyNumberFormat="1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/>
      <protection hidden="1"/>
    </xf>
    <xf numFmtId="0" fontId="9" fillId="0" borderId="1" xfId="0" applyNumberFormat="1" applyFont="1" applyBorder="1" applyAlignment="1" applyProtection="1">
      <alignment horizontal="right"/>
      <protection hidden="1"/>
    </xf>
    <xf numFmtId="0" fontId="9" fillId="0" borderId="1" xfId="0" applyFon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20" fontId="0" fillId="0" borderId="2" xfId="0" applyNumberFormat="1" applyBorder="1" applyAlignment="1">
      <alignment horizontal="center"/>
    </xf>
    <xf numFmtId="20" fontId="0" fillId="0" borderId="7" xfId="0" applyNumberFormat="1" applyBorder="1" applyAlignment="1" applyProtection="1">
      <alignment horizontal="center"/>
      <protection locked="0"/>
    </xf>
    <xf numFmtId="20" fontId="0" fillId="4" borderId="7" xfId="0" applyNumberFormat="1" applyFill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1" xfId="0" applyFont="1" applyBorder="1" applyProtection="1">
      <protection locked="0"/>
    </xf>
    <xf numFmtId="0" fontId="14" fillId="0" borderId="9" xfId="0" applyFont="1" applyBorder="1"/>
    <xf numFmtId="0" fontId="0" fillId="4" borderId="0" xfId="0" applyFill="1" applyAlignment="1">
      <alignment horizontal="center"/>
    </xf>
    <xf numFmtId="164" fontId="5" fillId="0" borderId="0" xfId="0" applyNumberFormat="1" applyFont="1"/>
    <xf numFmtId="0" fontId="5" fillId="0" borderId="2" xfId="0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164" fontId="5" fillId="0" borderId="12" xfId="0" applyNumberFormat="1" applyFont="1" applyBorder="1"/>
    <xf numFmtId="164" fontId="0" fillId="0" borderId="12" xfId="0" applyNumberFormat="1" applyBorder="1"/>
    <xf numFmtId="0" fontId="11" fillId="0" borderId="1" xfId="0" applyFont="1" applyBorder="1" applyAlignment="1">
      <alignment horizontal="center"/>
    </xf>
    <xf numFmtId="20" fontId="26" fillId="0" borderId="0" xfId="0" applyNumberFormat="1" applyFont="1" applyBorder="1" applyAlignment="1" applyProtection="1">
      <alignment horizontal="center"/>
      <protection locked="0"/>
    </xf>
    <xf numFmtId="0" fontId="26" fillId="0" borderId="0" xfId="0" applyFont="1" applyBorder="1" applyAlignment="1" applyProtection="1">
      <alignment horizontal="center"/>
      <protection locked="0"/>
    </xf>
    <xf numFmtId="164" fontId="8" fillId="0" borderId="0" xfId="0" applyNumberFormat="1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5" fillId="4" borderId="0" xfId="0" applyFont="1" applyFill="1" applyBorder="1" applyAlignment="1" applyProtection="1">
      <alignment horizontal="right"/>
      <protection locked="0"/>
    </xf>
    <xf numFmtId="0" fontId="27" fillId="0" borderId="0" xfId="0" applyFont="1"/>
    <xf numFmtId="0" fontId="0" fillId="5" borderId="9" xfId="0" applyFill="1" applyBorder="1" applyAlignment="1" applyProtection="1">
      <alignment horizontal="center"/>
      <protection hidden="1"/>
    </xf>
    <xf numFmtId="0" fontId="0" fillId="5" borderId="5" xfId="0" applyFill="1" applyBorder="1" applyAlignment="1" applyProtection="1">
      <alignment horizontal="center"/>
      <protection hidden="1"/>
    </xf>
    <xf numFmtId="164" fontId="5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5" borderId="5" xfId="0" applyFont="1" applyFill="1" applyBorder="1"/>
    <xf numFmtId="0" fontId="9" fillId="5" borderId="6" xfId="0" applyFont="1" applyFill="1" applyBorder="1"/>
    <xf numFmtId="0" fontId="12" fillId="0" borderId="0" xfId="0" applyFon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hidden="1"/>
    </xf>
    <xf numFmtId="0" fontId="0" fillId="4" borderId="8" xfId="0" applyFont="1" applyFill="1" applyBorder="1"/>
    <xf numFmtId="0" fontId="0" fillId="0" borderId="0" xfId="0" applyProtection="1">
      <protection hidden="1"/>
    </xf>
    <xf numFmtId="0" fontId="9" fillId="0" borderId="6" xfId="0" applyFont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5" fillId="0" borderId="0" xfId="0" applyFont="1" applyBorder="1" applyAlignment="1"/>
    <xf numFmtId="164" fontId="5" fillId="0" borderId="1" xfId="0" applyNumberFormat="1" applyFont="1" applyBorder="1" applyAlignment="1">
      <alignment horizontal="right"/>
    </xf>
    <xf numFmtId="164" fontId="5" fillId="0" borderId="0" xfId="0" applyNumberFormat="1" applyFont="1" applyBorder="1" applyAlignment="1"/>
    <xf numFmtId="0" fontId="5" fillId="0" borderId="0" xfId="0" applyFont="1" applyAlignment="1"/>
    <xf numFmtId="164" fontId="5" fillId="0" borderId="0" xfId="0" applyNumberFormat="1" applyFont="1" applyBorder="1" applyAlignment="1">
      <alignment horizontal="right"/>
    </xf>
    <xf numFmtId="20" fontId="8" fillId="0" borderId="2" xfId="0" applyNumberFormat="1" applyFont="1" applyBorder="1" applyAlignment="1">
      <alignment horizontal="center"/>
    </xf>
    <xf numFmtId="0" fontId="5" fillId="4" borderId="0" xfId="0" applyFont="1" applyFill="1" applyBorder="1" applyAlignment="1"/>
    <xf numFmtId="0" fontId="5" fillId="0" borderId="0" xfId="0" applyFont="1" applyBorder="1" applyAlignment="1" applyProtection="1">
      <protection hidden="1"/>
    </xf>
    <xf numFmtId="164" fontId="5" fillId="0" borderId="0" xfId="0" applyNumberFormat="1" applyFont="1" applyBorder="1" applyAlignment="1" applyProtection="1">
      <protection hidden="1"/>
    </xf>
    <xf numFmtId="0" fontId="0" fillId="4" borderId="0" xfId="0" applyFont="1" applyFill="1" applyBorder="1" applyAlignment="1" applyProtection="1">
      <alignment horizontal="left"/>
      <protection locked="0"/>
    </xf>
    <xf numFmtId="0" fontId="0" fillId="0" borderId="5" xfId="0" applyFont="1" applyBorder="1"/>
    <xf numFmtId="0" fontId="0" fillId="0" borderId="9" xfId="0" applyFont="1" applyBorder="1"/>
    <xf numFmtId="0" fontId="0" fillId="0" borderId="6" xfId="0" applyFont="1" applyBorder="1"/>
    <xf numFmtId="0" fontId="0" fillId="4" borderId="9" xfId="0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right"/>
      <protection locked="0"/>
    </xf>
    <xf numFmtId="0" fontId="0" fillId="4" borderId="9" xfId="0" applyFill="1" applyBorder="1" applyProtection="1">
      <protection locked="0"/>
    </xf>
    <xf numFmtId="0" fontId="24" fillId="2" borderId="9" xfId="0" applyFont="1" applyFill="1" applyBorder="1" applyAlignment="1">
      <alignment horizontal="center"/>
    </xf>
    <xf numFmtId="0" fontId="24" fillId="0" borderId="9" xfId="0" applyFont="1" applyBorder="1" applyAlignment="1"/>
    <xf numFmtId="0" fontId="24" fillId="2" borderId="9" xfId="0" applyFont="1" applyFill="1" applyBorder="1" applyAlignment="1"/>
    <xf numFmtId="0" fontId="5" fillId="2" borderId="9" xfId="0" applyFont="1" applyFill="1" applyBorder="1" applyAlignment="1"/>
    <xf numFmtId="0" fontId="5" fillId="0" borderId="9" xfId="0" applyFont="1" applyBorder="1" applyAlignment="1"/>
    <xf numFmtId="20" fontId="9" fillId="0" borderId="1" xfId="0" applyNumberFormat="1" applyFont="1" applyBorder="1" applyAlignment="1">
      <alignment horizontal="center"/>
    </xf>
    <xf numFmtId="0" fontId="9" fillId="0" borderId="4" xfId="0" applyFont="1" applyBorder="1" applyAlignment="1">
      <alignment horizontal="right"/>
    </xf>
    <xf numFmtId="0" fontId="5" fillId="0" borderId="4" xfId="0" applyFont="1" applyBorder="1" applyAlignment="1"/>
    <xf numFmtId="0" fontId="5" fillId="0" borderId="12" xfId="0" applyFont="1" applyBorder="1" applyAlignment="1"/>
    <xf numFmtId="0" fontId="9" fillId="0" borderId="0" xfId="0" applyFont="1" applyBorder="1" applyAlignment="1" applyProtection="1">
      <alignment horizontal="center"/>
      <protection hidden="1"/>
    </xf>
    <xf numFmtId="0" fontId="9" fillId="0" borderId="5" xfId="0" applyFont="1" applyBorder="1" applyAlignment="1" applyProtection="1">
      <alignment horizontal="center"/>
    </xf>
    <xf numFmtId="0" fontId="0" fillId="0" borderId="7" xfId="0" applyFont="1" applyBorder="1" applyAlignment="1">
      <alignment horizontal="center"/>
    </xf>
    <xf numFmtId="0" fontId="8" fillId="0" borderId="0" xfId="0" applyFont="1"/>
    <xf numFmtId="0" fontId="0" fillId="0" borderId="12" xfId="0" applyFont="1" applyBorder="1" applyProtection="1"/>
    <xf numFmtId="20" fontId="8" fillId="0" borderId="10" xfId="0" applyNumberFormat="1" applyFont="1" applyBorder="1" applyAlignment="1">
      <alignment horizontal="center"/>
    </xf>
    <xf numFmtId="0" fontId="9" fillId="0" borderId="6" xfId="0" applyFont="1" applyBorder="1"/>
    <xf numFmtId="0" fontId="9" fillId="5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Border="1" applyAlignment="1" applyProtection="1">
      <alignment horizontal="center"/>
      <protection locked="0"/>
    </xf>
    <xf numFmtId="0" fontId="0" fillId="5" borderId="0" xfId="0" applyFill="1" applyBorder="1" applyAlignment="1">
      <alignment horizontal="center"/>
    </xf>
    <xf numFmtId="0" fontId="9" fillId="5" borderId="0" xfId="0" applyFont="1" applyFill="1" applyBorder="1"/>
    <xf numFmtId="0" fontId="14" fillId="0" borderId="5" xfId="0" applyFont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0" fontId="9" fillId="0" borderId="3" xfId="0" applyFont="1" applyBorder="1"/>
    <xf numFmtId="0" fontId="9" fillId="0" borderId="12" xfId="0" applyFont="1" applyBorder="1"/>
    <xf numFmtId="0" fontId="10" fillId="0" borderId="1" xfId="0" applyFont="1" applyBorder="1" applyAlignment="1" applyProtection="1">
      <alignment horizontal="center" textRotation="255"/>
      <protection hidden="1"/>
    </xf>
    <xf numFmtId="49" fontId="22" fillId="0" borderId="1" xfId="0" applyNumberFormat="1" applyFont="1" applyBorder="1" applyAlignment="1">
      <alignment horizontal="center" textRotation="255"/>
    </xf>
    <xf numFmtId="0" fontId="5" fillId="0" borderId="0" xfId="0" applyFont="1" applyProtection="1">
      <protection hidden="1"/>
    </xf>
    <xf numFmtId="164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0" fontId="0" fillId="0" borderId="0" xfId="0" applyFont="1" applyBorder="1" applyAlignment="1" applyProtection="1">
      <alignment horizontal="center"/>
      <protection locked="0" hidden="1"/>
    </xf>
    <xf numFmtId="0" fontId="5" fillId="0" borderId="0" xfId="0" applyFont="1" applyBorder="1" applyAlignment="1" applyProtection="1">
      <alignment horizontal="center"/>
      <protection locked="0" hidden="1"/>
    </xf>
    <xf numFmtId="164" fontId="5" fillId="0" borderId="0" xfId="0" applyNumberFormat="1" applyFont="1" applyBorder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left"/>
      <protection locked="0" hidden="1"/>
    </xf>
    <xf numFmtId="0" fontId="4" fillId="0" borderId="0" xfId="0" applyFont="1" applyAlignment="1">
      <alignment horizontal="center"/>
    </xf>
    <xf numFmtId="0" fontId="9" fillId="0" borderId="3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right"/>
    </xf>
    <xf numFmtId="0" fontId="0" fillId="0" borderId="8" xfId="0" applyFill="1" applyBorder="1"/>
    <xf numFmtId="1" fontId="0" fillId="5" borderId="0" xfId="0" applyNumberFormat="1" applyFont="1" applyFill="1" applyAlignment="1" applyProtection="1">
      <alignment horizontal="center"/>
      <protection locked="0"/>
    </xf>
    <xf numFmtId="0" fontId="9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20" fontId="0" fillId="0" borderId="0" xfId="0" applyNumberFormat="1" applyBorder="1" applyAlignment="1">
      <alignment horizontal="left"/>
    </xf>
    <xf numFmtId="164" fontId="16" fillId="0" borderId="1" xfId="0" applyNumberFormat="1" applyFont="1" applyBorder="1" applyAlignment="1">
      <alignment horizontal="center"/>
    </xf>
    <xf numFmtId="164" fontId="0" fillId="0" borderId="0" xfId="0" applyNumberFormat="1" applyBorder="1"/>
    <xf numFmtId="0" fontId="26" fillId="0" borderId="1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right"/>
      <protection hidden="1"/>
    </xf>
    <xf numFmtId="0" fontId="5" fillId="0" borderId="9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9" xfId="0" applyFont="1" applyBorder="1" applyAlignment="1">
      <alignment horizontal="right"/>
    </xf>
    <xf numFmtId="0" fontId="16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</xf>
    <xf numFmtId="0" fontId="28" fillId="2" borderId="9" xfId="0" applyFont="1" applyFill="1" applyBorder="1" applyAlignment="1">
      <alignment horizontal="center"/>
    </xf>
    <xf numFmtId="0" fontId="0" fillId="5" borderId="0" xfId="0" applyFill="1" applyProtection="1">
      <protection locked="0"/>
    </xf>
    <xf numFmtId="1" fontId="0" fillId="5" borderId="0" xfId="0" applyNumberFormat="1" applyFill="1" applyProtection="1">
      <protection locked="0"/>
    </xf>
    <xf numFmtId="0" fontId="16" fillId="0" borderId="1" xfId="0" applyFont="1" applyBorder="1" applyAlignment="1">
      <alignment horizontal="right"/>
    </xf>
    <xf numFmtId="0" fontId="6" fillId="0" borderId="0" xfId="0" applyFont="1" applyBorder="1" applyAlignment="1" applyProtection="1">
      <alignment horizontal="center"/>
      <protection locked="0" hidden="1"/>
    </xf>
    <xf numFmtId="20" fontId="6" fillId="0" borderId="0" xfId="0" applyNumberFormat="1" applyFont="1" applyAlignment="1" applyProtection="1">
      <alignment horizontal="center"/>
      <protection locked="0" hidden="1"/>
    </xf>
    <xf numFmtId="20" fontId="6" fillId="0" borderId="0" xfId="0" applyNumberFormat="1" applyFont="1" applyBorder="1" applyAlignment="1" applyProtection="1">
      <alignment horizontal="center"/>
      <protection locked="0" hidden="1"/>
    </xf>
    <xf numFmtId="0" fontId="0" fillId="0" borderId="0" xfId="0" applyProtection="1">
      <protection locked="0" hidden="1"/>
    </xf>
    <xf numFmtId="0" fontId="9" fillId="0" borderId="0" xfId="0" applyFont="1" applyBorder="1" applyAlignment="1" applyProtection="1">
      <alignment horizontal="center"/>
      <protection locked="0" hidden="1"/>
    </xf>
    <xf numFmtId="164" fontId="5" fillId="0" borderId="0" xfId="0" applyNumberFormat="1" applyFont="1" applyBorder="1" applyAlignment="1" applyProtection="1">
      <alignment horizontal="right"/>
      <protection locked="0" hidden="1"/>
    </xf>
    <xf numFmtId="20" fontId="9" fillId="0" borderId="0" xfId="0" applyNumberFormat="1" applyFont="1" applyAlignment="1" applyProtection="1">
      <alignment horizontal="center"/>
      <protection locked="0" hidden="1"/>
    </xf>
    <xf numFmtId="0" fontId="0" fillId="0" borderId="0" xfId="0" applyFont="1" applyAlignment="1" applyProtection="1">
      <alignment horizontal="center"/>
      <protection locked="0" hidden="1"/>
    </xf>
    <xf numFmtId="20" fontId="0" fillId="0" borderId="0" xfId="0" applyNumberFormat="1" applyFont="1" applyBorder="1" applyAlignment="1" applyProtection="1">
      <alignment horizontal="center"/>
      <protection locked="0" hidden="1"/>
    </xf>
    <xf numFmtId="0" fontId="0" fillId="0" borderId="0" xfId="0" applyFont="1" applyProtection="1">
      <protection locked="0" hidden="1"/>
    </xf>
    <xf numFmtId="0" fontId="0" fillId="0" borderId="0" xfId="0" applyFont="1" applyBorder="1" applyAlignment="1" applyProtection="1">
      <alignment horizontal="center"/>
      <protection hidden="1"/>
    </xf>
    <xf numFmtId="20" fontId="0" fillId="0" borderId="0" xfId="0" applyNumberFormat="1" applyBorder="1" applyAlignment="1" applyProtection="1">
      <alignment horizontal="center"/>
      <protection locked="0" hidden="1"/>
    </xf>
    <xf numFmtId="20" fontId="0" fillId="0" borderId="0" xfId="0" applyNumberFormat="1" applyFont="1" applyAlignment="1" applyProtection="1">
      <alignment horizontal="center"/>
      <protection locked="0" hidden="1"/>
    </xf>
    <xf numFmtId="20" fontId="0" fillId="0" borderId="0" xfId="0" applyNumberFormat="1" applyFont="1" applyAlignment="1" applyProtection="1">
      <alignment horizontal="center"/>
      <protection hidden="1"/>
    </xf>
    <xf numFmtId="0" fontId="0" fillId="0" borderId="0" xfId="0" applyFont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locked="0" hidden="1"/>
    </xf>
    <xf numFmtId="0" fontId="5" fillId="0" borderId="0" xfId="0" applyFont="1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0" fillId="0" borderId="0" xfId="0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 textRotation="255"/>
      <protection hidden="1"/>
    </xf>
    <xf numFmtId="49" fontId="22" fillId="0" borderId="0" xfId="0" applyNumberFormat="1" applyFont="1" applyBorder="1" applyAlignment="1">
      <alignment horizontal="center" textRotation="255"/>
    </xf>
    <xf numFmtId="0" fontId="22" fillId="0" borderId="1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20" fontId="0" fillId="0" borderId="14" xfId="0" applyNumberForma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19" fillId="4" borderId="15" xfId="0" applyFont="1" applyFill="1" applyBorder="1" applyAlignment="1">
      <alignment horizontal="center"/>
    </xf>
    <xf numFmtId="0" fontId="18" fillId="4" borderId="15" xfId="0" applyFont="1" applyFill="1" applyBorder="1" applyAlignment="1">
      <alignment horizontal="center"/>
    </xf>
    <xf numFmtId="20" fontId="0" fillId="0" borderId="17" xfId="0" applyNumberForma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19" fillId="4" borderId="20" xfId="0" applyFont="1" applyFill="1" applyBorder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5" xfId="0" applyFont="1" applyBorder="1"/>
    <xf numFmtId="20" fontId="0" fillId="0" borderId="15" xfId="0" applyNumberFormat="1" applyFont="1" applyBorder="1" applyAlignment="1">
      <alignment horizontal="center"/>
    </xf>
    <xf numFmtId="0" fontId="5" fillId="0" borderId="20" xfId="0" applyFont="1" applyBorder="1"/>
    <xf numFmtId="164" fontId="5" fillId="0" borderId="20" xfId="0" applyNumberFormat="1" applyFont="1" applyBorder="1"/>
    <xf numFmtId="164" fontId="0" fillId="0" borderId="20" xfId="0" applyNumberFormat="1" applyBorder="1"/>
    <xf numFmtId="0" fontId="5" fillId="0" borderId="2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20" fillId="2" borderId="27" xfId="0" applyFont="1" applyFill="1" applyBorder="1" applyAlignment="1">
      <alignment horizontal="center"/>
    </xf>
    <xf numFmtId="0" fontId="21" fillId="2" borderId="27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22" fillId="0" borderId="0" xfId="0" applyFont="1" applyProtection="1">
      <protection hidden="1"/>
    </xf>
    <xf numFmtId="0" fontId="22" fillId="0" borderId="0" xfId="0" applyFont="1" applyAlignment="1" applyProtection="1">
      <alignment horizontal="center"/>
      <protection hidden="1"/>
    </xf>
    <xf numFmtId="0" fontId="22" fillId="0" borderId="8" xfId="0" applyFont="1" applyBorder="1" applyProtection="1">
      <protection hidden="1"/>
    </xf>
    <xf numFmtId="0" fontId="5" fillId="0" borderId="25" xfId="0" applyFont="1" applyBorder="1" applyAlignment="1" applyProtection="1">
      <alignment horizontal="center"/>
      <protection locked="0"/>
    </xf>
    <xf numFmtId="0" fontId="22" fillId="0" borderId="1" xfId="0" applyFont="1" applyBorder="1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164" fontId="5" fillId="0" borderId="5" xfId="0" applyNumberFormat="1" applyFont="1" applyBorder="1" applyAlignment="1" applyProtection="1">
      <alignment horizontal="center"/>
      <protection hidden="1"/>
    </xf>
    <xf numFmtId="0" fontId="5" fillId="0" borderId="17" xfId="0" applyFont="1" applyBorder="1" applyAlignment="1" applyProtection="1">
      <alignment horizontal="center"/>
    </xf>
    <xf numFmtId="20" fontId="0" fillId="0" borderId="17" xfId="0" applyNumberFormat="1" applyFont="1" applyBorder="1" applyAlignment="1" applyProtection="1">
      <alignment horizontal="center"/>
      <protection locked="0"/>
    </xf>
    <xf numFmtId="0" fontId="5" fillId="0" borderId="17" xfId="0" applyFont="1" applyBorder="1" applyAlignment="1">
      <alignment horizontal="center"/>
    </xf>
    <xf numFmtId="0" fontId="29" fillId="0" borderId="1" xfId="0" applyFont="1" applyBorder="1" applyAlignment="1" applyProtection="1">
      <alignment horizontal="center"/>
      <protection locked="0"/>
    </xf>
    <xf numFmtId="0" fontId="29" fillId="0" borderId="1" xfId="0" applyFont="1" applyBorder="1" applyAlignment="1">
      <alignment horizontal="center"/>
    </xf>
    <xf numFmtId="0" fontId="29" fillId="0" borderId="5" xfId="0" applyFont="1" applyBorder="1" applyAlignment="1" applyProtection="1">
      <alignment horizontal="center"/>
      <protection locked="0"/>
    </xf>
    <xf numFmtId="0" fontId="29" fillId="0" borderId="6" xfId="0" applyFont="1" applyBorder="1" applyAlignment="1" applyProtection="1">
      <alignment horizontal="center"/>
      <protection locked="0"/>
    </xf>
    <xf numFmtId="0" fontId="29" fillId="0" borderId="1" xfId="0" applyFont="1" applyBorder="1" applyAlignment="1" applyProtection="1">
      <alignment horizontal="center"/>
    </xf>
    <xf numFmtId="0" fontId="29" fillId="0" borderId="9" xfId="0" applyFont="1" applyBorder="1" applyAlignment="1" applyProtection="1">
      <alignment horizontal="center"/>
    </xf>
    <xf numFmtId="0" fontId="11" fillId="0" borderId="4" xfId="0" applyFont="1" applyBorder="1"/>
    <xf numFmtId="0" fontId="31" fillId="0" borderId="6" xfId="0" applyFont="1" applyBorder="1" applyAlignment="1" applyProtection="1">
      <alignment horizontal="center"/>
      <protection locked="0"/>
    </xf>
    <xf numFmtId="0" fontId="31" fillId="0" borderId="5" xfId="0" applyFont="1" applyBorder="1" applyAlignment="1" applyProtection="1">
      <alignment horizontal="center"/>
      <protection locked="0"/>
    </xf>
    <xf numFmtId="0" fontId="29" fillId="0" borderId="25" xfId="0" applyFont="1" applyBorder="1" applyAlignment="1" applyProtection="1">
      <alignment horizontal="center"/>
    </xf>
    <xf numFmtId="0" fontId="14" fillId="0" borderId="2" xfId="0" applyFont="1" applyBorder="1"/>
    <xf numFmtId="0" fontId="5" fillId="0" borderId="26" xfId="0" applyFont="1" applyBorder="1" applyProtection="1">
      <protection locked="0"/>
    </xf>
    <xf numFmtId="0" fontId="11" fillId="0" borderId="0" xfId="0" applyFont="1"/>
    <xf numFmtId="0" fontId="11" fillId="0" borderId="3" xfId="0" applyFont="1" applyBorder="1"/>
    <xf numFmtId="0" fontId="11" fillId="0" borderId="8" xfId="0" applyFont="1" applyBorder="1"/>
    <xf numFmtId="20" fontId="11" fillId="0" borderId="7" xfId="0" applyNumberFormat="1" applyFont="1" applyBorder="1" applyAlignment="1">
      <alignment horizontal="center"/>
    </xf>
    <xf numFmtId="0" fontId="30" fillId="0" borderId="9" xfId="0" applyFont="1" applyBorder="1"/>
    <xf numFmtId="0" fontId="30" fillId="0" borderId="9" xfId="0" applyFont="1" applyBorder="1" applyAlignment="1">
      <alignment horizontal="center"/>
    </xf>
    <xf numFmtId="0" fontId="11" fillId="0" borderId="9" xfId="0" applyFont="1" applyBorder="1"/>
    <xf numFmtId="0" fontId="11" fillId="0" borderId="9" xfId="0" applyFont="1" applyBorder="1" applyAlignment="1">
      <alignment horizontal="center"/>
    </xf>
    <xf numFmtId="164" fontId="5" fillId="0" borderId="1" xfId="0" applyNumberFormat="1" applyFont="1" applyBorder="1" applyAlignment="1" applyProtection="1">
      <alignment horizontal="center"/>
      <protection locked="0" hidden="1"/>
    </xf>
    <xf numFmtId="164" fontId="5" fillId="0" borderId="1" xfId="0" applyNumberFormat="1" applyFont="1" applyBorder="1" applyAlignment="1" applyProtection="1">
      <alignment horizontal="right"/>
      <protection locked="0" hidden="1"/>
    </xf>
    <xf numFmtId="164" fontId="13" fillId="0" borderId="1" xfId="0" applyNumberFormat="1" applyFont="1" applyBorder="1" applyAlignment="1" applyProtection="1">
      <alignment horizontal="right"/>
      <protection locked="0" hidden="1"/>
    </xf>
    <xf numFmtId="20" fontId="7" fillId="0" borderId="1" xfId="0" applyNumberFormat="1" applyFont="1" applyBorder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 hidden="1"/>
    </xf>
    <xf numFmtId="0" fontId="7" fillId="0" borderId="0" xfId="0" applyFont="1" applyAlignment="1" applyProtection="1">
      <alignment horizontal="center"/>
      <protection locked="0" hidden="1"/>
    </xf>
    <xf numFmtId="0" fontId="5" fillId="0" borderId="0" xfId="0" applyFont="1" applyBorder="1" applyAlignment="1" applyProtection="1">
      <protection locked="0" hidden="1"/>
    </xf>
    <xf numFmtId="0" fontId="7" fillId="0" borderId="0" xfId="0" applyFont="1" applyBorder="1" applyAlignment="1" applyProtection="1">
      <alignment horizontal="center"/>
      <protection locked="0" hidden="1"/>
    </xf>
    <xf numFmtId="20" fontId="7" fillId="0" borderId="0" xfId="0" applyNumberFormat="1" applyFont="1" applyAlignment="1" applyProtection="1">
      <alignment horizontal="center"/>
      <protection locked="0" hidden="1"/>
    </xf>
    <xf numFmtId="0" fontId="7" fillId="0" borderId="0" xfId="0" applyFont="1" applyAlignment="1" applyProtection="1">
      <alignment horizontal="left"/>
      <protection locked="0" hidden="1"/>
    </xf>
    <xf numFmtId="20" fontId="0" fillId="0" borderId="12" xfId="0" applyNumberFormat="1" applyBorder="1" applyAlignment="1" applyProtection="1">
      <alignment vertical="center"/>
      <protection locked="0"/>
    </xf>
    <xf numFmtId="20" fontId="0" fillId="0" borderId="0" xfId="0" applyNumberFormat="1" applyAlignment="1" applyProtection="1">
      <alignment vertical="center"/>
      <protection locked="0"/>
    </xf>
    <xf numFmtId="0" fontId="0" fillId="0" borderId="0" xfId="0" applyFont="1" applyBorder="1" applyAlignment="1" applyProtection="1">
      <protection locked="0" hidden="1"/>
    </xf>
    <xf numFmtId="0" fontId="6" fillId="0" borderId="0" xfId="0" applyFont="1" applyAlignment="1" applyProtection="1">
      <alignment horizontal="center"/>
      <protection locked="0" hidden="1"/>
    </xf>
    <xf numFmtId="20" fontId="6" fillId="0" borderId="0" xfId="0" applyNumberFormat="1" applyFont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14" fillId="0" borderId="0" xfId="0" applyFont="1" applyBorder="1" applyAlignment="1" applyProtection="1">
      <alignment horizontal="center"/>
    </xf>
    <xf numFmtId="0" fontId="0" fillId="5" borderId="0" xfId="0" applyFont="1" applyFill="1" applyBorder="1" applyAlignment="1" applyProtection="1">
      <alignment horizontal="center"/>
    </xf>
    <xf numFmtId="0" fontId="29" fillId="0" borderId="0" xfId="0" applyFont="1" applyBorder="1" applyAlignment="1" applyProtection="1">
      <alignment horizontal="center"/>
    </xf>
    <xf numFmtId="0" fontId="15" fillId="2" borderId="0" xfId="0" applyFont="1" applyFill="1" applyBorder="1" applyAlignment="1">
      <alignment horizontal="center"/>
    </xf>
    <xf numFmtId="0" fontId="7" fillId="0" borderId="1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  <protection locked="0"/>
    </xf>
    <xf numFmtId="0" fontId="9" fillId="6" borderId="5" xfId="0" applyFont="1" applyFill="1" applyBorder="1" applyAlignment="1">
      <alignment horizontal="center"/>
    </xf>
    <xf numFmtId="0" fontId="14" fillId="6" borderId="9" xfId="0" applyFont="1" applyFill="1" applyBorder="1" applyProtection="1">
      <protection locked="0"/>
    </xf>
    <xf numFmtId="0" fontId="29" fillId="6" borderId="9" xfId="0" applyFont="1" applyFill="1" applyBorder="1" applyAlignment="1" applyProtection="1">
      <alignment horizontal="center"/>
    </xf>
    <xf numFmtId="0" fontId="14" fillId="6" borderId="9" xfId="0" applyFont="1" applyFill="1" applyBorder="1" applyAlignment="1" applyProtection="1">
      <alignment horizontal="center"/>
      <protection locked="0"/>
    </xf>
    <xf numFmtId="0" fontId="14" fillId="7" borderId="9" xfId="0" applyFont="1" applyFill="1" applyBorder="1" applyAlignment="1">
      <alignment horizontal="right"/>
    </xf>
    <xf numFmtId="0" fontId="14" fillId="7" borderId="9" xfId="0" applyFont="1" applyFill="1" applyBorder="1" applyAlignment="1">
      <alignment horizontal="center"/>
    </xf>
    <xf numFmtId="0" fontId="0" fillId="6" borderId="6" xfId="0" applyFill="1" applyBorder="1" applyProtection="1">
      <protection locked="0"/>
    </xf>
    <xf numFmtId="0" fontId="0" fillId="2" borderId="12" xfId="0" applyFont="1" applyFill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7" fillId="0" borderId="1" xfId="0" applyFont="1" applyBorder="1" applyAlignment="1" applyProtection="1">
      <alignment horizontal="center"/>
    </xf>
    <xf numFmtId="0" fontId="22" fillId="0" borderId="5" xfId="0" applyFont="1" applyBorder="1" applyAlignment="1">
      <alignment horizontal="center"/>
    </xf>
    <xf numFmtId="0" fontId="15" fillId="2" borderId="9" xfId="0" applyFont="1" applyFill="1" applyBorder="1" applyAlignment="1">
      <alignment horizontal="right"/>
    </xf>
    <xf numFmtId="0" fontId="15" fillId="2" borderId="9" xfId="0" applyFont="1" applyFill="1" applyBorder="1" applyAlignment="1"/>
    <xf numFmtId="0" fontId="9" fillId="0" borderId="0" xfId="0" applyFont="1" applyBorder="1" applyAlignment="1" applyProtection="1"/>
    <xf numFmtId="0" fontId="0" fillId="9" borderId="0" xfId="0" applyFill="1" applyProtection="1">
      <protection hidden="1"/>
    </xf>
    <xf numFmtId="0" fontId="0" fillId="10" borderId="0" xfId="0" applyFill="1" applyBorder="1" applyAlignment="1" applyProtection="1">
      <alignment horizontal="center"/>
      <protection hidden="1"/>
    </xf>
    <xf numFmtId="0" fontId="0" fillId="10" borderId="0" xfId="0" applyFont="1" applyFill="1" applyBorder="1" applyProtection="1">
      <protection hidden="1"/>
    </xf>
    <xf numFmtId="0" fontId="0" fillId="11" borderId="0" xfId="0" applyFill="1" applyProtection="1">
      <protection hidden="1"/>
    </xf>
    <xf numFmtId="0" fontId="0" fillId="11" borderId="0" xfId="0" applyFill="1" applyAlignment="1" applyProtection="1">
      <alignment horizontal="center"/>
      <protection hidden="1"/>
    </xf>
    <xf numFmtId="0" fontId="0" fillId="12" borderId="0" xfId="0" applyFill="1" applyAlignment="1" applyProtection="1">
      <alignment horizontal="center"/>
      <protection hidden="1"/>
    </xf>
    <xf numFmtId="0" fontId="0" fillId="12" borderId="0" xfId="0" applyFill="1" applyProtection="1">
      <protection hidden="1"/>
    </xf>
    <xf numFmtId="0" fontId="0" fillId="11" borderId="0" xfId="0" applyFill="1" applyAlignment="1" applyProtection="1">
      <alignment horizontal="center" vertical="center"/>
      <protection hidden="1"/>
    </xf>
    <xf numFmtId="0" fontId="6" fillId="0" borderId="34" xfId="0" applyFont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9" fillId="5" borderId="34" xfId="0" applyFont="1" applyFill="1" applyBorder="1" applyAlignment="1">
      <alignment horizontal="center"/>
    </xf>
    <xf numFmtId="165" fontId="6" fillId="9" borderId="0" xfId="0" applyNumberFormat="1" applyFont="1" applyFill="1" applyAlignment="1" applyProtection="1">
      <alignment horizontal="center" vertical="center"/>
      <protection locked="0" hidden="1"/>
    </xf>
    <xf numFmtId="20" fontId="0" fillId="0" borderId="0" xfId="0" applyNumberFormat="1" applyBorder="1" applyAlignment="1" applyProtection="1">
      <alignment vertical="center"/>
      <protection locked="0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20" fontId="9" fillId="0" borderId="0" xfId="0" applyNumberFormat="1" applyFont="1" applyBorder="1" applyAlignment="1">
      <alignment horizontal="center"/>
    </xf>
    <xf numFmtId="0" fontId="0" fillId="0" borderId="34" xfId="0" applyBorder="1"/>
    <xf numFmtId="0" fontId="18" fillId="2" borderId="12" xfId="0" applyFont="1" applyFill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22" fillId="0" borderId="23" xfId="0" applyFont="1" applyBorder="1"/>
    <xf numFmtId="0" fontId="18" fillId="2" borderId="35" xfId="0" applyFont="1" applyFill="1" applyBorder="1" applyAlignment="1">
      <alignment horizontal="center"/>
    </xf>
    <xf numFmtId="0" fontId="17" fillId="2" borderId="35" xfId="0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0" borderId="20" xfId="0" applyFont="1" applyBorder="1" applyAlignment="1" applyProtection="1">
      <alignment horizontal="center"/>
    </xf>
    <xf numFmtId="0" fontId="4" fillId="0" borderId="20" xfId="0" applyFont="1" applyBorder="1" applyAlignment="1" applyProtection="1">
      <alignment horizontal="center"/>
    </xf>
    <xf numFmtId="0" fontId="4" fillId="0" borderId="34" xfId="0" applyFont="1" applyBorder="1" applyAlignment="1" applyProtection="1">
      <alignment horizontal="center"/>
    </xf>
    <xf numFmtId="0" fontId="7" fillId="0" borderId="4" xfId="0" applyFont="1" applyBorder="1" applyAlignment="1">
      <alignment horizontal="center"/>
    </xf>
    <xf numFmtId="20" fontId="0" fillId="0" borderId="0" xfId="0" applyNumberFormat="1" applyFont="1" applyBorder="1" applyAlignment="1" applyProtection="1">
      <alignment horizontal="center"/>
      <protection locked="0"/>
    </xf>
    <xf numFmtId="20" fontId="9" fillId="0" borderId="0" xfId="0" applyNumberFormat="1" applyFont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 vertical="center"/>
    </xf>
    <xf numFmtId="20" fontId="0" fillId="0" borderId="0" xfId="0" applyNumberFormat="1"/>
    <xf numFmtId="20" fontId="0" fillId="6" borderId="0" xfId="0" applyNumberFormat="1" applyFill="1"/>
    <xf numFmtId="20" fontId="36" fillId="0" borderId="0" xfId="0" applyNumberFormat="1" applyFont="1" applyFill="1" applyProtection="1">
      <protection locked="0"/>
    </xf>
    <xf numFmtId="20" fontId="36" fillId="0" borderId="0" xfId="0" applyNumberFormat="1" applyFont="1" applyFill="1" applyProtection="1"/>
    <xf numFmtId="20" fontId="0" fillId="0" borderId="0" xfId="0" applyNumberFormat="1" applyProtection="1">
      <protection locked="0"/>
    </xf>
    <xf numFmtId="20" fontId="37" fillId="0" borderId="0" xfId="0" applyNumberFormat="1" applyFont="1" applyProtection="1"/>
    <xf numFmtId="20" fontId="0" fillId="0" borderId="0" xfId="0" applyNumberFormat="1" applyProtection="1"/>
    <xf numFmtId="165" fontId="6" fillId="6" borderId="30" xfId="0" applyNumberFormat="1" applyFont="1" applyFill="1" applyBorder="1" applyAlignment="1" applyProtection="1">
      <alignment horizontal="center" vertical="center"/>
      <protection hidden="1"/>
    </xf>
    <xf numFmtId="0" fontId="0" fillId="11" borderId="36" xfId="0" applyFill="1" applyBorder="1" applyProtection="1">
      <protection hidden="1"/>
    </xf>
    <xf numFmtId="165" fontId="6" fillId="6" borderId="36" xfId="0" applyNumberFormat="1" applyFont="1" applyFill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left"/>
      <protection locked="0" hidden="1"/>
    </xf>
    <xf numFmtId="164" fontId="9" fillId="0" borderId="1" xfId="0" applyNumberFormat="1" applyFont="1" applyBorder="1" applyAlignment="1" applyProtection="1">
      <alignment horizontal="center"/>
      <protection locked="0" hidden="1"/>
    </xf>
    <xf numFmtId="164" fontId="9" fillId="0" borderId="8" xfId="0" applyNumberFormat="1" applyFont="1" applyBorder="1" applyAlignment="1" applyProtection="1">
      <alignment horizontal="center"/>
      <protection locked="0" hidden="1"/>
    </xf>
    <xf numFmtId="0" fontId="0" fillId="6" borderId="30" xfId="0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/>
      <protection locked="0" hidden="1"/>
    </xf>
    <xf numFmtId="0" fontId="9" fillId="0" borderId="1" xfId="0" applyNumberFormat="1" applyFont="1" applyBorder="1" applyAlignment="1" applyProtection="1">
      <alignment horizontal="center"/>
      <protection locked="0" hidden="1"/>
    </xf>
    <xf numFmtId="0" fontId="9" fillId="0" borderId="1" xfId="0" applyFont="1" applyBorder="1" applyAlignment="1" applyProtection="1">
      <alignment horizontal="center"/>
      <protection locked="0" hidden="1"/>
    </xf>
    <xf numFmtId="0" fontId="9" fillId="0" borderId="1" xfId="0" applyNumberFormat="1" applyFont="1" applyBorder="1" applyAlignment="1" applyProtection="1">
      <alignment horizontal="right"/>
      <protection locked="0" hidden="1"/>
    </xf>
    <xf numFmtId="0" fontId="9" fillId="0" borderId="1" xfId="0" applyFont="1" applyBorder="1" applyProtection="1">
      <protection locked="0" hidden="1"/>
    </xf>
    <xf numFmtId="0" fontId="5" fillId="0" borderId="1" xfId="0" applyNumberFormat="1" applyFont="1" applyBorder="1" applyAlignment="1" applyProtection="1">
      <alignment horizontal="center"/>
      <protection locked="0" hidden="1"/>
    </xf>
    <xf numFmtId="0" fontId="0" fillId="0" borderId="0" xfId="0" applyBorder="1" applyProtection="1">
      <protection locked="0" hidden="1"/>
    </xf>
    <xf numFmtId="0" fontId="0" fillId="0" borderId="7" xfId="0" applyBorder="1" applyProtection="1">
      <protection locked="0" hidden="1"/>
    </xf>
    <xf numFmtId="0" fontId="5" fillId="0" borderId="1" xfId="0" applyFont="1" applyBorder="1" applyProtection="1">
      <protection locked="0" hidden="1"/>
    </xf>
    <xf numFmtId="164" fontId="5" fillId="0" borderId="1" xfId="0" applyNumberFormat="1" applyFont="1" applyBorder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right"/>
      <protection locked="0"/>
    </xf>
    <xf numFmtId="0" fontId="24" fillId="4" borderId="0" xfId="0" applyFont="1" applyFill="1" applyBorder="1" applyAlignment="1">
      <alignment horizontal="center" vertical="center"/>
    </xf>
    <xf numFmtId="164" fontId="5" fillId="0" borderId="7" xfId="0" applyNumberFormat="1" applyFont="1" applyBorder="1" applyAlignment="1" applyProtection="1">
      <alignment horizontal="center"/>
      <protection locked="0" hidden="1"/>
    </xf>
    <xf numFmtId="0" fontId="9" fillId="0" borderId="37" xfId="0" applyFont="1" applyBorder="1" applyAlignment="1" applyProtection="1">
      <alignment horizontal="center"/>
    </xf>
    <xf numFmtId="0" fontId="0" fillId="0" borderId="1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8" xfId="0" applyBorder="1"/>
    <xf numFmtId="0" fontId="22" fillId="0" borderId="1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alignment horizontal="center"/>
      <protection locked="0" hidden="1"/>
    </xf>
    <xf numFmtId="164" fontId="16" fillId="0" borderId="1" xfId="0" applyNumberFormat="1" applyFont="1" applyBorder="1" applyAlignment="1" applyProtection="1">
      <alignment horizontal="right"/>
      <protection locked="0" hidden="1"/>
    </xf>
    <xf numFmtId="164" fontId="0" fillId="0" borderId="0" xfId="0" applyNumberFormat="1" applyBorder="1" applyAlignment="1" applyProtection="1">
      <alignment horizontal="left"/>
      <protection locked="0"/>
    </xf>
    <xf numFmtId="0" fontId="5" fillId="0" borderId="12" xfId="0" applyFont="1" applyBorder="1" applyProtection="1">
      <protection locked="0"/>
    </xf>
    <xf numFmtId="164" fontId="5" fillId="0" borderId="12" xfId="0" applyNumberFormat="1" applyFont="1" applyBorder="1" applyProtection="1">
      <protection locked="0"/>
    </xf>
    <xf numFmtId="0" fontId="5" fillId="0" borderId="12" xfId="0" applyFont="1" applyBorder="1" applyAlignment="1" applyProtection="1">
      <alignment horizontal="center"/>
      <protection locked="0"/>
    </xf>
    <xf numFmtId="164" fontId="0" fillId="0" borderId="12" xfId="0" applyNumberFormat="1" applyBorder="1" applyProtection="1">
      <protection locked="0"/>
    </xf>
    <xf numFmtId="0" fontId="16" fillId="0" borderId="1" xfId="0" applyFont="1" applyBorder="1" applyAlignment="1" applyProtection="1">
      <alignment horizontal="right"/>
      <protection locked="0" hidden="1"/>
    </xf>
    <xf numFmtId="0" fontId="16" fillId="0" borderId="1" xfId="0" applyFont="1" applyBorder="1" applyAlignment="1" applyProtection="1">
      <alignment horizontal="right"/>
      <protection locked="0"/>
    </xf>
    <xf numFmtId="0" fontId="9" fillId="0" borderId="40" xfId="0" applyFont="1" applyBorder="1"/>
    <xf numFmtId="0" fontId="9" fillId="0" borderId="17" xfId="0" applyFont="1" applyBorder="1"/>
    <xf numFmtId="0" fontId="5" fillId="0" borderId="37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39" xfId="0" applyFont="1" applyBorder="1" applyAlignment="1" applyProtection="1">
      <alignment horizontal="center"/>
      <protection locked="0"/>
    </xf>
    <xf numFmtId="0" fontId="5" fillId="0" borderId="17" xfId="0" applyFont="1" applyBorder="1"/>
    <xf numFmtId="0" fontId="5" fillId="0" borderId="40" xfId="0" applyFont="1" applyBorder="1" applyAlignment="1">
      <alignment horizontal="center"/>
    </xf>
    <xf numFmtId="0" fontId="0" fillId="0" borderId="41" xfId="0" applyBorder="1"/>
    <xf numFmtId="0" fontId="0" fillId="0" borderId="40" xfId="0" applyBorder="1" applyAlignment="1">
      <alignment horizontal="center"/>
    </xf>
    <xf numFmtId="0" fontId="0" fillId="0" borderId="17" xfId="0" applyFont="1" applyBorder="1"/>
    <xf numFmtId="0" fontId="5" fillId="0" borderId="39" xfId="0" applyFont="1" applyBorder="1" applyProtection="1">
      <protection locked="0"/>
    </xf>
    <xf numFmtId="0" fontId="5" fillId="0" borderId="42" xfId="0" applyFont="1" applyBorder="1" applyAlignment="1">
      <alignment horizontal="center"/>
    </xf>
    <xf numFmtId="0" fontId="0" fillId="0" borderId="40" xfId="0" applyBorder="1"/>
    <xf numFmtId="0" fontId="0" fillId="0" borderId="43" xfId="0" applyBorder="1"/>
    <xf numFmtId="0" fontId="0" fillId="0" borderId="10" xfId="0" applyFont="1" applyBorder="1" applyAlignment="1" applyProtection="1">
      <alignment horizontal="center"/>
      <protection locked="0"/>
    </xf>
    <xf numFmtId="0" fontId="0" fillId="0" borderId="35" xfId="0" applyBorder="1"/>
    <xf numFmtId="20" fontId="0" fillId="0" borderId="9" xfId="0" applyNumberFormat="1" applyBorder="1" applyAlignment="1">
      <alignment horizontal="center"/>
    </xf>
    <xf numFmtId="0" fontId="9" fillId="0" borderId="46" xfId="0" applyFont="1" applyBorder="1" applyAlignment="1" applyProtection="1">
      <alignment horizontal="center"/>
    </xf>
    <xf numFmtId="0" fontId="5" fillId="0" borderId="46" xfId="0" applyFont="1" applyBorder="1" applyProtection="1">
      <protection locked="0"/>
    </xf>
    <xf numFmtId="0" fontId="0" fillId="0" borderId="46" xfId="0" applyFont="1" applyBorder="1" applyAlignment="1" applyProtection="1">
      <alignment horizontal="center"/>
      <protection locked="0"/>
    </xf>
    <xf numFmtId="0" fontId="5" fillId="0" borderId="46" xfId="0" applyFont="1" applyBorder="1" applyAlignment="1" applyProtection="1">
      <alignment horizontal="center"/>
      <protection locked="0"/>
    </xf>
    <xf numFmtId="0" fontId="0" fillId="0" borderId="34" xfId="0" applyBorder="1" applyAlignment="1">
      <alignment horizontal="center"/>
    </xf>
    <xf numFmtId="0" fontId="0" fillId="13" borderId="0" xfId="0" applyFill="1"/>
    <xf numFmtId="49" fontId="0" fillId="0" borderId="0" xfId="0" applyNumberFormat="1"/>
    <xf numFmtId="49" fontId="42" fillId="0" borderId="0" xfId="0" applyNumberFormat="1" applyFont="1" applyAlignment="1">
      <alignment horizontal="center"/>
    </xf>
    <xf numFmtId="20" fontId="0" fillId="14" borderId="0" xfId="0" applyNumberFormat="1" applyFill="1" applyBorder="1" applyAlignment="1" applyProtection="1">
      <alignment horizontal="center" vertical="center"/>
      <protection locked="0" hidden="1"/>
    </xf>
    <xf numFmtId="20" fontId="0" fillId="15" borderId="0" xfId="0" applyNumberFormat="1" applyFill="1"/>
    <xf numFmtId="165" fontId="0" fillId="15" borderId="0" xfId="0" quotePrefix="1" applyNumberFormat="1" applyFill="1" applyAlignment="1">
      <alignment horizontal="center" vertical="center"/>
    </xf>
    <xf numFmtId="165" fontId="0" fillId="15" borderId="20" xfId="0" applyNumberFormat="1" applyFill="1" applyBorder="1" applyAlignment="1">
      <alignment horizontal="center" vertical="center"/>
    </xf>
    <xf numFmtId="49" fontId="0" fillId="9" borderId="26" xfId="0" applyNumberFormat="1" applyFill="1" applyBorder="1" applyAlignment="1" applyProtection="1">
      <alignment horizontal="center" vertical="center"/>
      <protection locked="0"/>
    </xf>
    <xf numFmtId="0" fontId="0" fillId="15" borderId="0" xfId="0" applyFill="1" applyAlignment="1">
      <alignment horizontal="center" vertical="center"/>
    </xf>
    <xf numFmtId="165" fontId="0" fillId="15" borderId="0" xfId="0" applyNumberFormat="1" applyFill="1" applyAlignment="1">
      <alignment horizontal="center" vertical="center"/>
    </xf>
    <xf numFmtId="0" fontId="0" fillId="15" borderId="23" xfId="0" applyFill="1" applyBorder="1" applyAlignment="1">
      <alignment horizontal="center" vertical="center"/>
    </xf>
    <xf numFmtId="0" fontId="0" fillId="15" borderId="0" xfId="0" applyFill="1"/>
    <xf numFmtId="20" fontId="0" fillId="15" borderId="23" xfId="0" applyNumberFormat="1" applyFill="1" applyBorder="1"/>
    <xf numFmtId="49" fontId="0" fillId="15" borderId="17" xfId="0" applyNumberFormat="1" applyFill="1" applyBorder="1" applyAlignment="1">
      <alignment horizontal="center" vertical="center"/>
    </xf>
    <xf numFmtId="49" fontId="0" fillId="6" borderId="23" xfId="0" applyNumberFormat="1" applyFill="1" applyBorder="1" applyAlignment="1" applyProtection="1">
      <alignment horizontal="center" vertical="center"/>
      <protection locked="0"/>
    </xf>
    <xf numFmtId="49" fontId="0" fillId="6" borderId="23" xfId="0" applyNumberFormat="1" applyFill="1" applyBorder="1" applyProtection="1"/>
    <xf numFmtId="0" fontId="0" fillId="15" borderId="0" xfId="0" applyFill="1" applyBorder="1" applyAlignment="1">
      <alignment horizontal="center" vertical="center"/>
    </xf>
    <xf numFmtId="0" fontId="0" fillId="6" borderId="23" xfId="0" applyFill="1" applyBorder="1" applyAlignment="1" applyProtection="1">
      <alignment horizontal="center" vertical="center"/>
      <protection locked="0"/>
    </xf>
    <xf numFmtId="49" fontId="0" fillId="6" borderId="23" xfId="0" applyNumberFormat="1" applyFill="1" applyBorder="1"/>
    <xf numFmtId="49" fontId="0" fillId="15" borderId="0" xfId="0" applyNumberFormat="1" applyFill="1" applyAlignment="1">
      <alignment horizontal="center" vertical="center"/>
    </xf>
    <xf numFmtId="0" fontId="0" fillId="15" borderId="47" xfId="0" applyFill="1" applyBorder="1" applyAlignment="1">
      <alignment horizontal="center" vertical="center"/>
    </xf>
    <xf numFmtId="0" fontId="0" fillId="0" borderId="23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0" fillId="15" borderId="0" xfId="0" applyFill="1" applyBorder="1"/>
    <xf numFmtId="49" fontId="0" fillId="0" borderId="1" xfId="0" applyNumberFormat="1" applyFont="1" applyBorder="1" applyAlignment="1" applyProtection="1">
      <alignment horizontal="center"/>
    </xf>
    <xf numFmtId="49" fontId="0" fillId="0" borderId="1" xfId="0" applyNumberFormat="1" applyFont="1" applyBorder="1" applyAlignment="1" applyProtection="1">
      <alignment horizontal="center"/>
      <protection locked="0"/>
    </xf>
    <xf numFmtId="49" fontId="0" fillId="6" borderId="23" xfId="0" applyNumberFormat="1" applyFill="1" applyBorder="1" applyAlignment="1" applyProtection="1">
      <alignment horizontal="center"/>
    </xf>
    <xf numFmtId="49" fontId="0" fillId="6" borderId="23" xfId="0" applyNumberFormat="1" applyFill="1" applyBorder="1" applyAlignment="1">
      <alignment horizontal="center"/>
    </xf>
    <xf numFmtId="0" fontId="7" fillId="0" borderId="48" xfId="0" applyFont="1" applyBorder="1" applyAlignment="1" applyProtection="1">
      <alignment horizontal="center" vertical="center"/>
      <protection locked="0"/>
    </xf>
    <xf numFmtId="49" fontId="0" fillId="6" borderId="48" xfId="0" applyNumberFormat="1" applyFill="1" applyBorder="1" applyProtection="1"/>
    <xf numFmtId="0" fontId="0" fillId="11" borderId="47" xfId="0" applyFill="1" applyBorder="1" applyAlignment="1" applyProtection="1">
      <alignment horizontal="center"/>
    </xf>
    <xf numFmtId="0" fontId="0" fillId="11" borderId="0" xfId="0" applyFill="1" applyBorder="1" applyAlignment="1" applyProtection="1">
      <alignment horizontal="center"/>
    </xf>
    <xf numFmtId="0" fontId="0" fillId="11" borderId="0" xfId="0" applyFill="1" applyBorder="1" applyProtection="1">
      <protection hidden="1"/>
    </xf>
    <xf numFmtId="0" fontId="0" fillId="11" borderId="0" xfId="0" applyFill="1"/>
    <xf numFmtId="0" fontId="0" fillId="11" borderId="0" xfId="0" applyFill="1" applyAlignment="1">
      <alignment horizontal="left" vertical="center"/>
    </xf>
    <xf numFmtId="0" fontId="0" fillId="17" borderId="0" xfId="0" applyFill="1" applyProtection="1">
      <protection hidden="1"/>
    </xf>
    <xf numFmtId="0" fontId="0" fillId="17" borderId="0" xfId="0" applyFill="1" applyAlignment="1">
      <alignment horizontal="left" vertical="center"/>
    </xf>
    <xf numFmtId="0" fontId="0" fillId="17" borderId="0" xfId="0" applyFill="1" applyAlignment="1" applyProtection="1">
      <alignment horizontal="center"/>
      <protection hidden="1"/>
    </xf>
    <xf numFmtId="0" fontId="39" fillId="17" borderId="0" xfId="0" applyFont="1" applyFill="1" applyProtection="1">
      <protection locked="0" hidden="1"/>
    </xf>
    <xf numFmtId="0" fontId="40" fillId="17" borderId="0" xfId="0" applyFont="1" applyFill="1" applyAlignment="1">
      <alignment vertical="center"/>
    </xf>
    <xf numFmtId="0" fontId="40" fillId="17" borderId="0" xfId="0" applyFont="1" applyFill="1"/>
    <xf numFmtId="0" fontId="0" fillId="17" borderId="0" xfId="0" applyFill="1"/>
    <xf numFmtId="0" fontId="0" fillId="17" borderId="0" xfId="0" applyFill="1" applyAlignment="1">
      <alignment horizontal="center"/>
    </xf>
    <xf numFmtId="0" fontId="0" fillId="12" borderId="0" xfId="0" applyFill="1" applyAlignment="1" applyProtection="1">
      <alignment horizontal="center" vertical="center"/>
      <protection hidden="1"/>
    </xf>
    <xf numFmtId="0" fontId="4" fillId="6" borderId="49" xfId="0" applyFont="1" applyFill="1" applyBorder="1" applyAlignment="1" applyProtection="1">
      <alignment horizontal="center" vertical="center"/>
      <protection locked="0"/>
    </xf>
    <xf numFmtId="0" fontId="4" fillId="6" borderId="50" xfId="0" applyFont="1" applyFill="1" applyBorder="1" applyAlignment="1" applyProtection="1">
      <alignment horizontal="center" vertical="center"/>
      <protection locked="0"/>
    </xf>
    <xf numFmtId="0" fontId="7" fillId="6" borderId="50" xfId="0" applyFont="1" applyFill="1" applyBorder="1" applyAlignment="1" applyProtection="1">
      <alignment horizontal="center" vertical="center"/>
      <protection locked="0"/>
    </xf>
    <xf numFmtId="0" fontId="7" fillId="6" borderId="51" xfId="0" applyFont="1" applyFill="1" applyBorder="1" applyAlignment="1" applyProtection="1">
      <alignment horizontal="center" vertical="center"/>
      <protection locked="0"/>
    </xf>
    <xf numFmtId="20" fontId="0" fillId="0" borderId="0" xfId="0" applyNumberFormat="1" applyProtection="1">
      <protection locked="0" hidden="1"/>
    </xf>
    <xf numFmtId="0" fontId="0" fillId="0" borderId="0" xfId="0" applyAlignment="1" applyProtection="1">
      <alignment horizontal="right"/>
      <protection locked="0" hidden="1"/>
    </xf>
    <xf numFmtId="21" fontId="0" fillId="0" borderId="0" xfId="0" applyNumberFormat="1" applyAlignment="1" applyProtection="1">
      <alignment horizontal="right"/>
      <protection locked="0" hidden="1"/>
    </xf>
    <xf numFmtId="0" fontId="9" fillId="0" borderId="29" xfId="0" applyFont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9" fillId="0" borderId="23" xfId="0" applyFont="1" applyBorder="1" applyAlignment="1" applyProtection="1">
      <alignment horizontal="center"/>
      <protection locked="0"/>
    </xf>
    <xf numFmtId="0" fontId="9" fillId="2" borderId="28" xfId="0" applyFont="1" applyFill="1" applyBorder="1" applyAlignment="1">
      <alignment horizontal="center"/>
    </xf>
    <xf numFmtId="0" fontId="9" fillId="0" borderId="53" xfId="0" applyFont="1" applyBorder="1" applyAlignment="1">
      <alignment horizontal="center"/>
    </xf>
    <xf numFmtId="0" fontId="0" fillId="0" borderId="22" xfId="0" applyBorder="1"/>
    <xf numFmtId="0" fontId="9" fillId="0" borderId="28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9" fillId="0" borderId="54" xfId="0" applyFont="1" applyBorder="1" applyAlignment="1" applyProtection="1">
      <alignment horizontal="center"/>
      <protection locked="0"/>
    </xf>
    <xf numFmtId="0" fontId="9" fillId="2" borderId="0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0" fillId="0" borderId="54" xfId="0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0" borderId="52" xfId="0" applyBorder="1" applyAlignment="1">
      <alignment horizontal="center"/>
    </xf>
    <xf numFmtId="49" fontId="29" fillId="0" borderId="1" xfId="0" applyNumberFormat="1" applyFont="1" applyBorder="1" applyAlignment="1" applyProtection="1">
      <alignment horizontal="center"/>
    </xf>
    <xf numFmtId="49" fontId="26" fillId="0" borderId="1" xfId="0" applyNumberFormat="1" applyFont="1" applyBorder="1" applyAlignment="1" applyProtection="1">
      <alignment horizontal="center"/>
    </xf>
    <xf numFmtId="165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 applyProtection="1">
      <alignment horizontal="center" vertical="center"/>
    </xf>
    <xf numFmtId="20" fontId="12" fillId="0" borderId="0" xfId="0" applyNumberFormat="1" applyFont="1" applyAlignment="1">
      <alignment horizontal="center"/>
    </xf>
    <xf numFmtId="0" fontId="6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20" fontId="6" fillId="4" borderId="0" xfId="0" applyNumberFormat="1" applyFont="1" applyFill="1" applyAlignment="1">
      <alignment horizontal="center"/>
    </xf>
    <xf numFmtId="165" fontId="6" fillId="4" borderId="0" xfId="0" applyNumberFormat="1" applyFont="1" applyFill="1" applyAlignment="1">
      <alignment horizontal="center"/>
    </xf>
    <xf numFmtId="20" fontId="12" fillId="0" borderId="0" xfId="0" applyNumberFormat="1" applyFont="1" applyAlignment="1" applyProtection="1">
      <alignment horizontal="center"/>
    </xf>
    <xf numFmtId="165" fontId="6" fillId="0" borderId="0" xfId="0" applyNumberFormat="1" applyFont="1" applyAlignment="1" applyProtection="1">
      <alignment horizontal="center"/>
    </xf>
    <xf numFmtId="165" fontId="6" fillId="0" borderId="10" xfId="0" applyNumberFormat="1" applyFont="1" applyBorder="1" applyAlignment="1">
      <alignment horizontal="center" vertical="center"/>
    </xf>
    <xf numFmtId="20" fontId="6" fillId="0" borderId="0" xfId="0" applyNumberFormat="1" applyFont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4" borderId="0" xfId="0" applyFont="1" applyFill="1" applyAlignment="1">
      <alignment horizontal="center"/>
    </xf>
    <xf numFmtId="165" fontId="6" fillId="0" borderId="20" xfId="0" applyNumberFormat="1" applyFont="1" applyBorder="1" applyAlignment="1">
      <alignment horizontal="center" vertical="center"/>
    </xf>
    <xf numFmtId="0" fontId="8" fillId="0" borderId="0" xfId="0" applyFont="1" applyProtection="1"/>
    <xf numFmtId="20" fontId="8" fillId="0" borderId="0" xfId="0" applyNumberFormat="1" applyFont="1" applyAlignment="1" applyProtection="1">
      <alignment horizontal="center"/>
    </xf>
    <xf numFmtId="165" fontId="6" fillId="0" borderId="15" xfId="0" applyNumberFormat="1" applyFont="1" applyBorder="1" applyAlignment="1">
      <alignment horizontal="center" vertical="center"/>
    </xf>
    <xf numFmtId="20" fontId="6" fillId="0" borderId="0" xfId="0" applyNumberFormat="1" applyFont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0" fillId="0" borderId="23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23" xfId="0" applyFont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9" fillId="0" borderId="2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 hidden="1"/>
    </xf>
    <xf numFmtId="0" fontId="0" fillId="0" borderId="9" xfId="0" applyBorder="1" applyAlignment="1" applyProtection="1">
      <alignment horizontal="center"/>
      <protection locked="0"/>
    </xf>
    <xf numFmtId="49" fontId="0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Font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 textRotation="255"/>
    </xf>
    <xf numFmtId="49" fontId="22" fillId="0" borderId="1" xfId="0" applyNumberFormat="1" applyFont="1" applyBorder="1" applyAlignment="1" applyProtection="1">
      <alignment horizontal="center" textRotation="255"/>
    </xf>
    <xf numFmtId="164" fontId="5" fillId="0" borderId="1" xfId="0" applyNumberFormat="1" applyFont="1" applyBorder="1" applyAlignment="1" applyProtection="1">
      <alignment horizontal="center"/>
    </xf>
    <xf numFmtId="0" fontId="22" fillId="0" borderId="0" xfId="0" applyFont="1" applyBorder="1" applyProtection="1">
      <protection hidden="1"/>
    </xf>
    <xf numFmtId="0" fontId="22" fillId="0" borderId="0" xfId="0" applyFont="1" applyBorder="1" applyAlignment="1" applyProtection="1">
      <alignment horizontal="center"/>
      <protection hidden="1"/>
    </xf>
    <xf numFmtId="0" fontId="5" fillId="0" borderId="55" xfId="0" applyFont="1" applyBorder="1" applyAlignment="1" applyProtection="1">
      <alignment horizontal="center"/>
      <protection hidden="1"/>
    </xf>
    <xf numFmtId="0" fontId="0" fillId="0" borderId="55" xfId="0" applyFont="1" applyBorder="1" applyAlignment="1" applyProtection="1">
      <alignment horizontal="center"/>
    </xf>
    <xf numFmtId="0" fontId="0" fillId="9" borderId="1" xfId="0" applyFill="1" applyBorder="1" applyAlignment="1">
      <alignment horizontal="center"/>
    </xf>
    <xf numFmtId="164" fontId="16" fillId="0" borderId="0" xfId="0" applyNumberFormat="1" applyFont="1" applyBorder="1" applyAlignment="1" applyProtection="1">
      <alignment horizontal="right"/>
      <protection locked="0"/>
    </xf>
    <xf numFmtId="0" fontId="16" fillId="0" borderId="0" xfId="0" applyFont="1" applyBorder="1" applyAlignment="1" applyProtection="1">
      <alignment horizontal="center"/>
      <protection locked="0" hidden="1"/>
    </xf>
    <xf numFmtId="164" fontId="16" fillId="0" borderId="0" xfId="0" applyNumberFormat="1" applyFont="1" applyBorder="1" applyAlignment="1" applyProtection="1">
      <alignment horizontal="right"/>
      <protection locked="0" hidden="1"/>
    </xf>
    <xf numFmtId="0" fontId="16" fillId="0" borderId="0" xfId="0" applyFont="1" applyBorder="1" applyAlignment="1" applyProtection="1">
      <alignment horizontal="right"/>
      <protection locked="0" hidden="1"/>
    </xf>
    <xf numFmtId="0" fontId="26" fillId="0" borderId="1" xfId="0" applyFont="1" applyBorder="1" applyAlignment="1" applyProtection="1">
      <alignment horizontal="center"/>
    </xf>
    <xf numFmtId="0" fontId="9" fillId="0" borderId="48" xfId="0" applyFont="1" applyBorder="1" applyAlignment="1" applyProtection="1">
      <alignment horizontal="center"/>
      <protection locked="0"/>
    </xf>
    <xf numFmtId="0" fontId="17" fillId="2" borderId="4" xfId="0" applyFont="1" applyFill="1" applyBorder="1" applyAlignment="1">
      <alignment horizontal="center"/>
    </xf>
    <xf numFmtId="0" fontId="9" fillId="0" borderId="56" xfId="0" applyFont="1" applyBorder="1" applyAlignment="1" applyProtection="1">
      <alignment horizontal="center"/>
      <protection locked="0"/>
    </xf>
    <xf numFmtId="0" fontId="17" fillId="2" borderId="12" xfId="0" applyFont="1" applyFill="1" applyBorder="1" applyAlignment="1">
      <alignment horizontal="center"/>
    </xf>
    <xf numFmtId="0" fontId="9" fillId="6" borderId="26" xfId="0" applyFon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9" fillId="6" borderId="27" xfId="0" applyFont="1" applyFill="1" applyBorder="1" applyAlignment="1" applyProtection="1">
      <alignment horizontal="center"/>
      <protection locked="0"/>
    </xf>
    <xf numFmtId="0" fontId="17" fillId="7" borderId="27" xfId="0" applyFont="1" applyFill="1" applyBorder="1" applyAlignment="1">
      <alignment horizontal="center"/>
    </xf>
    <xf numFmtId="0" fontId="18" fillId="7" borderId="27" xfId="0" applyFont="1" applyFill="1" applyBorder="1" applyAlignment="1">
      <alignment horizontal="center"/>
    </xf>
    <xf numFmtId="0" fontId="9" fillId="6" borderId="28" xfId="0" applyFont="1" applyFill="1" applyBorder="1" applyAlignment="1">
      <alignment horizontal="center"/>
    </xf>
    <xf numFmtId="0" fontId="0" fillId="9" borderId="23" xfId="0" applyFill="1" applyBorder="1" applyAlignment="1" applyProtection="1">
      <alignment horizontal="center"/>
    </xf>
    <xf numFmtId="0" fontId="0" fillId="0" borderId="0" xfId="0" applyFill="1" applyBorder="1"/>
    <xf numFmtId="0" fontId="9" fillId="0" borderId="0" xfId="0" applyFont="1" applyFill="1" applyBorder="1" applyAlignment="1">
      <alignment horizontal="center"/>
    </xf>
    <xf numFmtId="0" fontId="0" fillId="9" borderId="1" xfId="0" applyFill="1" applyBorder="1" applyAlignment="1" applyProtection="1">
      <alignment horizontal="center"/>
    </xf>
    <xf numFmtId="0" fontId="5" fillId="2" borderId="4" xfId="0" applyFont="1" applyFill="1" applyBorder="1" applyAlignment="1">
      <alignment horizontal="center"/>
    </xf>
    <xf numFmtId="0" fontId="5" fillId="7" borderId="27" xfId="0" applyFont="1" applyFill="1" applyBorder="1" applyAlignment="1">
      <alignment horizontal="center"/>
    </xf>
    <xf numFmtId="0" fontId="5" fillId="6" borderId="26" xfId="0" applyFont="1" applyFill="1" applyBorder="1" applyAlignment="1">
      <alignment horizontal="center"/>
    </xf>
    <xf numFmtId="0" fontId="5" fillId="6" borderId="28" xfId="0" applyFont="1" applyFill="1" applyBorder="1" applyAlignment="1">
      <alignment horizontal="center"/>
    </xf>
    <xf numFmtId="0" fontId="0" fillId="0" borderId="45" xfId="0" applyFont="1" applyBorder="1" applyAlignment="1" applyProtection="1">
      <alignment horizontal="center"/>
    </xf>
    <xf numFmtId="0" fontId="0" fillId="0" borderId="57" xfId="0" applyFont="1" applyBorder="1" applyAlignment="1" applyProtection="1">
      <alignment horizontal="center"/>
    </xf>
    <xf numFmtId="0" fontId="14" fillId="2" borderId="4" xfId="0" applyFont="1" applyFill="1" applyBorder="1" applyAlignment="1">
      <alignment horizontal="right"/>
    </xf>
    <xf numFmtId="0" fontId="14" fillId="2" borderId="4" xfId="0" applyFont="1" applyFill="1" applyBorder="1" applyAlignment="1">
      <alignment horizontal="center"/>
    </xf>
    <xf numFmtId="0" fontId="0" fillId="0" borderId="24" xfId="0" applyBorder="1" applyAlignment="1" applyProtection="1">
      <alignment horizontal="center"/>
    </xf>
    <xf numFmtId="0" fontId="9" fillId="5" borderId="11" xfId="0" applyFont="1" applyFill="1" applyBorder="1"/>
    <xf numFmtId="0" fontId="0" fillId="5" borderId="12" xfId="0" applyFill="1" applyBorder="1"/>
    <xf numFmtId="0" fontId="0" fillId="5" borderId="12" xfId="0" applyFill="1" applyBorder="1" applyAlignment="1" applyProtection="1">
      <alignment horizontal="center"/>
      <protection locked="0"/>
    </xf>
    <xf numFmtId="0" fontId="9" fillId="5" borderId="13" xfId="0" applyFont="1" applyFill="1" applyBorder="1"/>
    <xf numFmtId="0" fontId="0" fillId="6" borderId="27" xfId="0" applyFill="1" applyBorder="1" applyAlignment="1" applyProtection="1">
      <alignment horizontal="center"/>
    </xf>
    <xf numFmtId="0" fontId="14" fillId="7" borderId="27" xfId="0" applyFont="1" applyFill="1" applyBorder="1" applyAlignment="1">
      <alignment horizontal="right"/>
    </xf>
    <xf numFmtId="0" fontId="14" fillId="7" borderId="27" xfId="0" applyFont="1" applyFill="1" applyBorder="1" applyAlignment="1">
      <alignment horizontal="center"/>
    </xf>
    <xf numFmtId="0" fontId="0" fillId="0" borderId="1" xfId="0" applyNumberFormat="1" applyFont="1" applyBorder="1" applyAlignment="1" applyProtection="1">
      <alignment horizontal="center"/>
    </xf>
    <xf numFmtId="0" fontId="1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 applyProtection="1">
      <alignment horizontal="center"/>
      <protection locked="0"/>
    </xf>
    <xf numFmtId="0" fontId="29" fillId="0" borderId="0" xfId="0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center"/>
      <protection locked="0" hidden="1"/>
    </xf>
    <xf numFmtId="0" fontId="29" fillId="9" borderId="9" xfId="0" applyFont="1" applyFill="1" applyBorder="1" applyAlignment="1" applyProtection="1">
      <alignment horizontal="center"/>
    </xf>
    <xf numFmtId="0" fontId="5" fillId="0" borderId="0" xfId="0" applyFont="1" applyBorder="1" applyProtection="1">
      <protection locked="0" hidden="1"/>
    </xf>
    <xf numFmtId="0" fontId="0" fillId="0" borderId="7" xfId="0" applyFont="1" applyBorder="1" applyAlignment="1" applyProtection="1">
      <alignment horizontal="center"/>
      <protection locked="0"/>
    </xf>
    <xf numFmtId="0" fontId="0" fillId="9" borderId="9" xfId="0" applyFill="1" applyBorder="1" applyAlignment="1" applyProtection="1">
      <alignment horizontal="center"/>
    </xf>
    <xf numFmtId="0" fontId="0" fillId="0" borderId="4" xfId="0" applyBorder="1" applyProtection="1">
      <protection locked="0"/>
    </xf>
    <xf numFmtId="0" fontId="9" fillId="0" borderId="0" xfId="0" applyNumberFormat="1" applyFont="1" applyBorder="1" applyAlignment="1" applyProtection="1">
      <alignment horizontal="right"/>
      <protection locked="0" hidden="1"/>
    </xf>
    <xf numFmtId="0" fontId="9" fillId="0" borderId="0" xfId="0" applyFont="1" applyBorder="1" applyProtection="1">
      <protection locked="0" hidden="1"/>
    </xf>
    <xf numFmtId="0" fontId="7" fillId="0" borderId="1" xfId="0" applyNumberFormat="1" applyFont="1" applyBorder="1" applyAlignment="1" applyProtection="1">
      <alignment horizontal="center"/>
    </xf>
    <xf numFmtId="0" fontId="13" fillId="0" borderId="7" xfId="0" applyFont="1" applyBorder="1" applyAlignment="1">
      <alignment horizontal="left"/>
    </xf>
    <xf numFmtId="164" fontId="9" fillId="0" borderId="0" xfId="0" applyNumberFormat="1" applyFont="1" applyBorder="1" applyAlignment="1" applyProtection="1">
      <alignment horizontal="center"/>
      <protection locked="0" hidden="1"/>
    </xf>
    <xf numFmtId="0" fontId="9" fillId="9" borderId="1" xfId="0" applyFont="1" applyFill="1" applyBorder="1" applyAlignment="1">
      <alignment horizontal="center"/>
    </xf>
    <xf numFmtId="49" fontId="0" fillId="6" borderId="23" xfId="0" applyNumberForma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 hidden="1"/>
    </xf>
    <xf numFmtId="0" fontId="0" fillId="0" borderId="5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11" borderId="17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25" xfId="0" applyFont="1" applyBorder="1" applyAlignment="1" applyProtection="1">
      <alignment horizontal="center"/>
      <protection locked="0"/>
    </xf>
    <xf numFmtId="0" fontId="16" fillId="0" borderId="25" xfId="0" applyFont="1" applyBorder="1" applyAlignment="1" applyProtection="1">
      <alignment horizontal="center"/>
      <protection hidden="1"/>
    </xf>
    <xf numFmtId="164" fontId="16" fillId="0" borderId="25" xfId="0" applyNumberFormat="1" applyFont="1" applyBorder="1" applyAlignment="1" applyProtection="1">
      <alignment horizontal="right"/>
      <protection hidden="1"/>
    </xf>
    <xf numFmtId="0" fontId="9" fillId="0" borderId="9" xfId="0" applyFont="1" applyBorder="1" applyAlignment="1" applyProtection="1">
      <alignment horizontal="center"/>
    </xf>
    <xf numFmtId="0" fontId="13" fillId="0" borderId="1" xfId="0" applyFont="1" applyBorder="1" applyAlignment="1" applyProtection="1">
      <alignment horizontal="center"/>
    </xf>
    <xf numFmtId="0" fontId="0" fillId="0" borderId="7" xfId="0" applyBorder="1" applyAlignment="1" applyProtection="1"/>
    <xf numFmtId="0" fontId="0" fillId="0" borderId="0" xfId="0" applyBorder="1" applyAlignment="1"/>
    <xf numFmtId="0" fontId="0" fillId="0" borderId="8" xfId="0" applyBorder="1" applyAlignment="1" applyProtection="1"/>
    <xf numFmtId="0" fontId="0" fillId="0" borderId="59" xfId="0" applyBorder="1"/>
    <xf numFmtId="0" fontId="5" fillId="0" borderId="60" xfId="0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20" fontId="0" fillId="0" borderId="59" xfId="0" applyNumberFormat="1" applyBorder="1" applyAlignment="1">
      <alignment horizontal="left"/>
    </xf>
    <xf numFmtId="0" fontId="0" fillId="0" borderId="61" xfId="0" applyBorder="1"/>
    <xf numFmtId="0" fontId="0" fillId="0" borderId="62" xfId="0" applyBorder="1"/>
    <xf numFmtId="0" fontId="0" fillId="0" borderId="63" xfId="0" applyBorder="1"/>
    <xf numFmtId="20" fontId="0" fillId="0" borderId="62" xfId="0" applyNumberFormat="1" applyBorder="1" applyAlignment="1">
      <alignment horizontal="left"/>
    </xf>
    <xf numFmtId="0" fontId="0" fillId="0" borderId="64" xfId="0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0" fillId="0" borderId="63" xfId="0" applyBorder="1" applyAlignment="1">
      <alignment horizontal="center"/>
    </xf>
    <xf numFmtId="49" fontId="0" fillId="0" borderId="1" xfId="0" applyNumberFormat="1" applyBorder="1" applyAlignment="1" applyProtection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65" xfId="0" applyBorder="1"/>
    <xf numFmtId="0" fontId="0" fillId="0" borderId="66" xfId="0" applyBorder="1"/>
    <xf numFmtId="0" fontId="0" fillId="0" borderId="64" xfId="0" applyBorder="1"/>
    <xf numFmtId="0" fontId="5" fillId="0" borderId="67" xfId="0" applyFont="1" applyBorder="1" applyAlignment="1">
      <alignment horizontal="center"/>
    </xf>
    <xf numFmtId="49" fontId="0" fillId="0" borderId="68" xfId="0" applyNumberFormat="1" applyBorder="1" applyAlignment="1">
      <alignment horizontal="center"/>
    </xf>
    <xf numFmtId="0" fontId="5" fillId="0" borderId="1" xfId="0" applyFont="1" applyBorder="1" applyAlignment="1" applyProtection="1">
      <alignment horizontal="center" textRotation="255"/>
    </xf>
    <xf numFmtId="49" fontId="22" fillId="0" borderId="64" xfId="0" applyNumberFormat="1" applyFont="1" applyBorder="1" applyAlignment="1">
      <alignment horizontal="center" textRotation="255"/>
    </xf>
    <xf numFmtId="0" fontId="0" fillId="0" borderId="36" xfId="0" applyBorder="1"/>
    <xf numFmtId="0" fontId="0" fillId="0" borderId="69" xfId="0" applyBorder="1" applyAlignment="1">
      <alignment horizontal="center"/>
    </xf>
    <xf numFmtId="0" fontId="0" fillId="0" borderId="69" xfId="0" applyBorder="1"/>
    <xf numFmtId="49" fontId="0" fillId="0" borderId="69" xfId="0" applyNumberFormat="1" applyFont="1" applyBorder="1" applyAlignment="1" applyProtection="1">
      <alignment horizontal="center"/>
      <protection locked="0"/>
    </xf>
    <xf numFmtId="0" fontId="5" fillId="0" borderId="69" xfId="0" applyFont="1" applyBorder="1" applyAlignment="1" applyProtection="1">
      <alignment horizontal="center"/>
      <protection locked="0" hidden="1"/>
    </xf>
    <xf numFmtId="164" fontId="5" fillId="0" borderId="70" xfId="0" applyNumberFormat="1" applyFont="1" applyBorder="1" applyAlignment="1" applyProtection="1">
      <alignment horizontal="center"/>
      <protection locked="0" hidden="1"/>
    </xf>
    <xf numFmtId="0" fontId="0" fillId="0" borderId="70" xfId="0" applyBorder="1"/>
    <xf numFmtId="49" fontId="0" fillId="0" borderId="0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0" fillId="0" borderId="0" xfId="0" applyNumberFormat="1" applyBorder="1" applyProtection="1">
      <protection locked="0"/>
    </xf>
    <xf numFmtId="0" fontId="0" fillId="0" borderId="60" xfId="0" applyBorder="1"/>
    <xf numFmtId="0" fontId="5" fillId="0" borderId="60" xfId="0" applyFont="1" applyBorder="1"/>
    <xf numFmtId="20" fontId="6" fillId="0" borderId="60" xfId="0" applyNumberFormat="1" applyFont="1" applyBorder="1" applyAlignment="1">
      <alignment horizontal="center"/>
    </xf>
    <xf numFmtId="20" fontId="0" fillId="0" borderId="60" xfId="0" applyNumberFormat="1" applyFont="1" applyBorder="1" applyAlignment="1">
      <alignment horizontal="center"/>
    </xf>
    <xf numFmtId="20" fontId="0" fillId="0" borderId="60" xfId="0" applyNumberFormat="1" applyBorder="1" applyAlignment="1">
      <alignment horizontal="left"/>
    </xf>
    <xf numFmtId="0" fontId="5" fillId="0" borderId="62" xfId="0" applyFont="1" applyBorder="1" applyAlignment="1">
      <alignment horizontal="center"/>
    </xf>
    <xf numFmtId="0" fontId="0" fillId="0" borderId="23" xfId="0" applyFont="1" applyBorder="1" applyAlignment="1" applyProtection="1">
      <alignment horizontal="center"/>
      <protection locked="0"/>
    </xf>
    <xf numFmtId="0" fontId="16" fillId="0" borderId="23" xfId="0" applyFont="1" applyBorder="1" applyAlignment="1" applyProtection="1">
      <alignment horizontal="center"/>
      <protection hidden="1"/>
    </xf>
    <xf numFmtId="164" fontId="16" fillId="0" borderId="76" xfId="0" applyNumberFormat="1" applyFont="1" applyBorder="1" applyAlignment="1" applyProtection="1">
      <alignment horizontal="right"/>
      <protection hidden="1"/>
    </xf>
    <xf numFmtId="164" fontId="16" fillId="0" borderId="77" xfId="0" applyNumberFormat="1" applyFont="1" applyBorder="1" applyAlignment="1" applyProtection="1">
      <alignment horizontal="right"/>
      <protection hidden="1"/>
    </xf>
    <xf numFmtId="0" fontId="16" fillId="0" borderId="25" xfId="0" applyFont="1" applyBorder="1" applyAlignment="1" applyProtection="1">
      <alignment horizontal="center"/>
      <protection locked="0" hidden="1"/>
    </xf>
    <xf numFmtId="164" fontId="16" fillId="0" borderId="25" xfId="0" applyNumberFormat="1" applyFont="1" applyBorder="1" applyAlignment="1" applyProtection="1">
      <alignment horizontal="right"/>
      <protection locked="0" hidden="1"/>
    </xf>
    <xf numFmtId="0" fontId="5" fillId="0" borderId="78" xfId="0" applyFont="1" applyBorder="1" applyAlignment="1">
      <alignment horizontal="center"/>
    </xf>
    <xf numFmtId="164" fontId="16" fillId="0" borderId="79" xfId="0" applyNumberFormat="1" applyFont="1" applyBorder="1" applyAlignment="1" applyProtection="1">
      <alignment horizontal="right"/>
      <protection hidden="1"/>
    </xf>
    <xf numFmtId="0" fontId="5" fillId="0" borderId="80" xfId="0" applyFont="1" applyBorder="1" applyAlignment="1">
      <alignment horizontal="center"/>
    </xf>
    <xf numFmtId="164" fontId="16" fillId="0" borderId="24" xfId="0" applyNumberFormat="1" applyFont="1" applyBorder="1" applyAlignment="1" applyProtection="1">
      <alignment horizontal="right"/>
      <protection hidden="1"/>
    </xf>
    <xf numFmtId="164" fontId="16" fillId="0" borderId="24" xfId="0" applyNumberFormat="1" applyFont="1" applyBorder="1" applyAlignment="1" applyProtection="1">
      <alignment horizontal="right"/>
      <protection locked="0" hidden="1"/>
    </xf>
    <xf numFmtId="0" fontId="5" fillId="0" borderId="81" xfId="0" applyFont="1" applyBorder="1" applyAlignment="1">
      <alignment horizontal="center"/>
    </xf>
    <xf numFmtId="0" fontId="0" fillId="0" borderId="82" xfId="0" applyFont="1" applyBorder="1" applyAlignment="1" applyProtection="1">
      <alignment horizontal="center"/>
      <protection locked="0"/>
    </xf>
    <xf numFmtId="0" fontId="16" fillId="0" borderId="83" xfId="0" applyFont="1" applyBorder="1" applyAlignment="1" applyProtection="1">
      <alignment horizontal="center"/>
      <protection hidden="1"/>
    </xf>
    <xf numFmtId="164" fontId="16" fillId="0" borderId="70" xfId="0" applyNumberFormat="1" applyFont="1" applyBorder="1" applyAlignment="1" applyProtection="1">
      <alignment horizontal="right"/>
      <protection hidden="1"/>
    </xf>
    <xf numFmtId="0" fontId="16" fillId="0" borderId="55" xfId="0" applyFont="1" applyBorder="1" applyAlignment="1" applyProtection="1">
      <alignment horizontal="center"/>
      <protection hidden="1"/>
    </xf>
    <xf numFmtId="164" fontId="16" fillId="0" borderId="84" xfId="0" applyNumberFormat="1" applyFont="1" applyBorder="1" applyAlignment="1" applyProtection="1">
      <alignment horizontal="right"/>
      <protection hidden="1"/>
    </xf>
    <xf numFmtId="0" fontId="16" fillId="0" borderId="55" xfId="0" applyFont="1" applyBorder="1" applyAlignment="1" applyProtection="1">
      <alignment horizontal="center"/>
      <protection locked="0" hidden="1"/>
    </xf>
    <xf numFmtId="164" fontId="16" fillId="0" borderId="84" xfId="0" applyNumberFormat="1" applyFont="1" applyBorder="1" applyAlignment="1" applyProtection="1">
      <alignment horizontal="right"/>
      <protection locked="0" hidden="1"/>
    </xf>
    <xf numFmtId="0" fontId="16" fillId="0" borderId="85" xfId="0" applyFont="1" applyBorder="1" applyAlignment="1">
      <alignment horizontal="right"/>
    </xf>
    <xf numFmtId="0" fontId="0" fillId="0" borderId="45" xfId="0" applyFont="1" applyBorder="1" applyAlignment="1" applyProtection="1">
      <alignment horizontal="center"/>
      <protection locked="0"/>
    </xf>
    <xf numFmtId="0" fontId="5" fillId="0" borderId="23" xfId="0" applyFont="1" applyBorder="1" applyProtection="1">
      <protection locked="0"/>
    </xf>
    <xf numFmtId="0" fontId="5" fillId="0" borderId="86" xfId="0" applyFont="1" applyBorder="1" applyProtection="1">
      <protection locked="0"/>
    </xf>
    <xf numFmtId="0" fontId="16" fillId="0" borderId="7" xfId="0" applyFont="1" applyBorder="1" applyAlignment="1">
      <alignment horizontal="center"/>
    </xf>
    <xf numFmtId="0" fontId="16" fillId="0" borderId="63" xfId="0" applyFont="1" applyBorder="1" applyAlignment="1">
      <alignment horizontal="right"/>
    </xf>
    <xf numFmtId="0" fontId="5" fillId="0" borderId="87" xfId="0" applyFont="1" applyBorder="1" applyProtection="1">
      <protection locked="0"/>
    </xf>
    <xf numFmtId="0" fontId="0" fillId="0" borderId="88" xfId="0" applyFont="1" applyBorder="1" applyAlignment="1" applyProtection="1">
      <alignment horizontal="center"/>
      <protection locked="0"/>
    </xf>
    <xf numFmtId="0" fontId="5" fillId="0" borderId="67" xfId="0" applyFont="1" applyBorder="1" applyProtection="1">
      <protection locked="0"/>
    </xf>
    <xf numFmtId="0" fontId="5" fillId="0" borderId="89" xfId="0" applyFont="1" applyBorder="1" applyProtection="1">
      <protection locked="0"/>
    </xf>
    <xf numFmtId="0" fontId="0" fillId="0" borderId="89" xfId="0" applyFont="1" applyBorder="1" applyAlignment="1" applyProtection="1">
      <alignment horizontal="center"/>
      <protection locked="0"/>
    </xf>
    <xf numFmtId="0" fontId="5" fillId="0" borderId="90" xfId="0" applyFont="1" applyBorder="1" applyProtection="1">
      <protection locked="0"/>
    </xf>
    <xf numFmtId="0" fontId="5" fillId="0" borderId="93" xfId="0" applyFont="1" applyBorder="1" applyProtection="1">
      <protection locked="0"/>
    </xf>
    <xf numFmtId="0" fontId="0" fillId="0" borderId="42" xfId="0" applyFont="1" applyBorder="1" applyAlignment="1" applyProtection="1">
      <alignment horizontal="center"/>
      <protection locked="0"/>
    </xf>
    <xf numFmtId="0" fontId="5" fillId="0" borderId="69" xfId="0" applyFont="1" applyBorder="1" applyAlignment="1">
      <alignment horizontal="center"/>
    </xf>
    <xf numFmtId="0" fontId="16" fillId="0" borderId="69" xfId="0" applyFont="1" applyBorder="1" applyAlignment="1">
      <alignment horizontal="center"/>
    </xf>
    <xf numFmtId="0" fontId="16" fillId="0" borderId="69" xfId="0" applyFont="1" applyBorder="1" applyAlignment="1">
      <alignment horizontal="right"/>
    </xf>
    <xf numFmtId="0" fontId="0" fillId="0" borderId="94" xfId="0" applyBorder="1" applyAlignment="1">
      <alignment horizontal="center"/>
    </xf>
    <xf numFmtId="20" fontId="0" fillId="0" borderId="62" xfId="0" applyNumberFormat="1" applyBorder="1" applyAlignment="1">
      <alignment horizontal="center"/>
    </xf>
    <xf numFmtId="20" fontId="6" fillId="0" borderId="62" xfId="0" applyNumberFormat="1" applyFont="1" applyBorder="1" applyAlignment="1">
      <alignment horizontal="center"/>
    </xf>
    <xf numFmtId="0" fontId="0" fillId="0" borderId="63" xfId="0" applyFill="1" applyBorder="1"/>
    <xf numFmtId="0" fontId="9" fillId="0" borderId="63" xfId="0" applyFont="1" applyFill="1" applyBorder="1" applyAlignment="1">
      <alignment horizontal="center"/>
    </xf>
    <xf numFmtId="165" fontId="6" fillId="0" borderId="0" xfId="0" applyNumberFormat="1" applyFont="1" applyBorder="1" applyAlignment="1">
      <alignment horizontal="center" vertical="center"/>
    </xf>
    <xf numFmtId="0" fontId="0" fillId="0" borderId="69" xfId="0" applyBorder="1" applyAlignment="1" applyProtection="1">
      <alignment horizontal="center"/>
    </xf>
    <xf numFmtId="0" fontId="0" fillId="0" borderId="69" xfId="0" applyBorder="1" applyProtection="1"/>
    <xf numFmtId="20" fontId="0" fillId="0" borderId="36" xfId="0" applyNumberFormat="1" applyBorder="1" applyAlignment="1">
      <alignment horizontal="center"/>
    </xf>
    <xf numFmtId="0" fontId="0" fillId="0" borderId="60" xfId="0" applyBorder="1" applyAlignment="1" applyProtection="1">
      <alignment horizontal="center"/>
    </xf>
    <xf numFmtId="0" fontId="0" fillId="0" borderId="60" xfId="0" applyBorder="1" applyProtection="1"/>
    <xf numFmtId="0" fontId="4" fillId="0" borderId="60" xfId="0" applyFont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16" fillId="0" borderId="23" xfId="0" applyFont="1" applyBorder="1" applyAlignment="1" applyProtection="1">
      <alignment horizontal="center"/>
      <protection locked="0" hidden="1"/>
    </xf>
    <xf numFmtId="164" fontId="16" fillId="0" borderId="76" xfId="0" applyNumberFormat="1" applyFont="1" applyBorder="1" applyAlignment="1" applyProtection="1">
      <alignment horizontal="right"/>
      <protection locked="0" hidden="1"/>
    </xf>
    <xf numFmtId="0" fontId="16" fillId="0" borderId="83" xfId="0" applyFont="1" applyBorder="1" applyAlignment="1" applyProtection="1">
      <alignment horizontal="center"/>
      <protection locked="0" hidden="1"/>
    </xf>
    <xf numFmtId="164" fontId="16" fillId="0" borderId="70" xfId="0" applyNumberFormat="1" applyFont="1" applyBorder="1" applyAlignment="1" applyProtection="1">
      <alignment horizontal="right"/>
      <protection locked="0" hidden="1"/>
    </xf>
    <xf numFmtId="164" fontId="16" fillId="0" borderId="77" xfId="0" applyNumberFormat="1" applyFont="1" applyBorder="1" applyAlignment="1" applyProtection="1">
      <alignment horizontal="right"/>
      <protection locked="0" hidden="1"/>
    </xf>
    <xf numFmtId="164" fontId="16" fillId="0" borderId="79" xfId="0" applyNumberFormat="1" applyFont="1" applyBorder="1" applyAlignment="1" applyProtection="1">
      <alignment horizontal="right"/>
      <protection locked="0" hidden="1"/>
    </xf>
    <xf numFmtId="20" fontId="0" fillId="0" borderId="59" xfId="0" applyNumberFormat="1" applyBorder="1" applyAlignment="1">
      <alignment horizontal="center"/>
    </xf>
    <xf numFmtId="165" fontId="6" fillId="0" borderId="60" xfId="0" applyNumberFormat="1" applyFont="1" applyBorder="1" applyAlignment="1">
      <alignment horizontal="center" vertical="center"/>
    </xf>
    <xf numFmtId="0" fontId="0" fillId="0" borderId="69" xfId="0" applyBorder="1" applyProtection="1">
      <protection locked="0"/>
    </xf>
    <xf numFmtId="0" fontId="5" fillId="0" borderId="69" xfId="0" applyFont="1" applyBorder="1" applyProtection="1">
      <protection locked="0"/>
    </xf>
    <xf numFmtId="164" fontId="5" fillId="0" borderId="69" xfId="0" applyNumberFormat="1" applyFont="1" applyBorder="1" applyProtection="1">
      <protection locked="0"/>
    </xf>
    <xf numFmtId="0" fontId="5" fillId="0" borderId="69" xfId="0" applyFont="1" applyBorder="1"/>
    <xf numFmtId="0" fontId="5" fillId="0" borderId="69" xfId="0" applyFont="1" applyBorder="1" applyAlignment="1" applyProtection="1">
      <alignment horizontal="center"/>
      <protection locked="0"/>
    </xf>
    <xf numFmtId="164" fontId="0" fillId="0" borderId="69" xfId="0" applyNumberFormat="1" applyBorder="1" applyProtection="1">
      <protection locked="0"/>
    </xf>
    <xf numFmtId="0" fontId="5" fillId="0" borderId="95" xfId="0" applyFont="1" applyBorder="1" applyProtection="1">
      <protection locked="0"/>
    </xf>
    <xf numFmtId="0" fontId="0" fillId="0" borderId="95" xfId="0" applyFont="1" applyBorder="1" applyAlignment="1" applyProtection="1">
      <alignment horizontal="center"/>
      <protection locked="0"/>
    </xf>
    <xf numFmtId="49" fontId="22" fillId="0" borderId="63" xfId="0" applyNumberFormat="1" applyFont="1" applyBorder="1" applyAlignment="1">
      <alignment horizontal="center" textRotation="255"/>
    </xf>
    <xf numFmtId="164" fontId="16" fillId="0" borderId="63" xfId="0" applyNumberFormat="1" applyFont="1" applyBorder="1" applyAlignment="1" applyProtection="1">
      <alignment horizontal="right"/>
      <protection hidden="1"/>
    </xf>
    <xf numFmtId="20" fontId="0" fillId="0" borderId="69" xfId="0" applyNumberFormat="1" applyBorder="1" applyAlignment="1">
      <alignment horizontal="center"/>
    </xf>
    <xf numFmtId="0" fontId="5" fillId="0" borderId="98" xfId="0" applyFont="1" applyBorder="1" applyProtection="1">
      <protection locked="0"/>
    </xf>
    <xf numFmtId="0" fontId="0" fillId="0" borderId="98" xfId="0" applyFont="1" applyBorder="1" applyAlignment="1" applyProtection="1">
      <alignment horizontal="center"/>
      <protection locked="0"/>
    </xf>
    <xf numFmtId="0" fontId="16" fillId="0" borderId="70" xfId="0" applyFont="1" applyBorder="1" applyAlignment="1">
      <alignment horizontal="right"/>
    </xf>
    <xf numFmtId="0" fontId="0" fillId="11" borderId="0" xfId="0" applyFill="1" applyAlignment="1">
      <alignment horizontal="center"/>
    </xf>
    <xf numFmtId="0" fontId="0" fillId="16" borderId="23" xfId="0" applyFill="1" applyBorder="1" applyAlignment="1">
      <alignment horizontal="center" vertical="center"/>
    </xf>
    <xf numFmtId="0" fontId="0" fillId="6" borderId="23" xfId="0" applyFill="1" applyBorder="1" applyAlignment="1" applyProtection="1">
      <alignment horizontal="center" vertical="center"/>
      <protection locked="0"/>
    </xf>
    <xf numFmtId="0" fontId="35" fillId="8" borderId="0" xfId="0" applyFont="1" applyFill="1" applyAlignment="1" applyProtection="1">
      <alignment horizontal="center"/>
      <protection hidden="1"/>
    </xf>
    <xf numFmtId="0" fontId="0" fillId="11" borderId="17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6" borderId="23" xfId="0" applyFill="1" applyBorder="1" applyAlignment="1" applyProtection="1">
      <alignment horizontal="center" vertic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6" borderId="31" xfId="0" applyFill="1" applyBorder="1" applyAlignment="1" applyProtection="1">
      <alignment horizontal="center" vertical="center"/>
      <protection locked="0"/>
    </xf>
    <xf numFmtId="0" fontId="0" fillId="6" borderId="32" xfId="0" applyFill="1" applyBorder="1" applyAlignment="1" applyProtection="1">
      <alignment horizontal="center" vertical="center"/>
      <protection locked="0"/>
    </xf>
    <xf numFmtId="0" fontId="0" fillId="6" borderId="33" xfId="0" applyFill="1" applyBorder="1" applyAlignment="1" applyProtection="1">
      <alignment horizontal="center" vertical="center"/>
      <protection locked="0"/>
    </xf>
    <xf numFmtId="0" fontId="0" fillId="11" borderId="0" xfId="0" applyFont="1" applyFill="1" applyBorder="1" applyAlignment="1" applyProtection="1">
      <alignment horizontal="center"/>
      <protection hidden="1"/>
    </xf>
    <xf numFmtId="0" fontId="0" fillId="0" borderId="0" xfId="0" applyFont="1" applyBorder="1" applyAlignment="1">
      <alignment horizontal="center"/>
    </xf>
    <xf numFmtId="0" fontId="14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0" fillId="0" borderId="0" xfId="0" applyFont="1" applyBorder="1" applyAlignment="1" applyProtection="1">
      <alignment horizontal="center"/>
      <protection locked="0" hidden="1"/>
    </xf>
    <xf numFmtId="0" fontId="0" fillId="0" borderId="0" xfId="0" applyFont="1" applyAlignment="1" applyProtection="1">
      <alignment horizontal="center"/>
      <protection locked="0" hidden="1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44" xfId="0" applyBorder="1" applyAlignment="1" applyProtection="1">
      <alignment horizontal="center"/>
    </xf>
    <xf numFmtId="0" fontId="7" fillId="0" borderId="96" xfId="0" applyFont="1" applyBorder="1" applyAlignment="1">
      <alignment horizontal="center" vertical="center" textRotation="255"/>
    </xf>
    <xf numFmtId="0" fontId="7" fillId="0" borderId="60" xfId="0" applyFont="1" applyBorder="1" applyAlignment="1">
      <alignment horizontal="center" vertical="center" textRotation="255"/>
    </xf>
    <xf numFmtId="0" fontId="7" fillId="0" borderId="97" xfId="0" applyFont="1" applyBorder="1" applyAlignment="1">
      <alignment horizontal="center" vertical="center" textRotation="255"/>
    </xf>
    <xf numFmtId="0" fontId="7" fillId="0" borderId="7" xfId="0" applyFont="1" applyBorder="1" applyAlignment="1">
      <alignment horizontal="center" vertical="center" textRotation="255"/>
    </xf>
    <xf numFmtId="0" fontId="7" fillId="0" borderId="0" xfId="0" applyFont="1" applyBorder="1" applyAlignment="1">
      <alignment horizontal="center" vertical="center" textRotation="255"/>
    </xf>
    <xf numFmtId="0" fontId="7" fillId="0" borderId="8" xfId="0" applyFont="1" applyBorder="1" applyAlignment="1">
      <alignment horizontal="center" vertical="center" textRotation="255"/>
    </xf>
    <xf numFmtId="0" fontId="7" fillId="0" borderId="99" xfId="0" applyFont="1" applyBorder="1" applyAlignment="1">
      <alignment horizontal="center" vertical="center" textRotation="255"/>
    </xf>
    <xf numFmtId="0" fontId="7" fillId="0" borderId="69" xfId="0" applyFont="1" applyBorder="1" applyAlignment="1">
      <alignment horizontal="center" vertical="center" textRotation="255"/>
    </xf>
    <xf numFmtId="0" fontId="7" fillId="0" borderId="100" xfId="0" applyFont="1" applyBorder="1" applyAlignment="1">
      <alignment horizontal="center" vertical="center" textRotation="255"/>
    </xf>
    <xf numFmtId="0" fontId="6" fillId="0" borderId="14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10" fillId="0" borderId="23" xfId="0" applyFont="1" applyBorder="1" applyAlignment="1" applyProtection="1">
      <alignment horizontal="center" textRotation="255"/>
      <protection hidden="1"/>
    </xf>
    <xf numFmtId="49" fontId="22" fillId="0" borderId="23" xfId="0" applyNumberFormat="1" applyFont="1" applyBorder="1" applyAlignment="1">
      <alignment horizontal="center" textRotation="255"/>
    </xf>
    <xf numFmtId="0" fontId="9" fillId="0" borderId="0" xfId="0" applyFont="1" applyBorder="1" applyAlignment="1">
      <alignment horizontal="center" vertical="center" textRotation="255"/>
    </xf>
    <xf numFmtId="0" fontId="9" fillId="0" borderId="69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center" vertical="center" textRotation="255"/>
    </xf>
    <xf numFmtId="0" fontId="9" fillId="0" borderId="4" xfId="0" applyFont="1" applyBorder="1" applyAlignment="1">
      <alignment horizontal="center" vertical="center" textRotation="255"/>
    </xf>
    <xf numFmtId="0" fontId="9" fillId="0" borderId="3" xfId="0" applyFont="1" applyBorder="1" applyAlignment="1">
      <alignment horizontal="center" vertical="center" textRotation="255"/>
    </xf>
    <xf numFmtId="0" fontId="9" fillId="0" borderId="7" xfId="0" applyFont="1" applyBorder="1" applyAlignment="1">
      <alignment horizontal="center" vertical="center" textRotation="255"/>
    </xf>
    <xf numFmtId="0" fontId="9" fillId="0" borderId="8" xfId="0" applyFont="1" applyBorder="1" applyAlignment="1">
      <alignment horizontal="center" vertical="center" textRotation="255"/>
    </xf>
    <xf numFmtId="0" fontId="9" fillId="0" borderId="91" xfId="0" applyFont="1" applyBorder="1" applyAlignment="1">
      <alignment horizontal="center" vertical="center" textRotation="255"/>
    </xf>
    <xf numFmtId="0" fontId="9" fillId="0" borderId="20" xfId="0" applyFont="1" applyBorder="1" applyAlignment="1">
      <alignment horizontal="center" vertical="center" textRotation="255"/>
    </xf>
    <xf numFmtId="0" fontId="9" fillId="0" borderId="92" xfId="0" applyFont="1" applyBorder="1" applyAlignment="1">
      <alignment horizontal="center" vertical="center" textRotation="255"/>
    </xf>
    <xf numFmtId="0" fontId="9" fillId="0" borderId="40" xfId="0" applyFont="1" applyBorder="1" applyAlignment="1">
      <alignment horizontal="center" vertical="center" textRotation="255"/>
    </xf>
    <xf numFmtId="0" fontId="9" fillId="0" borderId="58" xfId="0" applyFont="1" applyBorder="1" applyAlignment="1">
      <alignment horizontal="center" vertical="center" textRotation="255"/>
    </xf>
    <xf numFmtId="0" fontId="9" fillId="0" borderId="17" xfId="0" applyFont="1" applyBorder="1" applyAlignment="1">
      <alignment horizontal="center" vertical="center" textRotation="255"/>
    </xf>
    <xf numFmtId="0" fontId="9" fillId="0" borderId="18" xfId="0" applyFont="1" applyBorder="1" applyAlignment="1">
      <alignment horizontal="center" vertical="center" textRotation="255"/>
    </xf>
    <xf numFmtId="0" fontId="9" fillId="0" borderId="19" xfId="0" applyFont="1" applyBorder="1" applyAlignment="1">
      <alignment horizontal="center" vertical="center" textRotation="255"/>
    </xf>
    <xf numFmtId="0" fontId="9" fillId="0" borderId="21" xfId="0" applyFont="1" applyBorder="1" applyAlignment="1">
      <alignment horizontal="center" vertical="center" textRotation="255"/>
    </xf>
    <xf numFmtId="49" fontId="22" fillId="0" borderId="73" xfId="0" applyNumberFormat="1" applyFont="1" applyBorder="1" applyAlignment="1">
      <alignment horizontal="center" textRotation="255"/>
    </xf>
    <xf numFmtId="0" fontId="6" fillId="0" borderId="59" xfId="0" applyFont="1" applyBorder="1" applyAlignment="1">
      <alignment horizontal="center"/>
    </xf>
    <xf numFmtId="0" fontId="6" fillId="0" borderId="71" xfId="0" applyFont="1" applyBorder="1" applyAlignment="1">
      <alignment horizontal="center"/>
    </xf>
    <xf numFmtId="0" fontId="6" fillId="0" borderId="74" xfId="0" applyFont="1" applyBorder="1" applyAlignment="1">
      <alignment horizontal="center"/>
    </xf>
    <xf numFmtId="0" fontId="10" fillId="0" borderId="72" xfId="0" applyFont="1" applyBorder="1" applyAlignment="1" applyProtection="1">
      <alignment horizontal="center" textRotation="255"/>
      <protection hidden="1"/>
    </xf>
    <xf numFmtId="0" fontId="10" fillId="0" borderId="56" xfId="0" applyFont="1" applyBorder="1" applyAlignment="1" applyProtection="1">
      <alignment horizontal="center" textRotation="255"/>
      <protection hidden="1"/>
    </xf>
    <xf numFmtId="49" fontId="22" fillId="0" borderId="61" xfId="0" applyNumberFormat="1" applyFont="1" applyBorder="1" applyAlignment="1">
      <alignment horizontal="center" textRotation="255"/>
    </xf>
    <xf numFmtId="49" fontId="22" fillId="0" borderId="75" xfId="0" applyNumberFormat="1" applyFont="1" applyBorder="1" applyAlignment="1">
      <alignment horizontal="center" textRotation="255"/>
    </xf>
  </cellXfs>
  <cellStyles count="4">
    <cellStyle name="EXECO" xfId="1"/>
    <cellStyle name="FAUX" xfId="2"/>
    <cellStyle name="Normal" xfId="0" builtinId="0"/>
    <cellStyle name="VRAI" xfId="3"/>
  </cellStyles>
  <dxfs count="1681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E6E6E6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Link="Feuil1!$A$1" fmlaRange="Feuil1!$B$16:$B$735" noThreeD="1" sel="397" val="396"/>
</file>

<file path=xl/ctrlProps/ctrlProp4.xml><?xml version="1.0" encoding="utf-8"?>
<formControlPr xmlns="http://schemas.microsoft.com/office/spreadsheetml/2009/9/main" objectType="Drop" dropStyle="combo" dx="16" fmlaLink="Feuil1!$D$1" fmlaRange="Feuil1!$D$16:$D$76" noThreeD="1" sel="21" val="20"/>
</file>

<file path=xl/ctrlProps/ctrlProp5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6.xml><?xml version="1.0" encoding="utf-8"?>
<formControlPr xmlns="http://schemas.microsoft.com/office/spreadsheetml/2009/9/main" objectType="Drop" dropStyle="combo" dx="16" fmlaLink="Feuil1!$I$1" fmlaRange="Feuil1!$I$16:$I$76" noThreeD="1" sel="21" val="13"/>
</file>

<file path=xl/ctrlProps/ctrlProp7.xml><?xml version="1.0" encoding="utf-8"?>
<formControlPr xmlns="http://schemas.microsoft.com/office/spreadsheetml/2009/9/main" objectType="Drop" dropStyle="combo" dx="16" fmlaLink="Feuil1!$K$1" fmlaRange="Feuil1!$K$16:$K$76" noThreeD="1" sel="11" val="10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228600</xdr:colOff>
      <xdr:row>4</xdr:row>
      <xdr:rowOff>76200</xdr:rowOff>
    </xdr:from>
    <xdr:ext cx="76200" cy="200025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038600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3</xdr:row>
          <xdr:rowOff>133350</xdr:rowOff>
        </xdr:from>
        <xdr:to>
          <xdr:col>2</xdr:col>
          <xdr:colOff>266700</xdr:colOff>
          <xdr:row>6</xdr:row>
          <xdr:rowOff>9525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Distribuer</a:t>
              </a:r>
            </a:p>
          </xdr:txBody>
        </xdr:sp>
        <xdr:clientData fPrintsWithSheet="0"/>
      </xdr:twoCellAnchor>
    </mc:Choice>
    <mc:Fallback/>
  </mc:AlternateContent>
  <xdr:oneCellAnchor>
    <xdr:from>
      <xdr:col>7</xdr:col>
      <xdr:colOff>228600</xdr:colOff>
      <xdr:row>4</xdr:row>
      <xdr:rowOff>76200</xdr:rowOff>
    </xdr:from>
    <xdr:ext cx="76200" cy="200025"/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5562600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53247</xdr:colOff>
      <xdr:row>16</xdr:row>
      <xdr:rowOff>18845</xdr:rowOff>
    </xdr:from>
    <xdr:ext cx="2811524" cy="2596872"/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47" y="3254437"/>
          <a:ext cx="2811524" cy="2596872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990600</xdr:colOff>
          <xdr:row>16</xdr:row>
          <xdr:rowOff>95250</xdr:rowOff>
        </xdr:from>
        <xdr:to>
          <xdr:col>3</xdr:col>
          <xdr:colOff>2409825</xdr:colOff>
          <xdr:row>21</xdr:row>
          <xdr:rowOff>28575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5</xdr:row>
          <xdr:rowOff>19050</xdr:rowOff>
        </xdr:from>
        <xdr:to>
          <xdr:col>1</xdr:col>
          <xdr:colOff>771525</xdr:colOff>
          <xdr:row>5</xdr:row>
          <xdr:rowOff>219075</xdr:rowOff>
        </xdr:to>
        <xdr:sp macro="" textlink="">
          <xdr:nvSpPr>
            <xdr:cNvPr id="12290" name="Drop Dow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6</xdr:row>
          <xdr:rowOff>19050</xdr:rowOff>
        </xdr:from>
        <xdr:to>
          <xdr:col>1</xdr:col>
          <xdr:colOff>771525</xdr:colOff>
          <xdr:row>6</xdr:row>
          <xdr:rowOff>219075</xdr:rowOff>
        </xdr:to>
        <xdr:sp macro="" textlink="">
          <xdr:nvSpPr>
            <xdr:cNvPr id="12292" name="Drop Dow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8</xdr:row>
          <xdr:rowOff>9525</xdr:rowOff>
        </xdr:from>
        <xdr:to>
          <xdr:col>1</xdr:col>
          <xdr:colOff>781050</xdr:colOff>
          <xdr:row>8</xdr:row>
          <xdr:rowOff>219075</xdr:rowOff>
        </xdr:to>
        <xdr:sp macro="" textlink="">
          <xdr:nvSpPr>
            <xdr:cNvPr id="12294" name="Drop Dow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9</xdr:row>
          <xdr:rowOff>19050</xdr:rowOff>
        </xdr:from>
        <xdr:to>
          <xdr:col>1</xdr:col>
          <xdr:colOff>781050</xdr:colOff>
          <xdr:row>9</xdr:row>
          <xdr:rowOff>219075</xdr:rowOff>
        </xdr:to>
        <xdr:sp macro="" textlink="">
          <xdr:nvSpPr>
            <xdr:cNvPr id="12295" name="Drop Down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10</xdr:row>
          <xdr:rowOff>9525</xdr:rowOff>
        </xdr:from>
        <xdr:to>
          <xdr:col>1</xdr:col>
          <xdr:colOff>781050</xdr:colOff>
          <xdr:row>10</xdr:row>
          <xdr:rowOff>209550</xdr:rowOff>
        </xdr:to>
        <xdr:sp macro="" textlink="">
          <xdr:nvSpPr>
            <xdr:cNvPr id="12297" name="Drop Down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161925</xdr:colOff>
          <xdr:row>25</xdr:row>
          <xdr:rowOff>152400</xdr:rowOff>
        </xdr:from>
        <xdr:to>
          <xdr:col>3</xdr:col>
          <xdr:colOff>2105025</xdr:colOff>
          <xdr:row>28</xdr:row>
          <xdr:rowOff>47625</xdr:rowOff>
        </xdr:to>
        <xdr:sp macro="" textlink="">
          <xdr:nvSpPr>
            <xdr:cNvPr id="12298" name="Button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466725</xdr:colOff>
          <xdr:row>22</xdr:row>
          <xdr:rowOff>104775</xdr:rowOff>
        </xdr:from>
        <xdr:to>
          <xdr:col>3</xdr:col>
          <xdr:colOff>1933575</xdr:colOff>
          <xdr:row>25</xdr:row>
          <xdr:rowOff>38100</xdr:rowOff>
        </xdr:to>
        <xdr:sp macro="" textlink="">
          <xdr:nvSpPr>
            <xdr:cNvPr id="12303" name="Button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409575</xdr:colOff>
          <xdr:row>28</xdr:row>
          <xdr:rowOff>114300</xdr:rowOff>
        </xdr:from>
        <xdr:to>
          <xdr:col>3</xdr:col>
          <xdr:colOff>1876425</xdr:colOff>
          <xdr:row>31</xdr:row>
          <xdr:rowOff>9525</xdr:rowOff>
        </xdr:to>
        <xdr:sp macro="" textlink="">
          <xdr:nvSpPr>
            <xdr:cNvPr id="12304" name="Button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409575</xdr:colOff>
          <xdr:row>31</xdr:row>
          <xdr:rowOff>133350</xdr:rowOff>
        </xdr:from>
        <xdr:to>
          <xdr:col>3</xdr:col>
          <xdr:colOff>1876425</xdr:colOff>
          <xdr:row>34</xdr:row>
          <xdr:rowOff>66675</xdr:rowOff>
        </xdr:to>
        <xdr:sp macro="" textlink="">
          <xdr:nvSpPr>
            <xdr:cNvPr id="12305" name="Button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0</xdr:rowOff>
        </xdr:from>
        <xdr:to>
          <xdr:col>6</xdr:col>
          <xdr:colOff>0</xdr:colOff>
          <xdr:row>3</xdr:row>
          <xdr:rowOff>76200</xdr:rowOff>
        </xdr:to>
        <xdr:sp macro="" textlink="">
          <xdr:nvSpPr>
            <xdr:cNvPr id="12306" name="Button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500063</xdr:colOff>
      <xdr:row>10</xdr:row>
      <xdr:rowOff>31751</xdr:rowOff>
    </xdr:from>
    <xdr:to>
      <xdr:col>8</xdr:col>
      <xdr:colOff>1040063</xdr:colOff>
      <xdr:row>12</xdr:row>
      <xdr:rowOff>24063</xdr:rowOff>
    </xdr:to>
    <xdr:pic>
      <xdr:nvPicPr>
        <xdr:cNvPr id="3" name="Image 2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3376" y="1952626"/>
          <a:ext cx="540000" cy="5400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</xdr:spPr>
    </xdr:pic>
    <xdr:clientData/>
  </xdr:twoCellAnchor>
  <xdr:twoCellAnchor>
    <xdr:from>
      <xdr:col>8</xdr:col>
      <xdr:colOff>47625</xdr:colOff>
      <xdr:row>12</xdr:row>
      <xdr:rowOff>79375</xdr:rowOff>
    </xdr:from>
    <xdr:to>
      <xdr:col>9</xdr:col>
      <xdr:colOff>1016000</xdr:colOff>
      <xdr:row>14</xdr:row>
      <xdr:rowOff>134937</xdr:rowOff>
    </xdr:to>
    <xdr:sp macro="" textlink="Feuil1!M2">
      <xdr:nvSpPr>
        <xdr:cNvPr id="4" name="Rectangle à coins arrondis 3"/>
        <xdr:cNvSpPr/>
      </xdr:nvSpPr>
      <xdr:spPr bwMode="auto">
        <a:xfrm>
          <a:off x="8770938" y="2547938"/>
          <a:ext cx="2016125" cy="531812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5400000" algn="t" rotWithShape="0">
            <a:schemeClr val="bg1">
              <a:alpha val="40000"/>
            </a:schemeClr>
          </a:outerShd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7CBF701D-8415-479E-8628-1ECB13C62820}" type="TxLink">
            <a:rPr lang="en-US" sz="36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3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15</xdr:row>
          <xdr:rowOff>95250</xdr:rowOff>
        </xdr:from>
        <xdr:to>
          <xdr:col>8</xdr:col>
          <xdr:colOff>847725</xdr:colOff>
          <xdr:row>16</xdr:row>
          <xdr:rowOff>152400</xdr:rowOff>
        </xdr:to>
        <xdr:sp macro="" textlink="">
          <xdr:nvSpPr>
            <xdr:cNvPr id="12311" name="Button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17</xdr:row>
          <xdr:rowOff>95250</xdr:rowOff>
        </xdr:from>
        <xdr:to>
          <xdr:col>8</xdr:col>
          <xdr:colOff>847725</xdr:colOff>
          <xdr:row>18</xdr:row>
          <xdr:rowOff>152400</xdr:rowOff>
        </xdr:to>
        <xdr:sp macro="" textlink="">
          <xdr:nvSpPr>
            <xdr:cNvPr id="12312" name="Button 24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15</xdr:row>
          <xdr:rowOff>85725</xdr:rowOff>
        </xdr:from>
        <xdr:to>
          <xdr:col>9</xdr:col>
          <xdr:colOff>885825</xdr:colOff>
          <xdr:row>16</xdr:row>
          <xdr:rowOff>142875</xdr:rowOff>
        </xdr:to>
        <xdr:sp macro="" textlink="">
          <xdr:nvSpPr>
            <xdr:cNvPr id="12313" name="Button 25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17</xdr:row>
          <xdr:rowOff>104775</xdr:rowOff>
        </xdr:from>
        <xdr:to>
          <xdr:col>9</xdr:col>
          <xdr:colOff>885825</xdr:colOff>
          <xdr:row>19</xdr:row>
          <xdr:rowOff>0</xdr:rowOff>
        </xdr:to>
        <xdr:sp macro="" textlink="">
          <xdr:nvSpPr>
            <xdr:cNvPr id="12314" name="Button 26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47</xdr:row>
          <xdr:rowOff>76200</xdr:rowOff>
        </xdr:from>
        <xdr:to>
          <xdr:col>10</xdr:col>
          <xdr:colOff>114300</xdr:colOff>
          <xdr:row>54</xdr:row>
          <xdr:rowOff>28575</xdr:rowOff>
        </xdr:to>
        <xdr:sp macro="" textlink="">
          <xdr:nvSpPr>
            <xdr:cNvPr id="45069" name="Button 13" hidden="1">
              <a:extLst>
                <a:ext uri="{63B3BB69-23CF-44E3-9099-C40C66FF867C}">
                  <a14:compatExt spid="_x0000_s45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47</xdr:row>
          <xdr:rowOff>85725</xdr:rowOff>
        </xdr:from>
        <xdr:to>
          <xdr:col>19</xdr:col>
          <xdr:colOff>114300</xdr:colOff>
          <xdr:row>54</xdr:row>
          <xdr:rowOff>104775</xdr:rowOff>
        </xdr:to>
        <xdr:sp macro="" textlink="">
          <xdr:nvSpPr>
            <xdr:cNvPr id="45070" name="Button 14" hidden="1">
              <a:extLst>
                <a:ext uri="{63B3BB69-23CF-44E3-9099-C40C66FF867C}">
                  <a14:compatExt spid="_x0000_s45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1</xdr:row>
          <xdr:rowOff>38100</xdr:rowOff>
        </xdr:from>
        <xdr:to>
          <xdr:col>12</xdr:col>
          <xdr:colOff>47625</xdr:colOff>
          <xdr:row>15</xdr:row>
          <xdr:rowOff>38100</xdr:rowOff>
        </xdr:to>
        <xdr:sp macro="" textlink="">
          <xdr:nvSpPr>
            <xdr:cNvPr id="45071" name="Button 15" hidden="1">
              <a:extLst>
                <a:ext uri="{63B3BB69-23CF-44E3-9099-C40C66FF867C}">
                  <a14:compatExt spid="_x0000_s45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APERCU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228600</xdr:colOff>
          <xdr:row>57</xdr:row>
          <xdr:rowOff>123825</xdr:rowOff>
        </xdr:from>
        <xdr:to>
          <xdr:col>10</xdr:col>
          <xdr:colOff>28575</xdr:colOff>
          <xdr:row>60</xdr:row>
          <xdr:rowOff>9525</xdr:rowOff>
        </xdr:to>
        <xdr:sp macro="" textlink="">
          <xdr:nvSpPr>
            <xdr:cNvPr id="45072" name="Button 16" hidden="1">
              <a:extLst>
                <a:ext uri="{63B3BB69-23CF-44E3-9099-C40C66FF867C}">
                  <a14:compatExt spid="_x0000_s45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APERCU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238125</xdr:colOff>
          <xdr:row>42</xdr:row>
          <xdr:rowOff>57150</xdr:rowOff>
        </xdr:from>
        <xdr:to>
          <xdr:col>8</xdr:col>
          <xdr:colOff>1181100</xdr:colOff>
          <xdr:row>43</xdr:row>
          <xdr:rowOff>123825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76200</xdr:colOff>
          <xdr:row>42</xdr:row>
          <xdr:rowOff>95250</xdr:rowOff>
        </xdr:from>
        <xdr:to>
          <xdr:col>12</xdr:col>
          <xdr:colOff>47625</xdr:colOff>
          <xdr:row>42</xdr:row>
          <xdr:rowOff>276225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93</xdr:row>
          <xdr:rowOff>114300</xdr:rowOff>
        </xdr:from>
        <xdr:to>
          <xdr:col>8</xdr:col>
          <xdr:colOff>1219200</xdr:colOff>
          <xdr:row>94</xdr:row>
          <xdr:rowOff>28575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93</xdr:row>
          <xdr:rowOff>47625</xdr:rowOff>
        </xdr:from>
        <xdr:to>
          <xdr:col>11</xdr:col>
          <xdr:colOff>561975</xdr:colOff>
          <xdr:row>93</xdr:row>
          <xdr:rowOff>285750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142875</xdr:colOff>
          <xdr:row>9</xdr:row>
          <xdr:rowOff>123825</xdr:rowOff>
        </xdr:from>
        <xdr:to>
          <xdr:col>9</xdr:col>
          <xdr:colOff>19050</xdr:colOff>
          <xdr:row>10</xdr:row>
          <xdr:rowOff>123825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57150</xdr:colOff>
          <xdr:row>44</xdr:row>
          <xdr:rowOff>152400</xdr:rowOff>
        </xdr:from>
        <xdr:to>
          <xdr:col>11</xdr:col>
          <xdr:colOff>438150</xdr:colOff>
          <xdr:row>51</xdr:row>
          <xdr:rowOff>57150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228600</xdr:colOff>
          <xdr:row>44</xdr:row>
          <xdr:rowOff>47625</xdr:rowOff>
        </xdr:from>
        <xdr:to>
          <xdr:col>8</xdr:col>
          <xdr:colOff>1362075</xdr:colOff>
          <xdr:row>45</xdr:row>
          <xdr:rowOff>47625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200025</xdr:colOff>
          <xdr:row>44</xdr:row>
          <xdr:rowOff>123825</xdr:rowOff>
        </xdr:from>
        <xdr:to>
          <xdr:col>20</xdr:col>
          <xdr:colOff>866775</xdr:colOff>
          <xdr:row>45</xdr:row>
          <xdr:rowOff>19050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97</xdr:row>
          <xdr:rowOff>133350</xdr:rowOff>
        </xdr:from>
        <xdr:to>
          <xdr:col>9</xdr:col>
          <xdr:colOff>0</xdr:colOff>
          <xdr:row>98</xdr:row>
          <xdr:rowOff>47625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97</xdr:row>
          <xdr:rowOff>114300</xdr:rowOff>
        </xdr:from>
        <xdr:to>
          <xdr:col>12</xdr:col>
          <xdr:colOff>0</xdr:colOff>
          <xdr:row>97</xdr:row>
          <xdr:rowOff>323850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133350</xdr:colOff>
          <xdr:row>8</xdr:row>
          <xdr:rowOff>123825</xdr:rowOff>
        </xdr:from>
        <xdr:to>
          <xdr:col>9</xdr:col>
          <xdr:colOff>9525</xdr:colOff>
          <xdr:row>10</xdr:row>
          <xdr:rowOff>38100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95250</xdr:colOff>
          <xdr:row>47</xdr:row>
          <xdr:rowOff>19050</xdr:rowOff>
        </xdr:from>
        <xdr:to>
          <xdr:col>11</xdr:col>
          <xdr:colOff>428625</xdr:colOff>
          <xdr:row>52</xdr:row>
          <xdr:rowOff>219075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</xdr:colOff>
          <xdr:row>48</xdr:row>
          <xdr:rowOff>133350</xdr:rowOff>
        </xdr:from>
        <xdr:to>
          <xdr:col>23</xdr:col>
          <xdr:colOff>1581150</xdr:colOff>
          <xdr:row>49</xdr:row>
          <xdr:rowOff>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361950</xdr:colOff>
          <xdr:row>49</xdr:row>
          <xdr:rowOff>123825</xdr:rowOff>
        </xdr:from>
        <xdr:to>
          <xdr:col>23</xdr:col>
          <xdr:colOff>1076325</xdr:colOff>
          <xdr:row>49</xdr:row>
          <xdr:rowOff>323850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99</xdr:row>
          <xdr:rowOff>9525</xdr:rowOff>
        </xdr:from>
        <xdr:to>
          <xdr:col>15</xdr:col>
          <xdr:colOff>0</xdr:colOff>
          <xdr:row>100</xdr:row>
          <xdr:rowOff>19050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180975</xdr:colOff>
          <xdr:row>101</xdr:row>
          <xdr:rowOff>104775</xdr:rowOff>
        </xdr:from>
        <xdr:to>
          <xdr:col>12</xdr:col>
          <xdr:colOff>895350</xdr:colOff>
          <xdr:row>101</xdr:row>
          <xdr:rowOff>295275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142875</xdr:colOff>
          <xdr:row>6</xdr:row>
          <xdr:rowOff>9525</xdr:rowOff>
        </xdr:from>
        <xdr:to>
          <xdr:col>14</xdr:col>
          <xdr:colOff>38100</xdr:colOff>
          <xdr:row>8</xdr:row>
          <xdr:rowOff>219075</xdr:rowOff>
        </xdr:to>
        <xdr:sp macro="" textlink="">
          <xdr:nvSpPr>
            <xdr:cNvPr id="15369" name="Button 9" hidden="1">
              <a:extLst>
                <a:ext uri="{63B3BB69-23CF-44E3-9099-C40C66FF867C}">
                  <a14:compatExt spid="_x0000_s15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47625</xdr:colOff>
          <xdr:row>55</xdr:row>
          <xdr:rowOff>104775</xdr:rowOff>
        </xdr:from>
        <xdr:to>
          <xdr:col>24</xdr:col>
          <xdr:colOff>66675</xdr:colOff>
          <xdr:row>56</xdr:row>
          <xdr:rowOff>47625</xdr:rowOff>
        </xdr:to>
        <xdr:sp macro="" textlink="">
          <xdr:nvSpPr>
            <xdr:cNvPr id="15370" name="Button 10" hidden="1">
              <a:extLst>
                <a:ext uri="{63B3BB69-23CF-44E3-9099-C40C66FF867C}">
                  <a14:compatExt spid="_x0000_s15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85725</xdr:colOff>
          <xdr:row>44</xdr:row>
          <xdr:rowOff>295275</xdr:rowOff>
        </xdr:from>
        <xdr:to>
          <xdr:col>14</xdr:col>
          <xdr:colOff>2047875</xdr:colOff>
          <xdr:row>46</xdr:row>
          <xdr:rowOff>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733425</xdr:colOff>
          <xdr:row>46</xdr:row>
          <xdr:rowOff>133350</xdr:rowOff>
        </xdr:from>
        <xdr:to>
          <xdr:col>14</xdr:col>
          <xdr:colOff>1238250</xdr:colOff>
          <xdr:row>46</xdr:row>
          <xdr:rowOff>295275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91</xdr:row>
          <xdr:rowOff>95250</xdr:rowOff>
        </xdr:from>
        <xdr:to>
          <xdr:col>12</xdr:col>
          <xdr:colOff>76200</xdr:colOff>
          <xdr:row>92</xdr:row>
          <xdr:rowOff>28575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94</xdr:row>
          <xdr:rowOff>38100</xdr:rowOff>
        </xdr:from>
        <xdr:to>
          <xdr:col>12</xdr:col>
          <xdr:colOff>0</xdr:colOff>
          <xdr:row>94</xdr:row>
          <xdr:rowOff>219075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52</xdr:row>
          <xdr:rowOff>123825</xdr:rowOff>
        </xdr:from>
        <xdr:to>
          <xdr:col>2</xdr:col>
          <xdr:colOff>1828800</xdr:colOff>
          <xdr:row>53</xdr:row>
          <xdr:rowOff>104775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</xdr:colOff>
          <xdr:row>5</xdr:row>
          <xdr:rowOff>123825</xdr:rowOff>
        </xdr:from>
        <xdr:to>
          <xdr:col>14</xdr:col>
          <xdr:colOff>1828800</xdr:colOff>
          <xdr:row>6</xdr:row>
          <xdr:rowOff>104775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152400</xdr:colOff>
          <xdr:row>41</xdr:row>
          <xdr:rowOff>0</xdr:rowOff>
        </xdr:from>
        <xdr:to>
          <xdr:col>12</xdr:col>
          <xdr:colOff>1143000</xdr:colOff>
          <xdr:row>42</xdr:row>
          <xdr:rowOff>95250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276225</xdr:colOff>
          <xdr:row>43</xdr:row>
          <xdr:rowOff>95250</xdr:rowOff>
        </xdr:from>
        <xdr:to>
          <xdr:col>12</xdr:col>
          <xdr:colOff>876300</xdr:colOff>
          <xdr:row>44</xdr:row>
          <xdr:rowOff>9525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91</xdr:row>
          <xdr:rowOff>323850</xdr:rowOff>
        </xdr:from>
        <xdr:to>
          <xdr:col>12</xdr:col>
          <xdr:colOff>1143000</xdr:colOff>
          <xdr:row>93</xdr:row>
          <xdr:rowOff>28575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94</xdr:row>
          <xdr:rowOff>9525</xdr:rowOff>
        </xdr:from>
        <xdr:to>
          <xdr:col>12</xdr:col>
          <xdr:colOff>752475</xdr:colOff>
          <xdr:row>94</xdr:row>
          <xdr:rowOff>276225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200025</xdr:colOff>
          <xdr:row>3</xdr:row>
          <xdr:rowOff>219075</xdr:rowOff>
        </xdr:from>
        <xdr:to>
          <xdr:col>12</xdr:col>
          <xdr:colOff>1047750</xdr:colOff>
          <xdr:row>7</xdr:row>
          <xdr:rowOff>95250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53</xdr:row>
          <xdr:rowOff>76200</xdr:rowOff>
        </xdr:from>
        <xdr:to>
          <xdr:col>9</xdr:col>
          <xdr:colOff>1657350</xdr:colOff>
          <xdr:row>53</xdr:row>
          <xdr:rowOff>381000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9525</xdr:colOff>
          <xdr:row>40</xdr:row>
          <xdr:rowOff>47625</xdr:rowOff>
        </xdr:from>
        <xdr:to>
          <xdr:col>10</xdr:col>
          <xdr:colOff>0</xdr:colOff>
          <xdr:row>40</xdr:row>
          <xdr:rowOff>276225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285750</xdr:colOff>
          <xdr:row>40</xdr:row>
          <xdr:rowOff>76200</xdr:rowOff>
        </xdr:from>
        <xdr:to>
          <xdr:col>21</xdr:col>
          <xdr:colOff>1104900</xdr:colOff>
          <xdr:row>40</xdr:row>
          <xdr:rowOff>247650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95</xdr:row>
          <xdr:rowOff>104775</xdr:rowOff>
        </xdr:from>
        <xdr:to>
          <xdr:col>12</xdr:col>
          <xdr:colOff>752475</xdr:colOff>
          <xdr:row>96</xdr:row>
          <xdr:rowOff>95250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97</xdr:row>
          <xdr:rowOff>133350</xdr:rowOff>
        </xdr:from>
        <xdr:to>
          <xdr:col>12</xdr:col>
          <xdr:colOff>638175</xdr:colOff>
          <xdr:row>97</xdr:row>
          <xdr:rowOff>314325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28575</xdr:colOff>
          <xdr:row>43</xdr:row>
          <xdr:rowOff>123825</xdr:rowOff>
        </xdr:from>
        <xdr:to>
          <xdr:col>12</xdr:col>
          <xdr:colOff>762000</xdr:colOff>
          <xdr:row>46</xdr:row>
          <xdr:rowOff>28575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161925</xdr:colOff>
          <xdr:row>4</xdr:row>
          <xdr:rowOff>123825</xdr:rowOff>
        </xdr:from>
        <xdr:to>
          <xdr:col>13</xdr:col>
          <xdr:colOff>85725</xdr:colOff>
          <xdr:row>6</xdr:row>
          <xdr:rowOff>114300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200025</xdr:colOff>
          <xdr:row>48</xdr:row>
          <xdr:rowOff>76200</xdr:rowOff>
        </xdr:from>
        <xdr:to>
          <xdr:col>3</xdr:col>
          <xdr:colOff>76200</xdr:colOff>
          <xdr:row>49</xdr:row>
          <xdr:rowOff>276225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561975</xdr:colOff>
          <xdr:row>51</xdr:row>
          <xdr:rowOff>0</xdr:rowOff>
        </xdr:from>
        <xdr:to>
          <xdr:col>2</xdr:col>
          <xdr:colOff>1371600</xdr:colOff>
          <xdr:row>51</xdr:row>
          <xdr:rowOff>228600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285750</xdr:colOff>
          <xdr:row>108</xdr:row>
          <xdr:rowOff>95250</xdr:rowOff>
        </xdr:from>
        <xdr:to>
          <xdr:col>15</xdr:col>
          <xdr:colOff>0</xdr:colOff>
          <xdr:row>108</xdr:row>
          <xdr:rowOff>295275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238125</xdr:colOff>
          <xdr:row>108</xdr:row>
          <xdr:rowOff>76200</xdr:rowOff>
        </xdr:from>
        <xdr:to>
          <xdr:col>20</xdr:col>
          <xdr:colOff>895350</xdr:colOff>
          <xdr:row>108</xdr:row>
          <xdr:rowOff>276225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257175</xdr:colOff>
          <xdr:row>6</xdr:row>
          <xdr:rowOff>171450</xdr:rowOff>
        </xdr:from>
        <xdr:to>
          <xdr:col>16</xdr:col>
          <xdr:colOff>114300</xdr:colOff>
          <xdr:row>7</xdr:row>
          <xdr:rowOff>180975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47625</xdr:colOff>
          <xdr:row>56</xdr:row>
          <xdr:rowOff>76200</xdr:rowOff>
        </xdr:from>
        <xdr:to>
          <xdr:col>21</xdr:col>
          <xdr:colOff>38100</xdr:colOff>
          <xdr:row>57</xdr:row>
          <xdr:rowOff>85725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85725</xdr:colOff>
          <xdr:row>45</xdr:row>
          <xdr:rowOff>114300</xdr:rowOff>
        </xdr:from>
        <xdr:to>
          <xdr:col>21</xdr:col>
          <xdr:colOff>885825</xdr:colOff>
          <xdr:row>46</xdr:row>
          <xdr:rowOff>28575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95250</xdr:colOff>
          <xdr:row>45</xdr:row>
          <xdr:rowOff>161925</xdr:rowOff>
        </xdr:from>
        <xdr:to>
          <xdr:col>27</xdr:col>
          <xdr:colOff>295275</xdr:colOff>
          <xdr:row>46</xdr:row>
          <xdr:rowOff>47625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104775</xdr:colOff>
          <xdr:row>104</xdr:row>
          <xdr:rowOff>9525</xdr:rowOff>
        </xdr:from>
        <xdr:to>
          <xdr:col>21</xdr:col>
          <xdr:colOff>1057275</xdr:colOff>
          <xdr:row>105</xdr:row>
          <xdr:rowOff>47625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95250</xdr:colOff>
          <xdr:row>104</xdr:row>
          <xdr:rowOff>28575</xdr:rowOff>
        </xdr:from>
        <xdr:to>
          <xdr:col>27</xdr:col>
          <xdr:colOff>657225</xdr:colOff>
          <xdr:row>105</xdr:row>
          <xdr:rowOff>47625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1390650</xdr:colOff>
          <xdr:row>8</xdr:row>
          <xdr:rowOff>161925</xdr:rowOff>
        </xdr:from>
        <xdr:to>
          <xdr:col>27</xdr:col>
          <xdr:colOff>1009650</xdr:colOff>
          <xdr:row>9</xdr:row>
          <xdr:rowOff>152400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53</xdr:row>
          <xdr:rowOff>180975</xdr:rowOff>
        </xdr:from>
        <xdr:to>
          <xdr:col>6</xdr:col>
          <xdr:colOff>28575</xdr:colOff>
          <xdr:row>54</xdr:row>
          <xdr:rowOff>133350</xdr:rowOff>
        </xdr:to>
        <xdr:sp macro="" textlink="">
          <xdr:nvSpPr>
            <xdr:cNvPr id="20486" name="Button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53</xdr:row>
          <xdr:rowOff>104775</xdr:rowOff>
        </xdr:from>
        <xdr:to>
          <xdr:col>12</xdr:col>
          <xdr:colOff>19050</xdr:colOff>
          <xdr:row>54</xdr:row>
          <xdr:rowOff>133350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47625</xdr:colOff>
          <xdr:row>53</xdr:row>
          <xdr:rowOff>0</xdr:rowOff>
        </xdr:from>
        <xdr:to>
          <xdr:col>21</xdr:col>
          <xdr:colOff>0</xdr:colOff>
          <xdr:row>54</xdr:row>
          <xdr:rowOff>85725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419100</xdr:colOff>
          <xdr:row>102</xdr:row>
          <xdr:rowOff>57150</xdr:rowOff>
        </xdr:from>
        <xdr:to>
          <xdr:col>14</xdr:col>
          <xdr:colOff>866775</xdr:colOff>
          <xdr:row>105</xdr:row>
          <xdr:rowOff>19050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103</xdr:row>
          <xdr:rowOff>0</xdr:rowOff>
        </xdr:from>
        <xdr:to>
          <xdr:col>9</xdr:col>
          <xdr:colOff>0</xdr:colOff>
          <xdr:row>106</xdr:row>
          <xdr:rowOff>19050</xdr:rowOff>
        </xdr:to>
        <xdr:sp macro="" textlink="">
          <xdr:nvSpPr>
            <xdr:cNvPr id="25605" name="Button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76200</xdr:colOff>
          <xdr:row>57</xdr:row>
          <xdr:rowOff>66675</xdr:rowOff>
        </xdr:from>
        <xdr:to>
          <xdr:col>12</xdr:col>
          <xdr:colOff>76200</xdr:colOff>
          <xdr:row>61</xdr:row>
          <xdr:rowOff>104775</xdr:rowOff>
        </xdr:to>
        <xdr:sp macro="" textlink="">
          <xdr:nvSpPr>
            <xdr:cNvPr id="25606" name="Button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</xdr:colOff>
          <xdr:row>3</xdr:row>
          <xdr:rowOff>133350</xdr:rowOff>
        </xdr:from>
        <xdr:to>
          <xdr:col>22</xdr:col>
          <xdr:colOff>19050</xdr:colOff>
          <xdr:row>4</xdr:row>
          <xdr:rowOff>0</xdr:rowOff>
        </xdr:to>
        <xdr:sp macro="" textlink="">
          <xdr:nvSpPr>
            <xdr:cNvPr id="25607" name="Button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180975</xdr:colOff>
          <xdr:row>132</xdr:row>
          <xdr:rowOff>114300</xdr:rowOff>
        </xdr:from>
        <xdr:to>
          <xdr:col>11</xdr:col>
          <xdr:colOff>333375</xdr:colOff>
          <xdr:row>133</xdr:row>
          <xdr:rowOff>152400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129</xdr:row>
          <xdr:rowOff>104775</xdr:rowOff>
        </xdr:from>
        <xdr:to>
          <xdr:col>12</xdr:col>
          <xdr:colOff>76200</xdr:colOff>
          <xdr:row>131</xdr:row>
          <xdr:rowOff>0</xdr:rowOff>
        </xdr:to>
        <xdr:sp macro="" textlink="">
          <xdr:nvSpPr>
            <xdr:cNvPr id="58370" name="Button 2" hidden="1">
              <a:extLst>
                <a:ext uri="{63B3BB69-23CF-44E3-9099-C40C66FF867C}">
                  <a14:compatExt spid="_x0000_s58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476250</xdr:colOff>
          <xdr:row>50</xdr:row>
          <xdr:rowOff>38100</xdr:rowOff>
        </xdr:from>
        <xdr:to>
          <xdr:col>20</xdr:col>
          <xdr:colOff>1333500</xdr:colOff>
          <xdr:row>51</xdr:row>
          <xdr:rowOff>180975</xdr:rowOff>
        </xdr:to>
        <xdr:sp macro="" textlink="">
          <xdr:nvSpPr>
            <xdr:cNvPr id="58373" name="Button 5" hidden="1">
              <a:extLst>
                <a:ext uri="{63B3BB69-23CF-44E3-9099-C40C66FF867C}">
                  <a14:compatExt spid="_x0000_s58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142875</xdr:colOff>
          <xdr:row>43</xdr:row>
          <xdr:rowOff>104775</xdr:rowOff>
        </xdr:from>
        <xdr:to>
          <xdr:col>20</xdr:col>
          <xdr:colOff>1638300</xdr:colOff>
          <xdr:row>44</xdr:row>
          <xdr:rowOff>190500</xdr:rowOff>
        </xdr:to>
        <xdr:sp macro="" textlink="">
          <xdr:nvSpPr>
            <xdr:cNvPr id="58374" name="Button 6" hidden="1">
              <a:extLst>
                <a:ext uri="{63B3BB69-23CF-44E3-9099-C40C66FF867C}">
                  <a14:compatExt spid="_x0000_s58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57</xdr:row>
          <xdr:rowOff>9525</xdr:rowOff>
        </xdr:from>
        <xdr:to>
          <xdr:col>12</xdr:col>
          <xdr:colOff>104775</xdr:colOff>
          <xdr:row>59</xdr:row>
          <xdr:rowOff>276225</xdr:rowOff>
        </xdr:to>
        <xdr:sp macro="" textlink="">
          <xdr:nvSpPr>
            <xdr:cNvPr id="58375" name="Button 7" hidden="1">
              <a:extLst>
                <a:ext uri="{63B3BB69-23CF-44E3-9099-C40C66FF867C}">
                  <a14:compatExt spid="_x0000_s58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19050</xdr:colOff>
          <xdr:row>3</xdr:row>
          <xdr:rowOff>104775</xdr:rowOff>
        </xdr:from>
        <xdr:to>
          <xdr:col>21</xdr:col>
          <xdr:colOff>0</xdr:colOff>
          <xdr:row>3</xdr:row>
          <xdr:rowOff>409575</xdr:rowOff>
        </xdr:to>
        <xdr:sp macro="" textlink="">
          <xdr:nvSpPr>
            <xdr:cNvPr id="58376" name="Button 8" hidden="1">
              <a:extLst>
                <a:ext uri="{63B3BB69-23CF-44E3-9099-C40C66FF867C}">
                  <a14:compatExt spid="_x0000_s58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171450</xdr:colOff>
          <xdr:row>42</xdr:row>
          <xdr:rowOff>95250</xdr:rowOff>
        </xdr:from>
        <xdr:to>
          <xdr:col>20</xdr:col>
          <xdr:colOff>1362075</xdr:colOff>
          <xdr:row>42</xdr:row>
          <xdr:rowOff>381000</xdr:rowOff>
        </xdr:to>
        <xdr:sp macro="" textlink="">
          <xdr:nvSpPr>
            <xdr:cNvPr id="9230" name="Button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438150</xdr:colOff>
          <xdr:row>49</xdr:row>
          <xdr:rowOff>114300</xdr:rowOff>
        </xdr:from>
        <xdr:to>
          <xdr:col>20</xdr:col>
          <xdr:colOff>1047750</xdr:colOff>
          <xdr:row>49</xdr:row>
          <xdr:rowOff>333375</xdr:rowOff>
        </xdr:to>
        <xdr:sp macro="" textlink="">
          <xdr:nvSpPr>
            <xdr:cNvPr id="9231" name="Button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38100</xdr:colOff>
          <xdr:row>4</xdr:row>
          <xdr:rowOff>0</xdr:rowOff>
        </xdr:from>
        <xdr:to>
          <xdr:col>22</xdr:col>
          <xdr:colOff>28575</xdr:colOff>
          <xdr:row>5</xdr:row>
          <xdr:rowOff>114300</xdr:rowOff>
        </xdr:to>
        <xdr:sp macro="" textlink="">
          <xdr:nvSpPr>
            <xdr:cNvPr id="9232" name="Button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19050</xdr:colOff>
          <xdr:row>57</xdr:row>
          <xdr:rowOff>85725</xdr:rowOff>
        </xdr:from>
        <xdr:to>
          <xdr:col>21</xdr:col>
          <xdr:colOff>9525</xdr:colOff>
          <xdr:row>59</xdr:row>
          <xdr:rowOff>66675</xdr:rowOff>
        </xdr:to>
        <xdr:sp macro="" textlink="">
          <xdr:nvSpPr>
            <xdr:cNvPr id="9233" name="Button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171450</xdr:colOff>
          <xdr:row>57</xdr:row>
          <xdr:rowOff>47625</xdr:rowOff>
        </xdr:from>
        <xdr:to>
          <xdr:col>11</xdr:col>
          <xdr:colOff>733425</xdr:colOff>
          <xdr:row>58</xdr:row>
          <xdr:rowOff>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142875</xdr:colOff>
          <xdr:row>56</xdr:row>
          <xdr:rowOff>238125</xdr:rowOff>
        </xdr:from>
        <xdr:to>
          <xdr:col>20</xdr:col>
          <xdr:colOff>1819275</xdr:colOff>
          <xdr:row>57</xdr:row>
          <xdr:rowOff>247650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125</xdr:row>
          <xdr:rowOff>114300</xdr:rowOff>
        </xdr:from>
        <xdr:to>
          <xdr:col>8</xdr:col>
          <xdr:colOff>1704975</xdr:colOff>
          <xdr:row>126</xdr:row>
          <xdr:rowOff>57150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561975</xdr:colOff>
          <xdr:row>125</xdr:row>
          <xdr:rowOff>133350</xdr:rowOff>
        </xdr:from>
        <xdr:to>
          <xdr:col>14</xdr:col>
          <xdr:colOff>1085850</xdr:colOff>
          <xdr:row>126</xdr:row>
          <xdr:rowOff>19050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142875</xdr:colOff>
          <xdr:row>63</xdr:row>
          <xdr:rowOff>276225</xdr:rowOff>
        </xdr:from>
        <xdr:to>
          <xdr:col>12</xdr:col>
          <xdr:colOff>28575</xdr:colOff>
          <xdr:row>66</xdr:row>
          <xdr:rowOff>161925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142875</xdr:colOff>
          <xdr:row>5</xdr:row>
          <xdr:rowOff>276225</xdr:rowOff>
        </xdr:from>
        <xdr:to>
          <xdr:col>21</xdr:col>
          <xdr:colOff>19050</xdr:colOff>
          <xdr:row>7</xdr:row>
          <xdr:rowOff>9525</xdr:rowOff>
        </xdr:to>
        <xdr:sp macro="" textlink="">
          <xdr:nvSpPr>
            <xdr:cNvPr id="27654" name="Button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219075</xdr:colOff>
          <xdr:row>47</xdr:row>
          <xdr:rowOff>95250</xdr:rowOff>
        </xdr:from>
        <xdr:to>
          <xdr:col>9</xdr:col>
          <xdr:colOff>0</xdr:colOff>
          <xdr:row>48</xdr:row>
          <xdr:rowOff>152400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85725</xdr:colOff>
          <xdr:row>47</xdr:row>
          <xdr:rowOff>66675</xdr:rowOff>
        </xdr:from>
        <xdr:to>
          <xdr:col>19</xdr:col>
          <xdr:colOff>76200</xdr:colOff>
          <xdr:row>49</xdr:row>
          <xdr:rowOff>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112</xdr:row>
          <xdr:rowOff>66675</xdr:rowOff>
        </xdr:from>
        <xdr:to>
          <xdr:col>8</xdr:col>
          <xdr:colOff>1695450</xdr:colOff>
          <xdr:row>113</xdr:row>
          <xdr:rowOff>104775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117</xdr:row>
          <xdr:rowOff>95250</xdr:rowOff>
        </xdr:from>
        <xdr:to>
          <xdr:col>11</xdr:col>
          <xdr:colOff>533400</xdr:colOff>
          <xdr:row>118</xdr:row>
          <xdr:rowOff>142875</xdr:rowOff>
        </xdr:to>
        <xdr:sp macro="" textlink="">
          <xdr:nvSpPr>
            <xdr:cNvPr id="28676" name="Button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38100</xdr:colOff>
          <xdr:row>71</xdr:row>
          <xdr:rowOff>142875</xdr:rowOff>
        </xdr:from>
        <xdr:to>
          <xdr:col>9</xdr:col>
          <xdr:colOff>0</xdr:colOff>
          <xdr:row>72</xdr:row>
          <xdr:rowOff>133350</xdr:rowOff>
        </xdr:to>
        <xdr:sp macro="" textlink="">
          <xdr:nvSpPr>
            <xdr:cNvPr id="28677" name="Button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190500</xdr:colOff>
          <xdr:row>5</xdr:row>
          <xdr:rowOff>123825</xdr:rowOff>
        </xdr:from>
        <xdr:to>
          <xdr:col>21</xdr:col>
          <xdr:colOff>114300</xdr:colOff>
          <xdr:row>7</xdr:row>
          <xdr:rowOff>104775</xdr:rowOff>
        </xdr:to>
        <xdr:sp macro="" textlink="">
          <xdr:nvSpPr>
            <xdr:cNvPr id="28678" name="Button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561975</xdr:colOff>
          <xdr:row>139</xdr:row>
          <xdr:rowOff>95250</xdr:rowOff>
        </xdr:from>
        <xdr:to>
          <xdr:col>20</xdr:col>
          <xdr:colOff>1419225</xdr:colOff>
          <xdr:row>140</xdr:row>
          <xdr:rowOff>200025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247650</xdr:colOff>
          <xdr:row>139</xdr:row>
          <xdr:rowOff>47625</xdr:rowOff>
        </xdr:from>
        <xdr:to>
          <xdr:col>20</xdr:col>
          <xdr:colOff>209550</xdr:colOff>
          <xdr:row>140</xdr:row>
          <xdr:rowOff>190500</xdr:rowOff>
        </xdr:to>
        <xdr:sp macro="" textlink="">
          <xdr:nvSpPr>
            <xdr:cNvPr id="59394" name="Button 2" hidden="1">
              <a:extLst>
                <a:ext uri="{63B3BB69-23CF-44E3-9099-C40C66FF867C}">
                  <a14:compatExt spid="_x0000_s5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45</xdr:row>
          <xdr:rowOff>9525</xdr:rowOff>
        </xdr:from>
        <xdr:to>
          <xdr:col>12</xdr:col>
          <xdr:colOff>95250</xdr:colOff>
          <xdr:row>45</xdr:row>
          <xdr:rowOff>381000</xdr:rowOff>
        </xdr:to>
        <xdr:sp macro="" textlink="">
          <xdr:nvSpPr>
            <xdr:cNvPr id="59399" name="Button 7" hidden="1">
              <a:extLst>
                <a:ext uri="{63B3BB69-23CF-44E3-9099-C40C66FF867C}">
                  <a14:compatExt spid="_x0000_s59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52</xdr:row>
          <xdr:rowOff>19050</xdr:rowOff>
        </xdr:from>
        <xdr:to>
          <xdr:col>12</xdr:col>
          <xdr:colOff>66675</xdr:colOff>
          <xdr:row>52</xdr:row>
          <xdr:rowOff>352425</xdr:rowOff>
        </xdr:to>
        <xdr:sp macro="" textlink="">
          <xdr:nvSpPr>
            <xdr:cNvPr id="59400" name="Button 8" hidden="1">
              <a:extLst>
                <a:ext uri="{63B3BB69-23CF-44E3-9099-C40C66FF867C}">
                  <a14:compatExt spid="_x0000_s59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7</xdr:row>
          <xdr:rowOff>47625</xdr:rowOff>
        </xdr:from>
        <xdr:to>
          <xdr:col>12</xdr:col>
          <xdr:colOff>95250</xdr:colOff>
          <xdr:row>12</xdr:row>
          <xdr:rowOff>47625</xdr:rowOff>
        </xdr:to>
        <xdr:sp macro="" textlink="">
          <xdr:nvSpPr>
            <xdr:cNvPr id="59401" name="Button 9" hidden="1">
              <a:extLst>
                <a:ext uri="{63B3BB69-23CF-44E3-9099-C40C66FF867C}">
                  <a14:compatExt spid="_x0000_s59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59</xdr:row>
          <xdr:rowOff>47625</xdr:rowOff>
        </xdr:from>
        <xdr:to>
          <xdr:col>12</xdr:col>
          <xdr:colOff>47625</xdr:colOff>
          <xdr:row>64</xdr:row>
          <xdr:rowOff>142875</xdr:rowOff>
        </xdr:to>
        <xdr:sp macro="" textlink="">
          <xdr:nvSpPr>
            <xdr:cNvPr id="59402" name="Button 10" hidden="1">
              <a:extLst>
                <a:ext uri="{63B3BB69-23CF-44E3-9099-C40C66FF867C}">
                  <a14:compatExt spid="_x0000_s59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omments" Target="../comments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vmlDrawing" Target="../drawings/vmlDrawing7.v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2.xml"/><Relationship Id="rId11" Type="http://schemas.openxmlformats.org/officeDocument/2006/relationships/comments" Target="../comments2.xml"/><Relationship Id="rId5" Type="http://schemas.openxmlformats.org/officeDocument/2006/relationships/ctrlProp" Target="../ctrlProps/ctrlProp21.xml"/><Relationship Id="rId10" Type="http://schemas.openxmlformats.org/officeDocument/2006/relationships/ctrlProp" Target="../ctrlProps/ctrlProp26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2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8.xml"/><Relationship Id="rId5" Type="http://schemas.openxmlformats.org/officeDocument/2006/relationships/ctrlProp" Target="../ctrlProps/ctrlProp27.xml"/><Relationship Id="rId10" Type="http://schemas.openxmlformats.org/officeDocument/2006/relationships/ctrlProp" Target="../ctrlProps/ctrlProp32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3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4.xml"/><Relationship Id="rId5" Type="http://schemas.openxmlformats.org/officeDocument/2006/relationships/ctrlProp" Target="../ctrlProps/ctrlProp33.xml"/><Relationship Id="rId10" Type="http://schemas.openxmlformats.org/officeDocument/2006/relationships/ctrlProp" Target="../ctrlProps/ctrlProp38.xml"/><Relationship Id="rId4" Type="http://schemas.openxmlformats.org/officeDocument/2006/relationships/vmlDrawing" Target="../drawings/vmlDrawing13.vml"/><Relationship Id="rId9" Type="http://schemas.openxmlformats.org/officeDocument/2006/relationships/ctrlProp" Target="../ctrlProps/ctrlProp3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4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40.xml"/><Relationship Id="rId5" Type="http://schemas.openxmlformats.org/officeDocument/2006/relationships/ctrlProp" Target="../ctrlProps/ctrlProp39.xml"/><Relationship Id="rId10" Type="http://schemas.openxmlformats.org/officeDocument/2006/relationships/ctrlProp" Target="../ctrlProps/ctrlProp44.xml"/><Relationship Id="rId4" Type="http://schemas.openxmlformats.org/officeDocument/2006/relationships/vmlDrawing" Target="../drawings/vmlDrawing15.vml"/><Relationship Id="rId9" Type="http://schemas.openxmlformats.org/officeDocument/2006/relationships/ctrlProp" Target="../ctrlProps/ctrlProp4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4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6.xml"/><Relationship Id="rId5" Type="http://schemas.openxmlformats.org/officeDocument/2006/relationships/ctrlProp" Target="../ctrlProps/ctrlProp45.xml"/><Relationship Id="rId10" Type="http://schemas.openxmlformats.org/officeDocument/2006/relationships/ctrlProp" Target="../ctrlProps/ctrlProp50.xml"/><Relationship Id="rId4" Type="http://schemas.openxmlformats.org/officeDocument/2006/relationships/vmlDrawing" Target="../drawings/vmlDrawing17.vml"/><Relationship Id="rId9" Type="http://schemas.openxmlformats.org/officeDocument/2006/relationships/ctrlProp" Target="../ctrlProps/ctrlProp4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4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53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2.xml"/><Relationship Id="rId5" Type="http://schemas.openxmlformats.org/officeDocument/2006/relationships/ctrlProp" Target="../ctrlProps/ctrlProp51.xml"/><Relationship Id="rId10" Type="http://schemas.openxmlformats.org/officeDocument/2006/relationships/ctrlProp" Target="../ctrlProps/ctrlProp56.xml"/><Relationship Id="rId4" Type="http://schemas.openxmlformats.org/officeDocument/2006/relationships/vmlDrawing" Target="../drawings/vmlDrawing19.vml"/><Relationship Id="rId9" Type="http://schemas.openxmlformats.org/officeDocument/2006/relationships/ctrlProp" Target="../ctrlProps/ctrlProp55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0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5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8.xml"/><Relationship Id="rId5" Type="http://schemas.openxmlformats.org/officeDocument/2006/relationships/ctrlProp" Target="../ctrlProps/ctrlProp57.xml"/><Relationship Id="rId10" Type="http://schemas.openxmlformats.org/officeDocument/2006/relationships/ctrlProp" Target="../ctrlProps/ctrlProp62.xml"/><Relationship Id="rId4" Type="http://schemas.openxmlformats.org/officeDocument/2006/relationships/vmlDrawing" Target="../drawings/vmlDrawing21.vml"/><Relationship Id="rId9" Type="http://schemas.openxmlformats.org/officeDocument/2006/relationships/ctrlProp" Target="../ctrlProps/ctrlProp6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6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65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64.xml"/><Relationship Id="rId5" Type="http://schemas.openxmlformats.org/officeDocument/2006/relationships/ctrlProp" Target="../ctrlProps/ctrlProp63.xml"/><Relationship Id="rId10" Type="http://schemas.openxmlformats.org/officeDocument/2006/relationships/ctrlProp" Target="../ctrlProps/ctrlProp68.xml"/><Relationship Id="rId4" Type="http://schemas.openxmlformats.org/officeDocument/2006/relationships/vmlDrawing" Target="../drawings/vmlDrawing23.vml"/><Relationship Id="rId9" Type="http://schemas.openxmlformats.org/officeDocument/2006/relationships/ctrlProp" Target="../ctrlProps/ctrlProp67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2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7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70.xml"/><Relationship Id="rId5" Type="http://schemas.openxmlformats.org/officeDocument/2006/relationships/ctrlProp" Target="../ctrlProps/ctrlProp69.xml"/><Relationship Id="rId10" Type="http://schemas.openxmlformats.org/officeDocument/2006/relationships/ctrlProp" Target="../ctrlProps/ctrlProp74.xml"/><Relationship Id="rId4" Type="http://schemas.openxmlformats.org/officeDocument/2006/relationships/vmlDrawing" Target="../drawings/vmlDrawing25.vml"/><Relationship Id="rId9" Type="http://schemas.openxmlformats.org/officeDocument/2006/relationships/ctrlProp" Target="../ctrlProps/ctrlProp7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8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77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76.xml"/><Relationship Id="rId11" Type="http://schemas.openxmlformats.org/officeDocument/2006/relationships/comments" Target="../comments3.xml"/><Relationship Id="rId5" Type="http://schemas.openxmlformats.org/officeDocument/2006/relationships/ctrlProp" Target="../ctrlProps/ctrlProp75.xml"/><Relationship Id="rId10" Type="http://schemas.openxmlformats.org/officeDocument/2006/relationships/ctrlProp" Target="../ctrlProps/ctrlProp80.xml"/><Relationship Id="rId4" Type="http://schemas.openxmlformats.org/officeDocument/2006/relationships/vmlDrawing" Target="../drawings/vmlDrawing27.vml"/><Relationship Id="rId9" Type="http://schemas.openxmlformats.org/officeDocument/2006/relationships/ctrlProp" Target="../ctrlProps/ctrlProp79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4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8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82.xml"/><Relationship Id="rId5" Type="http://schemas.openxmlformats.org/officeDocument/2006/relationships/ctrlProp" Target="../ctrlProps/ctrlProp81.xml"/><Relationship Id="rId4" Type="http://schemas.openxmlformats.org/officeDocument/2006/relationships/vmlDrawing" Target="../drawings/vmlDrawing29.vml"/><Relationship Id="rId9" Type="http://schemas.openxmlformats.org/officeDocument/2006/relationships/comments" Target="../comments4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8.xml"/><Relationship Id="rId3" Type="http://schemas.openxmlformats.org/officeDocument/2006/relationships/vmlDrawing" Target="../drawings/vmlDrawing30.vml"/><Relationship Id="rId7" Type="http://schemas.openxmlformats.org/officeDocument/2006/relationships/ctrlProp" Target="../ctrlProps/ctrlProp87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86.xml"/><Relationship Id="rId5" Type="http://schemas.openxmlformats.org/officeDocument/2006/relationships/ctrlProp" Target="../ctrlProps/ctrlProp85.xml"/><Relationship Id="rId10" Type="http://schemas.openxmlformats.org/officeDocument/2006/relationships/ctrlProp" Target="../ctrlProps/ctrlProp90.xml"/><Relationship Id="rId4" Type="http://schemas.openxmlformats.org/officeDocument/2006/relationships/vmlDrawing" Target="../drawings/vmlDrawing31.vml"/><Relationship Id="rId9" Type="http://schemas.openxmlformats.org/officeDocument/2006/relationships/ctrlProp" Target="../ctrlProps/ctrlProp89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4.xml"/><Relationship Id="rId3" Type="http://schemas.openxmlformats.org/officeDocument/2006/relationships/vmlDrawing" Target="../drawings/vmlDrawing32.vml"/><Relationship Id="rId7" Type="http://schemas.openxmlformats.org/officeDocument/2006/relationships/ctrlProp" Target="../ctrlProps/ctrlProp93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92.xml"/><Relationship Id="rId5" Type="http://schemas.openxmlformats.org/officeDocument/2006/relationships/ctrlProp" Target="../ctrlProps/ctrlProp91.xml"/><Relationship Id="rId10" Type="http://schemas.openxmlformats.org/officeDocument/2006/relationships/ctrlProp" Target="../ctrlProps/ctrlProp96.xml"/><Relationship Id="rId4" Type="http://schemas.openxmlformats.org/officeDocument/2006/relationships/vmlDrawing" Target="../drawings/vmlDrawing33.vml"/><Relationship Id="rId9" Type="http://schemas.openxmlformats.org/officeDocument/2006/relationships/ctrlProp" Target="../ctrlProps/ctrlProp95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0.xml"/><Relationship Id="rId3" Type="http://schemas.openxmlformats.org/officeDocument/2006/relationships/vmlDrawing" Target="../drawings/vmlDrawing34.vml"/><Relationship Id="rId7" Type="http://schemas.openxmlformats.org/officeDocument/2006/relationships/ctrlProp" Target="../ctrlProps/ctrlProp99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98.xml"/><Relationship Id="rId11" Type="http://schemas.openxmlformats.org/officeDocument/2006/relationships/comments" Target="../comments5.xml"/><Relationship Id="rId5" Type="http://schemas.openxmlformats.org/officeDocument/2006/relationships/ctrlProp" Target="../ctrlProps/ctrlProp97.xml"/><Relationship Id="rId10" Type="http://schemas.openxmlformats.org/officeDocument/2006/relationships/ctrlProp" Target="../ctrlProps/ctrlProp102.xml"/><Relationship Id="rId4" Type="http://schemas.openxmlformats.org/officeDocument/2006/relationships/vmlDrawing" Target="../drawings/vmlDrawing35.vml"/><Relationship Id="rId9" Type="http://schemas.openxmlformats.org/officeDocument/2006/relationships/ctrlProp" Target="../ctrlProps/ctrlProp10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35"/>
  <sheetViews>
    <sheetView view="pageLayout" workbookViewId="0">
      <selection activeCell="L2" sqref="L2"/>
    </sheetView>
  </sheetViews>
  <sheetFormatPr baseColWidth="10" defaultRowHeight="12.75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bestFit="1" customWidth="1"/>
    <col min="7" max="7" width="5.5703125" bestFit="1" customWidth="1"/>
    <col min="8" max="8" width="6.28515625" bestFit="1" customWidth="1"/>
    <col min="9" max="9" width="8.42578125" bestFit="1" customWidth="1"/>
    <col min="10" max="10" width="5.5703125" bestFit="1" customWidth="1"/>
    <col min="11" max="11" width="8.42578125" bestFit="1" customWidth="1"/>
    <col min="12" max="12" width="5.5703125" bestFit="1" customWidth="1"/>
  </cols>
  <sheetData>
    <row r="1" spans="1:13">
      <c r="A1" s="263">
        <v>397</v>
      </c>
      <c r="B1" s="622">
        <f>C17</f>
        <v>3.4722222222222199E-3</v>
      </c>
      <c r="D1" s="263">
        <v>21</v>
      </c>
      <c r="E1" s="622">
        <v>6.9444444444444404E-4</v>
      </c>
      <c r="F1" s="263">
        <v>457</v>
      </c>
      <c r="G1" s="622">
        <f>H17</f>
        <v>3.4722222222222199E-3</v>
      </c>
      <c r="I1" s="263">
        <v>21</v>
      </c>
      <c r="J1" s="622">
        <v>6.9444444444444404E-4</v>
      </c>
      <c r="K1" s="263">
        <v>11</v>
      </c>
      <c r="L1" s="622">
        <v>6.9444444444444404E-4</v>
      </c>
      <c r="M1" s="735"/>
    </row>
    <row r="2" spans="1:13" ht="15">
      <c r="A2" s="623"/>
      <c r="B2" s="624">
        <f>(A1*B1)-B1</f>
        <v>1.375</v>
      </c>
      <c r="D2" s="623"/>
      <c r="E2" s="625">
        <f>D1*E1-E1</f>
        <v>1.38888888888889E-2</v>
      </c>
      <c r="F2" s="623"/>
      <c r="G2" s="624">
        <f>(F1*G1)-G1</f>
        <v>1.5833333333333299</v>
      </c>
      <c r="I2" s="623"/>
      <c r="J2" s="625">
        <f>I1*J1-J1</f>
        <v>1.38888888888889E-2</v>
      </c>
      <c r="K2" s="625"/>
      <c r="L2" s="625">
        <f>K1*L1-L1</f>
        <v>6.9444444444444397E-3</v>
      </c>
      <c r="M2" s="736">
        <v>0</v>
      </c>
    </row>
    <row r="3" spans="1:13">
      <c r="L3" s="455"/>
      <c r="M3" s="735"/>
    </row>
    <row r="4" spans="1:13">
      <c r="L4" s="455"/>
      <c r="M4" s="736">
        <v>1.9699074074074101E-2</v>
      </c>
    </row>
    <row r="5" spans="1:13">
      <c r="L5" s="455"/>
      <c r="M5" s="455"/>
    </row>
    <row r="6" spans="1:13">
      <c r="A6" s="263"/>
      <c r="B6" s="626"/>
      <c r="C6" s="263"/>
      <c r="D6" s="263"/>
      <c r="F6" s="263"/>
      <c r="G6" s="626"/>
      <c r="H6" s="263"/>
      <c r="I6" s="263"/>
      <c r="K6" s="263"/>
      <c r="L6" s="455"/>
      <c r="M6" s="455"/>
    </row>
    <row r="7" spans="1:13">
      <c r="A7" s="622"/>
      <c r="C7" s="622"/>
      <c r="F7" s="622"/>
      <c r="H7" s="622"/>
      <c r="L7" s="455"/>
      <c r="M7" s="455"/>
    </row>
    <row r="8" spans="1:13" ht="14.25">
      <c r="A8" s="622"/>
      <c r="B8" s="627"/>
      <c r="C8" s="622"/>
      <c r="D8" s="628"/>
      <c r="F8" s="622"/>
      <c r="G8" s="627"/>
      <c r="H8" s="622"/>
      <c r="I8" s="628"/>
      <c r="K8" s="628"/>
      <c r="L8" s="455"/>
      <c r="M8" s="455"/>
    </row>
    <row r="9" spans="1:13">
      <c r="A9" s="622"/>
      <c r="C9" s="622"/>
      <c r="D9" s="622"/>
      <c r="F9" s="622"/>
      <c r="H9" s="622"/>
      <c r="I9" s="622"/>
      <c r="K9" s="622"/>
      <c r="L9" s="455"/>
      <c r="M9" s="455"/>
    </row>
    <row r="10" spans="1:13">
      <c r="A10" s="622"/>
      <c r="C10" s="622"/>
      <c r="F10" s="622"/>
      <c r="H10" s="622"/>
      <c r="L10" s="455"/>
      <c r="M10" s="455"/>
    </row>
    <row r="11" spans="1:13">
      <c r="A11" s="622"/>
      <c r="C11" s="622"/>
      <c r="F11" s="622"/>
      <c r="H11" s="622"/>
      <c r="L11" s="455"/>
      <c r="M11" s="455"/>
    </row>
    <row r="12" spans="1:13">
      <c r="A12" s="622"/>
      <c r="C12" s="622"/>
      <c r="F12" s="622"/>
      <c r="H12" s="622"/>
      <c r="L12" s="455"/>
      <c r="M12" s="455"/>
    </row>
    <row r="13" spans="1:13">
      <c r="A13" s="622"/>
      <c r="C13" s="622"/>
      <c r="F13" s="622"/>
      <c r="H13" s="622"/>
      <c r="L13" s="455"/>
      <c r="M13" s="455"/>
    </row>
    <row r="14" spans="1:13">
      <c r="A14" s="622"/>
      <c r="C14" s="622"/>
      <c r="F14" s="622"/>
      <c r="H14" s="622"/>
      <c r="L14" s="455"/>
      <c r="M14" s="455"/>
    </row>
    <row r="15" spans="1:13">
      <c r="A15" s="622"/>
      <c r="B15" s="263"/>
      <c r="C15" s="626"/>
      <c r="D15" s="263" t="s">
        <v>222</v>
      </c>
      <c r="E15" s="263"/>
      <c r="F15" s="622"/>
      <c r="G15" s="263"/>
      <c r="H15" s="626"/>
      <c r="I15" s="263" t="s">
        <v>222</v>
      </c>
      <c r="J15" s="263"/>
      <c r="K15" s="263" t="s">
        <v>222</v>
      </c>
      <c r="L15" s="455"/>
      <c r="M15" s="455"/>
    </row>
    <row r="16" spans="1:13">
      <c r="A16" s="622"/>
      <c r="B16" s="622">
        <v>0</v>
      </c>
      <c r="D16" s="622">
        <v>0</v>
      </c>
      <c r="F16" s="622"/>
      <c r="G16" s="622">
        <v>0</v>
      </c>
      <c r="I16" s="622">
        <v>0</v>
      </c>
      <c r="K16" s="622">
        <v>0</v>
      </c>
      <c r="L16" s="455"/>
      <c r="M16" s="455"/>
    </row>
    <row r="17" spans="1:13" ht="14.25">
      <c r="A17" s="622"/>
      <c r="B17" s="622">
        <f t="shared" ref="B17:B80" si="0">B16+$C$17</f>
        <v>3.4722222222222199E-3</v>
      </c>
      <c r="C17" s="627">
        <v>3.4722222222222199E-3</v>
      </c>
      <c r="D17" s="622">
        <f>D16+$E$17</f>
        <v>6.9444444444444404E-4</v>
      </c>
      <c r="E17" s="628">
        <v>6.9444444444444404E-4</v>
      </c>
      <c r="F17" s="622"/>
      <c r="G17" s="622">
        <f t="shared" ref="G17:G80" si="1">G16+$C$17</f>
        <v>3.4722222222222199E-3</v>
      </c>
      <c r="H17" s="627">
        <v>3.4722222222222199E-3</v>
      </c>
      <c r="I17" s="622">
        <f>I16+$E$17</f>
        <v>6.9444444444444404E-4</v>
      </c>
      <c r="J17" s="628">
        <v>6.9444444444444404E-4</v>
      </c>
      <c r="K17" s="622">
        <f>K16+$E$17</f>
        <v>6.9444444444444404E-4</v>
      </c>
      <c r="L17" s="734">
        <v>6.9444444444444404E-4</v>
      </c>
      <c r="M17" s="455"/>
    </row>
    <row r="18" spans="1:13">
      <c r="A18" s="622"/>
      <c r="B18" s="622">
        <f t="shared" si="0"/>
        <v>6.9444444444444397E-3</v>
      </c>
      <c r="D18" s="622">
        <f t="shared" ref="D18:D76" si="2">D17+$E$17</f>
        <v>1.38888888888889E-3</v>
      </c>
      <c r="E18" s="622"/>
      <c r="F18" s="622"/>
      <c r="G18" s="622">
        <f t="shared" si="1"/>
        <v>6.9444444444444397E-3</v>
      </c>
      <c r="I18" s="622">
        <f t="shared" ref="I18:K76" si="3">I17+$E$17</f>
        <v>1.38888888888889E-3</v>
      </c>
      <c r="J18" s="622"/>
      <c r="K18" s="622">
        <f t="shared" si="3"/>
        <v>1.38888888888889E-3</v>
      </c>
      <c r="L18" s="734"/>
      <c r="M18" s="455"/>
    </row>
    <row r="19" spans="1:13">
      <c r="A19" s="622"/>
      <c r="B19" s="622">
        <f t="shared" si="0"/>
        <v>1.0416666666666701E-2</v>
      </c>
      <c r="D19" s="622">
        <f t="shared" si="2"/>
        <v>2.0833333333333298E-3</v>
      </c>
      <c r="F19" s="622"/>
      <c r="G19" s="622">
        <f t="shared" si="1"/>
        <v>1.0416666666666701E-2</v>
      </c>
      <c r="I19" s="622">
        <f t="shared" si="3"/>
        <v>2.0833333333333298E-3</v>
      </c>
      <c r="K19" s="622">
        <f t="shared" si="3"/>
        <v>2.0833333333333298E-3</v>
      </c>
      <c r="L19" s="455"/>
      <c r="M19" s="455"/>
    </row>
    <row r="20" spans="1:13">
      <c r="A20" s="622"/>
      <c r="B20" s="622">
        <f t="shared" si="0"/>
        <v>1.38888888888889E-2</v>
      </c>
      <c r="D20" s="622">
        <f t="shared" si="2"/>
        <v>2.7777777777777701E-3</v>
      </c>
      <c r="F20" s="622"/>
      <c r="G20" s="622">
        <f t="shared" si="1"/>
        <v>1.38888888888889E-2</v>
      </c>
      <c r="I20" s="622">
        <f t="shared" si="3"/>
        <v>2.7777777777777701E-3</v>
      </c>
      <c r="K20" s="622">
        <f t="shared" si="3"/>
        <v>2.7777777777777701E-3</v>
      </c>
      <c r="L20" s="455"/>
      <c r="M20" s="455"/>
    </row>
    <row r="21" spans="1:13">
      <c r="A21" s="622"/>
      <c r="B21" s="622">
        <f t="shared" si="0"/>
        <v>1.7361111111111101E-2</v>
      </c>
      <c r="D21" s="622">
        <f t="shared" si="2"/>
        <v>3.4722222222222099E-3</v>
      </c>
      <c r="F21" s="622"/>
      <c r="G21" s="622">
        <f t="shared" si="1"/>
        <v>1.7361111111111101E-2</v>
      </c>
      <c r="I21" s="622">
        <f t="shared" si="3"/>
        <v>3.4722222222222099E-3</v>
      </c>
      <c r="K21" s="622">
        <f t="shared" si="3"/>
        <v>3.4722222222222099E-3</v>
      </c>
      <c r="L21" s="455"/>
      <c r="M21" s="455"/>
    </row>
    <row r="22" spans="1:13">
      <c r="A22" s="622"/>
      <c r="B22" s="622">
        <f t="shared" si="0"/>
        <v>2.0833333333333301E-2</v>
      </c>
      <c r="D22" s="622">
        <f t="shared" si="2"/>
        <v>4.1666666666666501E-3</v>
      </c>
      <c r="F22" s="622"/>
      <c r="G22" s="622">
        <f t="shared" si="1"/>
        <v>2.0833333333333301E-2</v>
      </c>
      <c r="I22" s="622">
        <f t="shared" si="3"/>
        <v>4.1666666666666501E-3</v>
      </c>
      <c r="K22" s="622">
        <f t="shared" si="3"/>
        <v>4.1666666666666501E-3</v>
      </c>
      <c r="L22" s="455"/>
      <c r="M22" s="455"/>
    </row>
    <row r="23" spans="1:13">
      <c r="A23" s="622"/>
      <c r="B23" s="622">
        <f t="shared" si="0"/>
        <v>2.43055555555555E-2</v>
      </c>
      <c r="D23" s="622">
        <f t="shared" si="2"/>
        <v>4.8611111111110904E-3</v>
      </c>
      <c r="F23" s="622"/>
      <c r="G23" s="622">
        <f t="shared" si="1"/>
        <v>2.43055555555555E-2</v>
      </c>
      <c r="I23" s="622">
        <f t="shared" si="3"/>
        <v>4.8611111111110904E-3</v>
      </c>
      <c r="K23" s="622">
        <f t="shared" si="3"/>
        <v>4.8611111111110904E-3</v>
      </c>
      <c r="L23" s="455"/>
      <c r="M23" s="455"/>
    </row>
    <row r="24" spans="1:13">
      <c r="A24" s="622"/>
      <c r="B24" s="622">
        <f t="shared" si="0"/>
        <v>2.77777777777777E-2</v>
      </c>
      <c r="D24" s="622">
        <f t="shared" si="2"/>
        <v>5.5555555555555297E-3</v>
      </c>
      <c r="F24" s="622"/>
      <c r="G24" s="622">
        <f t="shared" si="1"/>
        <v>2.77777777777777E-2</v>
      </c>
      <c r="I24" s="622">
        <f t="shared" si="3"/>
        <v>5.5555555555555297E-3</v>
      </c>
      <c r="K24" s="622">
        <f t="shared" si="3"/>
        <v>5.5555555555555297E-3</v>
      </c>
      <c r="L24" s="455"/>
      <c r="M24" s="455"/>
    </row>
    <row r="25" spans="1:13">
      <c r="A25" s="622"/>
      <c r="B25" s="622">
        <f t="shared" si="0"/>
        <v>3.1249999999999899E-2</v>
      </c>
      <c r="D25" s="622">
        <f t="shared" si="2"/>
        <v>6.24999999999997E-3</v>
      </c>
      <c r="F25" s="622"/>
      <c r="G25" s="622">
        <f t="shared" si="1"/>
        <v>3.1249999999999899E-2</v>
      </c>
      <c r="I25" s="622">
        <f t="shared" si="3"/>
        <v>6.24999999999997E-3</v>
      </c>
      <c r="K25" s="622">
        <f t="shared" si="3"/>
        <v>6.24999999999997E-3</v>
      </c>
      <c r="L25" s="455"/>
      <c r="M25" s="455"/>
    </row>
    <row r="26" spans="1:13">
      <c r="A26" s="622"/>
      <c r="B26" s="622">
        <f t="shared" si="0"/>
        <v>3.4722222222222099E-2</v>
      </c>
      <c r="D26" s="622">
        <f t="shared" si="2"/>
        <v>6.9444444444444102E-3</v>
      </c>
      <c r="F26" s="622"/>
      <c r="G26" s="622">
        <f t="shared" si="1"/>
        <v>3.4722222222222099E-2</v>
      </c>
      <c r="I26" s="622">
        <f t="shared" si="3"/>
        <v>6.9444444444444102E-3</v>
      </c>
      <c r="K26" s="622">
        <f t="shared" si="3"/>
        <v>6.9444444444444102E-3</v>
      </c>
      <c r="L26" s="455"/>
      <c r="M26" s="455"/>
    </row>
    <row r="27" spans="1:13">
      <c r="A27" s="622"/>
      <c r="B27" s="622">
        <f t="shared" si="0"/>
        <v>3.8194444444444302E-2</v>
      </c>
      <c r="D27" s="622">
        <f t="shared" si="2"/>
        <v>7.6388888888888496E-3</v>
      </c>
      <c r="F27" s="622"/>
      <c r="G27" s="622">
        <f t="shared" si="1"/>
        <v>3.8194444444444302E-2</v>
      </c>
      <c r="I27" s="622">
        <f t="shared" si="3"/>
        <v>7.6388888888888496E-3</v>
      </c>
      <c r="K27" s="622">
        <f t="shared" si="3"/>
        <v>7.6388888888888496E-3</v>
      </c>
      <c r="L27" s="455"/>
      <c r="M27" s="455"/>
    </row>
    <row r="28" spans="1:13">
      <c r="A28" s="622"/>
      <c r="B28" s="622">
        <f t="shared" si="0"/>
        <v>4.1666666666666498E-2</v>
      </c>
      <c r="D28" s="622">
        <f t="shared" si="2"/>
        <v>8.3333333333332898E-3</v>
      </c>
      <c r="F28" s="622"/>
      <c r="G28" s="622">
        <f t="shared" si="1"/>
        <v>4.1666666666666498E-2</v>
      </c>
      <c r="I28" s="622">
        <f t="shared" si="3"/>
        <v>8.3333333333332898E-3</v>
      </c>
      <c r="K28" s="622">
        <f t="shared" si="3"/>
        <v>8.3333333333332898E-3</v>
      </c>
    </row>
    <row r="29" spans="1:13">
      <c r="A29" s="622"/>
      <c r="B29" s="622">
        <f t="shared" si="0"/>
        <v>4.5138888888888701E-2</v>
      </c>
      <c r="D29" s="622">
        <f t="shared" si="2"/>
        <v>9.0277777777777301E-3</v>
      </c>
      <c r="F29" s="622"/>
      <c r="G29" s="622">
        <f t="shared" si="1"/>
        <v>4.5138888888888701E-2</v>
      </c>
      <c r="I29" s="622">
        <f t="shared" si="3"/>
        <v>9.0277777777777301E-3</v>
      </c>
      <c r="K29" s="622">
        <f t="shared" si="3"/>
        <v>9.0277777777777301E-3</v>
      </c>
    </row>
    <row r="30" spans="1:13">
      <c r="A30" s="622"/>
      <c r="B30" s="622">
        <f t="shared" si="0"/>
        <v>4.8611111111110897E-2</v>
      </c>
      <c r="D30" s="622">
        <f t="shared" si="2"/>
        <v>9.7222222222221703E-3</v>
      </c>
      <c r="F30" s="622"/>
      <c r="G30" s="622">
        <f t="shared" si="1"/>
        <v>4.8611111111110897E-2</v>
      </c>
      <c r="I30" s="622">
        <f t="shared" si="3"/>
        <v>9.7222222222221703E-3</v>
      </c>
      <c r="K30" s="622">
        <f t="shared" si="3"/>
        <v>9.7222222222221703E-3</v>
      </c>
    </row>
    <row r="31" spans="1:13">
      <c r="A31" s="622"/>
      <c r="B31" s="622">
        <f t="shared" si="0"/>
        <v>5.20833333333331E-2</v>
      </c>
      <c r="D31" s="622">
        <f t="shared" si="2"/>
        <v>1.04166666666666E-2</v>
      </c>
      <c r="F31" s="622"/>
      <c r="G31" s="622">
        <f t="shared" si="1"/>
        <v>5.20833333333331E-2</v>
      </c>
      <c r="I31" s="622">
        <f t="shared" si="3"/>
        <v>1.04166666666666E-2</v>
      </c>
      <c r="K31" s="622">
        <f t="shared" si="3"/>
        <v>1.04166666666666E-2</v>
      </c>
    </row>
    <row r="32" spans="1:13">
      <c r="A32" s="622"/>
      <c r="B32" s="622">
        <f t="shared" si="0"/>
        <v>5.5555555555555303E-2</v>
      </c>
      <c r="D32" s="622">
        <f t="shared" si="2"/>
        <v>1.1111111111111001E-2</v>
      </c>
      <c r="F32" s="622"/>
      <c r="G32" s="622">
        <f t="shared" si="1"/>
        <v>5.5555555555555303E-2</v>
      </c>
      <c r="I32" s="622">
        <f t="shared" si="3"/>
        <v>1.1111111111111001E-2</v>
      </c>
      <c r="K32" s="622">
        <f t="shared" si="3"/>
        <v>1.1111111111111001E-2</v>
      </c>
    </row>
    <row r="33" spans="1:11">
      <c r="A33" s="622"/>
      <c r="B33" s="622">
        <f t="shared" si="0"/>
        <v>5.9027777777777499E-2</v>
      </c>
      <c r="D33" s="622">
        <f t="shared" si="2"/>
        <v>1.1805555555555401E-2</v>
      </c>
      <c r="F33" s="622"/>
      <c r="G33" s="622">
        <f t="shared" si="1"/>
        <v>5.9027777777777499E-2</v>
      </c>
      <c r="I33" s="622">
        <f t="shared" si="3"/>
        <v>1.1805555555555401E-2</v>
      </c>
      <c r="K33" s="622">
        <f t="shared" si="3"/>
        <v>1.1805555555555401E-2</v>
      </c>
    </row>
    <row r="34" spans="1:11">
      <c r="A34" s="622"/>
      <c r="B34" s="622">
        <f t="shared" si="0"/>
        <v>6.2499999999999702E-2</v>
      </c>
      <c r="D34" s="622">
        <f t="shared" si="2"/>
        <v>1.2499999999999799E-2</v>
      </c>
      <c r="F34" s="622"/>
      <c r="G34" s="622">
        <f t="shared" si="1"/>
        <v>6.2499999999999702E-2</v>
      </c>
      <c r="I34" s="622">
        <f t="shared" si="3"/>
        <v>1.2499999999999799E-2</v>
      </c>
      <c r="K34" s="622">
        <f t="shared" si="3"/>
        <v>1.2499999999999799E-2</v>
      </c>
    </row>
    <row r="35" spans="1:11">
      <c r="A35" s="622"/>
      <c r="B35" s="622">
        <f t="shared" si="0"/>
        <v>6.5972222222221905E-2</v>
      </c>
      <c r="D35" s="622">
        <f t="shared" si="2"/>
        <v>1.31944444444442E-2</v>
      </c>
      <c r="F35" s="622"/>
      <c r="G35" s="622">
        <f t="shared" si="1"/>
        <v>6.5972222222221905E-2</v>
      </c>
      <c r="I35" s="622">
        <f t="shared" si="3"/>
        <v>1.31944444444442E-2</v>
      </c>
      <c r="K35" s="622">
        <f t="shared" si="3"/>
        <v>1.31944444444442E-2</v>
      </c>
    </row>
    <row r="36" spans="1:11">
      <c r="A36" s="622"/>
      <c r="B36" s="622">
        <f t="shared" si="0"/>
        <v>6.9444444444444101E-2</v>
      </c>
      <c r="D36" s="622">
        <f t="shared" si="2"/>
        <v>1.38888888888886E-2</v>
      </c>
      <c r="F36" s="622"/>
      <c r="G36" s="622">
        <f t="shared" si="1"/>
        <v>6.9444444444444101E-2</v>
      </c>
      <c r="I36" s="622">
        <f t="shared" si="3"/>
        <v>1.38888888888886E-2</v>
      </c>
      <c r="K36" s="622">
        <f t="shared" si="3"/>
        <v>1.38888888888886E-2</v>
      </c>
    </row>
    <row r="37" spans="1:11">
      <c r="A37" s="622"/>
      <c r="B37" s="622">
        <f t="shared" si="0"/>
        <v>7.2916666666666297E-2</v>
      </c>
      <c r="D37" s="622">
        <f t="shared" si="2"/>
        <v>1.4583333333333E-2</v>
      </c>
      <c r="F37" s="622"/>
      <c r="G37" s="622">
        <f t="shared" si="1"/>
        <v>7.2916666666666297E-2</v>
      </c>
      <c r="I37" s="622">
        <f t="shared" si="3"/>
        <v>1.4583333333333E-2</v>
      </c>
      <c r="K37" s="622">
        <f t="shared" si="3"/>
        <v>1.4583333333333E-2</v>
      </c>
    </row>
    <row r="38" spans="1:11">
      <c r="A38" s="622"/>
      <c r="B38" s="622">
        <f t="shared" si="0"/>
        <v>7.6388888888888506E-2</v>
      </c>
      <c r="D38" s="622">
        <f t="shared" si="2"/>
        <v>1.5277777777777401E-2</v>
      </c>
      <c r="F38" s="622"/>
      <c r="G38" s="622">
        <f t="shared" si="1"/>
        <v>7.6388888888888506E-2</v>
      </c>
      <c r="I38" s="622">
        <f t="shared" si="3"/>
        <v>1.5277777777777401E-2</v>
      </c>
      <c r="K38" s="622">
        <f t="shared" si="3"/>
        <v>1.5277777777777401E-2</v>
      </c>
    </row>
    <row r="39" spans="1:11">
      <c r="A39" s="622"/>
      <c r="B39" s="622">
        <f t="shared" si="0"/>
        <v>7.9861111111110702E-2</v>
      </c>
      <c r="D39" s="622">
        <f t="shared" si="2"/>
        <v>1.5972222222221801E-2</v>
      </c>
      <c r="F39" s="622"/>
      <c r="G39" s="622">
        <f t="shared" si="1"/>
        <v>7.9861111111110702E-2</v>
      </c>
      <c r="I39" s="622">
        <f t="shared" si="3"/>
        <v>1.5972222222221801E-2</v>
      </c>
      <c r="K39" s="622">
        <f t="shared" si="3"/>
        <v>1.5972222222221801E-2</v>
      </c>
    </row>
    <row r="40" spans="1:11">
      <c r="A40" s="622"/>
      <c r="B40" s="622">
        <f t="shared" si="0"/>
        <v>8.3333333333332898E-2</v>
      </c>
      <c r="D40" s="622">
        <f t="shared" si="2"/>
        <v>1.6666666666666202E-2</v>
      </c>
      <c r="F40" s="622"/>
      <c r="G40" s="622">
        <f t="shared" si="1"/>
        <v>8.3333333333332898E-2</v>
      </c>
      <c r="I40" s="622">
        <f t="shared" si="3"/>
        <v>1.6666666666666202E-2</v>
      </c>
      <c r="K40" s="622">
        <f t="shared" si="3"/>
        <v>1.6666666666666202E-2</v>
      </c>
    </row>
    <row r="41" spans="1:11">
      <c r="A41" s="622"/>
      <c r="B41" s="622">
        <f t="shared" si="0"/>
        <v>8.6805555555555095E-2</v>
      </c>
      <c r="D41" s="622">
        <f t="shared" si="2"/>
        <v>1.7361111111110598E-2</v>
      </c>
      <c r="F41" s="622"/>
      <c r="G41" s="622">
        <f t="shared" si="1"/>
        <v>8.6805555555555095E-2</v>
      </c>
      <c r="I41" s="622">
        <f t="shared" si="3"/>
        <v>1.7361111111110598E-2</v>
      </c>
      <c r="K41" s="622">
        <f t="shared" si="3"/>
        <v>1.7361111111110598E-2</v>
      </c>
    </row>
    <row r="42" spans="1:11">
      <c r="A42" s="622"/>
      <c r="B42" s="622">
        <f t="shared" si="0"/>
        <v>9.0277777777777304E-2</v>
      </c>
      <c r="D42" s="622">
        <f t="shared" si="2"/>
        <v>1.8055555555554999E-2</v>
      </c>
      <c r="F42" s="622"/>
      <c r="G42" s="622">
        <f t="shared" si="1"/>
        <v>9.0277777777777304E-2</v>
      </c>
      <c r="I42" s="622">
        <f t="shared" si="3"/>
        <v>1.8055555555554999E-2</v>
      </c>
      <c r="K42" s="622">
        <f t="shared" si="3"/>
        <v>1.8055555555554999E-2</v>
      </c>
    </row>
    <row r="43" spans="1:11">
      <c r="A43" s="622"/>
      <c r="B43" s="622">
        <f t="shared" si="0"/>
        <v>9.37499999999995E-2</v>
      </c>
      <c r="D43" s="622">
        <f t="shared" si="2"/>
        <v>1.8749999999999399E-2</v>
      </c>
      <c r="F43" s="622"/>
      <c r="G43" s="622">
        <f t="shared" si="1"/>
        <v>9.37499999999995E-2</v>
      </c>
      <c r="I43" s="622">
        <f t="shared" si="3"/>
        <v>1.8749999999999399E-2</v>
      </c>
      <c r="K43" s="622">
        <f t="shared" si="3"/>
        <v>1.8749999999999399E-2</v>
      </c>
    </row>
    <row r="44" spans="1:11">
      <c r="A44" s="622"/>
      <c r="B44" s="622">
        <f t="shared" si="0"/>
        <v>9.7222222222221696E-2</v>
      </c>
      <c r="D44" s="622">
        <f t="shared" si="2"/>
        <v>1.9444444444443799E-2</v>
      </c>
      <c r="F44" s="622"/>
      <c r="G44" s="622">
        <f t="shared" si="1"/>
        <v>9.7222222222221696E-2</v>
      </c>
      <c r="I44" s="622">
        <f t="shared" si="3"/>
        <v>1.9444444444443799E-2</v>
      </c>
      <c r="K44" s="622">
        <f t="shared" si="3"/>
        <v>1.9444444444443799E-2</v>
      </c>
    </row>
    <row r="45" spans="1:11">
      <c r="A45" s="622"/>
      <c r="B45" s="622">
        <f t="shared" si="0"/>
        <v>0.100694444444444</v>
      </c>
      <c r="D45" s="622">
        <f t="shared" si="2"/>
        <v>2.01388888888882E-2</v>
      </c>
      <c r="F45" s="622"/>
      <c r="G45" s="622">
        <f t="shared" si="1"/>
        <v>0.100694444444444</v>
      </c>
      <c r="I45" s="622">
        <f t="shared" si="3"/>
        <v>2.01388888888882E-2</v>
      </c>
      <c r="K45" s="622">
        <f t="shared" si="3"/>
        <v>2.01388888888882E-2</v>
      </c>
    </row>
    <row r="46" spans="1:11">
      <c r="A46" s="622"/>
      <c r="B46" s="622">
        <f t="shared" si="0"/>
        <v>0.10416666666666601</v>
      </c>
      <c r="D46" s="622">
        <f t="shared" si="2"/>
        <v>2.08333333333326E-2</v>
      </c>
      <c r="F46" s="622"/>
      <c r="G46" s="622">
        <f t="shared" si="1"/>
        <v>0.10416666666666601</v>
      </c>
      <c r="I46" s="622">
        <f t="shared" si="3"/>
        <v>2.08333333333326E-2</v>
      </c>
      <c r="K46" s="622">
        <f t="shared" si="3"/>
        <v>2.08333333333326E-2</v>
      </c>
    </row>
    <row r="47" spans="1:11">
      <c r="A47" s="622"/>
      <c r="B47" s="622">
        <f t="shared" si="0"/>
        <v>0.10763888888888801</v>
      </c>
      <c r="D47" s="622">
        <f t="shared" si="2"/>
        <v>2.1527777777777E-2</v>
      </c>
      <c r="F47" s="622"/>
      <c r="G47" s="622">
        <f t="shared" si="1"/>
        <v>0.10763888888888801</v>
      </c>
      <c r="I47" s="622">
        <f t="shared" si="3"/>
        <v>2.1527777777777E-2</v>
      </c>
      <c r="K47" s="622">
        <f t="shared" si="3"/>
        <v>2.1527777777777E-2</v>
      </c>
    </row>
    <row r="48" spans="1:11">
      <c r="A48" s="622"/>
      <c r="B48" s="622">
        <f t="shared" si="0"/>
        <v>0.11111111111110999</v>
      </c>
      <c r="D48" s="622">
        <f t="shared" si="2"/>
        <v>2.2222222222221401E-2</v>
      </c>
      <c r="F48" s="622"/>
      <c r="G48" s="622">
        <f t="shared" si="1"/>
        <v>0.11111111111110999</v>
      </c>
      <c r="I48" s="622">
        <f t="shared" si="3"/>
        <v>2.2222222222221401E-2</v>
      </c>
      <c r="K48" s="622">
        <f t="shared" si="3"/>
        <v>2.2222222222221401E-2</v>
      </c>
    </row>
    <row r="49" spans="1:11">
      <c r="A49" s="622"/>
      <c r="B49" s="622">
        <f t="shared" si="0"/>
        <v>0.114583333333332</v>
      </c>
      <c r="D49" s="622">
        <f t="shared" si="2"/>
        <v>2.2916666666665801E-2</v>
      </c>
      <c r="F49" s="622"/>
      <c r="G49" s="622">
        <f t="shared" si="1"/>
        <v>0.114583333333332</v>
      </c>
      <c r="I49" s="622">
        <f t="shared" si="3"/>
        <v>2.2916666666665801E-2</v>
      </c>
      <c r="K49" s="622">
        <f t="shared" si="3"/>
        <v>2.2916666666665801E-2</v>
      </c>
    </row>
    <row r="50" spans="1:11">
      <c r="A50" s="622"/>
      <c r="B50" s="622">
        <f t="shared" si="0"/>
        <v>0.118055555555554</v>
      </c>
      <c r="D50" s="622">
        <f t="shared" si="2"/>
        <v>2.3611111111110201E-2</v>
      </c>
      <c r="F50" s="622"/>
      <c r="G50" s="622">
        <f t="shared" si="1"/>
        <v>0.118055555555554</v>
      </c>
      <c r="I50" s="622">
        <f t="shared" si="3"/>
        <v>2.3611111111110201E-2</v>
      </c>
      <c r="K50" s="622">
        <f t="shared" si="3"/>
        <v>2.3611111111110201E-2</v>
      </c>
    </row>
    <row r="51" spans="1:11">
      <c r="A51" s="622"/>
      <c r="B51" s="622">
        <f t="shared" si="0"/>
        <v>0.121527777777776</v>
      </c>
      <c r="D51" s="622">
        <f t="shared" si="2"/>
        <v>2.4305555555554598E-2</v>
      </c>
      <c r="F51" s="622"/>
      <c r="G51" s="622">
        <f t="shared" si="1"/>
        <v>0.121527777777776</v>
      </c>
      <c r="I51" s="622">
        <f t="shared" si="3"/>
        <v>2.4305555555554598E-2</v>
      </c>
      <c r="K51" s="622">
        <f t="shared" si="3"/>
        <v>2.4305555555554598E-2</v>
      </c>
    </row>
    <row r="52" spans="1:11">
      <c r="A52" s="622"/>
      <c r="B52" s="622">
        <f t="shared" si="0"/>
        <v>0.124999999999998</v>
      </c>
      <c r="D52" s="622">
        <f t="shared" si="2"/>
        <v>2.4999999999998999E-2</v>
      </c>
      <c r="F52" s="622"/>
      <c r="G52" s="622">
        <f t="shared" si="1"/>
        <v>0.124999999999998</v>
      </c>
      <c r="I52" s="622">
        <f t="shared" si="3"/>
        <v>2.4999999999998999E-2</v>
      </c>
      <c r="K52" s="622">
        <f t="shared" si="3"/>
        <v>2.4999999999998999E-2</v>
      </c>
    </row>
    <row r="53" spans="1:11">
      <c r="A53" s="622"/>
      <c r="B53" s="622">
        <f t="shared" si="0"/>
        <v>0.12847222222221999</v>
      </c>
      <c r="D53" s="622">
        <f t="shared" si="2"/>
        <v>2.5694444444443399E-2</v>
      </c>
      <c r="F53" s="622"/>
      <c r="G53" s="622">
        <f t="shared" si="1"/>
        <v>0.12847222222221999</v>
      </c>
      <c r="I53" s="622">
        <f t="shared" si="3"/>
        <v>2.5694444444443399E-2</v>
      </c>
      <c r="K53" s="622">
        <f t="shared" si="3"/>
        <v>2.5694444444443399E-2</v>
      </c>
    </row>
    <row r="54" spans="1:11">
      <c r="A54" s="622"/>
      <c r="B54" s="622">
        <f t="shared" si="0"/>
        <v>0.13194444444444201</v>
      </c>
      <c r="D54" s="622">
        <f t="shared" si="2"/>
        <v>2.6388888888887799E-2</v>
      </c>
      <c r="F54" s="622"/>
      <c r="G54" s="622">
        <f t="shared" si="1"/>
        <v>0.13194444444444201</v>
      </c>
      <c r="I54" s="622">
        <f t="shared" si="3"/>
        <v>2.6388888888887799E-2</v>
      </c>
      <c r="K54" s="622">
        <f t="shared" si="3"/>
        <v>2.6388888888887799E-2</v>
      </c>
    </row>
    <row r="55" spans="1:11">
      <c r="A55" s="622"/>
      <c r="B55" s="622">
        <f t="shared" si="0"/>
        <v>0.13541666666666399</v>
      </c>
      <c r="D55" s="622">
        <f t="shared" si="2"/>
        <v>2.70833333333322E-2</v>
      </c>
      <c r="F55" s="622"/>
      <c r="G55" s="622">
        <f t="shared" si="1"/>
        <v>0.13541666666666399</v>
      </c>
      <c r="I55" s="622">
        <f t="shared" si="3"/>
        <v>2.70833333333322E-2</v>
      </c>
      <c r="K55" s="622">
        <f t="shared" si="3"/>
        <v>2.70833333333322E-2</v>
      </c>
    </row>
    <row r="56" spans="1:11">
      <c r="A56" s="622"/>
      <c r="B56" s="622">
        <f t="shared" si="0"/>
        <v>0.13888888888888601</v>
      </c>
      <c r="D56" s="622">
        <f t="shared" si="2"/>
        <v>2.77777777777766E-2</v>
      </c>
      <c r="F56" s="622"/>
      <c r="G56" s="622">
        <f t="shared" si="1"/>
        <v>0.13888888888888601</v>
      </c>
      <c r="I56" s="622">
        <f t="shared" si="3"/>
        <v>2.77777777777766E-2</v>
      </c>
      <c r="K56" s="622">
        <f t="shared" si="3"/>
        <v>2.77777777777766E-2</v>
      </c>
    </row>
    <row r="57" spans="1:11">
      <c r="A57" s="622"/>
      <c r="B57" s="622">
        <f t="shared" si="0"/>
        <v>0.142361111111108</v>
      </c>
      <c r="D57" s="622">
        <f t="shared" si="2"/>
        <v>2.8472222222221E-2</v>
      </c>
      <c r="F57" s="622"/>
      <c r="G57" s="622">
        <f t="shared" si="1"/>
        <v>0.142361111111108</v>
      </c>
      <c r="I57" s="622">
        <f t="shared" si="3"/>
        <v>2.8472222222221E-2</v>
      </c>
      <c r="K57" s="622">
        <f t="shared" si="3"/>
        <v>2.8472222222221E-2</v>
      </c>
    </row>
    <row r="58" spans="1:11">
      <c r="A58" s="622"/>
      <c r="B58" s="622">
        <f t="shared" si="0"/>
        <v>0.14583333333333001</v>
      </c>
      <c r="D58" s="622">
        <f t="shared" si="2"/>
        <v>2.9166666666665401E-2</v>
      </c>
      <c r="F58" s="622"/>
      <c r="G58" s="622">
        <f t="shared" si="1"/>
        <v>0.14583333333333001</v>
      </c>
      <c r="I58" s="622">
        <f t="shared" si="3"/>
        <v>2.9166666666665401E-2</v>
      </c>
      <c r="K58" s="622">
        <f t="shared" si="3"/>
        <v>2.9166666666665401E-2</v>
      </c>
    </row>
    <row r="59" spans="1:11">
      <c r="A59" s="622"/>
      <c r="B59" s="622">
        <f t="shared" si="0"/>
        <v>0.149305555555552</v>
      </c>
      <c r="D59" s="622">
        <f t="shared" si="2"/>
        <v>2.9861111111109801E-2</v>
      </c>
      <c r="F59" s="622"/>
      <c r="G59" s="622">
        <f t="shared" si="1"/>
        <v>0.149305555555552</v>
      </c>
      <c r="I59" s="622">
        <f t="shared" si="3"/>
        <v>2.9861111111109801E-2</v>
      </c>
      <c r="K59" s="622">
        <f t="shared" si="3"/>
        <v>2.9861111111109801E-2</v>
      </c>
    </row>
    <row r="60" spans="1:11">
      <c r="A60" s="622"/>
      <c r="B60" s="622">
        <f t="shared" si="0"/>
        <v>0.15277777777777399</v>
      </c>
      <c r="D60" s="622">
        <f t="shared" si="2"/>
        <v>3.0555555555554201E-2</v>
      </c>
      <c r="F60" s="622"/>
      <c r="G60" s="622">
        <f t="shared" si="1"/>
        <v>0.15277777777777399</v>
      </c>
      <c r="I60" s="622">
        <f t="shared" si="3"/>
        <v>3.0555555555554201E-2</v>
      </c>
      <c r="K60" s="622">
        <f t="shared" si="3"/>
        <v>3.0555555555554201E-2</v>
      </c>
    </row>
    <row r="61" spans="1:11">
      <c r="A61" s="622"/>
      <c r="B61" s="622">
        <f t="shared" si="0"/>
        <v>0.156249999999996</v>
      </c>
      <c r="D61" s="622">
        <f t="shared" si="2"/>
        <v>3.1249999999998598E-2</v>
      </c>
      <c r="F61" s="622"/>
      <c r="G61" s="622">
        <f t="shared" si="1"/>
        <v>0.156249999999996</v>
      </c>
      <c r="I61" s="622">
        <f t="shared" si="3"/>
        <v>3.1249999999998598E-2</v>
      </c>
      <c r="K61" s="622">
        <f t="shared" si="3"/>
        <v>3.1249999999998598E-2</v>
      </c>
    </row>
    <row r="62" spans="1:11">
      <c r="A62" s="622"/>
      <c r="B62" s="622">
        <f t="shared" si="0"/>
        <v>0.15972222222221799</v>
      </c>
      <c r="D62" s="622">
        <f t="shared" si="2"/>
        <v>3.1944444444442999E-2</v>
      </c>
      <c r="F62" s="622"/>
      <c r="G62" s="622">
        <f t="shared" si="1"/>
        <v>0.15972222222221799</v>
      </c>
      <c r="I62" s="622">
        <f t="shared" si="3"/>
        <v>3.1944444444442999E-2</v>
      </c>
      <c r="K62" s="622">
        <f t="shared" si="3"/>
        <v>3.1944444444442999E-2</v>
      </c>
    </row>
    <row r="63" spans="1:11">
      <c r="A63" s="622"/>
      <c r="B63" s="622">
        <f t="shared" si="0"/>
        <v>0.16319444444444001</v>
      </c>
      <c r="D63" s="622">
        <f t="shared" si="2"/>
        <v>3.2638888888887399E-2</v>
      </c>
      <c r="F63" s="622"/>
      <c r="G63" s="622">
        <f t="shared" si="1"/>
        <v>0.16319444444444001</v>
      </c>
      <c r="I63" s="622">
        <f t="shared" si="3"/>
        <v>3.2638888888887399E-2</v>
      </c>
      <c r="K63" s="622">
        <f t="shared" si="3"/>
        <v>3.2638888888887399E-2</v>
      </c>
    </row>
    <row r="64" spans="1:11">
      <c r="A64" s="622"/>
      <c r="B64" s="622">
        <f t="shared" si="0"/>
        <v>0.16666666666666199</v>
      </c>
      <c r="D64" s="622">
        <f t="shared" si="2"/>
        <v>3.3333333333331799E-2</v>
      </c>
      <c r="F64" s="622"/>
      <c r="G64" s="622">
        <f t="shared" si="1"/>
        <v>0.16666666666666199</v>
      </c>
      <c r="I64" s="622">
        <f t="shared" si="3"/>
        <v>3.3333333333331799E-2</v>
      </c>
      <c r="K64" s="622">
        <f t="shared" si="3"/>
        <v>3.3333333333331799E-2</v>
      </c>
    </row>
    <row r="65" spans="1:11">
      <c r="A65" s="622"/>
      <c r="B65" s="622">
        <f t="shared" si="0"/>
        <v>0.17013888888888401</v>
      </c>
      <c r="D65" s="622">
        <f t="shared" si="2"/>
        <v>3.40277777777762E-2</v>
      </c>
      <c r="F65" s="622"/>
      <c r="G65" s="622">
        <f t="shared" si="1"/>
        <v>0.17013888888888401</v>
      </c>
      <c r="I65" s="622">
        <f t="shared" si="3"/>
        <v>3.40277777777762E-2</v>
      </c>
      <c r="K65" s="622">
        <f t="shared" si="3"/>
        <v>3.40277777777762E-2</v>
      </c>
    </row>
    <row r="66" spans="1:11">
      <c r="A66" s="622"/>
      <c r="B66" s="622">
        <f t="shared" si="0"/>
        <v>0.173611111111106</v>
      </c>
      <c r="D66" s="622">
        <f t="shared" si="2"/>
        <v>3.47222222222206E-2</v>
      </c>
      <c r="F66" s="622"/>
      <c r="G66" s="622">
        <f t="shared" si="1"/>
        <v>0.173611111111106</v>
      </c>
      <c r="I66" s="622">
        <f t="shared" si="3"/>
        <v>3.47222222222206E-2</v>
      </c>
      <c r="K66" s="622">
        <f t="shared" si="3"/>
        <v>3.47222222222206E-2</v>
      </c>
    </row>
    <row r="67" spans="1:11">
      <c r="A67" s="622"/>
      <c r="B67" s="622">
        <f t="shared" si="0"/>
        <v>0.17708333333332801</v>
      </c>
      <c r="D67" s="622">
        <f t="shared" si="2"/>
        <v>3.5416666666665E-2</v>
      </c>
      <c r="F67" s="622"/>
      <c r="G67" s="622">
        <f t="shared" si="1"/>
        <v>0.17708333333332801</v>
      </c>
      <c r="I67" s="622">
        <f t="shared" si="3"/>
        <v>3.5416666666665E-2</v>
      </c>
      <c r="K67" s="622">
        <f t="shared" si="3"/>
        <v>3.5416666666665E-2</v>
      </c>
    </row>
    <row r="68" spans="1:11">
      <c r="A68" s="622"/>
      <c r="B68" s="622">
        <f t="shared" si="0"/>
        <v>0.18055555555555</v>
      </c>
      <c r="D68" s="622">
        <f t="shared" si="2"/>
        <v>3.6111111111109401E-2</v>
      </c>
      <c r="F68" s="622"/>
      <c r="G68" s="622">
        <f t="shared" si="1"/>
        <v>0.18055555555555</v>
      </c>
      <c r="I68" s="622">
        <f t="shared" si="3"/>
        <v>3.6111111111109401E-2</v>
      </c>
      <c r="K68" s="622">
        <f t="shared" si="3"/>
        <v>3.6111111111109401E-2</v>
      </c>
    </row>
    <row r="69" spans="1:11">
      <c r="A69" s="622"/>
      <c r="B69" s="622">
        <f t="shared" si="0"/>
        <v>0.18402777777777199</v>
      </c>
      <c r="D69" s="622">
        <f t="shared" si="2"/>
        <v>3.6805555555553801E-2</v>
      </c>
      <c r="F69" s="622"/>
      <c r="G69" s="622">
        <f t="shared" si="1"/>
        <v>0.18402777777777199</v>
      </c>
      <c r="I69" s="622">
        <f t="shared" si="3"/>
        <v>3.6805555555553801E-2</v>
      </c>
      <c r="K69" s="622">
        <f t="shared" si="3"/>
        <v>3.6805555555553801E-2</v>
      </c>
    </row>
    <row r="70" spans="1:11">
      <c r="A70" s="622"/>
      <c r="B70" s="622">
        <f t="shared" si="0"/>
        <v>0.187499999999994</v>
      </c>
      <c r="D70" s="622">
        <f t="shared" si="2"/>
        <v>3.7499999999998201E-2</v>
      </c>
      <c r="F70" s="622"/>
      <c r="G70" s="622">
        <f t="shared" si="1"/>
        <v>0.187499999999994</v>
      </c>
      <c r="I70" s="622">
        <f t="shared" si="3"/>
        <v>3.7499999999998201E-2</v>
      </c>
      <c r="K70" s="622">
        <f t="shared" si="3"/>
        <v>3.7499999999998201E-2</v>
      </c>
    </row>
    <row r="71" spans="1:11">
      <c r="A71" s="622"/>
      <c r="B71" s="622">
        <f t="shared" si="0"/>
        <v>0.19097222222221599</v>
      </c>
      <c r="D71" s="622">
        <f t="shared" si="2"/>
        <v>3.8194444444442602E-2</v>
      </c>
      <c r="F71" s="622"/>
      <c r="G71" s="622">
        <f t="shared" si="1"/>
        <v>0.19097222222221599</v>
      </c>
      <c r="I71" s="622">
        <f t="shared" si="3"/>
        <v>3.8194444444442602E-2</v>
      </c>
      <c r="K71" s="622">
        <f t="shared" si="3"/>
        <v>3.8194444444442602E-2</v>
      </c>
    </row>
    <row r="72" spans="1:11">
      <c r="A72" s="622"/>
      <c r="B72" s="622">
        <f t="shared" si="0"/>
        <v>0.19444444444443801</v>
      </c>
      <c r="D72" s="622">
        <f t="shared" si="2"/>
        <v>3.8888888888887002E-2</v>
      </c>
      <c r="F72" s="622"/>
      <c r="G72" s="622">
        <f t="shared" si="1"/>
        <v>0.19444444444443801</v>
      </c>
      <c r="I72" s="622">
        <f t="shared" si="3"/>
        <v>3.8888888888887002E-2</v>
      </c>
      <c r="K72" s="622">
        <f t="shared" si="3"/>
        <v>3.8888888888887002E-2</v>
      </c>
    </row>
    <row r="73" spans="1:11">
      <c r="A73" s="622"/>
      <c r="B73" s="622">
        <f t="shared" si="0"/>
        <v>0.19791666666666</v>
      </c>
      <c r="D73" s="622">
        <f t="shared" si="2"/>
        <v>3.9583333333331402E-2</v>
      </c>
      <c r="F73" s="622"/>
      <c r="G73" s="622">
        <f t="shared" si="1"/>
        <v>0.19791666666666</v>
      </c>
      <c r="I73" s="622">
        <f t="shared" si="3"/>
        <v>3.9583333333331402E-2</v>
      </c>
      <c r="K73" s="622">
        <f t="shared" si="3"/>
        <v>3.9583333333331402E-2</v>
      </c>
    </row>
    <row r="74" spans="1:11">
      <c r="A74" s="622"/>
      <c r="B74" s="622">
        <f t="shared" si="0"/>
        <v>0.20138888888888201</v>
      </c>
      <c r="D74" s="622">
        <f t="shared" si="2"/>
        <v>4.0277777777775803E-2</v>
      </c>
      <c r="F74" s="622"/>
      <c r="G74" s="622">
        <f t="shared" si="1"/>
        <v>0.20138888888888201</v>
      </c>
      <c r="I74" s="622">
        <f t="shared" si="3"/>
        <v>4.0277777777775803E-2</v>
      </c>
      <c r="K74" s="622">
        <f t="shared" si="3"/>
        <v>4.0277777777775803E-2</v>
      </c>
    </row>
    <row r="75" spans="1:11">
      <c r="A75" s="622"/>
      <c r="B75" s="622">
        <f t="shared" si="0"/>
        <v>0.204861111111104</v>
      </c>
      <c r="D75" s="622">
        <f t="shared" si="2"/>
        <v>4.0972222222220203E-2</v>
      </c>
      <c r="F75" s="622"/>
      <c r="G75" s="622">
        <f t="shared" si="1"/>
        <v>0.204861111111104</v>
      </c>
      <c r="I75" s="622">
        <f t="shared" si="3"/>
        <v>4.0972222222220203E-2</v>
      </c>
      <c r="K75" s="622">
        <f t="shared" si="3"/>
        <v>4.0972222222220203E-2</v>
      </c>
    </row>
    <row r="76" spans="1:11">
      <c r="A76" s="622"/>
      <c r="B76" s="622">
        <f t="shared" si="0"/>
        <v>0.20833333333332599</v>
      </c>
      <c r="D76" s="622">
        <f t="shared" si="2"/>
        <v>4.1666666666664597E-2</v>
      </c>
      <c r="F76" s="622"/>
      <c r="G76" s="622">
        <f t="shared" si="1"/>
        <v>0.20833333333332599</v>
      </c>
      <c r="I76" s="622">
        <f t="shared" si="3"/>
        <v>4.1666666666664597E-2</v>
      </c>
      <c r="K76" s="622">
        <f t="shared" si="3"/>
        <v>4.1666666666664597E-2</v>
      </c>
    </row>
    <row r="77" spans="1:11">
      <c r="A77" s="622"/>
      <c r="B77" s="622">
        <f t="shared" si="0"/>
        <v>0.211805555555548</v>
      </c>
      <c r="D77" s="622"/>
      <c r="F77" s="622"/>
      <c r="G77" s="622">
        <f t="shared" si="1"/>
        <v>0.211805555555548</v>
      </c>
      <c r="I77" s="622"/>
      <c r="K77" s="622"/>
    </row>
    <row r="78" spans="1:11">
      <c r="A78" s="622"/>
      <c r="B78" s="622">
        <f t="shared" si="0"/>
        <v>0.21527777777776999</v>
      </c>
      <c r="D78" s="622"/>
      <c r="F78" s="622"/>
      <c r="G78" s="622">
        <f t="shared" si="1"/>
        <v>0.21527777777776999</v>
      </c>
      <c r="I78" s="622"/>
      <c r="K78" s="622"/>
    </row>
    <row r="79" spans="1:11">
      <c r="A79" s="622"/>
      <c r="B79" s="622">
        <f t="shared" si="0"/>
        <v>0.21874999999999201</v>
      </c>
      <c r="D79" s="622"/>
      <c r="F79" s="622"/>
      <c r="G79" s="622">
        <f t="shared" si="1"/>
        <v>0.21874999999999201</v>
      </c>
      <c r="I79" s="622"/>
      <c r="K79" s="622"/>
    </row>
    <row r="80" spans="1:11">
      <c r="A80" s="622"/>
      <c r="B80" s="622">
        <f t="shared" si="0"/>
        <v>0.22222222222221399</v>
      </c>
      <c r="D80" s="622"/>
      <c r="F80" s="622"/>
      <c r="G80" s="622">
        <f t="shared" si="1"/>
        <v>0.22222222222221399</v>
      </c>
      <c r="I80" s="622"/>
      <c r="K80" s="622"/>
    </row>
    <row r="81" spans="1:11">
      <c r="A81" s="622"/>
      <c r="B81" s="622">
        <f t="shared" ref="B81:B144" si="4">B80+$C$17</f>
        <v>0.22569444444443601</v>
      </c>
      <c r="D81" s="622"/>
      <c r="F81" s="622"/>
      <c r="G81" s="622">
        <f t="shared" ref="G81:G144" si="5">G80+$C$17</f>
        <v>0.22569444444443601</v>
      </c>
      <c r="I81" s="622"/>
      <c r="K81" s="622"/>
    </row>
    <row r="82" spans="1:11">
      <c r="A82" s="622"/>
      <c r="B82" s="622">
        <f t="shared" si="4"/>
        <v>0.229166666666658</v>
      </c>
      <c r="D82" s="622"/>
      <c r="F82" s="622"/>
      <c r="G82" s="622">
        <f t="shared" si="5"/>
        <v>0.229166666666658</v>
      </c>
      <c r="I82" s="622"/>
      <c r="K82" s="622"/>
    </row>
    <row r="83" spans="1:11">
      <c r="A83" s="622"/>
      <c r="B83" s="622">
        <f t="shared" si="4"/>
        <v>0.23263888888888001</v>
      </c>
      <c r="D83" s="622"/>
      <c r="F83" s="622"/>
      <c r="G83" s="622">
        <f t="shared" si="5"/>
        <v>0.23263888888888001</v>
      </c>
      <c r="I83" s="622"/>
      <c r="K83" s="622"/>
    </row>
    <row r="84" spans="1:11">
      <c r="A84" s="622"/>
      <c r="B84" s="622">
        <f t="shared" si="4"/>
        <v>0.236111111111102</v>
      </c>
      <c r="D84" s="622"/>
      <c r="F84" s="622"/>
      <c r="G84" s="622">
        <f t="shared" si="5"/>
        <v>0.236111111111102</v>
      </c>
      <c r="I84" s="622"/>
      <c r="K84" s="622"/>
    </row>
    <row r="85" spans="1:11">
      <c r="A85" s="622"/>
      <c r="B85" s="622">
        <f t="shared" si="4"/>
        <v>0.23958333333332399</v>
      </c>
      <c r="D85" s="622"/>
      <c r="F85" s="622"/>
      <c r="G85" s="622">
        <f t="shared" si="5"/>
        <v>0.23958333333332399</v>
      </c>
      <c r="I85" s="622"/>
      <c r="K85" s="622"/>
    </row>
    <row r="86" spans="1:11">
      <c r="A86" s="622"/>
      <c r="B86" s="622">
        <f t="shared" si="4"/>
        <v>0.243055555555546</v>
      </c>
      <c r="D86" s="622"/>
      <c r="F86" s="622"/>
      <c r="G86" s="622">
        <f t="shared" si="5"/>
        <v>0.243055555555546</v>
      </c>
      <c r="I86" s="622"/>
      <c r="K86" s="622"/>
    </row>
    <row r="87" spans="1:11">
      <c r="A87" s="622"/>
      <c r="B87" s="622">
        <f t="shared" si="4"/>
        <v>0.24652777777776799</v>
      </c>
      <c r="D87" s="622"/>
      <c r="F87" s="622"/>
      <c r="G87" s="622">
        <f t="shared" si="5"/>
        <v>0.24652777777776799</v>
      </c>
      <c r="I87" s="622"/>
      <c r="K87" s="622"/>
    </row>
    <row r="88" spans="1:11">
      <c r="A88" s="622"/>
      <c r="B88" s="622">
        <f t="shared" si="4"/>
        <v>0.24999999999999001</v>
      </c>
      <c r="D88" s="622"/>
      <c r="F88" s="622"/>
      <c r="G88" s="622">
        <f t="shared" si="5"/>
        <v>0.24999999999999001</v>
      </c>
      <c r="I88" s="622"/>
      <c r="K88" s="622"/>
    </row>
    <row r="89" spans="1:11">
      <c r="A89" s="622"/>
      <c r="B89" s="622">
        <f t="shared" si="4"/>
        <v>0.253472222222212</v>
      </c>
      <c r="D89" s="622"/>
      <c r="F89" s="622"/>
      <c r="G89" s="622">
        <f t="shared" si="5"/>
        <v>0.253472222222212</v>
      </c>
      <c r="I89" s="622"/>
      <c r="K89" s="622"/>
    </row>
    <row r="90" spans="1:11">
      <c r="A90" s="622"/>
      <c r="B90" s="622">
        <f t="shared" si="4"/>
        <v>0.25694444444443398</v>
      </c>
      <c r="D90" s="622"/>
      <c r="F90" s="622"/>
      <c r="G90" s="622">
        <f t="shared" si="5"/>
        <v>0.25694444444443398</v>
      </c>
      <c r="I90" s="622"/>
      <c r="K90" s="622"/>
    </row>
    <row r="91" spans="1:11">
      <c r="A91" s="622"/>
      <c r="B91" s="622">
        <f t="shared" si="4"/>
        <v>0.26041666666665603</v>
      </c>
      <c r="D91" s="622"/>
      <c r="F91" s="622"/>
      <c r="G91" s="622">
        <f t="shared" si="5"/>
        <v>0.26041666666665603</v>
      </c>
      <c r="I91" s="622"/>
      <c r="K91" s="622"/>
    </row>
    <row r="92" spans="1:11">
      <c r="A92" s="622"/>
      <c r="B92" s="622">
        <f t="shared" si="4"/>
        <v>0.26388888888887801</v>
      </c>
      <c r="F92" s="622"/>
      <c r="G92" s="622">
        <f t="shared" si="5"/>
        <v>0.26388888888887801</v>
      </c>
    </row>
    <row r="93" spans="1:11">
      <c r="A93" s="622"/>
      <c r="B93" s="622">
        <f t="shared" si="4"/>
        <v>0.2673611111111</v>
      </c>
      <c r="F93" s="622"/>
      <c r="G93" s="622">
        <f t="shared" si="5"/>
        <v>0.2673611111111</v>
      </c>
    </row>
    <row r="94" spans="1:11">
      <c r="A94" s="622"/>
      <c r="B94" s="622">
        <f t="shared" si="4"/>
        <v>0.27083333333332199</v>
      </c>
      <c r="F94" s="622"/>
      <c r="G94" s="622">
        <f t="shared" si="5"/>
        <v>0.27083333333332199</v>
      </c>
    </row>
    <row r="95" spans="1:11">
      <c r="A95" s="622"/>
      <c r="B95" s="622">
        <f t="shared" si="4"/>
        <v>0.27430555555554398</v>
      </c>
      <c r="F95" s="622"/>
      <c r="G95" s="622">
        <f t="shared" si="5"/>
        <v>0.27430555555554398</v>
      </c>
    </row>
    <row r="96" spans="1:11">
      <c r="A96" s="622"/>
      <c r="B96" s="622">
        <f t="shared" si="4"/>
        <v>0.27777777777776602</v>
      </c>
      <c r="F96" s="622"/>
      <c r="G96" s="622">
        <f t="shared" si="5"/>
        <v>0.27777777777776602</v>
      </c>
    </row>
    <row r="97" spans="1:7">
      <c r="A97" s="622"/>
      <c r="B97" s="622">
        <f t="shared" si="4"/>
        <v>0.28124999999998801</v>
      </c>
      <c r="F97" s="622"/>
      <c r="G97" s="622">
        <f t="shared" si="5"/>
        <v>0.28124999999998801</v>
      </c>
    </row>
    <row r="98" spans="1:7">
      <c r="A98" s="622"/>
      <c r="B98" s="622">
        <f t="shared" si="4"/>
        <v>0.28472222222221</v>
      </c>
      <c r="F98" s="622"/>
      <c r="G98" s="622">
        <f t="shared" si="5"/>
        <v>0.28472222222221</v>
      </c>
    </row>
    <row r="99" spans="1:7">
      <c r="A99" s="622"/>
      <c r="B99" s="622">
        <f t="shared" si="4"/>
        <v>0.28819444444443199</v>
      </c>
      <c r="F99" s="622"/>
      <c r="G99" s="622">
        <f t="shared" si="5"/>
        <v>0.28819444444443199</v>
      </c>
    </row>
    <row r="100" spans="1:7">
      <c r="A100" s="622"/>
      <c r="B100" s="622">
        <f t="shared" si="4"/>
        <v>0.29166666666665397</v>
      </c>
      <c r="F100" s="622"/>
      <c r="G100" s="622">
        <f t="shared" si="5"/>
        <v>0.29166666666665397</v>
      </c>
    </row>
    <row r="101" spans="1:7">
      <c r="A101" s="622"/>
      <c r="B101" s="622">
        <f t="shared" si="4"/>
        <v>0.29513888888887602</v>
      </c>
      <c r="F101" s="622"/>
      <c r="G101" s="622">
        <f t="shared" si="5"/>
        <v>0.29513888888887602</v>
      </c>
    </row>
    <row r="102" spans="1:7">
      <c r="A102" s="622"/>
      <c r="B102" s="622">
        <f t="shared" si="4"/>
        <v>0.298611111111098</v>
      </c>
      <c r="F102" s="622"/>
      <c r="G102" s="622">
        <f t="shared" si="5"/>
        <v>0.298611111111098</v>
      </c>
    </row>
    <row r="103" spans="1:7">
      <c r="A103" s="622"/>
      <c r="B103" s="622">
        <f t="shared" si="4"/>
        <v>0.30208333333331999</v>
      </c>
      <c r="F103" s="622"/>
      <c r="G103" s="622">
        <f t="shared" si="5"/>
        <v>0.30208333333331999</v>
      </c>
    </row>
    <row r="104" spans="1:7">
      <c r="A104" s="622"/>
      <c r="B104" s="622">
        <f t="shared" si="4"/>
        <v>0.30555555555554198</v>
      </c>
      <c r="F104" s="622"/>
      <c r="G104" s="622">
        <f t="shared" si="5"/>
        <v>0.30555555555554198</v>
      </c>
    </row>
    <row r="105" spans="1:7">
      <c r="A105" s="622"/>
      <c r="B105" s="622">
        <f t="shared" si="4"/>
        <v>0.30902777777776402</v>
      </c>
      <c r="F105" s="622"/>
      <c r="G105" s="622">
        <f t="shared" si="5"/>
        <v>0.30902777777776402</v>
      </c>
    </row>
    <row r="106" spans="1:7">
      <c r="A106" s="622"/>
      <c r="B106" s="622">
        <f t="shared" si="4"/>
        <v>0.31249999999998601</v>
      </c>
      <c r="F106" s="622"/>
      <c r="G106" s="622">
        <f t="shared" si="5"/>
        <v>0.31249999999998601</v>
      </c>
    </row>
    <row r="107" spans="1:7">
      <c r="A107" s="622"/>
      <c r="B107" s="622">
        <f t="shared" si="4"/>
        <v>0.315972222222208</v>
      </c>
      <c r="F107" s="622"/>
      <c r="G107" s="622">
        <f t="shared" si="5"/>
        <v>0.315972222222208</v>
      </c>
    </row>
    <row r="108" spans="1:7">
      <c r="A108" s="622"/>
      <c r="B108" s="622">
        <f t="shared" si="4"/>
        <v>0.31944444444442999</v>
      </c>
      <c r="F108" s="622"/>
      <c r="G108" s="622">
        <f t="shared" si="5"/>
        <v>0.31944444444442999</v>
      </c>
    </row>
    <row r="109" spans="1:7">
      <c r="A109" s="622"/>
      <c r="B109" s="622">
        <f t="shared" si="4"/>
        <v>0.32291666666665197</v>
      </c>
      <c r="F109" s="622"/>
      <c r="G109" s="622">
        <f t="shared" si="5"/>
        <v>0.32291666666665197</v>
      </c>
    </row>
    <row r="110" spans="1:7">
      <c r="A110" s="622"/>
      <c r="B110" s="622">
        <f t="shared" si="4"/>
        <v>0.32638888888887402</v>
      </c>
      <c r="F110" s="622"/>
      <c r="G110" s="622">
        <f t="shared" si="5"/>
        <v>0.32638888888887402</v>
      </c>
    </row>
    <row r="111" spans="1:7">
      <c r="A111" s="622"/>
      <c r="B111" s="622">
        <f t="shared" si="4"/>
        <v>0.32986111111109601</v>
      </c>
      <c r="F111" s="622"/>
      <c r="G111" s="622">
        <f t="shared" si="5"/>
        <v>0.32986111111109601</v>
      </c>
    </row>
    <row r="112" spans="1:7">
      <c r="A112" s="622"/>
      <c r="B112" s="622">
        <f t="shared" si="4"/>
        <v>0.33333333333331799</v>
      </c>
      <c r="F112" s="622"/>
      <c r="G112" s="622">
        <f t="shared" si="5"/>
        <v>0.33333333333331799</v>
      </c>
    </row>
    <row r="113" spans="1:7">
      <c r="A113" s="622"/>
      <c r="B113" s="622">
        <f t="shared" si="4"/>
        <v>0.33680555555553998</v>
      </c>
      <c r="F113" s="622"/>
      <c r="G113" s="622">
        <f t="shared" si="5"/>
        <v>0.33680555555553998</v>
      </c>
    </row>
    <row r="114" spans="1:7">
      <c r="A114" s="622"/>
      <c r="B114" s="622">
        <f t="shared" si="4"/>
        <v>0.34027777777776202</v>
      </c>
      <c r="F114" s="622"/>
      <c r="G114" s="622">
        <f t="shared" si="5"/>
        <v>0.34027777777776202</v>
      </c>
    </row>
    <row r="115" spans="1:7">
      <c r="A115" s="622"/>
      <c r="B115" s="622">
        <f t="shared" si="4"/>
        <v>0.34374999999998401</v>
      </c>
      <c r="F115" s="622"/>
      <c r="G115" s="622">
        <f t="shared" si="5"/>
        <v>0.34374999999998401</v>
      </c>
    </row>
    <row r="116" spans="1:7">
      <c r="A116" s="622"/>
      <c r="B116" s="622">
        <f t="shared" si="4"/>
        <v>0.347222222222206</v>
      </c>
      <c r="F116" s="622"/>
      <c r="G116" s="622">
        <f t="shared" si="5"/>
        <v>0.347222222222206</v>
      </c>
    </row>
    <row r="117" spans="1:7">
      <c r="A117" s="622"/>
      <c r="B117" s="622">
        <f t="shared" si="4"/>
        <v>0.35069444444442799</v>
      </c>
      <c r="F117" s="622"/>
      <c r="G117" s="622">
        <f t="shared" si="5"/>
        <v>0.35069444444442799</v>
      </c>
    </row>
    <row r="118" spans="1:7">
      <c r="A118" s="622"/>
      <c r="B118" s="622">
        <f t="shared" si="4"/>
        <v>0.35416666666664998</v>
      </c>
      <c r="F118" s="622"/>
      <c r="G118" s="622">
        <f t="shared" si="5"/>
        <v>0.35416666666664998</v>
      </c>
    </row>
    <row r="119" spans="1:7">
      <c r="A119" s="622"/>
      <c r="B119" s="622">
        <f t="shared" si="4"/>
        <v>0.35763888888887202</v>
      </c>
      <c r="F119" s="622"/>
      <c r="G119" s="622">
        <f t="shared" si="5"/>
        <v>0.35763888888887202</v>
      </c>
    </row>
    <row r="120" spans="1:7">
      <c r="A120" s="622"/>
      <c r="B120" s="622">
        <f t="shared" si="4"/>
        <v>0.36111111111109401</v>
      </c>
      <c r="F120" s="622"/>
      <c r="G120" s="622">
        <f t="shared" si="5"/>
        <v>0.36111111111109401</v>
      </c>
    </row>
    <row r="121" spans="1:7">
      <c r="A121" s="622"/>
      <c r="B121" s="622">
        <f t="shared" si="4"/>
        <v>0.364583333333316</v>
      </c>
      <c r="F121" s="622"/>
      <c r="G121" s="622">
        <f t="shared" si="5"/>
        <v>0.364583333333316</v>
      </c>
    </row>
    <row r="122" spans="1:7">
      <c r="A122" s="622"/>
      <c r="B122" s="622">
        <f t="shared" si="4"/>
        <v>0.36805555555553798</v>
      </c>
      <c r="F122" s="622"/>
      <c r="G122" s="622">
        <f t="shared" si="5"/>
        <v>0.36805555555553798</v>
      </c>
    </row>
    <row r="123" spans="1:7">
      <c r="A123" s="622"/>
      <c r="B123" s="622">
        <f t="shared" si="4"/>
        <v>0.37152777777776003</v>
      </c>
      <c r="F123" s="622"/>
      <c r="G123" s="622">
        <f t="shared" si="5"/>
        <v>0.37152777777776003</v>
      </c>
    </row>
    <row r="124" spans="1:7">
      <c r="A124" s="622"/>
      <c r="B124" s="622">
        <f t="shared" si="4"/>
        <v>0.37499999999998201</v>
      </c>
      <c r="F124" s="622"/>
      <c r="G124" s="622">
        <f t="shared" si="5"/>
        <v>0.37499999999998201</v>
      </c>
    </row>
    <row r="125" spans="1:7">
      <c r="A125" s="622"/>
      <c r="B125" s="622">
        <f t="shared" si="4"/>
        <v>0.378472222222204</v>
      </c>
      <c r="F125" s="622"/>
      <c r="G125" s="622">
        <f t="shared" si="5"/>
        <v>0.378472222222204</v>
      </c>
    </row>
    <row r="126" spans="1:7">
      <c r="A126" s="622"/>
      <c r="B126" s="622">
        <f t="shared" si="4"/>
        <v>0.38194444444442599</v>
      </c>
      <c r="F126" s="622"/>
      <c r="G126" s="622">
        <f t="shared" si="5"/>
        <v>0.38194444444442599</v>
      </c>
    </row>
    <row r="127" spans="1:7">
      <c r="A127" s="622"/>
      <c r="B127" s="622">
        <f t="shared" si="4"/>
        <v>0.38541666666664798</v>
      </c>
      <c r="F127" s="622"/>
      <c r="G127" s="622">
        <f t="shared" si="5"/>
        <v>0.38541666666664798</v>
      </c>
    </row>
    <row r="128" spans="1:7">
      <c r="A128" s="622"/>
      <c r="B128" s="622">
        <f t="shared" si="4"/>
        <v>0.38888888888887002</v>
      </c>
      <c r="F128" s="622"/>
      <c r="G128" s="622">
        <f t="shared" si="5"/>
        <v>0.38888888888887002</v>
      </c>
    </row>
    <row r="129" spans="1:7">
      <c r="A129" s="622"/>
      <c r="B129" s="622">
        <f t="shared" si="4"/>
        <v>0.39236111111109201</v>
      </c>
      <c r="F129" s="622"/>
      <c r="G129" s="622">
        <f t="shared" si="5"/>
        <v>0.39236111111109201</v>
      </c>
    </row>
    <row r="130" spans="1:7">
      <c r="A130" s="622"/>
      <c r="B130" s="622">
        <f t="shared" si="4"/>
        <v>0.395833333333314</v>
      </c>
      <c r="F130" s="622"/>
      <c r="G130" s="622">
        <f t="shared" si="5"/>
        <v>0.395833333333314</v>
      </c>
    </row>
    <row r="131" spans="1:7">
      <c r="A131" s="622"/>
      <c r="B131" s="622">
        <f t="shared" si="4"/>
        <v>0.39930555555553598</v>
      </c>
      <c r="F131" s="622"/>
      <c r="G131" s="622">
        <f t="shared" si="5"/>
        <v>0.39930555555553598</v>
      </c>
    </row>
    <row r="132" spans="1:7">
      <c r="A132" s="622"/>
      <c r="B132" s="622">
        <f t="shared" si="4"/>
        <v>0.40277777777775797</v>
      </c>
      <c r="F132" s="622"/>
      <c r="G132" s="622">
        <f t="shared" si="5"/>
        <v>0.40277777777775797</v>
      </c>
    </row>
    <row r="133" spans="1:7">
      <c r="A133" s="622"/>
      <c r="B133" s="622">
        <f t="shared" si="4"/>
        <v>0.40624999999998002</v>
      </c>
      <c r="F133" s="622"/>
      <c r="G133" s="622">
        <f t="shared" si="5"/>
        <v>0.40624999999998002</v>
      </c>
    </row>
    <row r="134" spans="1:7">
      <c r="A134" s="622"/>
      <c r="B134" s="622">
        <f t="shared" si="4"/>
        <v>0.409722222222202</v>
      </c>
      <c r="F134" s="622"/>
      <c r="G134" s="622">
        <f t="shared" si="5"/>
        <v>0.409722222222202</v>
      </c>
    </row>
    <row r="135" spans="1:7">
      <c r="A135" s="622"/>
      <c r="B135" s="622">
        <f t="shared" si="4"/>
        <v>0.41319444444442399</v>
      </c>
      <c r="F135" s="622"/>
      <c r="G135" s="622">
        <f t="shared" si="5"/>
        <v>0.41319444444442399</v>
      </c>
    </row>
    <row r="136" spans="1:7">
      <c r="A136" s="622"/>
      <c r="B136" s="622">
        <f t="shared" si="4"/>
        <v>0.41666666666664598</v>
      </c>
      <c r="F136" s="622"/>
      <c r="G136" s="622">
        <f t="shared" si="5"/>
        <v>0.41666666666664598</v>
      </c>
    </row>
    <row r="137" spans="1:7">
      <c r="A137" s="622"/>
      <c r="B137" s="622">
        <f t="shared" si="4"/>
        <v>0.42013888888886802</v>
      </c>
      <c r="F137" s="622"/>
      <c r="G137" s="622">
        <f t="shared" si="5"/>
        <v>0.42013888888886802</v>
      </c>
    </row>
    <row r="138" spans="1:7">
      <c r="A138" s="622"/>
      <c r="B138" s="622">
        <f t="shared" si="4"/>
        <v>0.42361111111109001</v>
      </c>
      <c r="F138" s="622"/>
      <c r="G138" s="622">
        <f t="shared" si="5"/>
        <v>0.42361111111109001</v>
      </c>
    </row>
    <row r="139" spans="1:7">
      <c r="A139" s="622"/>
      <c r="B139" s="622">
        <f t="shared" si="4"/>
        <v>0.427083333333312</v>
      </c>
      <c r="F139" s="622"/>
      <c r="G139" s="622">
        <f t="shared" si="5"/>
        <v>0.427083333333312</v>
      </c>
    </row>
    <row r="140" spans="1:7">
      <c r="A140" s="622"/>
      <c r="B140" s="622">
        <f t="shared" si="4"/>
        <v>0.43055555555553399</v>
      </c>
      <c r="F140" s="622"/>
      <c r="G140" s="622">
        <f t="shared" si="5"/>
        <v>0.43055555555553399</v>
      </c>
    </row>
    <row r="141" spans="1:7">
      <c r="A141" s="622"/>
      <c r="B141" s="622">
        <f t="shared" si="4"/>
        <v>0.43402777777775597</v>
      </c>
      <c r="F141" s="622"/>
      <c r="G141" s="622">
        <f t="shared" si="5"/>
        <v>0.43402777777775597</v>
      </c>
    </row>
    <row r="142" spans="1:7">
      <c r="A142" s="622"/>
      <c r="B142" s="622">
        <f t="shared" si="4"/>
        <v>0.43749999999997802</v>
      </c>
      <c r="F142" s="622"/>
      <c r="G142" s="622">
        <f t="shared" si="5"/>
        <v>0.43749999999997802</v>
      </c>
    </row>
    <row r="143" spans="1:7">
      <c r="A143" s="622"/>
      <c r="B143" s="622">
        <f t="shared" si="4"/>
        <v>0.44097222222220001</v>
      </c>
      <c r="F143" s="622"/>
      <c r="G143" s="622">
        <f t="shared" si="5"/>
        <v>0.44097222222220001</v>
      </c>
    </row>
    <row r="144" spans="1:7">
      <c r="A144" s="622"/>
      <c r="B144" s="622">
        <f t="shared" si="4"/>
        <v>0.44444444444442199</v>
      </c>
      <c r="F144" s="622"/>
      <c r="G144" s="622">
        <f t="shared" si="5"/>
        <v>0.44444444444442199</v>
      </c>
    </row>
    <row r="145" spans="1:7">
      <c r="A145" s="622"/>
      <c r="B145" s="622">
        <f t="shared" ref="B145:B208" si="6">B144+$C$17</f>
        <v>0.44791666666664398</v>
      </c>
      <c r="F145" s="622"/>
      <c r="G145" s="622">
        <f t="shared" ref="G145:G208" si="7">G144+$C$17</f>
        <v>0.44791666666664398</v>
      </c>
    </row>
    <row r="146" spans="1:7">
      <c r="A146" s="622"/>
      <c r="B146" s="622">
        <f t="shared" si="6"/>
        <v>0.45138888888886602</v>
      </c>
      <c r="F146" s="622"/>
      <c r="G146" s="622">
        <f t="shared" si="7"/>
        <v>0.45138888888886602</v>
      </c>
    </row>
    <row r="147" spans="1:7">
      <c r="A147" s="622"/>
      <c r="B147" s="622">
        <f t="shared" si="6"/>
        <v>0.45486111111108801</v>
      </c>
      <c r="F147" s="622"/>
      <c r="G147" s="622">
        <f t="shared" si="7"/>
        <v>0.45486111111108801</v>
      </c>
    </row>
    <row r="148" spans="1:7">
      <c r="A148" s="622"/>
      <c r="B148" s="622">
        <f t="shared" si="6"/>
        <v>0.45833333333331</v>
      </c>
      <c r="F148" s="622"/>
      <c r="G148" s="622">
        <f t="shared" si="7"/>
        <v>0.45833333333331</v>
      </c>
    </row>
    <row r="149" spans="1:7">
      <c r="A149" s="622"/>
      <c r="B149" s="622">
        <f t="shared" si="6"/>
        <v>0.46180555555553199</v>
      </c>
      <c r="F149" s="622"/>
      <c r="G149" s="622">
        <f t="shared" si="7"/>
        <v>0.46180555555553199</v>
      </c>
    </row>
    <row r="150" spans="1:7">
      <c r="A150" s="622"/>
      <c r="B150" s="622">
        <f t="shared" si="6"/>
        <v>0.46527777777775398</v>
      </c>
      <c r="F150" s="622"/>
      <c r="G150" s="622">
        <f t="shared" si="7"/>
        <v>0.46527777777775398</v>
      </c>
    </row>
    <row r="151" spans="1:7">
      <c r="A151" s="622"/>
      <c r="B151" s="622">
        <f t="shared" si="6"/>
        <v>0.46874999999997602</v>
      </c>
      <c r="F151" s="622"/>
      <c r="G151" s="622">
        <f t="shared" si="7"/>
        <v>0.46874999999997602</v>
      </c>
    </row>
    <row r="152" spans="1:7">
      <c r="A152" s="622"/>
      <c r="B152" s="622">
        <f t="shared" si="6"/>
        <v>0.47222222222219801</v>
      </c>
      <c r="F152" s="622"/>
      <c r="G152" s="622">
        <f t="shared" si="7"/>
        <v>0.47222222222219801</v>
      </c>
    </row>
    <row r="153" spans="1:7">
      <c r="A153" s="622"/>
      <c r="B153" s="622">
        <f t="shared" si="6"/>
        <v>0.47569444444441999</v>
      </c>
      <c r="F153" s="622"/>
      <c r="G153" s="622">
        <f t="shared" si="7"/>
        <v>0.47569444444441999</v>
      </c>
    </row>
    <row r="154" spans="1:7">
      <c r="A154" s="622"/>
      <c r="B154" s="622">
        <f t="shared" si="6"/>
        <v>0.47916666666664198</v>
      </c>
      <c r="F154" s="622"/>
      <c r="G154" s="622">
        <f t="shared" si="7"/>
        <v>0.47916666666664198</v>
      </c>
    </row>
    <row r="155" spans="1:7">
      <c r="A155" s="622"/>
      <c r="B155" s="622">
        <f t="shared" si="6"/>
        <v>0.48263888888886403</v>
      </c>
      <c r="F155" s="622"/>
      <c r="G155" s="622">
        <f t="shared" si="7"/>
        <v>0.48263888888886403</v>
      </c>
    </row>
    <row r="156" spans="1:7">
      <c r="A156" s="622"/>
      <c r="B156" s="622">
        <f t="shared" si="6"/>
        <v>0.48611111111108601</v>
      </c>
      <c r="F156" s="622"/>
      <c r="G156" s="622">
        <f t="shared" si="7"/>
        <v>0.48611111111108601</v>
      </c>
    </row>
    <row r="157" spans="1:7">
      <c r="A157" s="622"/>
      <c r="B157" s="622">
        <f t="shared" si="6"/>
        <v>0.489583333333308</v>
      </c>
      <c r="F157" s="622"/>
      <c r="G157" s="622">
        <f t="shared" si="7"/>
        <v>0.489583333333308</v>
      </c>
    </row>
    <row r="158" spans="1:7">
      <c r="A158" s="622"/>
      <c r="B158" s="622">
        <f t="shared" si="6"/>
        <v>0.49305555555552999</v>
      </c>
      <c r="F158" s="622"/>
      <c r="G158" s="622">
        <f t="shared" si="7"/>
        <v>0.49305555555552999</v>
      </c>
    </row>
    <row r="159" spans="1:7">
      <c r="A159" s="622"/>
      <c r="B159" s="622">
        <f t="shared" si="6"/>
        <v>0.49652777777775198</v>
      </c>
      <c r="F159" s="622"/>
      <c r="G159" s="622">
        <f t="shared" si="7"/>
        <v>0.49652777777775198</v>
      </c>
    </row>
    <row r="160" spans="1:7">
      <c r="A160" s="622"/>
      <c r="B160" s="622">
        <f t="shared" si="6"/>
        <v>0.49999999999997402</v>
      </c>
      <c r="F160" s="622"/>
      <c r="G160" s="622">
        <f t="shared" si="7"/>
        <v>0.49999999999997402</v>
      </c>
    </row>
    <row r="161" spans="1:7">
      <c r="A161" s="622"/>
      <c r="B161" s="622">
        <f t="shared" si="6"/>
        <v>0.50347222222219601</v>
      </c>
      <c r="F161" s="622"/>
      <c r="G161" s="622">
        <f t="shared" si="7"/>
        <v>0.50347222222219601</v>
      </c>
    </row>
    <row r="162" spans="1:7">
      <c r="A162" s="622"/>
      <c r="B162" s="622">
        <f t="shared" si="6"/>
        <v>0.506944444444418</v>
      </c>
      <c r="F162" s="622"/>
      <c r="G162" s="622">
        <f t="shared" si="7"/>
        <v>0.506944444444418</v>
      </c>
    </row>
    <row r="163" spans="1:7">
      <c r="A163" s="622"/>
      <c r="B163" s="622">
        <f t="shared" si="6"/>
        <v>0.51041666666663998</v>
      </c>
      <c r="F163" s="622"/>
      <c r="G163" s="622">
        <f t="shared" si="7"/>
        <v>0.51041666666663998</v>
      </c>
    </row>
    <row r="164" spans="1:7">
      <c r="A164" s="622"/>
      <c r="B164" s="622">
        <f t="shared" si="6"/>
        <v>0.51388888888886197</v>
      </c>
      <c r="F164" s="622"/>
      <c r="G164" s="622">
        <f t="shared" si="7"/>
        <v>0.51388888888886197</v>
      </c>
    </row>
    <row r="165" spans="1:7">
      <c r="A165" s="622"/>
      <c r="B165" s="622">
        <f t="shared" si="6"/>
        <v>0.51736111111108396</v>
      </c>
      <c r="F165" s="622"/>
      <c r="G165" s="622">
        <f t="shared" si="7"/>
        <v>0.51736111111108396</v>
      </c>
    </row>
    <row r="166" spans="1:7">
      <c r="A166" s="622"/>
      <c r="B166" s="622">
        <f t="shared" si="6"/>
        <v>0.52083333333330595</v>
      </c>
      <c r="F166" s="622"/>
      <c r="G166" s="622">
        <f t="shared" si="7"/>
        <v>0.52083333333330595</v>
      </c>
    </row>
    <row r="167" spans="1:7">
      <c r="A167" s="622"/>
      <c r="B167" s="622">
        <f t="shared" si="6"/>
        <v>0.52430555555552805</v>
      </c>
      <c r="F167" s="622"/>
      <c r="G167" s="622">
        <f t="shared" si="7"/>
        <v>0.52430555555552805</v>
      </c>
    </row>
    <row r="168" spans="1:7">
      <c r="A168" s="622"/>
      <c r="B168" s="622">
        <f t="shared" si="6"/>
        <v>0.52777777777775003</v>
      </c>
      <c r="F168" s="622"/>
      <c r="G168" s="622">
        <f t="shared" si="7"/>
        <v>0.52777777777775003</v>
      </c>
    </row>
    <row r="169" spans="1:7">
      <c r="A169" s="622"/>
      <c r="B169" s="622">
        <f t="shared" si="6"/>
        <v>0.53124999999997202</v>
      </c>
      <c r="F169" s="622"/>
      <c r="G169" s="622">
        <f t="shared" si="7"/>
        <v>0.53124999999997202</v>
      </c>
    </row>
    <row r="170" spans="1:7">
      <c r="A170" s="622"/>
      <c r="B170" s="622">
        <f t="shared" si="6"/>
        <v>0.53472222222219401</v>
      </c>
      <c r="F170" s="622"/>
      <c r="G170" s="622">
        <f t="shared" si="7"/>
        <v>0.53472222222219401</v>
      </c>
    </row>
    <row r="171" spans="1:7">
      <c r="A171" s="622"/>
      <c r="B171" s="622">
        <f t="shared" si="6"/>
        <v>0.538194444444416</v>
      </c>
      <c r="F171" s="622"/>
      <c r="G171" s="622">
        <f t="shared" si="7"/>
        <v>0.538194444444416</v>
      </c>
    </row>
    <row r="172" spans="1:7">
      <c r="A172" s="622"/>
      <c r="B172" s="622">
        <f t="shared" si="6"/>
        <v>0.54166666666663799</v>
      </c>
      <c r="F172" s="622"/>
      <c r="G172" s="622">
        <f t="shared" si="7"/>
        <v>0.54166666666663799</v>
      </c>
    </row>
    <row r="173" spans="1:7">
      <c r="A173" s="622"/>
      <c r="B173" s="622">
        <f t="shared" si="6"/>
        <v>0.54513888888885997</v>
      </c>
      <c r="F173" s="622"/>
      <c r="G173" s="622">
        <f t="shared" si="7"/>
        <v>0.54513888888885997</v>
      </c>
    </row>
    <row r="174" spans="1:7">
      <c r="A174" s="622"/>
      <c r="B174" s="622">
        <f t="shared" si="6"/>
        <v>0.54861111111108196</v>
      </c>
      <c r="F174" s="622"/>
      <c r="G174" s="622">
        <f t="shared" si="7"/>
        <v>0.54861111111108196</v>
      </c>
    </row>
    <row r="175" spans="1:7">
      <c r="A175" s="622"/>
      <c r="B175" s="622">
        <f t="shared" si="6"/>
        <v>0.55208333333330395</v>
      </c>
      <c r="F175" s="622"/>
      <c r="G175" s="622">
        <f t="shared" si="7"/>
        <v>0.55208333333330395</v>
      </c>
    </row>
    <row r="176" spans="1:7">
      <c r="A176" s="622"/>
      <c r="B176" s="622">
        <f t="shared" si="6"/>
        <v>0.55555555555552605</v>
      </c>
      <c r="F176" s="622"/>
      <c r="G176" s="622">
        <f t="shared" si="7"/>
        <v>0.55555555555552605</v>
      </c>
    </row>
    <row r="177" spans="1:7">
      <c r="A177" s="622"/>
      <c r="B177" s="622">
        <f t="shared" si="6"/>
        <v>0.55902777777774804</v>
      </c>
      <c r="F177" s="622"/>
      <c r="G177" s="622">
        <f t="shared" si="7"/>
        <v>0.55902777777774804</v>
      </c>
    </row>
    <row r="178" spans="1:7">
      <c r="A178" s="622"/>
      <c r="B178" s="622">
        <f t="shared" si="6"/>
        <v>0.56249999999997002</v>
      </c>
      <c r="F178" s="622"/>
      <c r="G178" s="622">
        <f t="shared" si="7"/>
        <v>0.56249999999997002</v>
      </c>
    </row>
    <row r="179" spans="1:7">
      <c r="A179" s="622"/>
      <c r="B179" s="622">
        <f t="shared" si="6"/>
        <v>0.56597222222219201</v>
      </c>
      <c r="F179" s="622"/>
      <c r="G179" s="622">
        <f t="shared" si="7"/>
        <v>0.56597222222219201</v>
      </c>
    </row>
    <row r="180" spans="1:7">
      <c r="A180" s="622"/>
      <c r="B180" s="622">
        <f t="shared" si="6"/>
        <v>0.569444444444414</v>
      </c>
      <c r="F180" s="622"/>
      <c r="G180" s="622">
        <f t="shared" si="7"/>
        <v>0.569444444444414</v>
      </c>
    </row>
    <row r="181" spans="1:7">
      <c r="A181" s="622"/>
      <c r="B181" s="622">
        <f t="shared" si="6"/>
        <v>0.57291666666663599</v>
      </c>
      <c r="F181" s="622"/>
      <c r="G181" s="622">
        <f t="shared" si="7"/>
        <v>0.57291666666663599</v>
      </c>
    </row>
    <row r="182" spans="1:7">
      <c r="A182" s="622"/>
      <c r="B182" s="622">
        <f t="shared" si="6"/>
        <v>0.57638888888885798</v>
      </c>
      <c r="F182" s="622"/>
      <c r="G182" s="622">
        <f t="shared" si="7"/>
        <v>0.57638888888885798</v>
      </c>
    </row>
    <row r="183" spans="1:7">
      <c r="A183" s="622"/>
      <c r="B183" s="622">
        <f t="shared" si="6"/>
        <v>0.57986111111107996</v>
      </c>
      <c r="F183" s="622"/>
      <c r="G183" s="622">
        <f t="shared" si="7"/>
        <v>0.57986111111107996</v>
      </c>
    </row>
    <row r="184" spans="1:7">
      <c r="A184" s="622"/>
      <c r="B184" s="622">
        <f t="shared" si="6"/>
        <v>0.58333333333330195</v>
      </c>
      <c r="F184" s="622"/>
      <c r="G184" s="622">
        <f t="shared" si="7"/>
        <v>0.58333333333330195</v>
      </c>
    </row>
    <row r="185" spans="1:7">
      <c r="A185" s="622"/>
      <c r="B185" s="622">
        <f t="shared" si="6"/>
        <v>0.58680555555552405</v>
      </c>
      <c r="F185" s="622"/>
      <c r="G185" s="622">
        <f t="shared" si="7"/>
        <v>0.58680555555552405</v>
      </c>
    </row>
    <row r="186" spans="1:7">
      <c r="A186" s="622"/>
      <c r="B186" s="622">
        <f t="shared" si="6"/>
        <v>0.59027777777774604</v>
      </c>
      <c r="F186" s="622"/>
      <c r="G186" s="622">
        <f t="shared" si="7"/>
        <v>0.59027777777774604</v>
      </c>
    </row>
    <row r="187" spans="1:7">
      <c r="A187" s="622"/>
      <c r="B187" s="622">
        <f t="shared" si="6"/>
        <v>0.59374999999996803</v>
      </c>
      <c r="F187" s="622"/>
      <c r="G187" s="622">
        <f t="shared" si="7"/>
        <v>0.59374999999996803</v>
      </c>
    </row>
    <row r="188" spans="1:7">
      <c r="A188" s="622"/>
      <c r="B188" s="622">
        <f t="shared" si="6"/>
        <v>0.59722222222219001</v>
      </c>
      <c r="F188" s="622"/>
      <c r="G188" s="622">
        <f t="shared" si="7"/>
        <v>0.59722222222219001</v>
      </c>
    </row>
    <row r="189" spans="1:7">
      <c r="A189" s="622"/>
      <c r="B189" s="622">
        <f t="shared" si="6"/>
        <v>0.600694444444412</v>
      </c>
      <c r="F189" s="622"/>
      <c r="G189" s="622">
        <f t="shared" si="7"/>
        <v>0.600694444444412</v>
      </c>
    </row>
    <row r="190" spans="1:7">
      <c r="A190" s="622"/>
      <c r="B190" s="622">
        <f t="shared" si="6"/>
        <v>0.60416666666663399</v>
      </c>
      <c r="F190" s="622"/>
      <c r="G190" s="622">
        <f t="shared" si="7"/>
        <v>0.60416666666663399</v>
      </c>
    </row>
    <row r="191" spans="1:7">
      <c r="A191" s="622"/>
      <c r="B191" s="622">
        <f t="shared" si="6"/>
        <v>0.60763888888885598</v>
      </c>
      <c r="F191" s="622"/>
      <c r="G191" s="622">
        <f t="shared" si="7"/>
        <v>0.60763888888885598</v>
      </c>
    </row>
    <row r="192" spans="1:7">
      <c r="A192" s="622"/>
      <c r="B192" s="622">
        <f t="shared" si="6"/>
        <v>0.61111111111107796</v>
      </c>
      <c r="F192" s="622"/>
      <c r="G192" s="622">
        <f t="shared" si="7"/>
        <v>0.61111111111107796</v>
      </c>
    </row>
    <row r="193" spans="1:7">
      <c r="A193" s="622"/>
      <c r="B193" s="622">
        <f t="shared" si="6"/>
        <v>0.61458333333329995</v>
      </c>
      <c r="F193" s="622"/>
      <c r="G193" s="622">
        <f t="shared" si="7"/>
        <v>0.61458333333329995</v>
      </c>
    </row>
    <row r="194" spans="1:7">
      <c r="A194" s="622"/>
      <c r="B194" s="622">
        <f t="shared" si="6"/>
        <v>0.61805555555552205</v>
      </c>
      <c r="F194" s="622"/>
      <c r="G194" s="622">
        <f t="shared" si="7"/>
        <v>0.61805555555552205</v>
      </c>
    </row>
    <row r="195" spans="1:7">
      <c r="A195" s="622"/>
      <c r="B195" s="622">
        <f t="shared" si="6"/>
        <v>0.62152777777774404</v>
      </c>
      <c r="F195" s="622"/>
      <c r="G195" s="622">
        <f t="shared" si="7"/>
        <v>0.62152777777774404</v>
      </c>
    </row>
    <row r="196" spans="1:7">
      <c r="A196" s="622"/>
      <c r="B196" s="622">
        <f t="shared" si="6"/>
        <v>0.62499999999996603</v>
      </c>
      <c r="F196" s="622"/>
      <c r="G196" s="622">
        <f t="shared" si="7"/>
        <v>0.62499999999996603</v>
      </c>
    </row>
    <row r="197" spans="1:7">
      <c r="A197" s="622"/>
      <c r="B197" s="622">
        <f t="shared" si="6"/>
        <v>0.62847222222218802</v>
      </c>
      <c r="F197" s="622"/>
      <c r="G197" s="622">
        <f t="shared" si="7"/>
        <v>0.62847222222218802</v>
      </c>
    </row>
    <row r="198" spans="1:7">
      <c r="A198" s="622"/>
      <c r="B198" s="622">
        <f t="shared" si="6"/>
        <v>0.63194444444441</v>
      </c>
      <c r="F198" s="622"/>
      <c r="G198" s="622">
        <f t="shared" si="7"/>
        <v>0.63194444444441</v>
      </c>
    </row>
    <row r="199" spans="1:7">
      <c r="A199" s="622"/>
      <c r="B199" s="622">
        <f t="shared" si="6"/>
        <v>0.63541666666663199</v>
      </c>
      <c r="F199" s="622"/>
      <c r="G199" s="622">
        <f t="shared" si="7"/>
        <v>0.63541666666663199</v>
      </c>
    </row>
    <row r="200" spans="1:7">
      <c r="A200" s="622"/>
      <c r="B200" s="622">
        <f t="shared" si="6"/>
        <v>0.63888888888885398</v>
      </c>
      <c r="F200" s="622"/>
      <c r="G200" s="622">
        <f t="shared" si="7"/>
        <v>0.63888888888885398</v>
      </c>
    </row>
    <row r="201" spans="1:7">
      <c r="A201" s="622"/>
      <c r="B201" s="622">
        <f t="shared" si="6"/>
        <v>0.64236111111107597</v>
      </c>
      <c r="F201" s="622"/>
      <c r="G201" s="622">
        <f t="shared" si="7"/>
        <v>0.64236111111107597</v>
      </c>
    </row>
    <row r="202" spans="1:7">
      <c r="A202" s="622"/>
      <c r="B202" s="622">
        <f t="shared" si="6"/>
        <v>0.64583333333329795</v>
      </c>
      <c r="F202" s="622"/>
      <c r="G202" s="622">
        <f t="shared" si="7"/>
        <v>0.64583333333329795</v>
      </c>
    </row>
    <row r="203" spans="1:7">
      <c r="A203" s="622"/>
      <c r="B203" s="622">
        <f t="shared" si="6"/>
        <v>0.64930555555552005</v>
      </c>
      <c r="F203" s="622"/>
      <c r="G203" s="622">
        <f t="shared" si="7"/>
        <v>0.64930555555552005</v>
      </c>
    </row>
    <row r="204" spans="1:7">
      <c r="A204" s="622"/>
      <c r="B204" s="622">
        <f t="shared" si="6"/>
        <v>0.65277777777774204</v>
      </c>
      <c r="F204" s="622"/>
      <c r="G204" s="622">
        <f t="shared" si="7"/>
        <v>0.65277777777774204</v>
      </c>
    </row>
    <row r="205" spans="1:7">
      <c r="A205" s="622"/>
      <c r="B205" s="622">
        <f t="shared" si="6"/>
        <v>0.65624999999996403</v>
      </c>
      <c r="F205" s="622"/>
      <c r="G205" s="622">
        <f t="shared" si="7"/>
        <v>0.65624999999996403</v>
      </c>
    </row>
    <row r="206" spans="1:7">
      <c r="A206" s="622"/>
      <c r="B206" s="622">
        <f t="shared" si="6"/>
        <v>0.65972222222218602</v>
      </c>
      <c r="F206" s="622"/>
      <c r="G206" s="622">
        <f t="shared" si="7"/>
        <v>0.65972222222218602</v>
      </c>
    </row>
    <row r="207" spans="1:7">
      <c r="A207" s="622"/>
      <c r="B207" s="622">
        <f t="shared" si="6"/>
        <v>0.663194444444408</v>
      </c>
      <c r="F207" s="622"/>
      <c r="G207" s="622">
        <f t="shared" si="7"/>
        <v>0.663194444444408</v>
      </c>
    </row>
    <row r="208" spans="1:7">
      <c r="A208" s="622"/>
      <c r="B208" s="622">
        <f t="shared" si="6"/>
        <v>0.66666666666662999</v>
      </c>
      <c r="F208" s="622"/>
      <c r="G208" s="622">
        <f t="shared" si="7"/>
        <v>0.66666666666662999</v>
      </c>
    </row>
    <row r="209" spans="1:7">
      <c r="A209" s="622"/>
      <c r="B209" s="622">
        <f t="shared" ref="B209:B272" si="8">B208+$C$17</f>
        <v>0.67013888888885198</v>
      </c>
      <c r="F209" s="622"/>
      <c r="G209" s="622">
        <f t="shared" ref="G209:G272" si="9">G208+$C$17</f>
        <v>0.67013888888885198</v>
      </c>
    </row>
    <row r="210" spans="1:7">
      <c r="A210" s="622"/>
      <c r="B210" s="622">
        <f t="shared" si="8"/>
        <v>0.67361111111107397</v>
      </c>
      <c r="F210" s="622"/>
      <c r="G210" s="622">
        <f t="shared" si="9"/>
        <v>0.67361111111107397</v>
      </c>
    </row>
    <row r="211" spans="1:7">
      <c r="A211" s="622"/>
      <c r="B211" s="622">
        <f t="shared" si="8"/>
        <v>0.67708333333329596</v>
      </c>
      <c r="F211" s="622"/>
      <c r="G211" s="622">
        <f t="shared" si="9"/>
        <v>0.67708333333329596</v>
      </c>
    </row>
    <row r="212" spans="1:7">
      <c r="A212" s="622"/>
      <c r="B212" s="622">
        <f t="shared" si="8"/>
        <v>0.68055555555551805</v>
      </c>
      <c r="F212" s="622"/>
      <c r="G212" s="622">
        <f t="shared" si="9"/>
        <v>0.68055555555551805</v>
      </c>
    </row>
    <row r="213" spans="1:7">
      <c r="A213" s="622"/>
      <c r="B213" s="622">
        <f t="shared" si="8"/>
        <v>0.68402777777774004</v>
      </c>
      <c r="F213" s="622"/>
      <c r="G213" s="622">
        <f t="shared" si="9"/>
        <v>0.68402777777774004</v>
      </c>
    </row>
    <row r="214" spans="1:7">
      <c r="A214" s="622"/>
      <c r="B214" s="622">
        <f t="shared" si="8"/>
        <v>0.68749999999996203</v>
      </c>
      <c r="F214" s="622"/>
      <c r="G214" s="622">
        <f t="shared" si="9"/>
        <v>0.68749999999996203</v>
      </c>
    </row>
    <row r="215" spans="1:7">
      <c r="A215" s="622"/>
      <c r="B215" s="622">
        <f t="shared" si="8"/>
        <v>0.69097222222218402</v>
      </c>
      <c r="F215" s="622"/>
      <c r="G215" s="622">
        <f t="shared" si="9"/>
        <v>0.69097222222218402</v>
      </c>
    </row>
    <row r="216" spans="1:7">
      <c r="A216" s="622"/>
      <c r="B216" s="622">
        <f t="shared" si="8"/>
        <v>0.69444444444440601</v>
      </c>
      <c r="F216" s="622"/>
      <c r="G216" s="622">
        <f t="shared" si="9"/>
        <v>0.69444444444440601</v>
      </c>
    </row>
    <row r="217" spans="1:7">
      <c r="A217" s="622"/>
      <c r="B217" s="622">
        <f t="shared" si="8"/>
        <v>0.69791666666662799</v>
      </c>
      <c r="F217" s="622"/>
      <c r="G217" s="622">
        <f t="shared" si="9"/>
        <v>0.69791666666662799</v>
      </c>
    </row>
    <row r="218" spans="1:7">
      <c r="A218" s="622"/>
      <c r="B218" s="622">
        <f t="shared" si="8"/>
        <v>0.70138888888884998</v>
      </c>
      <c r="F218" s="622"/>
      <c r="G218" s="622">
        <f t="shared" si="9"/>
        <v>0.70138888888884998</v>
      </c>
    </row>
    <row r="219" spans="1:7">
      <c r="A219" s="622"/>
      <c r="B219" s="622">
        <f t="shared" si="8"/>
        <v>0.70486111111107197</v>
      </c>
      <c r="F219" s="622"/>
      <c r="G219" s="622">
        <f t="shared" si="9"/>
        <v>0.70486111111107197</v>
      </c>
    </row>
    <row r="220" spans="1:7">
      <c r="A220" s="622"/>
      <c r="B220" s="622">
        <f t="shared" si="8"/>
        <v>0.70833333333329396</v>
      </c>
      <c r="F220" s="622"/>
      <c r="G220" s="622">
        <f t="shared" si="9"/>
        <v>0.70833333333329396</v>
      </c>
    </row>
    <row r="221" spans="1:7">
      <c r="A221" s="622"/>
      <c r="B221" s="622">
        <f t="shared" si="8"/>
        <v>0.71180555555551595</v>
      </c>
      <c r="F221" s="622"/>
      <c r="G221" s="622">
        <f t="shared" si="9"/>
        <v>0.71180555555551595</v>
      </c>
    </row>
    <row r="222" spans="1:7">
      <c r="A222" s="622"/>
      <c r="B222" s="622">
        <f t="shared" si="8"/>
        <v>0.71527777777773804</v>
      </c>
      <c r="F222" s="622"/>
      <c r="G222" s="622">
        <f t="shared" si="9"/>
        <v>0.71527777777773804</v>
      </c>
    </row>
    <row r="223" spans="1:7">
      <c r="A223" s="622"/>
      <c r="B223" s="622">
        <f t="shared" si="8"/>
        <v>0.71874999999996003</v>
      </c>
      <c r="F223" s="622"/>
      <c r="G223" s="622">
        <f t="shared" si="9"/>
        <v>0.71874999999996003</v>
      </c>
    </row>
    <row r="224" spans="1:7">
      <c r="A224" s="622"/>
      <c r="B224" s="622">
        <f t="shared" si="8"/>
        <v>0.72222222222218202</v>
      </c>
      <c r="F224" s="622"/>
      <c r="G224" s="622">
        <f t="shared" si="9"/>
        <v>0.72222222222218202</v>
      </c>
    </row>
    <row r="225" spans="1:7">
      <c r="A225" s="622"/>
      <c r="B225" s="622">
        <f t="shared" si="8"/>
        <v>0.72569444444440401</v>
      </c>
      <c r="F225" s="622"/>
      <c r="G225" s="622">
        <f t="shared" si="9"/>
        <v>0.72569444444440401</v>
      </c>
    </row>
    <row r="226" spans="1:7">
      <c r="A226" s="622"/>
      <c r="B226" s="622">
        <f t="shared" si="8"/>
        <v>0.729166666666626</v>
      </c>
      <c r="F226" s="622"/>
      <c r="G226" s="622">
        <f t="shared" si="9"/>
        <v>0.729166666666626</v>
      </c>
    </row>
    <row r="227" spans="1:7">
      <c r="A227" s="622"/>
      <c r="B227" s="622">
        <f t="shared" si="8"/>
        <v>0.73263888888884798</v>
      </c>
      <c r="F227" s="622"/>
      <c r="G227" s="622">
        <f t="shared" si="9"/>
        <v>0.73263888888884798</v>
      </c>
    </row>
    <row r="228" spans="1:7">
      <c r="A228" s="622"/>
      <c r="B228" s="622">
        <f t="shared" si="8"/>
        <v>0.73611111111106997</v>
      </c>
      <c r="F228" s="622"/>
      <c r="G228" s="622">
        <f t="shared" si="9"/>
        <v>0.73611111111106997</v>
      </c>
    </row>
    <row r="229" spans="1:7">
      <c r="A229" s="622"/>
      <c r="B229" s="622">
        <f t="shared" si="8"/>
        <v>0.73958333333329196</v>
      </c>
      <c r="F229" s="622"/>
      <c r="G229" s="622">
        <f t="shared" si="9"/>
        <v>0.73958333333329196</v>
      </c>
    </row>
    <row r="230" spans="1:7">
      <c r="A230" s="622"/>
      <c r="B230" s="622">
        <f t="shared" si="8"/>
        <v>0.74305555555551395</v>
      </c>
      <c r="F230" s="622"/>
      <c r="G230" s="622">
        <f t="shared" si="9"/>
        <v>0.74305555555551395</v>
      </c>
    </row>
    <row r="231" spans="1:7">
      <c r="A231" s="622"/>
      <c r="B231" s="622">
        <f t="shared" si="8"/>
        <v>0.74652777777773605</v>
      </c>
      <c r="F231" s="622"/>
      <c r="G231" s="622">
        <f t="shared" si="9"/>
        <v>0.74652777777773605</v>
      </c>
    </row>
    <row r="232" spans="1:7">
      <c r="A232" s="622"/>
      <c r="B232" s="622">
        <f t="shared" si="8"/>
        <v>0.74999999999995803</v>
      </c>
      <c r="F232" s="622"/>
      <c r="G232" s="622">
        <f t="shared" si="9"/>
        <v>0.74999999999995803</v>
      </c>
    </row>
    <row r="233" spans="1:7">
      <c r="A233" s="622"/>
      <c r="B233" s="622">
        <f t="shared" si="8"/>
        <v>0.75347222222218002</v>
      </c>
      <c r="F233" s="622"/>
      <c r="G233" s="622">
        <f t="shared" si="9"/>
        <v>0.75347222222218002</v>
      </c>
    </row>
    <row r="234" spans="1:7">
      <c r="A234" s="622"/>
      <c r="B234" s="622">
        <f t="shared" si="8"/>
        <v>0.75694444444440201</v>
      </c>
      <c r="F234" s="622"/>
      <c r="G234" s="622">
        <f t="shared" si="9"/>
        <v>0.75694444444440201</v>
      </c>
    </row>
    <row r="235" spans="1:7">
      <c r="A235" s="622"/>
      <c r="B235" s="622">
        <f t="shared" si="8"/>
        <v>0.760416666666624</v>
      </c>
      <c r="F235" s="622"/>
      <c r="G235" s="622">
        <f t="shared" si="9"/>
        <v>0.760416666666624</v>
      </c>
    </row>
    <row r="236" spans="1:7">
      <c r="A236" s="622"/>
      <c r="B236" s="622">
        <f t="shared" si="8"/>
        <v>0.76388888888884598</v>
      </c>
      <c r="F236" s="622"/>
      <c r="G236" s="622">
        <f t="shared" si="9"/>
        <v>0.76388888888884598</v>
      </c>
    </row>
    <row r="237" spans="1:7">
      <c r="A237" s="622"/>
      <c r="B237" s="622">
        <f t="shared" si="8"/>
        <v>0.76736111111106797</v>
      </c>
      <c r="F237" s="622"/>
      <c r="G237" s="622">
        <f t="shared" si="9"/>
        <v>0.76736111111106797</v>
      </c>
    </row>
    <row r="238" spans="1:7">
      <c r="A238" s="622"/>
      <c r="B238" s="622">
        <f t="shared" si="8"/>
        <v>0.77083333333328996</v>
      </c>
      <c r="F238" s="622"/>
      <c r="G238" s="622">
        <f t="shared" si="9"/>
        <v>0.77083333333328996</v>
      </c>
    </row>
    <row r="239" spans="1:7">
      <c r="A239" s="622"/>
      <c r="B239" s="622">
        <f t="shared" si="8"/>
        <v>0.77430555555551195</v>
      </c>
      <c r="F239" s="622"/>
      <c r="G239" s="622">
        <f t="shared" si="9"/>
        <v>0.77430555555551195</v>
      </c>
    </row>
    <row r="240" spans="1:7">
      <c r="A240" s="622"/>
      <c r="B240" s="622">
        <f t="shared" si="8"/>
        <v>0.77777777777773405</v>
      </c>
      <c r="F240" s="622"/>
      <c r="G240" s="622">
        <f t="shared" si="9"/>
        <v>0.77777777777773405</v>
      </c>
    </row>
    <row r="241" spans="1:7">
      <c r="A241" s="622"/>
      <c r="B241" s="622">
        <f t="shared" si="8"/>
        <v>0.78124999999995604</v>
      </c>
      <c r="F241" s="622"/>
      <c r="G241" s="622">
        <f t="shared" si="9"/>
        <v>0.78124999999995604</v>
      </c>
    </row>
    <row r="242" spans="1:7">
      <c r="A242" s="622"/>
      <c r="B242" s="622">
        <f t="shared" si="8"/>
        <v>0.78472222222217802</v>
      </c>
      <c r="F242" s="622"/>
      <c r="G242" s="622">
        <f t="shared" si="9"/>
        <v>0.78472222222217802</v>
      </c>
    </row>
    <row r="243" spans="1:7">
      <c r="A243" s="622"/>
      <c r="B243" s="622">
        <f t="shared" si="8"/>
        <v>0.78819444444440001</v>
      </c>
      <c r="F243" s="622"/>
      <c r="G243" s="622">
        <f t="shared" si="9"/>
        <v>0.78819444444440001</v>
      </c>
    </row>
    <row r="244" spans="1:7">
      <c r="A244" s="622"/>
      <c r="B244" s="622">
        <f t="shared" si="8"/>
        <v>0.791666666666622</v>
      </c>
      <c r="F244" s="622"/>
      <c r="G244" s="622">
        <f t="shared" si="9"/>
        <v>0.791666666666622</v>
      </c>
    </row>
    <row r="245" spans="1:7">
      <c r="A245" s="622"/>
      <c r="B245" s="622">
        <f t="shared" si="8"/>
        <v>0.79513888888884399</v>
      </c>
      <c r="F245" s="622"/>
      <c r="G245" s="622">
        <f t="shared" si="9"/>
        <v>0.79513888888884399</v>
      </c>
    </row>
    <row r="246" spans="1:7">
      <c r="A246" s="622"/>
      <c r="B246" s="622">
        <f t="shared" si="8"/>
        <v>0.79861111111106597</v>
      </c>
      <c r="F246" s="622"/>
      <c r="G246" s="622">
        <f t="shared" si="9"/>
        <v>0.79861111111106597</v>
      </c>
    </row>
    <row r="247" spans="1:7">
      <c r="A247" s="622"/>
      <c r="B247" s="622">
        <f t="shared" si="8"/>
        <v>0.80208333333328796</v>
      </c>
      <c r="F247" s="622"/>
      <c r="G247" s="622">
        <f t="shared" si="9"/>
        <v>0.80208333333328796</v>
      </c>
    </row>
    <row r="248" spans="1:7">
      <c r="A248" s="622"/>
      <c r="B248" s="622">
        <f t="shared" si="8"/>
        <v>0.80555555555550995</v>
      </c>
      <c r="F248" s="622"/>
      <c r="G248" s="622">
        <f t="shared" si="9"/>
        <v>0.80555555555550995</v>
      </c>
    </row>
    <row r="249" spans="1:7">
      <c r="A249" s="622"/>
      <c r="B249" s="622">
        <f t="shared" si="8"/>
        <v>0.80902777777773205</v>
      </c>
      <c r="F249" s="622"/>
      <c r="G249" s="622">
        <f t="shared" si="9"/>
        <v>0.80902777777773205</v>
      </c>
    </row>
    <row r="250" spans="1:7">
      <c r="A250" s="622"/>
      <c r="B250" s="622">
        <f t="shared" si="8"/>
        <v>0.81249999999995404</v>
      </c>
      <c r="F250" s="622"/>
      <c r="G250" s="622">
        <f t="shared" si="9"/>
        <v>0.81249999999995404</v>
      </c>
    </row>
    <row r="251" spans="1:7">
      <c r="A251" s="622"/>
      <c r="B251" s="622">
        <f t="shared" si="8"/>
        <v>0.81597222222217602</v>
      </c>
      <c r="F251" s="622"/>
      <c r="G251" s="622">
        <f t="shared" si="9"/>
        <v>0.81597222222217602</v>
      </c>
    </row>
    <row r="252" spans="1:7">
      <c r="A252" s="622"/>
      <c r="B252" s="622">
        <f t="shared" si="8"/>
        <v>0.81944444444439801</v>
      </c>
      <c r="F252" s="622"/>
      <c r="G252" s="622">
        <f t="shared" si="9"/>
        <v>0.81944444444439801</v>
      </c>
    </row>
    <row r="253" spans="1:7">
      <c r="A253" s="622"/>
      <c r="B253" s="622">
        <f t="shared" si="8"/>
        <v>0.82291666666662</v>
      </c>
      <c r="F253" s="622"/>
      <c r="G253" s="622">
        <f t="shared" si="9"/>
        <v>0.82291666666662</v>
      </c>
    </row>
    <row r="254" spans="1:7">
      <c r="A254" s="622"/>
      <c r="B254" s="622">
        <f t="shared" si="8"/>
        <v>0.82638888888884199</v>
      </c>
      <c r="F254" s="622"/>
      <c r="G254" s="622">
        <f t="shared" si="9"/>
        <v>0.82638888888884199</v>
      </c>
    </row>
    <row r="255" spans="1:7">
      <c r="A255" s="622"/>
      <c r="B255" s="622">
        <f t="shared" si="8"/>
        <v>0.82986111111106398</v>
      </c>
      <c r="F255" s="622"/>
      <c r="G255" s="622">
        <f t="shared" si="9"/>
        <v>0.82986111111106398</v>
      </c>
    </row>
    <row r="256" spans="1:7">
      <c r="A256" s="622"/>
      <c r="B256" s="622">
        <f t="shared" si="8"/>
        <v>0.83333333333328596</v>
      </c>
      <c r="F256" s="622"/>
      <c r="G256" s="622">
        <f t="shared" si="9"/>
        <v>0.83333333333328596</v>
      </c>
    </row>
    <row r="257" spans="1:7">
      <c r="A257" s="622"/>
      <c r="B257" s="622">
        <f t="shared" si="8"/>
        <v>0.83680555555550795</v>
      </c>
      <c r="F257" s="622"/>
      <c r="G257" s="622">
        <f t="shared" si="9"/>
        <v>0.83680555555550795</v>
      </c>
    </row>
    <row r="258" spans="1:7">
      <c r="A258" s="622"/>
      <c r="B258" s="622">
        <f t="shared" si="8"/>
        <v>0.84027777777773005</v>
      </c>
      <c r="F258" s="622"/>
      <c r="G258" s="622">
        <f t="shared" si="9"/>
        <v>0.84027777777773005</v>
      </c>
    </row>
    <row r="259" spans="1:7">
      <c r="A259" s="622"/>
      <c r="B259" s="622">
        <f t="shared" si="8"/>
        <v>0.84374999999995204</v>
      </c>
      <c r="F259" s="622"/>
      <c r="G259" s="622">
        <f t="shared" si="9"/>
        <v>0.84374999999995204</v>
      </c>
    </row>
    <row r="260" spans="1:7">
      <c r="A260" s="622"/>
      <c r="B260" s="622">
        <f t="shared" si="8"/>
        <v>0.84722222222217403</v>
      </c>
      <c r="F260" s="622"/>
      <c r="G260" s="622">
        <f t="shared" si="9"/>
        <v>0.84722222222217403</v>
      </c>
    </row>
    <row r="261" spans="1:7">
      <c r="A261" s="622"/>
      <c r="B261" s="622">
        <f t="shared" si="8"/>
        <v>0.85069444444439601</v>
      </c>
      <c r="F261" s="622"/>
      <c r="G261" s="622">
        <f t="shared" si="9"/>
        <v>0.85069444444439601</v>
      </c>
    </row>
    <row r="262" spans="1:7">
      <c r="A262" s="622"/>
      <c r="B262" s="622">
        <f t="shared" si="8"/>
        <v>0.854166666666618</v>
      </c>
      <c r="F262" s="622"/>
      <c r="G262" s="622">
        <f t="shared" si="9"/>
        <v>0.854166666666618</v>
      </c>
    </row>
    <row r="263" spans="1:7">
      <c r="A263" s="622"/>
      <c r="B263" s="622">
        <f t="shared" si="8"/>
        <v>0.85763888888883999</v>
      </c>
      <c r="F263" s="622"/>
      <c r="G263" s="622">
        <f t="shared" si="9"/>
        <v>0.85763888888883999</v>
      </c>
    </row>
    <row r="264" spans="1:7">
      <c r="A264" s="622"/>
      <c r="B264" s="622">
        <f t="shared" si="8"/>
        <v>0.86111111111106198</v>
      </c>
      <c r="F264" s="622"/>
      <c r="G264" s="622">
        <f t="shared" si="9"/>
        <v>0.86111111111106198</v>
      </c>
    </row>
    <row r="265" spans="1:7">
      <c r="A265" s="622"/>
      <c r="B265" s="622">
        <f t="shared" si="8"/>
        <v>0.86458333333328397</v>
      </c>
      <c r="F265" s="622"/>
      <c r="G265" s="622">
        <f t="shared" si="9"/>
        <v>0.86458333333328397</v>
      </c>
    </row>
    <row r="266" spans="1:7">
      <c r="A266" s="622"/>
      <c r="B266" s="622">
        <f t="shared" si="8"/>
        <v>0.86805555555550595</v>
      </c>
      <c r="F266" s="622"/>
      <c r="G266" s="622">
        <f t="shared" si="9"/>
        <v>0.86805555555550595</v>
      </c>
    </row>
    <row r="267" spans="1:7">
      <c r="A267" s="622"/>
      <c r="B267" s="622">
        <f t="shared" si="8"/>
        <v>0.87152777777772805</v>
      </c>
      <c r="F267" s="622"/>
      <c r="G267" s="622">
        <f t="shared" si="9"/>
        <v>0.87152777777772805</v>
      </c>
    </row>
    <row r="268" spans="1:7">
      <c r="A268" s="622"/>
      <c r="B268" s="622">
        <f t="shared" si="8"/>
        <v>0.87499999999995004</v>
      </c>
      <c r="F268" s="622"/>
      <c r="G268" s="622">
        <f t="shared" si="9"/>
        <v>0.87499999999995004</v>
      </c>
    </row>
    <row r="269" spans="1:7">
      <c r="A269" s="622"/>
      <c r="B269" s="622">
        <f t="shared" si="8"/>
        <v>0.87847222222217203</v>
      </c>
      <c r="F269" s="622"/>
      <c r="G269" s="622">
        <f t="shared" si="9"/>
        <v>0.87847222222217203</v>
      </c>
    </row>
    <row r="270" spans="1:7">
      <c r="A270" s="622"/>
      <c r="B270" s="622">
        <f t="shared" si="8"/>
        <v>0.88194444444439402</v>
      </c>
      <c r="F270" s="622"/>
      <c r="G270" s="622">
        <f t="shared" si="9"/>
        <v>0.88194444444439402</v>
      </c>
    </row>
    <row r="271" spans="1:7">
      <c r="A271" s="622"/>
      <c r="B271" s="622">
        <f t="shared" si="8"/>
        <v>0.885416666666616</v>
      </c>
      <c r="F271" s="622"/>
      <c r="G271" s="622">
        <f t="shared" si="9"/>
        <v>0.885416666666616</v>
      </c>
    </row>
    <row r="272" spans="1:7">
      <c r="A272" s="622"/>
      <c r="B272" s="622">
        <f t="shared" si="8"/>
        <v>0.88888888888883799</v>
      </c>
      <c r="F272" s="622"/>
      <c r="G272" s="622">
        <f t="shared" si="9"/>
        <v>0.88888888888883799</v>
      </c>
    </row>
    <row r="273" spans="1:7">
      <c r="A273" s="622"/>
      <c r="B273" s="622">
        <f t="shared" ref="B273:B336" si="10">B272+$C$17</f>
        <v>0.89236111111105998</v>
      </c>
      <c r="F273" s="622"/>
      <c r="G273" s="622">
        <f t="shared" ref="G273:G336" si="11">G272+$C$17</f>
        <v>0.89236111111105998</v>
      </c>
    </row>
    <row r="274" spans="1:7">
      <c r="A274" s="622"/>
      <c r="B274" s="622">
        <f t="shared" si="10"/>
        <v>0.89583333333328197</v>
      </c>
      <c r="F274" s="622"/>
      <c r="G274" s="622">
        <f t="shared" si="11"/>
        <v>0.89583333333328197</v>
      </c>
    </row>
    <row r="275" spans="1:7">
      <c r="A275" s="622"/>
      <c r="B275" s="622">
        <f t="shared" si="10"/>
        <v>0.89930555555550395</v>
      </c>
      <c r="F275" s="622"/>
      <c r="G275" s="622">
        <f t="shared" si="11"/>
        <v>0.89930555555550395</v>
      </c>
    </row>
    <row r="276" spans="1:7">
      <c r="A276" s="622"/>
      <c r="B276" s="622">
        <f t="shared" si="10"/>
        <v>0.90277777777772605</v>
      </c>
      <c r="F276" s="622"/>
      <c r="G276" s="622">
        <f t="shared" si="11"/>
        <v>0.90277777777772605</v>
      </c>
    </row>
    <row r="277" spans="1:7">
      <c r="A277" s="622"/>
      <c r="B277" s="622">
        <f t="shared" si="10"/>
        <v>0.90624999999994804</v>
      </c>
      <c r="F277" s="622"/>
      <c r="G277" s="622">
        <f t="shared" si="11"/>
        <v>0.90624999999994804</v>
      </c>
    </row>
    <row r="278" spans="1:7">
      <c r="A278" s="622"/>
      <c r="B278" s="622">
        <f t="shared" si="10"/>
        <v>0.90972222222217003</v>
      </c>
      <c r="F278" s="622"/>
      <c r="G278" s="622">
        <f t="shared" si="11"/>
        <v>0.90972222222217003</v>
      </c>
    </row>
    <row r="279" spans="1:7">
      <c r="A279" s="622"/>
      <c r="B279" s="622">
        <f t="shared" si="10"/>
        <v>0.91319444444439202</v>
      </c>
      <c r="F279" s="622"/>
      <c r="G279" s="622">
        <f t="shared" si="11"/>
        <v>0.91319444444439202</v>
      </c>
    </row>
    <row r="280" spans="1:7">
      <c r="A280" s="622"/>
      <c r="B280" s="622">
        <f t="shared" si="10"/>
        <v>0.91666666666661401</v>
      </c>
      <c r="F280" s="622"/>
      <c r="G280" s="622">
        <f t="shared" si="11"/>
        <v>0.91666666666661401</v>
      </c>
    </row>
    <row r="281" spans="1:7">
      <c r="A281" s="622"/>
      <c r="B281" s="622">
        <f t="shared" si="10"/>
        <v>0.92013888888883599</v>
      </c>
      <c r="F281" s="622"/>
      <c r="G281" s="622">
        <f t="shared" si="11"/>
        <v>0.92013888888883599</v>
      </c>
    </row>
    <row r="282" spans="1:7">
      <c r="A282" s="622"/>
      <c r="B282" s="622">
        <f t="shared" si="10"/>
        <v>0.92361111111105798</v>
      </c>
      <c r="F282" s="622"/>
      <c r="G282" s="622">
        <f t="shared" si="11"/>
        <v>0.92361111111105798</v>
      </c>
    </row>
    <row r="283" spans="1:7">
      <c r="A283" s="622"/>
      <c r="B283" s="622">
        <f t="shared" si="10"/>
        <v>0.92708333333327997</v>
      </c>
      <c r="F283" s="622"/>
      <c r="G283" s="622">
        <f t="shared" si="11"/>
        <v>0.92708333333327997</v>
      </c>
    </row>
    <row r="284" spans="1:7">
      <c r="A284" s="622"/>
      <c r="B284" s="622">
        <f t="shared" si="10"/>
        <v>0.93055555555550196</v>
      </c>
      <c r="F284" s="622"/>
      <c r="G284" s="622">
        <f t="shared" si="11"/>
        <v>0.93055555555550196</v>
      </c>
    </row>
    <row r="285" spans="1:7">
      <c r="A285" s="622"/>
      <c r="B285" s="622">
        <f t="shared" si="10"/>
        <v>0.93402777777772406</v>
      </c>
      <c r="F285" s="622"/>
      <c r="G285" s="622">
        <f t="shared" si="11"/>
        <v>0.93402777777772406</v>
      </c>
    </row>
    <row r="286" spans="1:7">
      <c r="A286" s="622"/>
      <c r="B286" s="622">
        <f t="shared" si="10"/>
        <v>0.93749999999994604</v>
      </c>
      <c r="F286" s="622"/>
      <c r="G286" s="622">
        <f t="shared" si="11"/>
        <v>0.93749999999994604</v>
      </c>
    </row>
    <row r="287" spans="1:7">
      <c r="A287" s="622"/>
      <c r="B287" s="622">
        <f t="shared" si="10"/>
        <v>0.94097222222216803</v>
      </c>
      <c r="F287" s="622"/>
      <c r="G287" s="622">
        <f t="shared" si="11"/>
        <v>0.94097222222216803</v>
      </c>
    </row>
    <row r="288" spans="1:7">
      <c r="A288" s="622"/>
      <c r="B288" s="622">
        <f t="shared" si="10"/>
        <v>0.94444444444439002</v>
      </c>
      <c r="F288" s="622"/>
      <c r="G288" s="622">
        <f t="shared" si="11"/>
        <v>0.94444444444439002</v>
      </c>
    </row>
    <row r="289" spans="1:7">
      <c r="A289" s="622"/>
      <c r="B289" s="622">
        <f t="shared" si="10"/>
        <v>0.94791666666661201</v>
      </c>
      <c r="F289" s="622"/>
      <c r="G289" s="622">
        <f t="shared" si="11"/>
        <v>0.94791666666661201</v>
      </c>
    </row>
    <row r="290" spans="1:7">
      <c r="A290" s="622"/>
      <c r="B290" s="622">
        <f t="shared" si="10"/>
        <v>0.95138888888883399</v>
      </c>
      <c r="F290" s="622"/>
      <c r="G290" s="622">
        <f t="shared" si="11"/>
        <v>0.95138888888883399</v>
      </c>
    </row>
    <row r="291" spans="1:7">
      <c r="A291" s="622"/>
      <c r="B291" s="622">
        <f t="shared" si="10"/>
        <v>0.95486111111105598</v>
      </c>
      <c r="F291" s="622"/>
      <c r="G291" s="622">
        <f t="shared" si="11"/>
        <v>0.95486111111105598</v>
      </c>
    </row>
    <row r="292" spans="1:7">
      <c r="A292" s="622"/>
      <c r="B292" s="622">
        <f t="shared" si="10"/>
        <v>0.95833333333327797</v>
      </c>
      <c r="F292" s="622"/>
      <c r="G292" s="622">
        <f t="shared" si="11"/>
        <v>0.95833333333327797</v>
      </c>
    </row>
    <row r="293" spans="1:7">
      <c r="A293" s="622"/>
      <c r="B293" s="622">
        <f t="shared" si="10"/>
        <v>0.96180555555549996</v>
      </c>
      <c r="F293" s="622"/>
      <c r="G293" s="622">
        <f t="shared" si="11"/>
        <v>0.96180555555549996</v>
      </c>
    </row>
    <row r="294" spans="1:7">
      <c r="A294" s="622"/>
      <c r="B294" s="622">
        <f t="shared" si="10"/>
        <v>0.96527777777772195</v>
      </c>
      <c r="F294" s="622"/>
      <c r="G294" s="622">
        <f t="shared" si="11"/>
        <v>0.96527777777772195</v>
      </c>
    </row>
    <row r="295" spans="1:7">
      <c r="A295" s="622"/>
      <c r="B295" s="622">
        <f t="shared" si="10"/>
        <v>0.96874999999994404</v>
      </c>
      <c r="F295" s="622"/>
      <c r="G295" s="622">
        <f t="shared" si="11"/>
        <v>0.96874999999994404</v>
      </c>
    </row>
    <row r="296" spans="1:7">
      <c r="A296" s="622"/>
      <c r="B296" s="622">
        <f t="shared" si="10"/>
        <v>0.97222222222216603</v>
      </c>
      <c r="F296" s="622"/>
      <c r="G296" s="622">
        <f t="shared" si="11"/>
        <v>0.97222222222216603</v>
      </c>
    </row>
    <row r="297" spans="1:7">
      <c r="A297" s="622"/>
      <c r="B297" s="622">
        <f t="shared" si="10"/>
        <v>0.97569444444438802</v>
      </c>
      <c r="F297" s="622"/>
      <c r="G297" s="622">
        <f t="shared" si="11"/>
        <v>0.97569444444438802</v>
      </c>
    </row>
    <row r="298" spans="1:7">
      <c r="A298" s="622"/>
      <c r="B298" s="622">
        <f t="shared" si="10"/>
        <v>0.97916666666661001</v>
      </c>
      <c r="F298" s="622"/>
      <c r="G298" s="622">
        <f t="shared" si="11"/>
        <v>0.97916666666661001</v>
      </c>
    </row>
    <row r="299" spans="1:7">
      <c r="A299" s="622"/>
      <c r="B299" s="622">
        <f t="shared" si="10"/>
        <v>0.982638888888832</v>
      </c>
      <c r="F299" s="622"/>
      <c r="G299" s="622">
        <f t="shared" si="11"/>
        <v>0.982638888888832</v>
      </c>
    </row>
    <row r="300" spans="1:7">
      <c r="A300" s="622"/>
      <c r="B300" s="622">
        <f t="shared" si="10"/>
        <v>0.98611111111105398</v>
      </c>
      <c r="F300" s="622"/>
      <c r="G300" s="622">
        <f t="shared" si="11"/>
        <v>0.98611111111105398</v>
      </c>
    </row>
    <row r="301" spans="1:7">
      <c r="A301" s="622"/>
      <c r="B301" s="622">
        <f t="shared" si="10"/>
        <v>0.98958333333327597</v>
      </c>
      <c r="F301" s="622"/>
      <c r="G301" s="622">
        <f t="shared" si="11"/>
        <v>0.98958333333327597</v>
      </c>
    </row>
    <row r="302" spans="1:7">
      <c r="A302" s="622"/>
      <c r="B302" s="622">
        <f t="shared" si="10"/>
        <v>0.99305555555549796</v>
      </c>
      <c r="F302" s="622"/>
      <c r="G302" s="622">
        <f t="shared" si="11"/>
        <v>0.99305555555549796</v>
      </c>
    </row>
    <row r="303" spans="1:7">
      <c r="A303" s="622"/>
      <c r="B303" s="622">
        <f t="shared" si="10"/>
        <v>0.99652777777771995</v>
      </c>
      <c r="F303" s="622"/>
      <c r="G303" s="622">
        <f t="shared" si="11"/>
        <v>0.99652777777771995</v>
      </c>
    </row>
    <row r="304" spans="1:7">
      <c r="A304" s="622"/>
      <c r="B304" s="622">
        <f t="shared" si="10"/>
        <v>0.99999999999994205</v>
      </c>
      <c r="F304" s="622"/>
      <c r="G304" s="622">
        <f t="shared" si="11"/>
        <v>0.99999999999994205</v>
      </c>
    </row>
    <row r="305" spans="1:7">
      <c r="A305" s="622"/>
      <c r="B305" s="622">
        <f t="shared" si="10"/>
        <v>1.0034722222221599</v>
      </c>
      <c r="F305" s="622"/>
      <c r="G305" s="622">
        <f t="shared" si="11"/>
        <v>1.0034722222221599</v>
      </c>
    </row>
    <row r="306" spans="1:7">
      <c r="A306" s="622"/>
      <c r="B306" s="622">
        <f t="shared" si="10"/>
        <v>1.00694444444438</v>
      </c>
      <c r="F306" s="622"/>
      <c r="G306" s="622">
        <f t="shared" si="11"/>
        <v>1.00694444444438</v>
      </c>
    </row>
    <row r="307" spans="1:7">
      <c r="A307" s="622"/>
      <c r="B307" s="622">
        <f t="shared" si="10"/>
        <v>1.0104166666665999</v>
      </c>
      <c r="F307" s="622"/>
      <c r="G307" s="622">
        <f t="shared" si="11"/>
        <v>1.0104166666665999</v>
      </c>
    </row>
    <row r="308" spans="1:7">
      <c r="A308" s="622"/>
      <c r="B308" s="622">
        <f t="shared" si="10"/>
        <v>1.01388888888882</v>
      </c>
      <c r="F308" s="622"/>
      <c r="G308" s="622">
        <f t="shared" si="11"/>
        <v>1.01388888888882</v>
      </c>
    </row>
    <row r="309" spans="1:7">
      <c r="A309" s="622"/>
      <c r="B309" s="622">
        <f t="shared" si="10"/>
        <v>1.0173611111110401</v>
      </c>
      <c r="F309" s="622"/>
      <c r="G309" s="622">
        <f t="shared" si="11"/>
        <v>1.0173611111110401</v>
      </c>
    </row>
    <row r="310" spans="1:7">
      <c r="A310" s="622"/>
      <c r="B310" s="622">
        <f t="shared" si="10"/>
        <v>1.02083333333326</v>
      </c>
      <c r="F310" s="622"/>
      <c r="G310" s="622">
        <f t="shared" si="11"/>
        <v>1.02083333333326</v>
      </c>
    </row>
    <row r="311" spans="1:7">
      <c r="A311" s="622"/>
      <c r="B311" s="622">
        <f t="shared" si="10"/>
        <v>1.0243055555554801</v>
      </c>
      <c r="F311" s="622"/>
      <c r="G311" s="622">
        <f t="shared" si="11"/>
        <v>1.0243055555554801</v>
      </c>
    </row>
    <row r="312" spans="1:7">
      <c r="A312" s="622"/>
      <c r="B312" s="622">
        <f t="shared" si="10"/>
        <v>1.0277777777777</v>
      </c>
      <c r="F312" s="622"/>
      <c r="G312" s="622">
        <f t="shared" si="11"/>
        <v>1.0277777777777</v>
      </c>
    </row>
    <row r="313" spans="1:7">
      <c r="A313" s="622"/>
      <c r="B313" s="622">
        <f t="shared" si="10"/>
        <v>1.0312499999999201</v>
      </c>
      <c r="F313" s="622"/>
      <c r="G313" s="622">
        <f t="shared" si="11"/>
        <v>1.0312499999999201</v>
      </c>
    </row>
    <row r="314" spans="1:7">
      <c r="A314" s="622"/>
      <c r="B314" s="622">
        <f t="shared" si="10"/>
        <v>1.0347222222221399</v>
      </c>
      <c r="F314" s="622"/>
      <c r="G314" s="622">
        <f t="shared" si="11"/>
        <v>1.0347222222221399</v>
      </c>
    </row>
    <row r="315" spans="1:7">
      <c r="A315" s="622"/>
      <c r="B315" s="622">
        <f t="shared" si="10"/>
        <v>1.03819444444436</v>
      </c>
      <c r="F315" s="622"/>
      <c r="G315" s="622">
        <f t="shared" si="11"/>
        <v>1.03819444444436</v>
      </c>
    </row>
    <row r="316" spans="1:7">
      <c r="A316" s="622"/>
      <c r="B316" s="622">
        <f t="shared" si="10"/>
        <v>1.0416666666665799</v>
      </c>
      <c r="F316" s="622"/>
      <c r="G316" s="622">
        <f t="shared" si="11"/>
        <v>1.0416666666665799</v>
      </c>
    </row>
    <row r="317" spans="1:7">
      <c r="A317" s="622"/>
      <c r="B317" s="622">
        <f t="shared" si="10"/>
        <v>1.0451388888888</v>
      </c>
      <c r="F317" s="622"/>
      <c r="G317" s="622">
        <f t="shared" si="11"/>
        <v>1.0451388888888</v>
      </c>
    </row>
    <row r="318" spans="1:7">
      <c r="A318" s="622"/>
      <c r="B318" s="622">
        <f t="shared" si="10"/>
        <v>1.0486111111110199</v>
      </c>
      <c r="F318" s="622"/>
      <c r="G318" s="622">
        <f t="shared" si="11"/>
        <v>1.0486111111110199</v>
      </c>
    </row>
    <row r="319" spans="1:7">
      <c r="A319" s="622"/>
      <c r="B319" s="622">
        <f t="shared" si="10"/>
        <v>1.05208333333324</v>
      </c>
      <c r="F319" s="622"/>
      <c r="G319" s="622">
        <f t="shared" si="11"/>
        <v>1.05208333333324</v>
      </c>
    </row>
    <row r="320" spans="1:7">
      <c r="A320" s="622"/>
      <c r="B320" s="622">
        <f t="shared" si="10"/>
        <v>1.0555555555554601</v>
      </c>
      <c r="F320" s="622"/>
      <c r="G320" s="622">
        <f t="shared" si="11"/>
        <v>1.0555555555554601</v>
      </c>
    </row>
    <row r="321" spans="1:7">
      <c r="A321" s="622"/>
      <c r="B321" s="622">
        <f t="shared" si="10"/>
        <v>1.05902777777768</v>
      </c>
      <c r="F321" s="622"/>
      <c r="G321" s="622">
        <f t="shared" si="11"/>
        <v>1.05902777777768</v>
      </c>
    </row>
    <row r="322" spans="1:7">
      <c r="A322" s="622"/>
      <c r="B322" s="622">
        <f t="shared" si="10"/>
        <v>1.0624999999999001</v>
      </c>
      <c r="F322" s="622"/>
      <c r="G322" s="622">
        <f t="shared" si="11"/>
        <v>1.0624999999999001</v>
      </c>
    </row>
    <row r="323" spans="1:7">
      <c r="A323" s="622"/>
      <c r="B323" s="622">
        <f t="shared" si="10"/>
        <v>1.06597222222212</v>
      </c>
      <c r="F323" s="622"/>
      <c r="G323" s="622">
        <f t="shared" si="11"/>
        <v>1.06597222222212</v>
      </c>
    </row>
    <row r="324" spans="1:7">
      <c r="A324" s="622"/>
      <c r="B324" s="622">
        <f t="shared" si="10"/>
        <v>1.0694444444443401</v>
      </c>
      <c r="F324" s="622"/>
      <c r="G324" s="622">
        <f t="shared" si="11"/>
        <v>1.0694444444443401</v>
      </c>
    </row>
    <row r="325" spans="1:7">
      <c r="A325" s="622"/>
      <c r="B325" s="622">
        <f t="shared" si="10"/>
        <v>1.0729166666665599</v>
      </c>
      <c r="F325" s="622"/>
      <c r="G325" s="622">
        <f t="shared" si="11"/>
        <v>1.0729166666665599</v>
      </c>
    </row>
    <row r="326" spans="1:7">
      <c r="A326" s="622"/>
      <c r="B326" s="622">
        <f t="shared" si="10"/>
        <v>1.07638888888878</v>
      </c>
      <c r="F326" s="622"/>
      <c r="G326" s="622">
        <f t="shared" si="11"/>
        <v>1.07638888888878</v>
      </c>
    </row>
    <row r="327" spans="1:7">
      <c r="A327" s="622"/>
      <c r="B327" s="622">
        <f t="shared" si="10"/>
        <v>1.0798611111109999</v>
      </c>
      <c r="F327" s="622"/>
      <c r="G327" s="622">
        <f t="shared" si="11"/>
        <v>1.0798611111109999</v>
      </c>
    </row>
    <row r="328" spans="1:7">
      <c r="A328" s="622"/>
      <c r="B328" s="622">
        <f t="shared" si="10"/>
        <v>1.08333333333322</v>
      </c>
      <c r="F328" s="622"/>
      <c r="G328" s="622">
        <f t="shared" si="11"/>
        <v>1.08333333333322</v>
      </c>
    </row>
    <row r="329" spans="1:7">
      <c r="A329" s="622"/>
      <c r="B329" s="622">
        <f t="shared" si="10"/>
        <v>1.0868055555554399</v>
      </c>
      <c r="F329" s="622"/>
      <c r="G329" s="622">
        <f t="shared" si="11"/>
        <v>1.0868055555554399</v>
      </c>
    </row>
    <row r="330" spans="1:7">
      <c r="A330" s="622"/>
      <c r="B330" s="622">
        <f t="shared" si="10"/>
        <v>1.09027777777766</v>
      </c>
      <c r="F330" s="622"/>
      <c r="G330" s="622">
        <f t="shared" si="11"/>
        <v>1.09027777777766</v>
      </c>
    </row>
    <row r="331" spans="1:7">
      <c r="A331" s="622"/>
      <c r="B331" s="622">
        <f t="shared" si="10"/>
        <v>1.0937499999998801</v>
      </c>
      <c r="F331" s="622"/>
      <c r="G331" s="622">
        <f t="shared" si="11"/>
        <v>1.0937499999998801</v>
      </c>
    </row>
    <row r="332" spans="1:7">
      <c r="A332" s="622"/>
      <c r="B332" s="622">
        <f t="shared" si="10"/>
        <v>1.0972222222221</v>
      </c>
      <c r="F332" s="622"/>
      <c r="G332" s="622">
        <f t="shared" si="11"/>
        <v>1.0972222222221</v>
      </c>
    </row>
    <row r="333" spans="1:7">
      <c r="A333" s="622"/>
      <c r="B333" s="622">
        <f t="shared" si="10"/>
        <v>1.1006944444443201</v>
      </c>
      <c r="F333" s="622"/>
      <c r="G333" s="622">
        <f t="shared" si="11"/>
        <v>1.1006944444443201</v>
      </c>
    </row>
    <row r="334" spans="1:7">
      <c r="A334" s="622"/>
      <c r="B334" s="622">
        <f t="shared" si="10"/>
        <v>1.10416666666654</v>
      </c>
      <c r="F334" s="622"/>
      <c r="G334" s="622">
        <f t="shared" si="11"/>
        <v>1.10416666666654</v>
      </c>
    </row>
    <row r="335" spans="1:7">
      <c r="A335" s="622"/>
      <c r="B335" s="622">
        <f t="shared" si="10"/>
        <v>1.1076388888887601</v>
      </c>
      <c r="F335" s="622"/>
      <c r="G335" s="622">
        <f t="shared" si="11"/>
        <v>1.1076388888887601</v>
      </c>
    </row>
    <row r="336" spans="1:7">
      <c r="A336" s="622"/>
      <c r="B336" s="622">
        <f t="shared" si="10"/>
        <v>1.1111111111109799</v>
      </c>
      <c r="F336" s="622"/>
      <c r="G336" s="622">
        <f t="shared" si="11"/>
        <v>1.1111111111109799</v>
      </c>
    </row>
    <row r="337" spans="1:7">
      <c r="A337" s="622"/>
      <c r="B337" s="622">
        <f t="shared" ref="B337:B400" si="12">B336+$C$17</f>
        <v>1.1145833333332</v>
      </c>
      <c r="F337" s="622"/>
      <c r="G337" s="622">
        <f t="shared" ref="G337:G400" si="13">G336+$C$17</f>
        <v>1.1145833333332</v>
      </c>
    </row>
    <row r="338" spans="1:7">
      <c r="A338" s="622"/>
      <c r="B338" s="622">
        <f t="shared" si="12"/>
        <v>1.1180555555554199</v>
      </c>
      <c r="F338" s="622"/>
      <c r="G338" s="622">
        <f t="shared" si="13"/>
        <v>1.1180555555554199</v>
      </c>
    </row>
    <row r="339" spans="1:7">
      <c r="A339" s="622"/>
      <c r="B339" s="622">
        <f t="shared" si="12"/>
        <v>1.12152777777764</v>
      </c>
      <c r="F339" s="622"/>
      <c r="G339" s="622">
        <f t="shared" si="13"/>
        <v>1.12152777777764</v>
      </c>
    </row>
    <row r="340" spans="1:7">
      <c r="A340" s="622"/>
      <c r="B340" s="622">
        <f t="shared" si="12"/>
        <v>1.1249999999998599</v>
      </c>
      <c r="F340" s="622"/>
      <c r="G340" s="622">
        <f t="shared" si="13"/>
        <v>1.1249999999998599</v>
      </c>
    </row>
    <row r="341" spans="1:7">
      <c r="A341" s="622"/>
      <c r="B341" s="622">
        <f t="shared" si="12"/>
        <v>1.12847222222208</v>
      </c>
      <c r="F341" s="622"/>
      <c r="G341" s="622">
        <f t="shared" si="13"/>
        <v>1.12847222222208</v>
      </c>
    </row>
    <row r="342" spans="1:7">
      <c r="A342" s="622"/>
      <c r="B342" s="622">
        <f t="shared" si="12"/>
        <v>1.1319444444443001</v>
      </c>
      <c r="F342" s="622"/>
      <c r="G342" s="622">
        <f t="shared" si="13"/>
        <v>1.1319444444443001</v>
      </c>
    </row>
    <row r="343" spans="1:7">
      <c r="A343" s="622"/>
      <c r="B343" s="622">
        <f t="shared" si="12"/>
        <v>1.13541666666652</v>
      </c>
      <c r="F343" s="622"/>
      <c r="G343" s="622">
        <f t="shared" si="13"/>
        <v>1.13541666666652</v>
      </c>
    </row>
    <row r="344" spans="1:7">
      <c r="A344" s="622"/>
      <c r="B344" s="622">
        <f t="shared" si="12"/>
        <v>1.1388888888887401</v>
      </c>
      <c r="F344" s="622"/>
      <c r="G344" s="622">
        <f t="shared" si="13"/>
        <v>1.1388888888887401</v>
      </c>
    </row>
    <row r="345" spans="1:7">
      <c r="A345" s="622"/>
      <c r="B345" s="622">
        <f t="shared" si="12"/>
        <v>1.1423611111109599</v>
      </c>
      <c r="F345" s="622"/>
      <c r="G345" s="622">
        <f t="shared" si="13"/>
        <v>1.1423611111109599</v>
      </c>
    </row>
    <row r="346" spans="1:7">
      <c r="A346" s="622"/>
      <c r="B346" s="622">
        <f t="shared" si="12"/>
        <v>1.14583333333318</v>
      </c>
      <c r="F346" s="622"/>
      <c r="G346" s="622">
        <f t="shared" si="13"/>
        <v>1.14583333333318</v>
      </c>
    </row>
    <row r="347" spans="1:7">
      <c r="A347" s="622"/>
      <c r="B347" s="622">
        <f t="shared" si="12"/>
        <v>1.1493055555553999</v>
      </c>
      <c r="F347" s="622"/>
      <c r="G347" s="622">
        <f t="shared" si="13"/>
        <v>1.1493055555553999</v>
      </c>
    </row>
    <row r="348" spans="1:7">
      <c r="A348" s="622"/>
      <c r="B348" s="622">
        <f t="shared" si="12"/>
        <v>1.15277777777762</v>
      </c>
      <c r="F348" s="622"/>
      <c r="G348" s="622">
        <f t="shared" si="13"/>
        <v>1.15277777777762</v>
      </c>
    </row>
    <row r="349" spans="1:7">
      <c r="A349" s="622"/>
      <c r="B349" s="622">
        <f t="shared" si="12"/>
        <v>1.1562499999998399</v>
      </c>
      <c r="F349" s="622"/>
      <c r="G349" s="622">
        <f t="shared" si="13"/>
        <v>1.1562499999998399</v>
      </c>
    </row>
    <row r="350" spans="1:7">
      <c r="A350" s="622"/>
      <c r="B350" s="622">
        <f t="shared" si="12"/>
        <v>1.15972222222206</v>
      </c>
      <c r="F350" s="622"/>
      <c r="G350" s="622">
        <f t="shared" si="13"/>
        <v>1.15972222222206</v>
      </c>
    </row>
    <row r="351" spans="1:7">
      <c r="A351" s="622"/>
      <c r="B351" s="622">
        <f t="shared" si="12"/>
        <v>1.1631944444442801</v>
      </c>
      <c r="F351" s="622"/>
      <c r="G351" s="622">
        <f t="shared" si="13"/>
        <v>1.1631944444442801</v>
      </c>
    </row>
    <row r="352" spans="1:7">
      <c r="A352" s="622"/>
      <c r="B352" s="622">
        <f t="shared" si="12"/>
        <v>1.1666666666665</v>
      </c>
      <c r="F352" s="622"/>
      <c r="G352" s="622">
        <f t="shared" si="13"/>
        <v>1.1666666666665</v>
      </c>
    </row>
    <row r="353" spans="1:7">
      <c r="A353" s="622"/>
      <c r="B353" s="622">
        <f t="shared" si="12"/>
        <v>1.1701388888887201</v>
      </c>
      <c r="F353" s="622"/>
      <c r="G353" s="622">
        <f t="shared" si="13"/>
        <v>1.1701388888887201</v>
      </c>
    </row>
    <row r="354" spans="1:7">
      <c r="A354" s="622"/>
      <c r="B354" s="622">
        <f t="shared" si="12"/>
        <v>1.17361111111094</v>
      </c>
      <c r="F354" s="622"/>
      <c r="G354" s="622">
        <f t="shared" si="13"/>
        <v>1.17361111111094</v>
      </c>
    </row>
    <row r="355" spans="1:7">
      <c r="A355" s="622"/>
      <c r="B355" s="622">
        <f t="shared" si="12"/>
        <v>1.1770833333331601</v>
      </c>
      <c r="F355" s="622"/>
      <c r="G355" s="622">
        <f t="shared" si="13"/>
        <v>1.1770833333331601</v>
      </c>
    </row>
    <row r="356" spans="1:7">
      <c r="A356" s="622"/>
      <c r="B356" s="622">
        <f t="shared" si="12"/>
        <v>1.1805555555553799</v>
      </c>
      <c r="F356" s="622"/>
      <c r="G356" s="622">
        <f t="shared" si="13"/>
        <v>1.1805555555553799</v>
      </c>
    </row>
    <row r="357" spans="1:7">
      <c r="A357" s="622"/>
      <c r="B357" s="622">
        <f t="shared" si="12"/>
        <v>1.1840277777776</v>
      </c>
      <c r="F357" s="622"/>
      <c r="G357" s="622">
        <f t="shared" si="13"/>
        <v>1.1840277777776</v>
      </c>
    </row>
    <row r="358" spans="1:7">
      <c r="A358" s="622"/>
      <c r="B358" s="622">
        <f t="shared" si="12"/>
        <v>1.1874999999998199</v>
      </c>
      <c r="F358" s="622"/>
      <c r="G358" s="622">
        <f t="shared" si="13"/>
        <v>1.1874999999998199</v>
      </c>
    </row>
    <row r="359" spans="1:7">
      <c r="A359" s="622"/>
      <c r="B359" s="622">
        <f t="shared" si="12"/>
        <v>1.19097222222204</v>
      </c>
      <c r="F359" s="622"/>
      <c r="G359" s="622">
        <f t="shared" si="13"/>
        <v>1.19097222222204</v>
      </c>
    </row>
    <row r="360" spans="1:7">
      <c r="A360" s="622"/>
      <c r="B360" s="622">
        <f t="shared" si="12"/>
        <v>1.1944444444442599</v>
      </c>
      <c r="F360" s="622"/>
      <c r="G360" s="622">
        <f t="shared" si="13"/>
        <v>1.1944444444442599</v>
      </c>
    </row>
    <row r="361" spans="1:7">
      <c r="A361" s="622"/>
      <c r="B361" s="622">
        <f t="shared" si="12"/>
        <v>1.19791666666648</v>
      </c>
      <c r="F361" s="622"/>
      <c r="G361" s="622">
        <f t="shared" si="13"/>
        <v>1.19791666666648</v>
      </c>
    </row>
    <row r="362" spans="1:7">
      <c r="A362" s="622"/>
      <c r="B362" s="622">
        <f t="shared" si="12"/>
        <v>1.2013888888887001</v>
      </c>
      <c r="F362" s="622"/>
      <c r="G362" s="622">
        <f t="shared" si="13"/>
        <v>1.2013888888887001</v>
      </c>
    </row>
    <row r="363" spans="1:7">
      <c r="A363" s="622"/>
      <c r="B363" s="622">
        <f t="shared" si="12"/>
        <v>1.20486111111092</v>
      </c>
      <c r="F363" s="622"/>
      <c r="G363" s="622">
        <f t="shared" si="13"/>
        <v>1.20486111111092</v>
      </c>
    </row>
    <row r="364" spans="1:7">
      <c r="A364" s="622"/>
      <c r="B364" s="622">
        <f t="shared" si="12"/>
        <v>1.2083333333331401</v>
      </c>
      <c r="F364" s="622"/>
      <c r="G364" s="622">
        <f t="shared" si="13"/>
        <v>1.2083333333331401</v>
      </c>
    </row>
    <row r="365" spans="1:7">
      <c r="A365" s="622"/>
      <c r="B365" s="622">
        <f t="shared" si="12"/>
        <v>1.21180555555536</v>
      </c>
      <c r="F365" s="622"/>
      <c r="G365" s="622">
        <f t="shared" si="13"/>
        <v>1.21180555555536</v>
      </c>
    </row>
    <row r="366" spans="1:7">
      <c r="A366" s="622"/>
      <c r="B366" s="622">
        <f t="shared" si="12"/>
        <v>1.2152777777775801</v>
      </c>
      <c r="F366" s="622"/>
      <c r="G366" s="622">
        <f t="shared" si="13"/>
        <v>1.2152777777775801</v>
      </c>
    </row>
    <row r="367" spans="1:7">
      <c r="A367" s="622"/>
      <c r="B367" s="622">
        <f t="shared" si="12"/>
        <v>1.2187499999997999</v>
      </c>
      <c r="F367" s="622"/>
      <c r="G367" s="622">
        <f t="shared" si="13"/>
        <v>1.2187499999997999</v>
      </c>
    </row>
    <row r="368" spans="1:7">
      <c r="A368" s="622"/>
      <c r="B368" s="622">
        <f t="shared" si="12"/>
        <v>1.22222222222202</v>
      </c>
      <c r="F368" s="622"/>
      <c r="G368" s="622">
        <f t="shared" si="13"/>
        <v>1.22222222222202</v>
      </c>
    </row>
    <row r="369" spans="1:7">
      <c r="A369" s="622"/>
      <c r="B369" s="622">
        <f t="shared" si="12"/>
        <v>1.2256944444442399</v>
      </c>
      <c r="F369" s="622"/>
      <c r="G369" s="622">
        <f t="shared" si="13"/>
        <v>1.2256944444442399</v>
      </c>
    </row>
    <row r="370" spans="1:7">
      <c r="A370" s="622"/>
      <c r="B370" s="622">
        <f t="shared" si="12"/>
        <v>1.22916666666646</v>
      </c>
      <c r="F370" s="622"/>
      <c r="G370" s="622">
        <f t="shared" si="13"/>
        <v>1.22916666666646</v>
      </c>
    </row>
    <row r="371" spans="1:7">
      <c r="A371" s="622"/>
      <c r="B371" s="622">
        <f t="shared" si="12"/>
        <v>1.2326388888886799</v>
      </c>
      <c r="F371" s="622"/>
      <c r="G371" s="622">
        <f t="shared" si="13"/>
        <v>1.2326388888886799</v>
      </c>
    </row>
    <row r="372" spans="1:7">
      <c r="A372" s="622"/>
      <c r="B372" s="622">
        <f t="shared" si="12"/>
        <v>1.2361111111109</v>
      </c>
      <c r="F372" s="622"/>
      <c r="G372" s="622">
        <f t="shared" si="13"/>
        <v>1.2361111111109</v>
      </c>
    </row>
    <row r="373" spans="1:7">
      <c r="A373" s="622"/>
      <c r="B373" s="622">
        <f t="shared" si="12"/>
        <v>1.2395833333331201</v>
      </c>
      <c r="F373" s="622"/>
      <c r="G373" s="622">
        <f t="shared" si="13"/>
        <v>1.2395833333331201</v>
      </c>
    </row>
    <row r="374" spans="1:7">
      <c r="A374" s="622"/>
      <c r="B374" s="622">
        <f t="shared" si="12"/>
        <v>1.24305555555534</v>
      </c>
      <c r="F374" s="622"/>
      <c r="G374" s="622">
        <f t="shared" si="13"/>
        <v>1.24305555555534</v>
      </c>
    </row>
    <row r="375" spans="1:7">
      <c r="A375" s="622"/>
      <c r="B375" s="622">
        <f t="shared" si="12"/>
        <v>1.2465277777775601</v>
      </c>
      <c r="F375" s="622"/>
      <c r="G375" s="622">
        <f t="shared" si="13"/>
        <v>1.2465277777775601</v>
      </c>
    </row>
    <row r="376" spans="1:7">
      <c r="A376" s="622"/>
      <c r="B376" s="622">
        <f t="shared" si="12"/>
        <v>1.24999999999978</v>
      </c>
      <c r="F376" s="622"/>
      <c r="G376" s="622">
        <f t="shared" si="13"/>
        <v>1.24999999999978</v>
      </c>
    </row>
    <row r="377" spans="1:7">
      <c r="A377" s="622"/>
      <c r="B377" s="622">
        <f t="shared" si="12"/>
        <v>1.2534722222220001</v>
      </c>
      <c r="F377" s="622"/>
      <c r="G377" s="622">
        <f t="shared" si="13"/>
        <v>1.2534722222220001</v>
      </c>
    </row>
    <row r="378" spans="1:7">
      <c r="A378" s="622"/>
      <c r="B378" s="622">
        <f t="shared" si="12"/>
        <v>1.2569444444442199</v>
      </c>
      <c r="F378" s="622"/>
      <c r="G378" s="622">
        <f t="shared" si="13"/>
        <v>1.2569444444442199</v>
      </c>
    </row>
    <row r="379" spans="1:7">
      <c r="A379" s="622"/>
      <c r="B379" s="622">
        <f t="shared" si="12"/>
        <v>1.26041666666644</v>
      </c>
      <c r="F379" s="622"/>
      <c r="G379" s="622">
        <f t="shared" si="13"/>
        <v>1.26041666666644</v>
      </c>
    </row>
    <row r="380" spans="1:7">
      <c r="A380" s="622"/>
      <c r="B380" s="622">
        <f t="shared" si="12"/>
        <v>1.2638888888886599</v>
      </c>
      <c r="F380" s="622"/>
      <c r="G380" s="622">
        <f t="shared" si="13"/>
        <v>1.2638888888886599</v>
      </c>
    </row>
    <row r="381" spans="1:7">
      <c r="A381" s="622"/>
      <c r="B381" s="622">
        <f t="shared" si="12"/>
        <v>1.26736111111088</v>
      </c>
      <c r="F381" s="622"/>
      <c r="G381" s="622">
        <f t="shared" si="13"/>
        <v>1.26736111111088</v>
      </c>
    </row>
    <row r="382" spans="1:7">
      <c r="A382" s="622"/>
      <c r="B382" s="622">
        <f t="shared" si="12"/>
        <v>1.2708333333330999</v>
      </c>
      <c r="F382" s="622"/>
      <c r="G382" s="622">
        <f t="shared" si="13"/>
        <v>1.2708333333330999</v>
      </c>
    </row>
    <row r="383" spans="1:7">
      <c r="A383" s="622"/>
      <c r="B383" s="622">
        <f t="shared" si="12"/>
        <v>1.27430555555532</v>
      </c>
      <c r="F383" s="622"/>
      <c r="G383" s="622">
        <f t="shared" si="13"/>
        <v>1.27430555555532</v>
      </c>
    </row>
    <row r="384" spans="1:7">
      <c r="A384" s="622"/>
      <c r="B384" s="622">
        <f t="shared" si="12"/>
        <v>1.2777777777775401</v>
      </c>
      <c r="F384" s="622"/>
      <c r="G384" s="622">
        <f t="shared" si="13"/>
        <v>1.2777777777775401</v>
      </c>
    </row>
    <row r="385" spans="1:7">
      <c r="A385" s="622"/>
      <c r="B385" s="622">
        <f t="shared" si="12"/>
        <v>1.28124999999976</v>
      </c>
      <c r="F385" s="622"/>
      <c r="G385" s="622">
        <f t="shared" si="13"/>
        <v>1.28124999999976</v>
      </c>
    </row>
    <row r="386" spans="1:7">
      <c r="A386" s="622"/>
      <c r="B386" s="622">
        <f t="shared" si="12"/>
        <v>1.2847222222219801</v>
      </c>
      <c r="F386" s="622"/>
      <c r="G386" s="622">
        <f t="shared" si="13"/>
        <v>1.2847222222219801</v>
      </c>
    </row>
    <row r="387" spans="1:7">
      <c r="A387" s="622"/>
      <c r="B387" s="622">
        <f t="shared" si="12"/>
        <v>1.2881944444441999</v>
      </c>
      <c r="F387" s="622"/>
      <c r="G387" s="622">
        <f t="shared" si="13"/>
        <v>1.2881944444441999</v>
      </c>
    </row>
    <row r="388" spans="1:7">
      <c r="A388" s="622"/>
      <c r="B388" s="622">
        <f t="shared" si="12"/>
        <v>1.29166666666642</v>
      </c>
      <c r="F388" s="622"/>
      <c r="G388" s="622">
        <f t="shared" si="13"/>
        <v>1.29166666666642</v>
      </c>
    </row>
    <row r="389" spans="1:7">
      <c r="A389" s="622"/>
      <c r="B389" s="622">
        <f t="shared" si="12"/>
        <v>1.2951388888886399</v>
      </c>
      <c r="F389" s="622"/>
      <c r="G389" s="622">
        <f t="shared" si="13"/>
        <v>1.2951388888886399</v>
      </c>
    </row>
    <row r="390" spans="1:7">
      <c r="A390" s="622"/>
      <c r="B390" s="622">
        <f t="shared" si="12"/>
        <v>1.29861111111086</v>
      </c>
      <c r="F390" s="622"/>
      <c r="G390" s="622">
        <f t="shared" si="13"/>
        <v>1.29861111111086</v>
      </c>
    </row>
    <row r="391" spans="1:7">
      <c r="A391" s="622"/>
      <c r="B391" s="622">
        <f t="shared" si="12"/>
        <v>1.3020833333330799</v>
      </c>
      <c r="F391" s="622"/>
      <c r="G391" s="622">
        <f t="shared" si="13"/>
        <v>1.3020833333330799</v>
      </c>
    </row>
    <row r="392" spans="1:7">
      <c r="A392" s="622"/>
      <c r="B392" s="622">
        <f t="shared" si="12"/>
        <v>1.3055555555553</v>
      </c>
      <c r="F392" s="622"/>
      <c r="G392" s="622">
        <f t="shared" si="13"/>
        <v>1.3055555555553</v>
      </c>
    </row>
    <row r="393" spans="1:7">
      <c r="A393" s="622"/>
      <c r="B393" s="622">
        <f t="shared" si="12"/>
        <v>1.3090277777775201</v>
      </c>
      <c r="F393" s="622"/>
      <c r="G393" s="622">
        <f t="shared" si="13"/>
        <v>1.3090277777775201</v>
      </c>
    </row>
    <row r="394" spans="1:7">
      <c r="A394" s="622"/>
      <c r="B394" s="622">
        <f t="shared" si="12"/>
        <v>1.31249999999974</v>
      </c>
      <c r="F394" s="622"/>
      <c r="G394" s="622">
        <f t="shared" si="13"/>
        <v>1.31249999999974</v>
      </c>
    </row>
    <row r="395" spans="1:7">
      <c r="A395" s="622"/>
      <c r="B395" s="622">
        <f t="shared" si="12"/>
        <v>1.3159722222219601</v>
      </c>
      <c r="F395" s="622"/>
      <c r="G395" s="622">
        <f t="shared" si="13"/>
        <v>1.3159722222219601</v>
      </c>
    </row>
    <row r="396" spans="1:7">
      <c r="A396" s="622"/>
      <c r="B396" s="622">
        <f t="shared" si="12"/>
        <v>1.31944444444418</v>
      </c>
      <c r="F396" s="622"/>
      <c r="G396" s="622">
        <f t="shared" si="13"/>
        <v>1.31944444444418</v>
      </c>
    </row>
    <row r="397" spans="1:7">
      <c r="A397" s="622"/>
      <c r="B397" s="622">
        <f t="shared" si="12"/>
        <v>1.3229166666664001</v>
      </c>
      <c r="F397" s="622"/>
      <c r="G397" s="622">
        <f t="shared" si="13"/>
        <v>1.3229166666664001</v>
      </c>
    </row>
    <row r="398" spans="1:7">
      <c r="A398" s="622"/>
      <c r="B398" s="622">
        <f t="shared" si="12"/>
        <v>1.3263888888886199</v>
      </c>
      <c r="F398" s="622"/>
      <c r="G398" s="622">
        <f t="shared" si="13"/>
        <v>1.3263888888886199</v>
      </c>
    </row>
    <row r="399" spans="1:7">
      <c r="A399" s="622"/>
      <c r="B399" s="622">
        <f t="shared" si="12"/>
        <v>1.32986111111084</v>
      </c>
      <c r="F399" s="622"/>
      <c r="G399" s="622">
        <f t="shared" si="13"/>
        <v>1.32986111111084</v>
      </c>
    </row>
    <row r="400" spans="1:7">
      <c r="A400" s="622"/>
      <c r="B400" s="622">
        <f t="shared" si="12"/>
        <v>1.3333333333330599</v>
      </c>
      <c r="F400" s="622"/>
      <c r="G400" s="622">
        <f t="shared" si="13"/>
        <v>1.3333333333330599</v>
      </c>
    </row>
    <row r="401" spans="1:7">
      <c r="A401" s="622"/>
      <c r="B401" s="622">
        <f t="shared" ref="B401:B464" si="14">B400+$C$17</f>
        <v>1.33680555555528</v>
      </c>
      <c r="F401" s="622"/>
      <c r="G401" s="622">
        <f t="shared" ref="G401:G464" si="15">G400+$C$17</f>
        <v>1.33680555555528</v>
      </c>
    </row>
    <row r="402" spans="1:7">
      <c r="A402" s="622"/>
      <c r="B402" s="622">
        <f t="shared" si="14"/>
        <v>1.3402777777774999</v>
      </c>
      <c r="F402" s="622"/>
      <c r="G402" s="622">
        <f t="shared" si="15"/>
        <v>1.3402777777774999</v>
      </c>
    </row>
    <row r="403" spans="1:7">
      <c r="A403" s="622"/>
      <c r="B403" s="622">
        <f t="shared" si="14"/>
        <v>1.34374999999972</v>
      </c>
      <c r="F403" s="622"/>
      <c r="G403" s="622">
        <f t="shared" si="15"/>
        <v>1.34374999999972</v>
      </c>
    </row>
    <row r="404" spans="1:7">
      <c r="A404" s="622"/>
      <c r="B404" s="622">
        <f t="shared" si="14"/>
        <v>1.3472222222219401</v>
      </c>
      <c r="F404" s="622"/>
      <c r="G404" s="622">
        <f t="shared" si="15"/>
        <v>1.3472222222219401</v>
      </c>
    </row>
    <row r="405" spans="1:7">
      <c r="A405" s="622"/>
      <c r="B405" s="622">
        <f t="shared" si="14"/>
        <v>1.35069444444416</v>
      </c>
      <c r="F405" s="622"/>
      <c r="G405" s="622">
        <f t="shared" si="15"/>
        <v>1.35069444444416</v>
      </c>
    </row>
    <row r="406" spans="1:7">
      <c r="A406" s="622"/>
      <c r="B406" s="622">
        <f t="shared" si="14"/>
        <v>1.3541666666663801</v>
      </c>
      <c r="F406" s="622"/>
      <c r="G406" s="622">
        <f t="shared" si="15"/>
        <v>1.3541666666663801</v>
      </c>
    </row>
    <row r="407" spans="1:7">
      <c r="A407" s="622"/>
      <c r="B407" s="622">
        <f t="shared" si="14"/>
        <v>1.3576388888886</v>
      </c>
      <c r="F407" s="622"/>
      <c r="G407" s="622">
        <f t="shared" si="15"/>
        <v>1.3576388888886</v>
      </c>
    </row>
    <row r="408" spans="1:7">
      <c r="A408" s="622"/>
      <c r="B408" s="622">
        <f t="shared" si="14"/>
        <v>1.3611111111108201</v>
      </c>
      <c r="F408" s="622"/>
      <c r="G408" s="622">
        <f t="shared" si="15"/>
        <v>1.3611111111108201</v>
      </c>
    </row>
    <row r="409" spans="1:7">
      <c r="A409" s="622"/>
      <c r="B409" s="622">
        <f t="shared" si="14"/>
        <v>1.3645833333330399</v>
      </c>
      <c r="F409" s="622"/>
      <c r="G409" s="622">
        <f t="shared" si="15"/>
        <v>1.3645833333330399</v>
      </c>
    </row>
    <row r="410" spans="1:7">
      <c r="A410" s="622"/>
      <c r="B410" s="622">
        <f t="shared" si="14"/>
        <v>1.36805555555526</v>
      </c>
      <c r="F410" s="622"/>
      <c r="G410" s="622">
        <f t="shared" si="15"/>
        <v>1.36805555555526</v>
      </c>
    </row>
    <row r="411" spans="1:7">
      <c r="A411" s="622"/>
      <c r="B411" s="622">
        <f t="shared" si="14"/>
        <v>1.3715277777774799</v>
      </c>
      <c r="F411" s="622"/>
      <c r="G411" s="622">
        <f t="shared" si="15"/>
        <v>1.3715277777774799</v>
      </c>
    </row>
    <row r="412" spans="1:7">
      <c r="A412" s="622"/>
      <c r="B412" s="622">
        <f t="shared" si="14"/>
        <v>1.3749999999997</v>
      </c>
      <c r="F412" s="622"/>
      <c r="G412" s="622">
        <f t="shared" si="15"/>
        <v>1.3749999999997</v>
      </c>
    </row>
    <row r="413" spans="1:7">
      <c r="A413" s="622"/>
      <c r="B413" s="622">
        <f t="shared" si="14"/>
        <v>1.3784722222219199</v>
      </c>
      <c r="F413" s="622"/>
      <c r="G413" s="622">
        <f t="shared" si="15"/>
        <v>1.3784722222219199</v>
      </c>
    </row>
    <row r="414" spans="1:7">
      <c r="A414" s="622"/>
      <c r="B414" s="622">
        <f t="shared" si="14"/>
        <v>1.38194444444414</v>
      </c>
      <c r="F414" s="622"/>
      <c r="G414" s="622">
        <f t="shared" si="15"/>
        <v>1.38194444444414</v>
      </c>
    </row>
    <row r="415" spans="1:7">
      <c r="A415" s="622"/>
      <c r="B415" s="622">
        <f t="shared" si="14"/>
        <v>1.3854166666663601</v>
      </c>
      <c r="F415" s="622"/>
      <c r="G415" s="622">
        <f t="shared" si="15"/>
        <v>1.3854166666663601</v>
      </c>
    </row>
    <row r="416" spans="1:7">
      <c r="A416" s="622"/>
      <c r="B416" s="622">
        <f t="shared" si="14"/>
        <v>1.38888888888858</v>
      </c>
      <c r="F416" s="622"/>
      <c r="G416" s="622">
        <f t="shared" si="15"/>
        <v>1.38888888888858</v>
      </c>
    </row>
    <row r="417" spans="1:7">
      <c r="A417" s="622"/>
      <c r="B417" s="622">
        <f t="shared" si="14"/>
        <v>1.3923611111108001</v>
      </c>
      <c r="F417" s="622"/>
      <c r="G417" s="622">
        <f t="shared" si="15"/>
        <v>1.3923611111108001</v>
      </c>
    </row>
    <row r="418" spans="1:7">
      <c r="A418" s="622"/>
      <c r="B418" s="622">
        <f t="shared" si="14"/>
        <v>1.39583333333302</v>
      </c>
      <c r="F418" s="622"/>
      <c r="G418" s="622">
        <f t="shared" si="15"/>
        <v>1.39583333333302</v>
      </c>
    </row>
    <row r="419" spans="1:7">
      <c r="A419" s="622"/>
      <c r="B419" s="622">
        <f t="shared" si="14"/>
        <v>1.3993055555552401</v>
      </c>
      <c r="F419" s="622"/>
      <c r="G419" s="622">
        <f t="shared" si="15"/>
        <v>1.3993055555552401</v>
      </c>
    </row>
    <row r="420" spans="1:7">
      <c r="A420" s="622"/>
      <c r="B420" s="622">
        <f t="shared" si="14"/>
        <v>1.4027777777774599</v>
      </c>
      <c r="F420" s="622"/>
      <c r="G420" s="622">
        <f t="shared" si="15"/>
        <v>1.4027777777774599</v>
      </c>
    </row>
    <row r="421" spans="1:7">
      <c r="A421" s="622"/>
      <c r="B421" s="622">
        <f t="shared" si="14"/>
        <v>1.40624999999968</v>
      </c>
      <c r="F421" s="622"/>
      <c r="G421" s="622">
        <f t="shared" si="15"/>
        <v>1.40624999999968</v>
      </c>
    </row>
    <row r="422" spans="1:7">
      <c r="A422" s="622"/>
      <c r="B422" s="622">
        <f t="shared" si="14"/>
        <v>1.4097222222218999</v>
      </c>
      <c r="F422" s="622"/>
      <c r="G422" s="622">
        <f t="shared" si="15"/>
        <v>1.4097222222218999</v>
      </c>
    </row>
    <row r="423" spans="1:7">
      <c r="A423" s="622"/>
      <c r="B423" s="622">
        <f t="shared" si="14"/>
        <v>1.41319444444412</v>
      </c>
      <c r="F423" s="622"/>
      <c r="G423" s="622">
        <f t="shared" si="15"/>
        <v>1.41319444444412</v>
      </c>
    </row>
    <row r="424" spans="1:7">
      <c r="A424" s="622"/>
      <c r="B424" s="622">
        <f t="shared" si="14"/>
        <v>1.4166666666663399</v>
      </c>
      <c r="F424" s="622"/>
      <c r="G424" s="622">
        <f t="shared" si="15"/>
        <v>1.4166666666663399</v>
      </c>
    </row>
    <row r="425" spans="1:7">
      <c r="A425" s="622"/>
      <c r="B425" s="622">
        <f t="shared" si="14"/>
        <v>1.42013888888856</v>
      </c>
      <c r="F425" s="622"/>
      <c r="G425" s="622">
        <f t="shared" si="15"/>
        <v>1.42013888888856</v>
      </c>
    </row>
    <row r="426" spans="1:7">
      <c r="A426" s="622"/>
      <c r="B426" s="622">
        <f t="shared" si="14"/>
        <v>1.4236111111107801</v>
      </c>
      <c r="F426" s="622"/>
      <c r="G426" s="622">
        <f t="shared" si="15"/>
        <v>1.4236111111107801</v>
      </c>
    </row>
    <row r="427" spans="1:7">
      <c r="A427" s="622"/>
      <c r="B427" s="622">
        <f t="shared" si="14"/>
        <v>1.427083333333</v>
      </c>
      <c r="F427" s="622"/>
      <c r="G427" s="622">
        <f t="shared" si="15"/>
        <v>1.427083333333</v>
      </c>
    </row>
    <row r="428" spans="1:7">
      <c r="A428" s="622"/>
      <c r="B428" s="622">
        <f t="shared" si="14"/>
        <v>1.4305555555552201</v>
      </c>
      <c r="F428" s="622"/>
      <c r="G428" s="622">
        <f t="shared" si="15"/>
        <v>1.4305555555552201</v>
      </c>
    </row>
    <row r="429" spans="1:7">
      <c r="A429" s="622"/>
      <c r="B429" s="622">
        <f t="shared" si="14"/>
        <v>1.4340277777774399</v>
      </c>
      <c r="F429" s="622"/>
      <c r="G429" s="622">
        <f t="shared" si="15"/>
        <v>1.4340277777774399</v>
      </c>
    </row>
    <row r="430" spans="1:7">
      <c r="A430" s="622"/>
      <c r="B430" s="622">
        <f t="shared" si="14"/>
        <v>1.43749999999966</v>
      </c>
      <c r="F430" s="622"/>
      <c r="G430" s="622">
        <f t="shared" si="15"/>
        <v>1.43749999999966</v>
      </c>
    </row>
    <row r="431" spans="1:7">
      <c r="A431" s="622"/>
      <c r="B431" s="622">
        <f t="shared" si="14"/>
        <v>1.4409722222218799</v>
      </c>
      <c r="F431" s="622"/>
      <c r="G431" s="622">
        <f t="shared" si="15"/>
        <v>1.4409722222218799</v>
      </c>
    </row>
    <row r="432" spans="1:7">
      <c r="A432" s="622"/>
      <c r="B432" s="622">
        <f t="shared" si="14"/>
        <v>1.4444444444441</v>
      </c>
      <c r="F432" s="622"/>
      <c r="G432" s="622">
        <f t="shared" si="15"/>
        <v>1.4444444444441</v>
      </c>
    </row>
    <row r="433" spans="1:7">
      <c r="A433" s="622"/>
      <c r="B433" s="622">
        <f t="shared" si="14"/>
        <v>1.4479166666663199</v>
      </c>
      <c r="F433" s="622"/>
      <c r="G433" s="622">
        <f t="shared" si="15"/>
        <v>1.4479166666663199</v>
      </c>
    </row>
    <row r="434" spans="1:7">
      <c r="A434" s="622"/>
      <c r="B434" s="622">
        <f t="shared" si="14"/>
        <v>1.45138888888854</v>
      </c>
      <c r="F434" s="622"/>
      <c r="G434" s="622">
        <f t="shared" si="15"/>
        <v>1.45138888888854</v>
      </c>
    </row>
    <row r="435" spans="1:7">
      <c r="A435" s="622"/>
      <c r="B435" s="622">
        <f t="shared" si="14"/>
        <v>1.4548611111107601</v>
      </c>
      <c r="F435" s="622"/>
      <c r="G435" s="622">
        <f t="shared" si="15"/>
        <v>1.4548611111107601</v>
      </c>
    </row>
    <row r="436" spans="1:7">
      <c r="A436" s="622"/>
      <c r="B436" s="622">
        <f t="shared" si="14"/>
        <v>1.45833333333298</v>
      </c>
      <c r="F436" s="622"/>
      <c r="G436" s="622">
        <f t="shared" si="15"/>
        <v>1.45833333333298</v>
      </c>
    </row>
    <row r="437" spans="1:7">
      <c r="A437" s="622"/>
      <c r="B437" s="622">
        <f t="shared" si="14"/>
        <v>1.4618055555552001</v>
      </c>
      <c r="F437" s="622"/>
      <c r="G437" s="622">
        <f t="shared" si="15"/>
        <v>1.4618055555552001</v>
      </c>
    </row>
    <row r="438" spans="1:7">
      <c r="A438" s="622"/>
      <c r="B438" s="622">
        <f t="shared" si="14"/>
        <v>1.46527777777742</v>
      </c>
      <c r="F438" s="622"/>
      <c r="G438" s="622">
        <f t="shared" si="15"/>
        <v>1.46527777777742</v>
      </c>
    </row>
    <row r="439" spans="1:7">
      <c r="A439" s="622"/>
      <c r="B439" s="622">
        <f t="shared" si="14"/>
        <v>1.4687499999996401</v>
      </c>
      <c r="F439" s="622"/>
      <c r="G439" s="622">
        <f t="shared" si="15"/>
        <v>1.4687499999996401</v>
      </c>
    </row>
    <row r="440" spans="1:7">
      <c r="A440" s="622"/>
      <c r="B440" s="622">
        <f t="shared" si="14"/>
        <v>1.4722222222218599</v>
      </c>
      <c r="F440" s="622"/>
      <c r="G440" s="622">
        <f t="shared" si="15"/>
        <v>1.4722222222218599</v>
      </c>
    </row>
    <row r="441" spans="1:7">
      <c r="A441" s="622"/>
      <c r="B441" s="622">
        <f t="shared" si="14"/>
        <v>1.47569444444408</v>
      </c>
      <c r="F441" s="622"/>
      <c r="G441" s="622">
        <f t="shared" si="15"/>
        <v>1.47569444444408</v>
      </c>
    </row>
    <row r="442" spans="1:7">
      <c r="A442" s="622"/>
      <c r="B442" s="622">
        <f t="shared" si="14"/>
        <v>1.4791666666662999</v>
      </c>
      <c r="F442" s="622"/>
      <c r="G442" s="622">
        <f t="shared" si="15"/>
        <v>1.4791666666662999</v>
      </c>
    </row>
    <row r="443" spans="1:7">
      <c r="A443" s="622"/>
      <c r="B443" s="622">
        <f t="shared" si="14"/>
        <v>1.48263888888852</v>
      </c>
      <c r="F443" s="622"/>
      <c r="G443" s="622">
        <f t="shared" si="15"/>
        <v>1.48263888888852</v>
      </c>
    </row>
    <row r="444" spans="1:7">
      <c r="A444" s="622"/>
      <c r="B444" s="622">
        <f t="shared" si="14"/>
        <v>1.4861111111107399</v>
      </c>
      <c r="F444" s="622"/>
      <c r="G444" s="622">
        <f t="shared" si="15"/>
        <v>1.4861111111107399</v>
      </c>
    </row>
    <row r="445" spans="1:7">
      <c r="A445" s="622"/>
      <c r="B445" s="622">
        <f t="shared" si="14"/>
        <v>1.48958333333296</v>
      </c>
      <c r="F445" s="622"/>
      <c r="G445" s="622">
        <f t="shared" si="15"/>
        <v>1.48958333333296</v>
      </c>
    </row>
    <row r="446" spans="1:7">
      <c r="A446" s="622"/>
      <c r="B446" s="622">
        <f t="shared" si="14"/>
        <v>1.4930555555551801</v>
      </c>
      <c r="F446" s="622"/>
      <c r="G446" s="622">
        <f t="shared" si="15"/>
        <v>1.4930555555551801</v>
      </c>
    </row>
    <row r="447" spans="1:7">
      <c r="A447" s="622"/>
      <c r="B447" s="622">
        <f t="shared" si="14"/>
        <v>1.4965277777774</v>
      </c>
      <c r="F447" s="622"/>
      <c r="G447" s="622">
        <f t="shared" si="15"/>
        <v>1.4965277777774</v>
      </c>
    </row>
    <row r="448" spans="1:7">
      <c r="A448" s="622"/>
      <c r="B448" s="622">
        <f t="shared" si="14"/>
        <v>1.4999999999996201</v>
      </c>
      <c r="F448" s="622"/>
      <c r="G448" s="622">
        <f t="shared" si="15"/>
        <v>1.4999999999996201</v>
      </c>
    </row>
    <row r="449" spans="1:7">
      <c r="A449" s="622"/>
      <c r="B449" s="622">
        <f t="shared" si="14"/>
        <v>1.50347222222184</v>
      </c>
      <c r="F449" s="622"/>
      <c r="G449" s="622">
        <f t="shared" si="15"/>
        <v>1.50347222222184</v>
      </c>
    </row>
    <row r="450" spans="1:7">
      <c r="A450" s="622"/>
      <c r="B450" s="622">
        <f t="shared" si="14"/>
        <v>1.5069444444440601</v>
      </c>
      <c r="F450" s="622"/>
      <c r="G450" s="622">
        <f t="shared" si="15"/>
        <v>1.5069444444440601</v>
      </c>
    </row>
    <row r="451" spans="1:7">
      <c r="A451" s="622"/>
      <c r="B451" s="622">
        <f t="shared" si="14"/>
        <v>1.5104166666662799</v>
      </c>
      <c r="F451" s="622"/>
      <c r="G451" s="622">
        <f t="shared" si="15"/>
        <v>1.5104166666662799</v>
      </c>
    </row>
    <row r="452" spans="1:7">
      <c r="A452" s="622"/>
      <c r="B452" s="622">
        <f t="shared" si="14"/>
        <v>1.5138888888885</v>
      </c>
      <c r="F452" s="622"/>
      <c r="G452" s="622">
        <f t="shared" si="15"/>
        <v>1.5138888888885</v>
      </c>
    </row>
    <row r="453" spans="1:7">
      <c r="A453" s="622"/>
      <c r="B453" s="622">
        <f t="shared" si="14"/>
        <v>1.5173611111107199</v>
      </c>
      <c r="F453" s="622"/>
      <c r="G453" s="622">
        <f t="shared" si="15"/>
        <v>1.5173611111107199</v>
      </c>
    </row>
    <row r="454" spans="1:7">
      <c r="A454" s="622"/>
      <c r="B454" s="622">
        <f t="shared" si="14"/>
        <v>1.52083333333294</v>
      </c>
      <c r="F454" s="622"/>
      <c r="G454" s="622">
        <f t="shared" si="15"/>
        <v>1.52083333333294</v>
      </c>
    </row>
    <row r="455" spans="1:7">
      <c r="A455" s="622"/>
      <c r="B455" s="622">
        <f t="shared" si="14"/>
        <v>1.5243055555551599</v>
      </c>
      <c r="F455" s="622"/>
      <c r="G455" s="622">
        <f t="shared" si="15"/>
        <v>1.5243055555551599</v>
      </c>
    </row>
    <row r="456" spans="1:7">
      <c r="A456" s="622"/>
      <c r="B456" s="622">
        <f t="shared" si="14"/>
        <v>1.52777777777738</v>
      </c>
      <c r="F456" s="622"/>
      <c r="G456" s="622">
        <f t="shared" si="15"/>
        <v>1.52777777777738</v>
      </c>
    </row>
    <row r="457" spans="1:7">
      <c r="A457" s="622"/>
      <c r="B457" s="622">
        <f t="shared" si="14"/>
        <v>1.5312499999996001</v>
      </c>
      <c r="F457" s="622"/>
      <c r="G457" s="622">
        <f t="shared" si="15"/>
        <v>1.5312499999996001</v>
      </c>
    </row>
    <row r="458" spans="1:7">
      <c r="A458" s="622"/>
      <c r="B458" s="622">
        <f t="shared" si="14"/>
        <v>1.53472222222182</v>
      </c>
      <c r="F458" s="622"/>
      <c r="G458" s="622">
        <f t="shared" si="15"/>
        <v>1.53472222222182</v>
      </c>
    </row>
    <row r="459" spans="1:7">
      <c r="A459" s="622"/>
      <c r="B459" s="622">
        <f t="shared" si="14"/>
        <v>1.5381944444440401</v>
      </c>
      <c r="F459" s="622"/>
      <c r="G459" s="622">
        <f t="shared" si="15"/>
        <v>1.5381944444440401</v>
      </c>
    </row>
    <row r="460" spans="1:7">
      <c r="A460" s="622"/>
      <c r="B460" s="622">
        <f t="shared" si="14"/>
        <v>1.54166666666626</v>
      </c>
      <c r="F460" s="622"/>
      <c r="G460" s="622">
        <f t="shared" si="15"/>
        <v>1.54166666666626</v>
      </c>
    </row>
    <row r="461" spans="1:7">
      <c r="A461" s="622"/>
      <c r="B461" s="622">
        <f t="shared" si="14"/>
        <v>1.5451388888884801</v>
      </c>
      <c r="F461" s="622"/>
      <c r="G461" s="622">
        <f t="shared" si="15"/>
        <v>1.5451388888884801</v>
      </c>
    </row>
    <row r="462" spans="1:7">
      <c r="A462" s="622"/>
      <c r="B462" s="622">
        <f t="shared" si="14"/>
        <v>1.5486111111106999</v>
      </c>
      <c r="F462" s="622"/>
      <c r="G462" s="622">
        <f t="shared" si="15"/>
        <v>1.5486111111106999</v>
      </c>
    </row>
    <row r="463" spans="1:7">
      <c r="A463" s="622"/>
      <c r="B463" s="622">
        <f t="shared" si="14"/>
        <v>1.55208333333292</v>
      </c>
      <c r="F463" s="622"/>
      <c r="G463" s="622">
        <f t="shared" si="15"/>
        <v>1.55208333333292</v>
      </c>
    </row>
    <row r="464" spans="1:7">
      <c r="A464" s="622"/>
      <c r="B464" s="622">
        <f t="shared" si="14"/>
        <v>1.5555555555551399</v>
      </c>
      <c r="F464" s="622"/>
      <c r="G464" s="622">
        <f t="shared" si="15"/>
        <v>1.5555555555551399</v>
      </c>
    </row>
    <row r="465" spans="1:7">
      <c r="A465" s="622"/>
      <c r="B465" s="622">
        <f t="shared" ref="B465:B528" si="16">B464+$C$17</f>
        <v>1.55902777777736</v>
      </c>
      <c r="F465" s="622"/>
      <c r="G465" s="622">
        <f t="shared" ref="G465:G528" si="17">G464+$C$17</f>
        <v>1.55902777777736</v>
      </c>
    </row>
    <row r="466" spans="1:7">
      <c r="A466" s="622"/>
      <c r="B466" s="622">
        <f t="shared" si="16"/>
        <v>1.5624999999995799</v>
      </c>
      <c r="F466" s="622"/>
      <c r="G466" s="622">
        <f t="shared" si="17"/>
        <v>1.5624999999995799</v>
      </c>
    </row>
    <row r="467" spans="1:7">
      <c r="A467" s="622"/>
      <c r="B467" s="622">
        <f t="shared" si="16"/>
        <v>1.5659722222218</v>
      </c>
      <c r="F467" s="622"/>
      <c r="G467" s="622">
        <f t="shared" si="17"/>
        <v>1.5659722222218</v>
      </c>
    </row>
    <row r="468" spans="1:7">
      <c r="A468" s="622"/>
      <c r="B468" s="622">
        <f t="shared" si="16"/>
        <v>1.5694444444440201</v>
      </c>
      <c r="F468" s="622"/>
      <c r="G468" s="622">
        <f t="shared" si="17"/>
        <v>1.5694444444440201</v>
      </c>
    </row>
    <row r="469" spans="1:7">
      <c r="A469" s="622"/>
      <c r="B469" s="622">
        <f t="shared" si="16"/>
        <v>1.57291666666624</v>
      </c>
      <c r="F469" s="622"/>
      <c r="G469" s="622">
        <f t="shared" si="17"/>
        <v>1.57291666666624</v>
      </c>
    </row>
    <row r="470" spans="1:7">
      <c r="A470" s="622"/>
      <c r="B470" s="622">
        <f t="shared" si="16"/>
        <v>1.5763888888884601</v>
      </c>
      <c r="F470" s="622"/>
      <c r="G470" s="622">
        <f t="shared" si="17"/>
        <v>1.5763888888884601</v>
      </c>
    </row>
    <row r="471" spans="1:7">
      <c r="A471" s="622"/>
      <c r="B471" s="622">
        <f t="shared" si="16"/>
        <v>1.5798611111106799</v>
      </c>
      <c r="F471" s="622"/>
      <c r="G471" s="622">
        <f t="shared" si="17"/>
        <v>1.5798611111106799</v>
      </c>
    </row>
    <row r="472" spans="1:7">
      <c r="A472" s="622"/>
      <c r="B472" s="622">
        <f t="shared" si="16"/>
        <v>1.5833333333329001</v>
      </c>
      <c r="F472" s="622"/>
      <c r="G472" s="622">
        <f t="shared" si="17"/>
        <v>1.5833333333329001</v>
      </c>
    </row>
    <row r="473" spans="1:7">
      <c r="A473" s="622"/>
      <c r="B473" s="622">
        <f t="shared" si="16"/>
        <v>1.5868055555551199</v>
      </c>
      <c r="F473" s="622"/>
      <c r="G473" s="622">
        <f t="shared" si="17"/>
        <v>1.5868055555551199</v>
      </c>
    </row>
    <row r="474" spans="1:7">
      <c r="A474" s="622"/>
      <c r="B474" s="622">
        <f t="shared" si="16"/>
        <v>1.59027777777734</v>
      </c>
      <c r="F474" s="622"/>
      <c r="G474" s="622">
        <f t="shared" si="17"/>
        <v>1.59027777777734</v>
      </c>
    </row>
    <row r="475" spans="1:7">
      <c r="A475" s="622"/>
      <c r="B475" s="622">
        <f t="shared" si="16"/>
        <v>1.5937499999995599</v>
      </c>
      <c r="F475" s="622"/>
      <c r="G475" s="622">
        <f t="shared" si="17"/>
        <v>1.5937499999995599</v>
      </c>
    </row>
    <row r="476" spans="1:7">
      <c r="A476" s="622"/>
      <c r="B476" s="622">
        <f t="shared" si="16"/>
        <v>1.59722222222178</v>
      </c>
      <c r="F476" s="622"/>
      <c r="G476" s="622">
        <f t="shared" si="17"/>
        <v>1.59722222222178</v>
      </c>
    </row>
    <row r="477" spans="1:7">
      <c r="A477" s="622"/>
      <c r="B477" s="622">
        <f t="shared" si="16"/>
        <v>1.6006944444440001</v>
      </c>
      <c r="F477" s="622"/>
      <c r="G477" s="622">
        <f t="shared" si="17"/>
        <v>1.6006944444440001</v>
      </c>
    </row>
    <row r="478" spans="1:7">
      <c r="A478" s="622"/>
      <c r="B478" s="622">
        <f t="shared" si="16"/>
        <v>1.60416666666622</v>
      </c>
      <c r="F478" s="622"/>
      <c r="G478" s="622">
        <f t="shared" si="17"/>
        <v>1.60416666666622</v>
      </c>
    </row>
    <row r="479" spans="1:7">
      <c r="A479" s="622"/>
      <c r="B479" s="622">
        <f t="shared" si="16"/>
        <v>1.6076388888884401</v>
      </c>
      <c r="F479" s="622"/>
      <c r="G479" s="622">
        <f t="shared" si="17"/>
        <v>1.6076388888884401</v>
      </c>
    </row>
    <row r="480" spans="1:7">
      <c r="A480" s="622"/>
      <c r="B480" s="622">
        <f t="shared" si="16"/>
        <v>1.61111111111066</v>
      </c>
      <c r="F480" s="622"/>
      <c r="G480" s="622">
        <f t="shared" si="17"/>
        <v>1.61111111111066</v>
      </c>
    </row>
    <row r="481" spans="1:7">
      <c r="A481" s="622"/>
      <c r="B481" s="622">
        <f t="shared" si="16"/>
        <v>1.6145833333328801</v>
      </c>
      <c r="F481" s="622"/>
      <c r="G481" s="622">
        <f t="shared" si="17"/>
        <v>1.6145833333328801</v>
      </c>
    </row>
    <row r="482" spans="1:7">
      <c r="A482" s="622"/>
      <c r="B482" s="622">
        <f t="shared" si="16"/>
        <v>1.6180555555550999</v>
      </c>
      <c r="F482" s="622"/>
      <c r="G482" s="622">
        <f t="shared" si="17"/>
        <v>1.6180555555550999</v>
      </c>
    </row>
    <row r="483" spans="1:7">
      <c r="A483" s="622"/>
      <c r="B483" s="622">
        <f t="shared" si="16"/>
        <v>1.62152777777732</v>
      </c>
      <c r="F483" s="622"/>
      <c r="G483" s="622">
        <f t="shared" si="17"/>
        <v>1.62152777777732</v>
      </c>
    </row>
    <row r="484" spans="1:7">
      <c r="A484" s="622"/>
      <c r="B484" s="622">
        <f t="shared" si="16"/>
        <v>1.6249999999995399</v>
      </c>
      <c r="F484" s="622"/>
      <c r="G484" s="622">
        <f t="shared" si="17"/>
        <v>1.6249999999995399</v>
      </c>
    </row>
    <row r="485" spans="1:7">
      <c r="A485" s="622"/>
      <c r="B485" s="622">
        <f t="shared" si="16"/>
        <v>1.62847222222176</v>
      </c>
      <c r="F485" s="622"/>
      <c r="G485" s="622">
        <f t="shared" si="17"/>
        <v>1.62847222222176</v>
      </c>
    </row>
    <row r="486" spans="1:7">
      <c r="A486" s="622"/>
      <c r="B486" s="622">
        <f t="shared" si="16"/>
        <v>1.6319444444439799</v>
      </c>
      <c r="F486" s="622"/>
      <c r="G486" s="622">
        <f t="shared" si="17"/>
        <v>1.6319444444439799</v>
      </c>
    </row>
    <row r="487" spans="1:7">
      <c r="A487" s="622"/>
      <c r="B487" s="622">
        <f t="shared" si="16"/>
        <v>1.6354166666662</v>
      </c>
      <c r="F487" s="622"/>
      <c r="G487" s="622">
        <f t="shared" si="17"/>
        <v>1.6354166666662</v>
      </c>
    </row>
    <row r="488" spans="1:7">
      <c r="A488" s="622"/>
      <c r="B488" s="622">
        <f t="shared" si="16"/>
        <v>1.6388888888884201</v>
      </c>
      <c r="F488" s="622"/>
      <c r="G488" s="622">
        <f t="shared" si="17"/>
        <v>1.6388888888884201</v>
      </c>
    </row>
    <row r="489" spans="1:7">
      <c r="A489" s="622"/>
      <c r="B489" s="622">
        <f t="shared" si="16"/>
        <v>1.64236111111064</v>
      </c>
      <c r="F489" s="622"/>
      <c r="G489" s="622">
        <f t="shared" si="17"/>
        <v>1.64236111111064</v>
      </c>
    </row>
    <row r="490" spans="1:7">
      <c r="A490" s="622"/>
      <c r="B490" s="622">
        <f t="shared" si="16"/>
        <v>1.6458333333328601</v>
      </c>
      <c r="F490" s="622"/>
      <c r="G490" s="622">
        <f t="shared" si="17"/>
        <v>1.6458333333328601</v>
      </c>
    </row>
    <row r="491" spans="1:7">
      <c r="A491" s="622"/>
      <c r="B491" s="622">
        <f t="shared" si="16"/>
        <v>1.64930555555508</v>
      </c>
      <c r="F491" s="622"/>
      <c r="G491" s="622">
        <f t="shared" si="17"/>
        <v>1.64930555555508</v>
      </c>
    </row>
    <row r="492" spans="1:7">
      <c r="A492" s="622"/>
      <c r="B492" s="622">
        <f t="shared" si="16"/>
        <v>1.6527777777773001</v>
      </c>
      <c r="F492" s="622"/>
      <c r="G492" s="622">
        <f t="shared" si="17"/>
        <v>1.6527777777773001</v>
      </c>
    </row>
    <row r="493" spans="1:7">
      <c r="A493" s="622"/>
      <c r="B493" s="622">
        <f t="shared" si="16"/>
        <v>1.6562499999995199</v>
      </c>
      <c r="F493" s="622"/>
      <c r="G493" s="622">
        <f t="shared" si="17"/>
        <v>1.6562499999995199</v>
      </c>
    </row>
    <row r="494" spans="1:7">
      <c r="A494" s="622"/>
      <c r="B494" s="622">
        <f t="shared" si="16"/>
        <v>1.65972222222174</v>
      </c>
      <c r="F494" s="622"/>
      <c r="G494" s="622">
        <f t="shared" si="17"/>
        <v>1.65972222222174</v>
      </c>
    </row>
    <row r="495" spans="1:7">
      <c r="A495" s="622"/>
      <c r="B495" s="622">
        <f t="shared" si="16"/>
        <v>1.6631944444439599</v>
      </c>
      <c r="F495" s="622"/>
      <c r="G495" s="622">
        <f t="shared" si="17"/>
        <v>1.6631944444439599</v>
      </c>
    </row>
    <row r="496" spans="1:7">
      <c r="A496" s="622"/>
      <c r="B496" s="622">
        <f t="shared" si="16"/>
        <v>1.66666666666618</v>
      </c>
      <c r="F496" s="622"/>
      <c r="G496" s="622">
        <f t="shared" si="17"/>
        <v>1.66666666666618</v>
      </c>
    </row>
    <row r="497" spans="1:7">
      <c r="A497" s="622"/>
      <c r="B497" s="622">
        <f t="shared" si="16"/>
        <v>1.6701388888883999</v>
      </c>
      <c r="F497" s="622"/>
      <c r="G497" s="622">
        <f t="shared" si="17"/>
        <v>1.6701388888883999</v>
      </c>
    </row>
    <row r="498" spans="1:7">
      <c r="A498" s="622"/>
      <c r="B498" s="622">
        <f t="shared" si="16"/>
        <v>1.67361111111062</v>
      </c>
      <c r="F498" s="622"/>
      <c r="G498" s="622">
        <f t="shared" si="17"/>
        <v>1.67361111111062</v>
      </c>
    </row>
    <row r="499" spans="1:7">
      <c r="A499" s="622"/>
      <c r="B499" s="622">
        <f t="shared" si="16"/>
        <v>1.6770833333328401</v>
      </c>
      <c r="F499" s="622"/>
      <c r="G499" s="622">
        <f t="shared" si="17"/>
        <v>1.6770833333328401</v>
      </c>
    </row>
    <row r="500" spans="1:7">
      <c r="A500" s="622"/>
      <c r="B500" s="622">
        <f t="shared" si="16"/>
        <v>1.68055555555506</v>
      </c>
      <c r="F500" s="622"/>
      <c r="G500" s="622">
        <f t="shared" si="17"/>
        <v>1.68055555555506</v>
      </c>
    </row>
    <row r="501" spans="1:7">
      <c r="A501" s="622"/>
      <c r="B501" s="622">
        <f t="shared" si="16"/>
        <v>1.6840277777772801</v>
      </c>
      <c r="F501" s="622"/>
      <c r="G501" s="622">
        <f t="shared" si="17"/>
        <v>1.6840277777772801</v>
      </c>
    </row>
    <row r="502" spans="1:7">
      <c r="A502" s="622"/>
      <c r="B502" s="622">
        <f t="shared" si="16"/>
        <v>1.6874999999995</v>
      </c>
      <c r="F502" s="622"/>
      <c r="G502" s="622">
        <f t="shared" si="17"/>
        <v>1.6874999999995</v>
      </c>
    </row>
    <row r="503" spans="1:7">
      <c r="A503" s="622"/>
      <c r="B503" s="622">
        <f t="shared" si="16"/>
        <v>1.6909722222217201</v>
      </c>
      <c r="F503" s="622"/>
      <c r="G503" s="622">
        <f t="shared" si="17"/>
        <v>1.6909722222217201</v>
      </c>
    </row>
    <row r="504" spans="1:7">
      <c r="A504" s="622"/>
      <c r="B504" s="622">
        <f t="shared" si="16"/>
        <v>1.6944444444439399</v>
      </c>
      <c r="F504" s="622"/>
      <c r="G504" s="622">
        <f t="shared" si="17"/>
        <v>1.6944444444439399</v>
      </c>
    </row>
    <row r="505" spans="1:7">
      <c r="A505" s="622"/>
      <c r="B505" s="622">
        <f t="shared" si="16"/>
        <v>1.69791666666616</v>
      </c>
      <c r="F505" s="622"/>
      <c r="G505" s="622">
        <f t="shared" si="17"/>
        <v>1.69791666666616</v>
      </c>
    </row>
    <row r="506" spans="1:7">
      <c r="A506" s="622"/>
      <c r="B506" s="622">
        <f t="shared" si="16"/>
        <v>1.7013888888883799</v>
      </c>
      <c r="F506" s="622"/>
      <c r="G506" s="622">
        <f t="shared" si="17"/>
        <v>1.7013888888883799</v>
      </c>
    </row>
    <row r="507" spans="1:7">
      <c r="A507" s="622"/>
      <c r="B507" s="622">
        <f t="shared" si="16"/>
        <v>1.7048611111106</v>
      </c>
      <c r="F507" s="622"/>
      <c r="G507" s="622">
        <f t="shared" si="17"/>
        <v>1.7048611111106</v>
      </c>
    </row>
    <row r="508" spans="1:7">
      <c r="A508" s="622"/>
      <c r="B508" s="622">
        <f t="shared" si="16"/>
        <v>1.7083333333328199</v>
      </c>
      <c r="F508" s="622"/>
      <c r="G508" s="622">
        <f t="shared" si="17"/>
        <v>1.7083333333328199</v>
      </c>
    </row>
    <row r="509" spans="1:7">
      <c r="A509" s="622"/>
      <c r="B509" s="622">
        <f t="shared" si="16"/>
        <v>1.71180555555504</v>
      </c>
      <c r="F509" s="622"/>
      <c r="G509" s="622">
        <f t="shared" si="17"/>
        <v>1.71180555555504</v>
      </c>
    </row>
    <row r="510" spans="1:7">
      <c r="A510" s="622"/>
      <c r="B510" s="622">
        <f t="shared" si="16"/>
        <v>1.7152777777772601</v>
      </c>
      <c r="F510" s="622"/>
      <c r="G510" s="622">
        <f t="shared" si="17"/>
        <v>1.7152777777772601</v>
      </c>
    </row>
    <row r="511" spans="1:7">
      <c r="A511" s="622"/>
      <c r="B511" s="622">
        <f t="shared" si="16"/>
        <v>1.71874999999948</v>
      </c>
      <c r="F511" s="622"/>
      <c r="G511" s="622">
        <f t="shared" si="17"/>
        <v>1.71874999999948</v>
      </c>
    </row>
    <row r="512" spans="1:7">
      <c r="A512" s="622"/>
      <c r="B512" s="622">
        <f t="shared" si="16"/>
        <v>1.7222222222217001</v>
      </c>
      <c r="F512" s="622"/>
      <c r="G512" s="622">
        <f t="shared" si="17"/>
        <v>1.7222222222217001</v>
      </c>
    </row>
    <row r="513" spans="1:7">
      <c r="A513" s="622"/>
      <c r="B513" s="622">
        <f t="shared" si="16"/>
        <v>1.72569444444392</v>
      </c>
      <c r="F513" s="622"/>
      <c r="G513" s="622">
        <f t="shared" si="17"/>
        <v>1.72569444444392</v>
      </c>
    </row>
    <row r="514" spans="1:7">
      <c r="A514" s="622"/>
      <c r="B514" s="622">
        <f t="shared" si="16"/>
        <v>1.7291666666661401</v>
      </c>
      <c r="F514" s="622"/>
      <c r="G514" s="622">
        <f t="shared" si="17"/>
        <v>1.7291666666661401</v>
      </c>
    </row>
    <row r="515" spans="1:7">
      <c r="A515" s="622"/>
      <c r="B515" s="622">
        <f t="shared" si="16"/>
        <v>1.7326388888883599</v>
      </c>
      <c r="F515" s="622"/>
      <c r="G515" s="622">
        <f t="shared" si="17"/>
        <v>1.7326388888883599</v>
      </c>
    </row>
    <row r="516" spans="1:7">
      <c r="A516" s="622"/>
      <c r="B516" s="622">
        <f t="shared" si="16"/>
        <v>1.73611111111058</v>
      </c>
      <c r="F516" s="622"/>
      <c r="G516" s="622">
        <f t="shared" si="17"/>
        <v>1.73611111111058</v>
      </c>
    </row>
    <row r="517" spans="1:7">
      <c r="A517" s="622"/>
      <c r="B517" s="622">
        <f t="shared" si="16"/>
        <v>1.7395833333327999</v>
      </c>
      <c r="F517" s="622"/>
      <c r="G517" s="622">
        <f t="shared" si="17"/>
        <v>1.7395833333327999</v>
      </c>
    </row>
    <row r="518" spans="1:7">
      <c r="A518" s="622"/>
      <c r="B518" s="622">
        <f t="shared" si="16"/>
        <v>1.74305555555502</v>
      </c>
      <c r="F518" s="622"/>
      <c r="G518" s="622">
        <f t="shared" si="17"/>
        <v>1.74305555555502</v>
      </c>
    </row>
    <row r="519" spans="1:7">
      <c r="A519" s="622"/>
      <c r="B519" s="622">
        <f t="shared" si="16"/>
        <v>1.7465277777772401</v>
      </c>
      <c r="F519" s="622"/>
      <c r="G519" s="622">
        <f t="shared" si="17"/>
        <v>1.7465277777772401</v>
      </c>
    </row>
    <row r="520" spans="1:7">
      <c r="A520" s="622"/>
      <c r="B520" s="622">
        <f t="shared" si="16"/>
        <v>1.74999999999946</v>
      </c>
      <c r="F520" s="622"/>
      <c r="G520" s="622">
        <f t="shared" si="17"/>
        <v>1.74999999999946</v>
      </c>
    </row>
    <row r="521" spans="1:7">
      <c r="A521" s="622"/>
      <c r="B521" s="622">
        <f t="shared" si="16"/>
        <v>1.7534722222216801</v>
      </c>
      <c r="F521" s="622"/>
      <c r="G521" s="622">
        <f t="shared" si="17"/>
        <v>1.7534722222216801</v>
      </c>
    </row>
    <row r="522" spans="1:7">
      <c r="A522" s="622"/>
      <c r="B522" s="622">
        <f t="shared" si="16"/>
        <v>1.7569444444439</v>
      </c>
      <c r="F522" s="622"/>
      <c r="G522" s="622">
        <f t="shared" si="17"/>
        <v>1.7569444444439</v>
      </c>
    </row>
    <row r="523" spans="1:7">
      <c r="A523" s="622"/>
      <c r="B523" s="622">
        <f t="shared" si="16"/>
        <v>1.7604166666661201</v>
      </c>
      <c r="F523" s="622"/>
      <c r="G523" s="622">
        <f t="shared" si="17"/>
        <v>1.7604166666661201</v>
      </c>
    </row>
    <row r="524" spans="1:7">
      <c r="A524" s="622"/>
      <c r="B524" s="622">
        <f t="shared" si="16"/>
        <v>1.7638888888883399</v>
      </c>
      <c r="F524" s="622"/>
      <c r="G524" s="622">
        <f t="shared" si="17"/>
        <v>1.7638888888883399</v>
      </c>
    </row>
    <row r="525" spans="1:7">
      <c r="A525" s="622"/>
      <c r="B525" s="622">
        <f t="shared" si="16"/>
        <v>1.76736111111056</v>
      </c>
      <c r="F525" s="622"/>
      <c r="G525" s="622">
        <f t="shared" si="17"/>
        <v>1.76736111111056</v>
      </c>
    </row>
    <row r="526" spans="1:7">
      <c r="A526" s="622"/>
      <c r="B526" s="622">
        <f t="shared" si="16"/>
        <v>1.7708333333327799</v>
      </c>
      <c r="F526" s="622"/>
      <c r="G526" s="622">
        <f t="shared" si="17"/>
        <v>1.7708333333327799</v>
      </c>
    </row>
    <row r="527" spans="1:7">
      <c r="A527" s="622"/>
      <c r="B527" s="622">
        <f t="shared" si="16"/>
        <v>1.774305555555</v>
      </c>
      <c r="F527" s="622"/>
      <c r="G527" s="622">
        <f t="shared" si="17"/>
        <v>1.774305555555</v>
      </c>
    </row>
    <row r="528" spans="1:7">
      <c r="A528" s="622"/>
      <c r="B528" s="622">
        <f t="shared" si="16"/>
        <v>1.7777777777772199</v>
      </c>
      <c r="F528" s="622"/>
      <c r="G528" s="622">
        <f t="shared" si="17"/>
        <v>1.7777777777772199</v>
      </c>
    </row>
    <row r="529" spans="1:7">
      <c r="A529" s="622"/>
      <c r="B529" s="622">
        <f t="shared" ref="B529:B592" si="18">B528+$C$17</f>
        <v>1.78124999999944</v>
      </c>
      <c r="F529" s="622"/>
      <c r="G529" s="622">
        <f t="shared" ref="G529:G592" si="19">G528+$C$17</f>
        <v>1.78124999999944</v>
      </c>
    </row>
    <row r="530" spans="1:7">
      <c r="A530" s="622"/>
      <c r="B530" s="622">
        <f t="shared" si="18"/>
        <v>1.7847222222216601</v>
      </c>
      <c r="F530" s="622"/>
      <c r="G530" s="622">
        <f t="shared" si="19"/>
        <v>1.7847222222216601</v>
      </c>
    </row>
    <row r="531" spans="1:7">
      <c r="A531" s="622"/>
      <c r="B531" s="622">
        <f t="shared" si="18"/>
        <v>1.78819444444388</v>
      </c>
      <c r="F531" s="622"/>
      <c r="G531" s="622">
        <f t="shared" si="19"/>
        <v>1.78819444444388</v>
      </c>
    </row>
    <row r="532" spans="1:7">
      <c r="A532" s="622"/>
      <c r="B532" s="622">
        <f t="shared" si="18"/>
        <v>1.7916666666661001</v>
      </c>
      <c r="F532" s="622"/>
      <c r="G532" s="622">
        <f t="shared" si="19"/>
        <v>1.7916666666661001</v>
      </c>
    </row>
    <row r="533" spans="1:7">
      <c r="A533" s="622"/>
      <c r="B533" s="622">
        <f t="shared" si="18"/>
        <v>1.79513888888832</v>
      </c>
      <c r="F533" s="622"/>
      <c r="G533" s="622">
        <f t="shared" si="19"/>
        <v>1.79513888888832</v>
      </c>
    </row>
    <row r="534" spans="1:7">
      <c r="A534" s="622"/>
      <c r="B534" s="622">
        <f t="shared" si="18"/>
        <v>1.7986111111105401</v>
      </c>
      <c r="F534" s="622"/>
      <c r="G534" s="622">
        <f t="shared" si="19"/>
        <v>1.7986111111105401</v>
      </c>
    </row>
    <row r="535" spans="1:7">
      <c r="A535" s="622"/>
      <c r="B535" s="622">
        <f t="shared" si="18"/>
        <v>1.8020833333327599</v>
      </c>
      <c r="F535" s="622"/>
      <c r="G535" s="622">
        <f t="shared" si="19"/>
        <v>1.8020833333327599</v>
      </c>
    </row>
    <row r="536" spans="1:7">
      <c r="A536" s="622"/>
      <c r="B536" s="622">
        <f t="shared" si="18"/>
        <v>1.80555555555498</v>
      </c>
      <c r="F536" s="622"/>
      <c r="G536" s="622">
        <f t="shared" si="19"/>
        <v>1.80555555555498</v>
      </c>
    </row>
    <row r="537" spans="1:7">
      <c r="A537" s="622"/>
      <c r="B537" s="622">
        <f t="shared" si="18"/>
        <v>1.8090277777771999</v>
      </c>
      <c r="F537" s="622"/>
      <c r="G537" s="622">
        <f t="shared" si="19"/>
        <v>1.8090277777771999</v>
      </c>
    </row>
    <row r="538" spans="1:7">
      <c r="A538" s="622"/>
      <c r="B538" s="622">
        <f t="shared" si="18"/>
        <v>1.81249999999942</v>
      </c>
      <c r="F538" s="622"/>
      <c r="G538" s="622">
        <f t="shared" si="19"/>
        <v>1.81249999999942</v>
      </c>
    </row>
    <row r="539" spans="1:7">
      <c r="A539" s="622"/>
      <c r="B539" s="622">
        <f t="shared" si="18"/>
        <v>1.8159722222216399</v>
      </c>
      <c r="F539" s="622"/>
      <c r="G539" s="622">
        <f t="shared" si="19"/>
        <v>1.8159722222216399</v>
      </c>
    </row>
    <row r="540" spans="1:7">
      <c r="A540" s="622"/>
      <c r="B540" s="622">
        <f t="shared" si="18"/>
        <v>1.81944444444386</v>
      </c>
      <c r="F540" s="622"/>
      <c r="G540" s="622">
        <f t="shared" si="19"/>
        <v>1.81944444444386</v>
      </c>
    </row>
    <row r="541" spans="1:7">
      <c r="A541" s="622"/>
      <c r="B541" s="622">
        <f t="shared" si="18"/>
        <v>1.8229166666660801</v>
      </c>
      <c r="F541" s="622"/>
      <c r="G541" s="622">
        <f t="shared" si="19"/>
        <v>1.8229166666660801</v>
      </c>
    </row>
    <row r="542" spans="1:7">
      <c r="A542" s="622"/>
      <c r="B542" s="622">
        <f t="shared" si="18"/>
        <v>1.8263888888883</v>
      </c>
      <c r="F542" s="622"/>
      <c r="G542" s="622">
        <f t="shared" si="19"/>
        <v>1.8263888888883</v>
      </c>
    </row>
    <row r="543" spans="1:7">
      <c r="A543" s="622"/>
      <c r="B543" s="622">
        <f t="shared" si="18"/>
        <v>1.8298611111105201</v>
      </c>
      <c r="F543" s="622"/>
      <c r="G543" s="622">
        <f t="shared" si="19"/>
        <v>1.8298611111105201</v>
      </c>
    </row>
    <row r="544" spans="1:7">
      <c r="A544" s="622"/>
      <c r="B544" s="622">
        <f t="shared" si="18"/>
        <v>1.83333333333274</v>
      </c>
      <c r="F544" s="622"/>
      <c r="G544" s="622">
        <f t="shared" si="19"/>
        <v>1.83333333333274</v>
      </c>
    </row>
    <row r="545" spans="1:7">
      <c r="A545" s="622"/>
      <c r="B545" s="622">
        <f t="shared" si="18"/>
        <v>1.8368055555549601</v>
      </c>
      <c r="F545" s="622"/>
      <c r="G545" s="622">
        <f t="shared" si="19"/>
        <v>1.8368055555549601</v>
      </c>
    </row>
    <row r="546" spans="1:7">
      <c r="A546" s="622"/>
      <c r="B546" s="622">
        <f t="shared" si="18"/>
        <v>1.8402777777771799</v>
      </c>
      <c r="F546" s="622"/>
      <c r="G546" s="622">
        <f t="shared" si="19"/>
        <v>1.8402777777771799</v>
      </c>
    </row>
    <row r="547" spans="1:7">
      <c r="A547" s="622"/>
      <c r="B547" s="622">
        <f t="shared" si="18"/>
        <v>1.8437499999994</v>
      </c>
      <c r="F547" s="622"/>
      <c r="G547" s="622">
        <f t="shared" si="19"/>
        <v>1.8437499999994</v>
      </c>
    </row>
    <row r="548" spans="1:7">
      <c r="A548" s="622"/>
      <c r="B548" s="622">
        <f t="shared" si="18"/>
        <v>1.8472222222216199</v>
      </c>
      <c r="F548" s="622"/>
      <c r="G548" s="622">
        <f t="shared" si="19"/>
        <v>1.8472222222216199</v>
      </c>
    </row>
    <row r="549" spans="1:7">
      <c r="A549" s="622"/>
      <c r="B549" s="622">
        <f t="shared" si="18"/>
        <v>1.85069444444384</v>
      </c>
      <c r="F549" s="622"/>
      <c r="G549" s="622">
        <f t="shared" si="19"/>
        <v>1.85069444444384</v>
      </c>
    </row>
    <row r="550" spans="1:7">
      <c r="A550" s="622"/>
      <c r="B550" s="622">
        <f t="shared" si="18"/>
        <v>1.8541666666660599</v>
      </c>
      <c r="F550" s="622"/>
      <c r="G550" s="622">
        <f t="shared" si="19"/>
        <v>1.8541666666660599</v>
      </c>
    </row>
    <row r="551" spans="1:7">
      <c r="A551" s="622"/>
      <c r="B551" s="622">
        <f t="shared" si="18"/>
        <v>1.85763888888828</v>
      </c>
      <c r="F551" s="622"/>
      <c r="G551" s="622">
        <f t="shared" si="19"/>
        <v>1.85763888888828</v>
      </c>
    </row>
    <row r="552" spans="1:7">
      <c r="A552" s="622"/>
      <c r="B552" s="622">
        <f t="shared" si="18"/>
        <v>1.8611111111105001</v>
      </c>
      <c r="F552" s="622"/>
      <c r="G552" s="622">
        <f t="shared" si="19"/>
        <v>1.8611111111105001</v>
      </c>
    </row>
    <row r="553" spans="1:7">
      <c r="A553" s="622"/>
      <c r="B553" s="622">
        <f t="shared" si="18"/>
        <v>1.86458333333272</v>
      </c>
      <c r="F553" s="622"/>
      <c r="G553" s="622">
        <f t="shared" si="19"/>
        <v>1.86458333333272</v>
      </c>
    </row>
    <row r="554" spans="1:7">
      <c r="A554" s="622"/>
      <c r="B554" s="622">
        <f t="shared" si="18"/>
        <v>1.8680555555549401</v>
      </c>
      <c r="F554" s="622"/>
      <c r="G554" s="622">
        <f t="shared" si="19"/>
        <v>1.8680555555549401</v>
      </c>
    </row>
    <row r="555" spans="1:7">
      <c r="A555" s="622"/>
      <c r="B555" s="622">
        <f t="shared" si="18"/>
        <v>1.87152777777716</v>
      </c>
      <c r="F555" s="622"/>
      <c r="G555" s="622">
        <f t="shared" si="19"/>
        <v>1.87152777777716</v>
      </c>
    </row>
    <row r="556" spans="1:7">
      <c r="A556" s="622"/>
      <c r="B556" s="622">
        <f t="shared" si="18"/>
        <v>1.8749999999993801</v>
      </c>
      <c r="F556" s="622"/>
      <c r="G556" s="622">
        <f t="shared" si="19"/>
        <v>1.8749999999993801</v>
      </c>
    </row>
    <row r="557" spans="1:7">
      <c r="A557" s="622"/>
      <c r="B557" s="622">
        <f t="shared" si="18"/>
        <v>1.8784722222215999</v>
      </c>
      <c r="F557" s="622"/>
      <c r="G557" s="622">
        <f t="shared" si="19"/>
        <v>1.8784722222215999</v>
      </c>
    </row>
    <row r="558" spans="1:7">
      <c r="A558" s="622"/>
      <c r="B558" s="622">
        <f t="shared" si="18"/>
        <v>1.88194444444382</v>
      </c>
      <c r="F558" s="622"/>
      <c r="G558" s="622">
        <f t="shared" si="19"/>
        <v>1.88194444444382</v>
      </c>
    </row>
    <row r="559" spans="1:7">
      <c r="A559" s="622"/>
      <c r="B559" s="622">
        <f t="shared" si="18"/>
        <v>1.8854166666660399</v>
      </c>
      <c r="F559" s="622"/>
      <c r="G559" s="622">
        <f t="shared" si="19"/>
        <v>1.8854166666660399</v>
      </c>
    </row>
    <row r="560" spans="1:7">
      <c r="A560" s="622"/>
      <c r="B560" s="622">
        <f t="shared" si="18"/>
        <v>1.88888888888826</v>
      </c>
      <c r="F560" s="622"/>
      <c r="G560" s="622">
        <f t="shared" si="19"/>
        <v>1.88888888888826</v>
      </c>
    </row>
    <row r="561" spans="1:7">
      <c r="A561" s="622"/>
      <c r="B561" s="622">
        <f t="shared" si="18"/>
        <v>1.8923611111104801</v>
      </c>
      <c r="F561" s="622"/>
      <c r="G561" s="622">
        <f t="shared" si="19"/>
        <v>1.8923611111104801</v>
      </c>
    </row>
    <row r="562" spans="1:7">
      <c r="A562" s="622"/>
      <c r="B562" s="622">
        <f t="shared" si="18"/>
        <v>1.8958333333327</v>
      </c>
      <c r="F562" s="622"/>
      <c r="G562" s="622">
        <f t="shared" si="19"/>
        <v>1.8958333333327</v>
      </c>
    </row>
    <row r="563" spans="1:7">
      <c r="A563" s="622"/>
      <c r="B563" s="622">
        <f t="shared" si="18"/>
        <v>1.8993055555549201</v>
      </c>
      <c r="F563" s="622"/>
      <c r="G563" s="622">
        <f t="shared" si="19"/>
        <v>1.8993055555549201</v>
      </c>
    </row>
    <row r="564" spans="1:7">
      <c r="A564" s="622"/>
      <c r="B564" s="622">
        <f t="shared" si="18"/>
        <v>1.90277777777714</v>
      </c>
      <c r="F564" s="622"/>
      <c r="G564" s="622">
        <f t="shared" si="19"/>
        <v>1.90277777777714</v>
      </c>
    </row>
    <row r="565" spans="1:7">
      <c r="A565" s="622"/>
      <c r="B565" s="622">
        <f t="shared" si="18"/>
        <v>1.9062499999993601</v>
      </c>
      <c r="F565" s="622"/>
      <c r="G565" s="622">
        <f t="shared" si="19"/>
        <v>1.9062499999993601</v>
      </c>
    </row>
    <row r="566" spans="1:7">
      <c r="A566" s="622"/>
      <c r="B566" s="622">
        <f t="shared" si="18"/>
        <v>1.9097222222215799</v>
      </c>
      <c r="F566" s="622"/>
      <c r="G566" s="622">
        <f t="shared" si="19"/>
        <v>1.9097222222215799</v>
      </c>
    </row>
    <row r="567" spans="1:7">
      <c r="A567" s="622"/>
      <c r="B567" s="622">
        <f t="shared" si="18"/>
        <v>1.9131944444438</v>
      </c>
      <c r="F567" s="622"/>
      <c r="G567" s="622">
        <f t="shared" si="19"/>
        <v>1.9131944444438</v>
      </c>
    </row>
    <row r="568" spans="1:7">
      <c r="A568" s="622"/>
      <c r="B568" s="622">
        <f t="shared" si="18"/>
        <v>1.9166666666660199</v>
      </c>
      <c r="F568" s="622"/>
      <c r="G568" s="622">
        <f t="shared" si="19"/>
        <v>1.9166666666660199</v>
      </c>
    </row>
    <row r="569" spans="1:7">
      <c r="A569" s="622"/>
      <c r="B569" s="622">
        <f t="shared" si="18"/>
        <v>1.92013888888824</v>
      </c>
      <c r="F569" s="622"/>
      <c r="G569" s="622">
        <f t="shared" si="19"/>
        <v>1.92013888888824</v>
      </c>
    </row>
    <row r="570" spans="1:7">
      <c r="A570" s="622"/>
      <c r="B570" s="622">
        <f t="shared" si="18"/>
        <v>1.9236111111104599</v>
      </c>
      <c r="F570" s="622"/>
      <c r="G570" s="622">
        <f t="shared" si="19"/>
        <v>1.9236111111104599</v>
      </c>
    </row>
    <row r="571" spans="1:7">
      <c r="A571" s="622"/>
      <c r="B571" s="622">
        <f t="shared" si="18"/>
        <v>1.92708333333268</v>
      </c>
      <c r="F571" s="622"/>
      <c r="G571" s="622">
        <f t="shared" si="19"/>
        <v>1.92708333333268</v>
      </c>
    </row>
    <row r="572" spans="1:7">
      <c r="A572" s="622"/>
      <c r="B572" s="622">
        <f t="shared" si="18"/>
        <v>1.9305555555549001</v>
      </c>
      <c r="F572" s="622"/>
      <c r="G572" s="622">
        <f t="shared" si="19"/>
        <v>1.9305555555549001</v>
      </c>
    </row>
    <row r="573" spans="1:7">
      <c r="A573" s="622"/>
      <c r="B573" s="622">
        <f t="shared" si="18"/>
        <v>1.93402777777712</v>
      </c>
      <c r="F573" s="622"/>
      <c r="G573" s="622">
        <f t="shared" si="19"/>
        <v>1.93402777777712</v>
      </c>
    </row>
    <row r="574" spans="1:7">
      <c r="A574" s="622"/>
      <c r="B574" s="622">
        <f t="shared" si="18"/>
        <v>1.9374999999993401</v>
      </c>
      <c r="F574" s="622"/>
      <c r="G574" s="622">
        <f t="shared" si="19"/>
        <v>1.9374999999993401</v>
      </c>
    </row>
    <row r="575" spans="1:7">
      <c r="A575" s="622"/>
      <c r="B575" s="622">
        <f t="shared" si="18"/>
        <v>1.94097222222156</v>
      </c>
      <c r="F575" s="622"/>
      <c r="G575" s="622">
        <f t="shared" si="19"/>
        <v>1.94097222222156</v>
      </c>
    </row>
    <row r="576" spans="1:7">
      <c r="A576" s="622"/>
      <c r="B576" s="622">
        <f t="shared" si="18"/>
        <v>1.9444444444437801</v>
      </c>
      <c r="F576" s="622"/>
      <c r="G576" s="622">
        <f t="shared" si="19"/>
        <v>1.9444444444437801</v>
      </c>
    </row>
    <row r="577" spans="1:7">
      <c r="A577" s="622"/>
      <c r="B577" s="622">
        <f t="shared" si="18"/>
        <v>1.9479166666659999</v>
      </c>
      <c r="F577" s="622"/>
      <c r="G577" s="622">
        <f t="shared" si="19"/>
        <v>1.9479166666659999</v>
      </c>
    </row>
    <row r="578" spans="1:7">
      <c r="A578" s="622"/>
      <c r="B578" s="622">
        <f t="shared" si="18"/>
        <v>1.95138888888822</v>
      </c>
      <c r="F578" s="622"/>
      <c r="G578" s="622">
        <f t="shared" si="19"/>
        <v>1.95138888888822</v>
      </c>
    </row>
    <row r="579" spans="1:7">
      <c r="A579" s="622"/>
      <c r="B579" s="622">
        <f t="shared" si="18"/>
        <v>1.9548611111104399</v>
      </c>
      <c r="F579" s="622"/>
      <c r="G579" s="622">
        <f t="shared" si="19"/>
        <v>1.9548611111104399</v>
      </c>
    </row>
    <row r="580" spans="1:7">
      <c r="A580" s="622"/>
      <c r="B580" s="622">
        <f t="shared" si="18"/>
        <v>1.95833333333266</v>
      </c>
      <c r="F580" s="622"/>
      <c r="G580" s="622">
        <f t="shared" si="19"/>
        <v>1.95833333333266</v>
      </c>
    </row>
    <row r="581" spans="1:7">
      <c r="A581" s="622"/>
      <c r="B581" s="622">
        <f t="shared" si="18"/>
        <v>1.9618055555548799</v>
      </c>
      <c r="F581" s="622"/>
      <c r="G581" s="622">
        <f t="shared" si="19"/>
        <v>1.9618055555548799</v>
      </c>
    </row>
    <row r="582" spans="1:7">
      <c r="A582" s="622"/>
      <c r="B582" s="622">
        <f t="shared" si="18"/>
        <v>1.9652777777771</v>
      </c>
      <c r="F582" s="622"/>
      <c r="G582" s="622">
        <f t="shared" si="19"/>
        <v>1.9652777777771</v>
      </c>
    </row>
    <row r="583" spans="1:7">
      <c r="A583" s="622"/>
      <c r="B583" s="622">
        <f t="shared" si="18"/>
        <v>1.9687499999993201</v>
      </c>
      <c r="F583" s="622"/>
      <c r="G583" s="622">
        <f t="shared" si="19"/>
        <v>1.9687499999993201</v>
      </c>
    </row>
    <row r="584" spans="1:7">
      <c r="A584" s="622"/>
      <c r="B584" s="622">
        <f t="shared" si="18"/>
        <v>1.97222222222154</v>
      </c>
      <c r="F584" s="622"/>
      <c r="G584" s="622">
        <f t="shared" si="19"/>
        <v>1.97222222222154</v>
      </c>
    </row>
    <row r="585" spans="1:7">
      <c r="A585" s="622"/>
      <c r="B585" s="622">
        <f t="shared" si="18"/>
        <v>1.9756944444437601</v>
      </c>
      <c r="F585" s="622"/>
      <c r="G585" s="622">
        <f t="shared" si="19"/>
        <v>1.9756944444437601</v>
      </c>
    </row>
    <row r="586" spans="1:7">
      <c r="A586" s="622"/>
      <c r="B586" s="622">
        <f t="shared" si="18"/>
        <v>1.97916666666598</v>
      </c>
      <c r="F586" s="622"/>
      <c r="G586" s="622">
        <f t="shared" si="19"/>
        <v>1.97916666666598</v>
      </c>
    </row>
    <row r="587" spans="1:7">
      <c r="A587" s="622"/>
      <c r="B587" s="622">
        <f t="shared" si="18"/>
        <v>1.9826388888882001</v>
      </c>
      <c r="F587" s="622"/>
      <c r="G587" s="622">
        <f t="shared" si="19"/>
        <v>1.9826388888882001</v>
      </c>
    </row>
    <row r="588" spans="1:7">
      <c r="A588" s="622"/>
      <c r="B588" s="622">
        <f t="shared" si="18"/>
        <v>1.9861111111104199</v>
      </c>
      <c r="F588" s="622"/>
      <c r="G588" s="622">
        <f t="shared" si="19"/>
        <v>1.9861111111104199</v>
      </c>
    </row>
    <row r="589" spans="1:7">
      <c r="A589" s="622"/>
      <c r="B589" s="622">
        <f t="shared" si="18"/>
        <v>1.98958333333264</v>
      </c>
      <c r="F589" s="622"/>
      <c r="G589" s="622">
        <f t="shared" si="19"/>
        <v>1.98958333333264</v>
      </c>
    </row>
    <row r="590" spans="1:7">
      <c r="A590" s="622"/>
      <c r="B590" s="622">
        <f t="shared" si="18"/>
        <v>1.9930555555548599</v>
      </c>
      <c r="F590" s="622"/>
      <c r="G590" s="622">
        <f t="shared" si="19"/>
        <v>1.9930555555548599</v>
      </c>
    </row>
    <row r="591" spans="1:7">
      <c r="A591" s="622"/>
      <c r="B591" s="622">
        <f t="shared" si="18"/>
        <v>1.99652777777708</v>
      </c>
      <c r="F591" s="622"/>
      <c r="G591" s="622">
        <f t="shared" si="19"/>
        <v>1.99652777777708</v>
      </c>
    </row>
    <row r="592" spans="1:7">
      <c r="A592" s="622"/>
      <c r="B592" s="622">
        <f t="shared" si="18"/>
        <v>1.9999999999992999</v>
      </c>
      <c r="F592" s="622"/>
      <c r="G592" s="622">
        <f t="shared" si="19"/>
        <v>1.9999999999992999</v>
      </c>
    </row>
    <row r="593" spans="1:7">
      <c r="A593" s="622"/>
      <c r="B593" s="622">
        <f t="shared" ref="B593:B656" si="20">B592+$C$17</f>
        <v>2.0034722222215202</v>
      </c>
      <c r="F593" s="622"/>
      <c r="G593" s="622">
        <f t="shared" ref="G593:G656" si="21">G592+$C$17</f>
        <v>2.0034722222215202</v>
      </c>
    </row>
    <row r="594" spans="1:7">
      <c r="A594" s="622"/>
      <c r="B594" s="622">
        <f t="shared" si="20"/>
        <v>2.0069444444437399</v>
      </c>
      <c r="F594" s="622"/>
      <c r="G594" s="622">
        <f t="shared" si="21"/>
        <v>2.0069444444437399</v>
      </c>
    </row>
    <row r="595" spans="1:7">
      <c r="A595" s="622"/>
      <c r="B595" s="622">
        <f t="shared" si="20"/>
        <v>2.01041666666596</v>
      </c>
      <c r="F595" s="622"/>
      <c r="G595" s="622">
        <f t="shared" si="21"/>
        <v>2.01041666666596</v>
      </c>
    </row>
    <row r="596" spans="1:7">
      <c r="A596" s="622"/>
      <c r="B596" s="622">
        <f t="shared" si="20"/>
        <v>2.0138888888881801</v>
      </c>
      <c r="F596" s="622"/>
      <c r="G596" s="622">
        <f t="shared" si="21"/>
        <v>2.0138888888881801</v>
      </c>
    </row>
    <row r="597" spans="1:7">
      <c r="A597" s="622"/>
      <c r="B597" s="622">
        <f t="shared" si="20"/>
        <v>2.0173611111104002</v>
      </c>
      <c r="F597" s="622"/>
      <c r="G597" s="622">
        <f t="shared" si="21"/>
        <v>2.0173611111104002</v>
      </c>
    </row>
    <row r="598" spans="1:7">
      <c r="A598" s="622"/>
      <c r="B598" s="622">
        <f t="shared" si="20"/>
        <v>2.0208333333326198</v>
      </c>
      <c r="F598" s="622"/>
      <c r="G598" s="622">
        <f t="shared" si="21"/>
        <v>2.0208333333326198</v>
      </c>
    </row>
    <row r="599" spans="1:7">
      <c r="A599" s="622"/>
      <c r="B599" s="622">
        <f t="shared" si="20"/>
        <v>2.0243055555548399</v>
      </c>
      <c r="F599" s="622"/>
      <c r="G599" s="622">
        <f t="shared" si="21"/>
        <v>2.0243055555548399</v>
      </c>
    </row>
    <row r="600" spans="1:7">
      <c r="A600" s="622"/>
      <c r="B600" s="622">
        <f t="shared" si="20"/>
        <v>2.02777777777706</v>
      </c>
      <c r="F600" s="622"/>
      <c r="G600" s="622">
        <f t="shared" si="21"/>
        <v>2.02777777777706</v>
      </c>
    </row>
    <row r="601" spans="1:7">
      <c r="A601" s="622"/>
      <c r="B601" s="622">
        <f t="shared" si="20"/>
        <v>2.0312499999992801</v>
      </c>
      <c r="F601" s="622"/>
      <c r="G601" s="622">
        <f t="shared" si="21"/>
        <v>2.0312499999992801</v>
      </c>
    </row>
    <row r="602" spans="1:7">
      <c r="A602" s="622"/>
      <c r="B602" s="622">
        <f t="shared" si="20"/>
        <v>2.0347222222214998</v>
      </c>
      <c r="F602" s="622"/>
      <c r="G602" s="622">
        <f t="shared" si="21"/>
        <v>2.0347222222214998</v>
      </c>
    </row>
    <row r="603" spans="1:7">
      <c r="A603" s="622"/>
      <c r="B603" s="622">
        <f t="shared" si="20"/>
        <v>2.0381944444437199</v>
      </c>
      <c r="F603" s="622"/>
      <c r="G603" s="622">
        <f t="shared" si="21"/>
        <v>2.0381944444437199</v>
      </c>
    </row>
    <row r="604" spans="1:7">
      <c r="A604" s="622"/>
      <c r="B604" s="622">
        <f t="shared" si="20"/>
        <v>2.04166666666594</v>
      </c>
      <c r="F604" s="622"/>
      <c r="G604" s="622">
        <f t="shared" si="21"/>
        <v>2.04166666666594</v>
      </c>
    </row>
    <row r="605" spans="1:7">
      <c r="A605" s="622"/>
      <c r="B605" s="622">
        <f t="shared" si="20"/>
        <v>2.0451388888881601</v>
      </c>
      <c r="F605" s="622"/>
      <c r="G605" s="622">
        <f t="shared" si="21"/>
        <v>2.0451388888881601</v>
      </c>
    </row>
    <row r="606" spans="1:7">
      <c r="A606" s="622"/>
      <c r="B606" s="622">
        <f t="shared" si="20"/>
        <v>2.0486111111103802</v>
      </c>
      <c r="F606" s="622"/>
      <c r="G606" s="622">
        <f t="shared" si="21"/>
        <v>2.0486111111103802</v>
      </c>
    </row>
    <row r="607" spans="1:7">
      <c r="A607" s="622"/>
      <c r="B607" s="622">
        <f t="shared" si="20"/>
        <v>2.0520833333325998</v>
      </c>
      <c r="F607" s="622"/>
      <c r="G607" s="622">
        <f t="shared" si="21"/>
        <v>2.0520833333325998</v>
      </c>
    </row>
    <row r="608" spans="1:7">
      <c r="A608" s="622"/>
      <c r="B608" s="622">
        <f t="shared" si="20"/>
        <v>2.0555555555548199</v>
      </c>
      <c r="F608" s="622"/>
      <c r="G608" s="622">
        <f t="shared" si="21"/>
        <v>2.0555555555548199</v>
      </c>
    </row>
    <row r="609" spans="1:7">
      <c r="A609" s="622"/>
      <c r="B609" s="622">
        <f t="shared" si="20"/>
        <v>2.05902777777704</v>
      </c>
      <c r="F609" s="622"/>
      <c r="G609" s="622">
        <f t="shared" si="21"/>
        <v>2.05902777777704</v>
      </c>
    </row>
    <row r="610" spans="1:7">
      <c r="A610" s="622"/>
      <c r="B610" s="622">
        <f t="shared" si="20"/>
        <v>2.0624999999992601</v>
      </c>
      <c r="F610" s="622"/>
      <c r="G610" s="622">
        <f t="shared" si="21"/>
        <v>2.0624999999992601</v>
      </c>
    </row>
    <row r="611" spans="1:7">
      <c r="A611" s="622"/>
      <c r="B611" s="622">
        <f t="shared" si="20"/>
        <v>2.0659722222214798</v>
      </c>
      <c r="F611" s="622"/>
      <c r="G611" s="622">
        <f t="shared" si="21"/>
        <v>2.0659722222214798</v>
      </c>
    </row>
    <row r="612" spans="1:7">
      <c r="A612" s="622"/>
      <c r="B612" s="622">
        <f t="shared" si="20"/>
        <v>2.0694444444436999</v>
      </c>
      <c r="F612" s="622"/>
      <c r="G612" s="622">
        <f t="shared" si="21"/>
        <v>2.0694444444436999</v>
      </c>
    </row>
    <row r="613" spans="1:7">
      <c r="A613" s="622"/>
      <c r="B613" s="622">
        <f t="shared" si="20"/>
        <v>2.07291666666592</v>
      </c>
      <c r="F613" s="622"/>
      <c r="G613" s="622">
        <f t="shared" si="21"/>
        <v>2.07291666666592</v>
      </c>
    </row>
    <row r="614" spans="1:7">
      <c r="A614" s="622"/>
      <c r="B614" s="622">
        <f t="shared" si="20"/>
        <v>2.0763888888881401</v>
      </c>
      <c r="F614" s="622"/>
      <c r="G614" s="622">
        <f t="shared" si="21"/>
        <v>2.0763888888881401</v>
      </c>
    </row>
    <row r="615" spans="1:7">
      <c r="A615" s="622"/>
      <c r="B615" s="622">
        <f t="shared" si="20"/>
        <v>2.0798611111103602</v>
      </c>
      <c r="F615" s="622"/>
      <c r="G615" s="622">
        <f t="shared" si="21"/>
        <v>2.0798611111103602</v>
      </c>
    </row>
    <row r="616" spans="1:7">
      <c r="A616" s="622"/>
      <c r="B616" s="622">
        <f t="shared" si="20"/>
        <v>2.0833333333325799</v>
      </c>
      <c r="F616" s="622"/>
      <c r="G616" s="622">
        <f t="shared" si="21"/>
        <v>2.0833333333325799</v>
      </c>
    </row>
    <row r="617" spans="1:7">
      <c r="A617" s="622"/>
      <c r="B617" s="622">
        <f t="shared" si="20"/>
        <v>2.0868055555548</v>
      </c>
      <c r="F617" s="622"/>
      <c r="G617" s="622">
        <f t="shared" si="21"/>
        <v>2.0868055555548</v>
      </c>
    </row>
    <row r="618" spans="1:7">
      <c r="A618" s="622"/>
      <c r="B618" s="622">
        <f t="shared" si="20"/>
        <v>2.0902777777770201</v>
      </c>
      <c r="F618" s="622"/>
      <c r="G618" s="622">
        <f t="shared" si="21"/>
        <v>2.0902777777770201</v>
      </c>
    </row>
    <row r="619" spans="1:7">
      <c r="A619" s="622"/>
      <c r="B619" s="622">
        <f t="shared" si="20"/>
        <v>2.0937499999992402</v>
      </c>
      <c r="F619" s="622"/>
      <c r="G619" s="622">
        <f t="shared" si="21"/>
        <v>2.0937499999992402</v>
      </c>
    </row>
    <row r="620" spans="1:7">
      <c r="A620" s="622"/>
      <c r="B620" s="622">
        <f t="shared" si="20"/>
        <v>2.0972222222214598</v>
      </c>
      <c r="F620" s="622"/>
      <c r="G620" s="622">
        <f t="shared" si="21"/>
        <v>2.0972222222214598</v>
      </c>
    </row>
    <row r="621" spans="1:7">
      <c r="A621" s="622"/>
      <c r="B621" s="622">
        <f t="shared" si="20"/>
        <v>2.1006944444436799</v>
      </c>
      <c r="F621" s="622"/>
      <c r="G621" s="622">
        <f t="shared" si="21"/>
        <v>2.1006944444436799</v>
      </c>
    </row>
    <row r="622" spans="1:7">
      <c r="A622" s="622"/>
      <c r="B622" s="622">
        <f t="shared" si="20"/>
        <v>2.1041666666659</v>
      </c>
      <c r="F622" s="622"/>
      <c r="G622" s="622">
        <f t="shared" si="21"/>
        <v>2.1041666666659</v>
      </c>
    </row>
    <row r="623" spans="1:7">
      <c r="A623" s="622"/>
      <c r="B623" s="622">
        <f t="shared" si="20"/>
        <v>2.1076388888881201</v>
      </c>
      <c r="F623" s="622"/>
      <c r="G623" s="622">
        <f t="shared" si="21"/>
        <v>2.1076388888881201</v>
      </c>
    </row>
    <row r="624" spans="1:7">
      <c r="A624" s="622"/>
      <c r="B624" s="622">
        <f t="shared" si="20"/>
        <v>2.1111111111103402</v>
      </c>
      <c r="F624" s="622"/>
      <c r="G624" s="622">
        <f t="shared" si="21"/>
        <v>2.1111111111103402</v>
      </c>
    </row>
    <row r="625" spans="1:7">
      <c r="A625" s="622"/>
      <c r="B625" s="622">
        <f t="shared" si="20"/>
        <v>2.1145833333325599</v>
      </c>
      <c r="F625" s="622"/>
      <c r="G625" s="622">
        <f t="shared" si="21"/>
        <v>2.1145833333325599</v>
      </c>
    </row>
    <row r="626" spans="1:7">
      <c r="A626" s="622"/>
      <c r="B626" s="622">
        <f t="shared" si="20"/>
        <v>2.11805555555478</v>
      </c>
      <c r="F626" s="622"/>
      <c r="G626" s="622">
        <f t="shared" si="21"/>
        <v>2.11805555555478</v>
      </c>
    </row>
    <row r="627" spans="1:7">
      <c r="A627" s="622"/>
      <c r="B627" s="622">
        <f t="shared" si="20"/>
        <v>2.1215277777770001</v>
      </c>
      <c r="F627" s="622"/>
      <c r="G627" s="622">
        <f t="shared" si="21"/>
        <v>2.1215277777770001</v>
      </c>
    </row>
    <row r="628" spans="1:7">
      <c r="A628" s="622"/>
      <c r="B628" s="622">
        <f t="shared" si="20"/>
        <v>2.1249999999992202</v>
      </c>
      <c r="F628" s="622"/>
      <c r="G628" s="622">
        <f t="shared" si="21"/>
        <v>2.1249999999992202</v>
      </c>
    </row>
    <row r="629" spans="1:7">
      <c r="A629" s="622"/>
      <c r="B629" s="622">
        <f t="shared" si="20"/>
        <v>2.1284722222214398</v>
      </c>
      <c r="F629" s="622"/>
      <c r="G629" s="622">
        <f t="shared" si="21"/>
        <v>2.1284722222214398</v>
      </c>
    </row>
    <row r="630" spans="1:7">
      <c r="A630" s="622"/>
      <c r="B630" s="622">
        <f t="shared" si="20"/>
        <v>2.1319444444436599</v>
      </c>
      <c r="F630" s="622"/>
      <c r="G630" s="622">
        <f t="shared" si="21"/>
        <v>2.1319444444436599</v>
      </c>
    </row>
    <row r="631" spans="1:7">
      <c r="A631" s="622"/>
      <c r="B631" s="622">
        <f t="shared" si="20"/>
        <v>2.13541666666588</v>
      </c>
      <c r="F631" s="622"/>
      <c r="G631" s="622">
        <f t="shared" si="21"/>
        <v>2.13541666666588</v>
      </c>
    </row>
    <row r="632" spans="1:7">
      <c r="A632" s="622"/>
      <c r="B632" s="622">
        <f t="shared" si="20"/>
        <v>2.1388888888881001</v>
      </c>
      <c r="F632" s="622"/>
      <c r="G632" s="622">
        <f t="shared" si="21"/>
        <v>2.1388888888881001</v>
      </c>
    </row>
    <row r="633" spans="1:7">
      <c r="A633" s="622"/>
      <c r="B633" s="622">
        <f t="shared" si="20"/>
        <v>2.1423611111103198</v>
      </c>
      <c r="F633" s="622"/>
      <c r="G633" s="622">
        <f t="shared" si="21"/>
        <v>2.1423611111103198</v>
      </c>
    </row>
    <row r="634" spans="1:7">
      <c r="A634" s="622"/>
      <c r="B634" s="622">
        <f t="shared" si="20"/>
        <v>2.1458333333325399</v>
      </c>
      <c r="F634" s="622"/>
      <c r="G634" s="622">
        <f t="shared" si="21"/>
        <v>2.1458333333325399</v>
      </c>
    </row>
    <row r="635" spans="1:7">
      <c r="A635" s="622"/>
      <c r="B635" s="622">
        <f t="shared" si="20"/>
        <v>2.14930555555476</v>
      </c>
      <c r="F635" s="622"/>
      <c r="G635" s="622">
        <f t="shared" si="21"/>
        <v>2.14930555555476</v>
      </c>
    </row>
    <row r="636" spans="1:7">
      <c r="A636" s="622"/>
      <c r="B636" s="622">
        <f t="shared" si="20"/>
        <v>2.1527777777769801</v>
      </c>
      <c r="F636" s="622"/>
      <c r="G636" s="622">
        <f t="shared" si="21"/>
        <v>2.1527777777769801</v>
      </c>
    </row>
    <row r="637" spans="1:7">
      <c r="A637" s="622"/>
      <c r="B637" s="622">
        <f t="shared" si="20"/>
        <v>2.1562499999992002</v>
      </c>
      <c r="F637" s="622"/>
      <c r="G637" s="622">
        <f t="shared" si="21"/>
        <v>2.1562499999992002</v>
      </c>
    </row>
    <row r="638" spans="1:7">
      <c r="A638" s="622"/>
      <c r="B638" s="622">
        <f t="shared" si="20"/>
        <v>2.1597222222214199</v>
      </c>
      <c r="F638" s="622"/>
      <c r="G638" s="622">
        <f t="shared" si="21"/>
        <v>2.1597222222214199</v>
      </c>
    </row>
    <row r="639" spans="1:7">
      <c r="A639" s="622"/>
      <c r="B639" s="622">
        <f t="shared" si="20"/>
        <v>2.16319444444364</v>
      </c>
      <c r="F639" s="622"/>
      <c r="G639" s="622">
        <f t="shared" si="21"/>
        <v>2.16319444444364</v>
      </c>
    </row>
    <row r="640" spans="1:7">
      <c r="A640" s="622"/>
      <c r="B640" s="622">
        <f t="shared" si="20"/>
        <v>2.1666666666658601</v>
      </c>
      <c r="F640" s="622"/>
      <c r="G640" s="622">
        <f t="shared" si="21"/>
        <v>2.1666666666658601</v>
      </c>
    </row>
    <row r="641" spans="1:7">
      <c r="A641" s="622"/>
      <c r="B641" s="622">
        <f t="shared" si="20"/>
        <v>2.1701388888880802</v>
      </c>
      <c r="F641" s="622"/>
      <c r="G641" s="622">
        <f t="shared" si="21"/>
        <v>2.1701388888880802</v>
      </c>
    </row>
    <row r="642" spans="1:7">
      <c r="A642" s="622"/>
      <c r="B642" s="622">
        <f t="shared" si="20"/>
        <v>2.1736111111102998</v>
      </c>
      <c r="F642" s="622"/>
      <c r="G642" s="622">
        <f t="shared" si="21"/>
        <v>2.1736111111102998</v>
      </c>
    </row>
    <row r="643" spans="1:7">
      <c r="A643" s="622"/>
      <c r="B643" s="622">
        <f t="shared" si="20"/>
        <v>2.1770833333325199</v>
      </c>
      <c r="F643" s="622"/>
      <c r="G643" s="622">
        <f t="shared" si="21"/>
        <v>2.1770833333325199</v>
      </c>
    </row>
    <row r="644" spans="1:7">
      <c r="A644" s="622"/>
      <c r="B644" s="622">
        <f t="shared" si="20"/>
        <v>2.18055555555474</v>
      </c>
      <c r="F644" s="622"/>
      <c r="G644" s="622">
        <f t="shared" si="21"/>
        <v>2.18055555555474</v>
      </c>
    </row>
    <row r="645" spans="1:7">
      <c r="A645" s="622"/>
      <c r="B645" s="622">
        <f t="shared" si="20"/>
        <v>2.1840277777769601</v>
      </c>
      <c r="F645" s="622"/>
      <c r="G645" s="622">
        <f t="shared" si="21"/>
        <v>2.1840277777769601</v>
      </c>
    </row>
    <row r="646" spans="1:7">
      <c r="A646" s="622"/>
      <c r="B646" s="622">
        <f t="shared" si="20"/>
        <v>2.1874999999991802</v>
      </c>
      <c r="F646" s="622"/>
      <c r="G646" s="622">
        <f t="shared" si="21"/>
        <v>2.1874999999991802</v>
      </c>
    </row>
    <row r="647" spans="1:7">
      <c r="A647" s="622"/>
      <c r="B647" s="622">
        <f t="shared" si="20"/>
        <v>2.1909722222213999</v>
      </c>
      <c r="F647" s="622"/>
      <c r="G647" s="622">
        <f t="shared" si="21"/>
        <v>2.1909722222213999</v>
      </c>
    </row>
    <row r="648" spans="1:7">
      <c r="A648" s="622"/>
      <c r="B648" s="622">
        <f t="shared" si="20"/>
        <v>2.19444444444362</v>
      </c>
      <c r="F648" s="622"/>
      <c r="G648" s="622">
        <f t="shared" si="21"/>
        <v>2.19444444444362</v>
      </c>
    </row>
    <row r="649" spans="1:7">
      <c r="A649" s="622"/>
      <c r="B649" s="622">
        <f t="shared" si="20"/>
        <v>2.1979166666658401</v>
      </c>
      <c r="F649" s="622"/>
      <c r="G649" s="622">
        <f t="shared" si="21"/>
        <v>2.1979166666658401</v>
      </c>
    </row>
    <row r="650" spans="1:7">
      <c r="A650" s="622"/>
      <c r="B650" s="622">
        <f t="shared" si="20"/>
        <v>2.2013888888880602</v>
      </c>
      <c r="F650" s="622"/>
      <c r="G650" s="622">
        <f t="shared" si="21"/>
        <v>2.2013888888880602</v>
      </c>
    </row>
    <row r="651" spans="1:7">
      <c r="A651" s="622"/>
      <c r="B651" s="622">
        <f t="shared" si="20"/>
        <v>2.2048611111102798</v>
      </c>
      <c r="F651" s="622"/>
      <c r="G651" s="622">
        <f t="shared" si="21"/>
        <v>2.2048611111102798</v>
      </c>
    </row>
    <row r="652" spans="1:7">
      <c r="A652" s="622"/>
      <c r="B652" s="622">
        <f t="shared" si="20"/>
        <v>2.2083333333324999</v>
      </c>
      <c r="F652" s="622"/>
      <c r="G652" s="622">
        <f t="shared" si="21"/>
        <v>2.2083333333324999</v>
      </c>
    </row>
    <row r="653" spans="1:7">
      <c r="A653" s="622"/>
      <c r="B653" s="622">
        <f t="shared" si="20"/>
        <v>2.21180555555472</v>
      </c>
      <c r="F653" s="622"/>
      <c r="G653" s="622">
        <f t="shared" si="21"/>
        <v>2.21180555555472</v>
      </c>
    </row>
    <row r="654" spans="1:7">
      <c r="A654" s="622"/>
      <c r="B654" s="622">
        <f t="shared" si="20"/>
        <v>2.2152777777769401</v>
      </c>
      <c r="F654" s="622"/>
      <c r="G654" s="622">
        <f t="shared" si="21"/>
        <v>2.2152777777769401</v>
      </c>
    </row>
    <row r="655" spans="1:7">
      <c r="A655" s="622"/>
      <c r="B655" s="622">
        <f t="shared" si="20"/>
        <v>2.2187499999991598</v>
      </c>
      <c r="F655" s="622"/>
      <c r="G655" s="622">
        <f t="shared" si="21"/>
        <v>2.2187499999991598</v>
      </c>
    </row>
    <row r="656" spans="1:7">
      <c r="A656" s="622"/>
      <c r="B656" s="622">
        <f t="shared" si="20"/>
        <v>2.2222222222213799</v>
      </c>
      <c r="F656" s="622"/>
      <c r="G656" s="622">
        <f t="shared" si="21"/>
        <v>2.2222222222213799</v>
      </c>
    </row>
    <row r="657" spans="1:7">
      <c r="A657" s="622"/>
      <c r="B657" s="622">
        <f t="shared" ref="B657:B720" si="22">B656+$C$17</f>
        <v>2.2256944444436</v>
      </c>
      <c r="F657" s="622"/>
      <c r="G657" s="622">
        <f t="shared" ref="G657:G720" si="23">G656+$C$17</f>
        <v>2.2256944444436</v>
      </c>
    </row>
    <row r="658" spans="1:7">
      <c r="A658" s="622"/>
      <c r="B658" s="622">
        <f t="shared" si="22"/>
        <v>2.2291666666658201</v>
      </c>
      <c r="F658" s="622"/>
      <c r="G658" s="622">
        <f t="shared" si="23"/>
        <v>2.2291666666658201</v>
      </c>
    </row>
    <row r="659" spans="1:7">
      <c r="A659" s="622"/>
      <c r="B659" s="622">
        <f t="shared" si="22"/>
        <v>2.2326388888880402</v>
      </c>
      <c r="F659" s="622"/>
      <c r="G659" s="622">
        <f t="shared" si="23"/>
        <v>2.2326388888880402</v>
      </c>
    </row>
    <row r="660" spans="1:7">
      <c r="A660" s="622"/>
      <c r="B660" s="622">
        <f t="shared" si="22"/>
        <v>2.2361111111102598</v>
      </c>
      <c r="F660" s="622"/>
      <c r="G660" s="622">
        <f t="shared" si="23"/>
        <v>2.2361111111102598</v>
      </c>
    </row>
    <row r="661" spans="1:7">
      <c r="A661" s="622"/>
      <c r="B661" s="622">
        <f t="shared" si="22"/>
        <v>2.2395833333324799</v>
      </c>
      <c r="F661" s="622"/>
      <c r="G661" s="622">
        <f t="shared" si="23"/>
        <v>2.2395833333324799</v>
      </c>
    </row>
    <row r="662" spans="1:7">
      <c r="A662" s="622"/>
      <c r="B662" s="622">
        <f t="shared" si="22"/>
        <v>2.2430555555547</v>
      </c>
      <c r="F662" s="622"/>
      <c r="G662" s="622">
        <f t="shared" si="23"/>
        <v>2.2430555555547</v>
      </c>
    </row>
    <row r="663" spans="1:7">
      <c r="A663" s="622"/>
      <c r="B663" s="622">
        <f t="shared" si="22"/>
        <v>2.2465277777769201</v>
      </c>
      <c r="F663" s="622"/>
      <c r="G663" s="622">
        <f t="shared" si="23"/>
        <v>2.2465277777769201</v>
      </c>
    </row>
    <row r="664" spans="1:7">
      <c r="A664" s="622"/>
      <c r="B664" s="622">
        <f t="shared" si="22"/>
        <v>2.2499999999991398</v>
      </c>
      <c r="F664" s="622"/>
      <c r="G664" s="622">
        <f t="shared" si="23"/>
        <v>2.2499999999991398</v>
      </c>
    </row>
    <row r="665" spans="1:7">
      <c r="A665" s="622"/>
      <c r="B665" s="622">
        <f t="shared" si="22"/>
        <v>2.2534722222213599</v>
      </c>
      <c r="F665" s="622"/>
      <c r="G665" s="622">
        <f t="shared" si="23"/>
        <v>2.2534722222213599</v>
      </c>
    </row>
    <row r="666" spans="1:7">
      <c r="A666" s="622"/>
      <c r="B666" s="622">
        <f t="shared" si="22"/>
        <v>2.25694444444358</v>
      </c>
      <c r="F666" s="622"/>
      <c r="G666" s="622">
        <f t="shared" si="23"/>
        <v>2.25694444444358</v>
      </c>
    </row>
    <row r="667" spans="1:7">
      <c r="A667" s="622"/>
      <c r="B667" s="622">
        <f t="shared" si="22"/>
        <v>2.2604166666658001</v>
      </c>
      <c r="F667" s="622"/>
      <c r="G667" s="622">
        <f t="shared" si="23"/>
        <v>2.2604166666658001</v>
      </c>
    </row>
    <row r="668" spans="1:7">
      <c r="A668" s="622"/>
      <c r="B668" s="622">
        <f t="shared" si="22"/>
        <v>2.2638888888880202</v>
      </c>
      <c r="F668" s="622"/>
      <c r="G668" s="622">
        <f t="shared" si="23"/>
        <v>2.2638888888880202</v>
      </c>
    </row>
    <row r="669" spans="1:7">
      <c r="A669" s="622"/>
      <c r="B669" s="622">
        <f t="shared" si="22"/>
        <v>2.2673611111102399</v>
      </c>
      <c r="F669" s="622"/>
      <c r="G669" s="622">
        <f t="shared" si="23"/>
        <v>2.2673611111102399</v>
      </c>
    </row>
    <row r="670" spans="1:7">
      <c r="A670" s="622"/>
      <c r="B670" s="622">
        <f t="shared" si="22"/>
        <v>2.27083333333246</v>
      </c>
      <c r="F670" s="622"/>
      <c r="G670" s="622">
        <f t="shared" si="23"/>
        <v>2.27083333333246</v>
      </c>
    </row>
    <row r="671" spans="1:7">
      <c r="A671" s="622"/>
      <c r="B671" s="622">
        <f t="shared" si="22"/>
        <v>2.2743055555546801</v>
      </c>
      <c r="F671" s="622"/>
      <c r="G671" s="622">
        <f t="shared" si="23"/>
        <v>2.2743055555546801</v>
      </c>
    </row>
    <row r="672" spans="1:7">
      <c r="A672" s="622"/>
      <c r="B672" s="622">
        <f t="shared" si="22"/>
        <v>2.2777777777769002</v>
      </c>
      <c r="F672" s="622"/>
      <c r="G672" s="622">
        <f t="shared" si="23"/>
        <v>2.2777777777769002</v>
      </c>
    </row>
    <row r="673" spans="1:7">
      <c r="A673" s="622"/>
      <c r="B673" s="622">
        <f t="shared" si="22"/>
        <v>2.2812499999991198</v>
      </c>
      <c r="F673" s="622"/>
      <c r="G673" s="622">
        <f t="shared" si="23"/>
        <v>2.2812499999991198</v>
      </c>
    </row>
    <row r="674" spans="1:7">
      <c r="A674" s="622"/>
      <c r="B674" s="622">
        <f t="shared" si="22"/>
        <v>2.2847222222213399</v>
      </c>
      <c r="F674" s="622"/>
      <c r="G674" s="622">
        <f t="shared" si="23"/>
        <v>2.2847222222213399</v>
      </c>
    </row>
    <row r="675" spans="1:7">
      <c r="A675" s="622"/>
      <c r="B675" s="622">
        <f t="shared" si="22"/>
        <v>2.28819444444356</v>
      </c>
      <c r="F675" s="622"/>
      <c r="G675" s="622">
        <f t="shared" si="23"/>
        <v>2.28819444444356</v>
      </c>
    </row>
    <row r="676" spans="1:7">
      <c r="A676" s="622"/>
      <c r="B676" s="622">
        <f t="shared" si="22"/>
        <v>2.2916666666657801</v>
      </c>
      <c r="F676" s="622"/>
      <c r="G676" s="622">
        <f t="shared" si="23"/>
        <v>2.2916666666657801</v>
      </c>
    </row>
    <row r="677" spans="1:7">
      <c r="A677" s="622"/>
      <c r="B677" s="622">
        <f t="shared" si="22"/>
        <v>2.2951388888880002</v>
      </c>
      <c r="F677" s="622"/>
      <c r="G677" s="622">
        <f t="shared" si="23"/>
        <v>2.2951388888880002</v>
      </c>
    </row>
    <row r="678" spans="1:7">
      <c r="A678" s="622"/>
      <c r="B678" s="622">
        <f t="shared" si="22"/>
        <v>2.2986111111102199</v>
      </c>
      <c r="F678" s="622"/>
      <c r="G678" s="622">
        <f t="shared" si="23"/>
        <v>2.2986111111102199</v>
      </c>
    </row>
    <row r="679" spans="1:7">
      <c r="A679" s="622"/>
      <c r="B679" s="622">
        <f t="shared" si="22"/>
        <v>2.30208333333244</v>
      </c>
      <c r="F679" s="622"/>
      <c r="G679" s="622">
        <f t="shared" si="23"/>
        <v>2.30208333333244</v>
      </c>
    </row>
    <row r="680" spans="1:7">
      <c r="A680" s="622"/>
      <c r="B680" s="622">
        <f t="shared" si="22"/>
        <v>2.3055555555546601</v>
      </c>
      <c r="F680" s="622"/>
      <c r="G680" s="622">
        <f t="shared" si="23"/>
        <v>2.3055555555546601</v>
      </c>
    </row>
    <row r="681" spans="1:7">
      <c r="A681" s="622"/>
      <c r="B681" s="622">
        <f t="shared" si="22"/>
        <v>2.3090277777768802</v>
      </c>
      <c r="F681" s="622"/>
      <c r="G681" s="622">
        <f t="shared" si="23"/>
        <v>2.3090277777768802</v>
      </c>
    </row>
    <row r="682" spans="1:7">
      <c r="A682" s="622"/>
      <c r="B682" s="622">
        <f t="shared" si="22"/>
        <v>2.3124999999990998</v>
      </c>
      <c r="F682" s="622"/>
      <c r="G682" s="622">
        <f t="shared" si="23"/>
        <v>2.3124999999990998</v>
      </c>
    </row>
    <row r="683" spans="1:7">
      <c r="A683" s="622"/>
      <c r="B683" s="622">
        <f t="shared" si="22"/>
        <v>2.3159722222213199</v>
      </c>
      <c r="F683" s="622"/>
      <c r="G683" s="622">
        <f t="shared" si="23"/>
        <v>2.3159722222213199</v>
      </c>
    </row>
    <row r="684" spans="1:7">
      <c r="A684" s="622"/>
      <c r="B684" s="622">
        <f t="shared" si="22"/>
        <v>2.31944444444354</v>
      </c>
      <c r="F684" s="622"/>
      <c r="G684" s="622">
        <f t="shared" si="23"/>
        <v>2.31944444444354</v>
      </c>
    </row>
    <row r="685" spans="1:7">
      <c r="A685" s="622"/>
      <c r="B685" s="622">
        <f t="shared" si="22"/>
        <v>2.3229166666657601</v>
      </c>
      <c r="F685" s="622"/>
      <c r="G685" s="622">
        <f t="shared" si="23"/>
        <v>2.3229166666657601</v>
      </c>
    </row>
    <row r="686" spans="1:7">
      <c r="A686" s="622"/>
      <c r="B686" s="622">
        <f t="shared" si="22"/>
        <v>2.3263888888879798</v>
      </c>
      <c r="F686" s="622"/>
      <c r="G686" s="622">
        <f t="shared" si="23"/>
        <v>2.3263888888879798</v>
      </c>
    </row>
    <row r="687" spans="1:7">
      <c r="A687" s="622"/>
      <c r="B687" s="622">
        <f t="shared" si="22"/>
        <v>2.3298611111101999</v>
      </c>
      <c r="F687" s="622"/>
      <c r="G687" s="622">
        <f t="shared" si="23"/>
        <v>2.3298611111101999</v>
      </c>
    </row>
    <row r="688" spans="1:7">
      <c r="A688" s="622"/>
      <c r="B688" s="622">
        <f t="shared" si="22"/>
        <v>2.33333333333242</v>
      </c>
      <c r="F688" s="622"/>
      <c r="G688" s="622">
        <f t="shared" si="23"/>
        <v>2.33333333333242</v>
      </c>
    </row>
    <row r="689" spans="1:7">
      <c r="A689" s="622"/>
      <c r="B689" s="622">
        <f t="shared" si="22"/>
        <v>2.3368055555546401</v>
      </c>
      <c r="F689" s="622"/>
      <c r="G689" s="622">
        <f t="shared" si="23"/>
        <v>2.3368055555546401</v>
      </c>
    </row>
    <row r="690" spans="1:7">
      <c r="A690" s="622"/>
      <c r="B690" s="622">
        <f t="shared" si="22"/>
        <v>2.3402777777768602</v>
      </c>
      <c r="F690" s="622"/>
      <c r="G690" s="622">
        <f t="shared" si="23"/>
        <v>2.3402777777768602</v>
      </c>
    </row>
    <row r="691" spans="1:7">
      <c r="A691" s="622"/>
      <c r="B691" s="622">
        <f t="shared" si="22"/>
        <v>2.3437499999990798</v>
      </c>
      <c r="F691" s="622"/>
      <c r="G691" s="622">
        <f t="shared" si="23"/>
        <v>2.3437499999990798</v>
      </c>
    </row>
    <row r="692" spans="1:7">
      <c r="A692" s="622"/>
      <c r="B692" s="622">
        <f t="shared" si="22"/>
        <v>2.3472222222212999</v>
      </c>
      <c r="F692" s="622"/>
      <c r="G692" s="622">
        <f t="shared" si="23"/>
        <v>2.3472222222212999</v>
      </c>
    </row>
    <row r="693" spans="1:7">
      <c r="A693" s="622"/>
      <c r="B693" s="622">
        <f t="shared" si="22"/>
        <v>2.35069444444352</v>
      </c>
      <c r="F693" s="622"/>
      <c r="G693" s="622">
        <f t="shared" si="23"/>
        <v>2.35069444444352</v>
      </c>
    </row>
    <row r="694" spans="1:7">
      <c r="A694" s="622"/>
      <c r="B694" s="622">
        <f t="shared" si="22"/>
        <v>2.3541666666657401</v>
      </c>
      <c r="F694" s="622"/>
      <c r="G694" s="622">
        <f t="shared" si="23"/>
        <v>2.3541666666657401</v>
      </c>
    </row>
    <row r="695" spans="1:7">
      <c r="A695" s="622"/>
      <c r="B695" s="622">
        <f t="shared" si="22"/>
        <v>2.3576388888879598</v>
      </c>
      <c r="F695" s="622"/>
      <c r="G695" s="622">
        <f t="shared" si="23"/>
        <v>2.3576388888879598</v>
      </c>
    </row>
    <row r="696" spans="1:7">
      <c r="A696" s="622"/>
      <c r="B696" s="622">
        <f t="shared" si="22"/>
        <v>2.3611111111101799</v>
      </c>
      <c r="F696" s="622"/>
      <c r="G696" s="622">
        <f t="shared" si="23"/>
        <v>2.3611111111101799</v>
      </c>
    </row>
    <row r="697" spans="1:7">
      <c r="A697" s="622"/>
      <c r="B697" s="622">
        <f t="shared" si="22"/>
        <v>2.3645833333324</v>
      </c>
      <c r="F697" s="622"/>
      <c r="G697" s="622">
        <f t="shared" si="23"/>
        <v>2.3645833333324</v>
      </c>
    </row>
    <row r="698" spans="1:7">
      <c r="A698" s="622"/>
      <c r="B698" s="622">
        <f t="shared" si="22"/>
        <v>2.3680555555546201</v>
      </c>
      <c r="F698" s="622"/>
      <c r="G698" s="622">
        <f t="shared" si="23"/>
        <v>2.3680555555546201</v>
      </c>
    </row>
    <row r="699" spans="1:7">
      <c r="A699" s="622"/>
      <c r="B699" s="622">
        <f t="shared" si="22"/>
        <v>2.3715277777768402</v>
      </c>
      <c r="F699" s="622"/>
      <c r="G699" s="622">
        <f t="shared" si="23"/>
        <v>2.3715277777768402</v>
      </c>
    </row>
    <row r="700" spans="1:7">
      <c r="A700" s="622"/>
      <c r="B700" s="622">
        <f t="shared" si="22"/>
        <v>2.3749999999990599</v>
      </c>
      <c r="F700" s="622"/>
      <c r="G700" s="622">
        <f t="shared" si="23"/>
        <v>2.3749999999990599</v>
      </c>
    </row>
    <row r="701" spans="1:7">
      <c r="A701" s="622"/>
      <c r="B701" s="622">
        <f t="shared" si="22"/>
        <v>2.37847222222128</v>
      </c>
      <c r="F701" s="622"/>
      <c r="G701" s="622">
        <f t="shared" si="23"/>
        <v>2.37847222222128</v>
      </c>
    </row>
    <row r="702" spans="1:7">
      <c r="A702" s="622"/>
      <c r="B702" s="622">
        <f t="shared" si="22"/>
        <v>2.3819444444435001</v>
      </c>
      <c r="F702" s="622"/>
      <c r="G702" s="622">
        <f t="shared" si="23"/>
        <v>2.3819444444435001</v>
      </c>
    </row>
    <row r="703" spans="1:7">
      <c r="A703" s="622"/>
      <c r="B703" s="622">
        <f t="shared" si="22"/>
        <v>2.3854166666657202</v>
      </c>
      <c r="F703" s="622"/>
      <c r="G703" s="622">
        <f t="shared" si="23"/>
        <v>2.3854166666657202</v>
      </c>
    </row>
    <row r="704" spans="1:7">
      <c r="A704" s="622"/>
      <c r="B704" s="622">
        <f t="shared" si="22"/>
        <v>2.3888888888879398</v>
      </c>
      <c r="F704" s="622"/>
      <c r="G704" s="622">
        <f t="shared" si="23"/>
        <v>2.3888888888879398</v>
      </c>
    </row>
    <row r="705" spans="1:7">
      <c r="A705" s="622"/>
      <c r="B705" s="622">
        <f t="shared" si="22"/>
        <v>2.3923611111101599</v>
      </c>
      <c r="F705" s="622"/>
      <c r="G705" s="622">
        <f t="shared" si="23"/>
        <v>2.3923611111101599</v>
      </c>
    </row>
    <row r="706" spans="1:7">
      <c r="A706" s="622"/>
      <c r="B706" s="622">
        <f t="shared" si="22"/>
        <v>2.39583333333238</v>
      </c>
      <c r="F706" s="622"/>
      <c r="G706" s="622">
        <f t="shared" si="23"/>
        <v>2.39583333333238</v>
      </c>
    </row>
    <row r="707" spans="1:7">
      <c r="A707" s="622"/>
      <c r="B707" s="622">
        <f t="shared" si="22"/>
        <v>2.3993055555546001</v>
      </c>
      <c r="F707" s="622"/>
      <c r="G707" s="622">
        <f t="shared" si="23"/>
        <v>2.3993055555546001</v>
      </c>
    </row>
    <row r="708" spans="1:7">
      <c r="A708" s="622"/>
      <c r="B708" s="622">
        <f t="shared" si="22"/>
        <v>2.4027777777768198</v>
      </c>
      <c r="F708" s="622"/>
      <c r="G708" s="622">
        <f t="shared" si="23"/>
        <v>2.4027777777768198</v>
      </c>
    </row>
    <row r="709" spans="1:7">
      <c r="A709" s="622"/>
      <c r="B709" s="622">
        <f t="shared" si="22"/>
        <v>2.4062499999990399</v>
      </c>
      <c r="F709" s="622"/>
      <c r="G709" s="622">
        <f t="shared" si="23"/>
        <v>2.4062499999990399</v>
      </c>
    </row>
    <row r="710" spans="1:7">
      <c r="A710" s="622"/>
      <c r="B710" s="622">
        <f t="shared" si="22"/>
        <v>2.40972222222126</v>
      </c>
      <c r="F710" s="622"/>
      <c r="G710" s="622">
        <f t="shared" si="23"/>
        <v>2.40972222222126</v>
      </c>
    </row>
    <row r="711" spans="1:7">
      <c r="A711" s="622"/>
      <c r="B711" s="622">
        <f t="shared" si="22"/>
        <v>2.4131944444434801</v>
      </c>
      <c r="F711" s="622"/>
      <c r="G711" s="622">
        <f t="shared" si="23"/>
        <v>2.4131944444434801</v>
      </c>
    </row>
    <row r="712" spans="1:7">
      <c r="A712" s="622"/>
      <c r="B712" s="622">
        <f t="shared" si="22"/>
        <v>2.4166666666657002</v>
      </c>
      <c r="F712" s="622"/>
      <c r="G712" s="622">
        <f t="shared" si="23"/>
        <v>2.4166666666657002</v>
      </c>
    </row>
    <row r="713" spans="1:7">
      <c r="A713" s="622"/>
      <c r="B713" s="622">
        <f t="shared" si="22"/>
        <v>2.4201388888879198</v>
      </c>
      <c r="F713" s="622"/>
      <c r="G713" s="622">
        <f t="shared" si="23"/>
        <v>2.4201388888879198</v>
      </c>
    </row>
    <row r="714" spans="1:7">
      <c r="A714" s="622"/>
      <c r="B714" s="622">
        <f t="shared" si="22"/>
        <v>2.4236111111101399</v>
      </c>
      <c r="F714" s="622"/>
      <c r="G714" s="622">
        <f t="shared" si="23"/>
        <v>2.4236111111101399</v>
      </c>
    </row>
    <row r="715" spans="1:7">
      <c r="A715" s="622"/>
      <c r="B715" s="622">
        <f t="shared" si="22"/>
        <v>2.42708333333236</v>
      </c>
      <c r="F715" s="622"/>
      <c r="G715" s="622">
        <f t="shared" si="23"/>
        <v>2.42708333333236</v>
      </c>
    </row>
    <row r="716" spans="1:7">
      <c r="A716" s="622"/>
      <c r="B716" s="622">
        <f t="shared" si="22"/>
        <v>2.4305555555545801</v>
      </c>
      <c r="F716" s="622"/>
      <c r="G716" s="622">
        <f t="shared" si="23"/>
        <v>2.4305555555545801</v>
      </c>
    </row>
    <row r="717" spans="1:7">
      <c r="A717" s="622"/>
      <c r="B717" s="622">
        <f t="shared" si="22"/>
        <v>2.4340277777767998</v>
      </c>
      <c r="F717" s="622"/>
      <c r="G717" s="622">
        <f t="shared" si="23"/>
        <v>2.4340277777767998</v>
      </c>
    </row>
    <row r="718" spans="1:7">
      <c r="A718" s="622"/>
      <c r="B718" s="622">
        <f t="shared" si="22"/>
        <v>2.4374999999990199</v>
      </c>
      <c r="F718" s="622"/>
      <c r="G718" s="622">
        <f t="shared" si="23"/>
        <v>2.4374999999990199</v>
      </c>
    </row>
    <row r="719" spans="1:7">
      <c r="A719" s="622"/>
      <c r="B719" s="622">
        <f t="shared" si="22"/>
        <v>2.44097222222124</v>
      </c>
      <c r="F719" s="622"/>
      <c r="G719" s="622">
        <f t="shared" si="23"/>
        <v>2.44097222222124</v>
      </c>
    </row>
    <row r="720" spans="1:7">
      <c r="A720" s="622"/>
      <c r="B720" s="622">
        <f t="shared" si="22"/>
        <v>2.4444444444434601</v>
      </c>
      <c r="F720" s="622"/>
      <c r="G720" s="622">
        <f t="shared" si="23"/>
        <v>2.4444444444434601</v>
      </c>
    </row>
    <row r="721" spans="1:7">
      <c r="A721" s="622"/>
      <c r="B721" s="622">
        <f t="shared" ref="B721:B735" si="24">B720+$C$17</f>
        <v>2.4479166666656802</v>
      </c>
      <c r="F721" s="622"/>
      <c r="G721" s="622">
        <f t="shared" ref="G721:G735" si="25">G720+$C$17</f>
        <v>2.4479166666656802</v>
      </c>
    </row>
    <row r="722" spans="1:7">
      <c r="A722" s="622"/>
      <c r="B722" s="622">
        <f t="shared" si="24"/>
        <v>2.4513888888878999</v>
      </c>
      <c r="F722" s="622"/>
      <c r="G722" s="622">
        <f t="shared" si="25"/>
        <v>2.4513888888878999</v>
      </c>
    </row>
    <row r="723" spans="1:7">
      <c r="A723" s="622"/>
      <c r="B723" s="622">
        <f t="shared" si="24"/>
        <v>2.45486111111012</v>
      </c>
      <c r="F723" s="622"/>
      <c r="G723" s="622">
        <f t="shared" si="25"/>
        <v>2.45486111111012</v>
      </c>
    </row>
    <row r="724" spans="1:7">
      <c r="A724" s="622"/>
      <c r="B724" s="622">
        <f t="shared" si="24"/>
        <v>2.4583333333323401</v>
      </c>
      <c r="F724" s="622"/>
      <c r="G724" s="622">
        <f t="shared" si="25"/>
        <v>2.4583333333323401</v>
      </c>
    </row>
    <row r="725" spans="1:7">
      <c r="A725" s="622"/>
      <c r="B725" s="622">
        <f t="shared" si="24"/>
        <v>2.4618055555545602</v>
      </c>
      <c r="F725" s="622"/>
      <c r="G725" s="622">
        <f t="shared" si="25"/>
        <v>2.4618055555545602</v>
      </c>
    </row>
    <row r="726" spans="1:7">
      <c r="A726" s="622"/>
      <c r="B726" s="622">
        <f t="shared" si="24"/>
        <v>2.4652777777767798</v>
      </c>
      <c r="F726" s="622"/>
      <c r="G726" s="622">
        <f t="shared" si="25"/>
        <v>2.4652777777767798</v>
      </c>
    </row>
    <row r="727" spans="1:7">
      <c r="B727" s="622">
        <f t="shared" si="24"/>
        <v>2.4687499999989999</v>
      </c>
      <c r="G727" s="622">
        <f t="shared" si="25"/>
        <v>2.4687499999989999</v>
      </c>
    </row>
    <row r="728" spans="1:7">
      <c r="B728" s="622">
        <f t="shared" si="24"/>
        <v>2.47222222222122</v>
      </c>
      <c r="G728" s="622">
        <f t="shared" si="25"/>
        <v>2.47222222222122</v>
      </c>
    </row>
    <row r="729" spans="1:7">
      <c r="B729" s="622">
        <f t="shared" si="24"/>
        <v>2.4756944444434401</v>
      </c>
      <c r="G729" s="622">
        <f t="shared" si="25"/>
        <v>2.4756944444434401</v>
      </c>
    </row>
    <row r="730" spans="1:7">
      <c r="B730" s="622">
        <f t="shared" si="24"/>
        <v>2.4791666666656602</v>
      </c>
      <c r="G730" s="622">
        <f t="shared" si="25"/>
        <v>2.4791666666656602</v>
      </c>
    </row>
    <row r="731" spans="1:7">
      <c r="B731" s="622">
        <f t="shared" si="24"/>
        <v>2.4826388888878799</v>
      </c>
      <c r="G731" s="622">
        <f t="shared" si="25"/>
        <v>2.4826388888878799</v>
      </c>
    </row>
    <row r="732" spans="1:7">
      <c r="B732" s="622">
        <f t="shared" si="24"/>
        <v>2.4861111111101</v>
      </c>
      <c r="G732" s="622">
        <f t="shared" si="25"/>
        <v>2.4861111111101</v>
      </c>
    </row>
    <row r="733" spans="1:7">
      <c r="B733" s="622">
        <f t="shared" si="24"/>
        <v>2.4895833333323201</v>
      </c>
      <c r="G733" s="622">
        <f t="shared" si="25"/>
        <v>2.4895833333323201</v>
      </c>
    </row>
    <row r="734" spans="1:7">
      <c r="B734" s="622">
        <f t="shared" si="24"/>
        <v>2.4930555555545402</v>
      </c>
      <c r="G734" s="622">
        <f t="shared" si="25"/>
        <v>2.4930555555545402</v>
      </c>
    </row>
    <row r="735" spans="1:7">
      <c r="B735" s="622">
        <f t="shared" si="24"/>
        <v>2.4965277777767598</v>
      </c>
      <c r="G735" s="622">
        <f t="shared" si="25"/>
        <v>2.4965277777767598</v>
      </c>
    </row>
  </sheetData>
  <sheetProtection password="C9F9" sheet="1" objects="1" scenarios="1" pivotTables="0"/>
  <pageMargins left="0.7" right="0.7" top="0.75" bottom="0.75" header="0.3" footer="0.3"/>
  <pageSetup paperSize="9" orientation="portrait" r:id="rId1"/>
  <headerFooter>
    <oddHeader>&amp;C&amp;16 TOURNOI EXCEL&amp;L&amp;G</oddHeader>
    <oddFooter>&amp;C&amp;8 SPONSOR DE VOTRE CLUB&amp;R&amp;2Planing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34"/>
  <sheetViews>
    <sheetView topLeftCell="R1" workbookViewId="0">
      <selection activeCell="AH1" sqref="AH1"/>
    </sheetView>
  </sheetViews>
  <sheetFormatPr baseColWidth="10" defaultRowHeight="12.75"/>
  <sheetData>
    <row r="1" spans="1:35">
      <c r="A1" s="688" t="s">
        <v>229</v>
      </c>
      <c r="C1" s="686">
        <v>27</v>
      </c>
      <c r="D1">
        <v>7</v>
      </c>
      <c r="E1">
        <v>20</v>
      </c>
      <c r="F1">
        <v>18</v>
      </c>
      <c r="G1">
        <v>1</v>
      </c>
      <c r="H1">
        <v>10</v>
      </c>
      <c r="I1">
        <v>29</v>
      </c>
      <c r="J1">
        <v>15</v>
      </c>
      <c r="K1">
        <v>25</v>
      </c>
      <c r="L1">
        <v>28</v>
      </c>
      <c r="M1">
        <v>32</v>
      </c>
      <c r="N1">
        <v>5</v>
      </c>
      <c r="O1">
        <v>30</v>
      </c>
      <c r="P1">
        <v>31</v>
      </c>
      <c r="Q1">
        <v>8</v>
      </c>
      <c r="R1">
        <v>2</v>
      </c>
      <c r="S1">
        <v>17</v>
      </c>
      <c r="T1">
        <v>19</v>
      </c>
      <c r="U1">
        <v>6</v>
      </c>
      <c r="V1">
        <v>14</v>
      </c>
      <c r="W1">
        <v>9</v>
      </c>
      <c r="X1">
        <v>3</v>
      </c>
      <c r="Y1">
        <v>22</v>
      </c>
      <c r="Z1">
        <v>23</v>
      </c>
      <c r="AA1">
        <v>26</v>
      </c>
      <c r="AB1">
        <v>24</v>
      </c>
      <c r="AC1">
        <v>4</v>
      </c>
      <c r="AD1">
        <v>21</v>
      </c>
      <c r="AE1">
        <v>12</v>
      </c>
      <c r="AF1">
        <v>11</v>
      </c>
      <c r="AG1">
        <v>13</v>
      </c>
      <c r="AH1">
        <v>16</v>
      </c>
    </row>
    <row r="2" spans="1:35">
      <c r="C2">
        <f>VLOOKUP(C1,$AH$3:$AI$34,2,FALSE)</f>
        <v>27</v>
      </c>
      <c r="D2" t="str">
        <f t="shared" ref="D2:AH2" si="0">VLOOKUP(D1,$AH$3:$AI$34,2,FALSE)</f>
        <v>7</v>
      </c>
      <c r="E2">
        <f t="shared" si="0"/>
        <v>20</v>
      </c>
      <c r="F2">
        <f t="shared" si="0"/>
        <v>18</v>
      </c>
      <c r="G2" t="str">
        <f t="shared" si="0"/>
        <v>1</v>
      </c>
      <c r="H2">
        <f t="shared" si="0"/>
        <v>10</v>
      </c>
      <c r="I2">
        <f t="shared" si="0"/>
        <v>29</v>
      </c>
      <c r="J2">
        <f t="shared" si="0"/>
        <v>15</v>
      </c>
      <c r="K2">
        <f t="shared" si="0"/>
        <v>25</v>
      </c>
      <c r="L2">
        <f t="shared" si="0"/>
        <v>28</v>
      </c>
      <c r="M2">
        <f t="shared" si="0"/>
        <v>0</v>
      </c>
      <c r="N2" t="str">
        <f t="shared" si="0"/>
        <v>5</v>
      </c>
      <c r="O2">
        <f t="shared" si="0"/>
        <v>30</v>
      </c>
      <c r="P2">
        <f t="shared" si="0"/>
        <v>0</v>
      </c>
      <c r="Q2">
        <f t="shared" si="0"/>
        <v>8</v>
      </c>
      <c r="R2" t="str">
        <f t="shared" si="0"/>
        <v>2</v>
      </c>
      <c r="S2">
        <f t="shared" si="0"/>
        <v>17</v>
      </c>
      <c r="T2">
        <f t="shared" si="0"/>
        <v>19</v>
      </c>
      <c r="U2" t="str">
        <f t="shared" si="0"/>
        <v>6</v>
      </c>
      <c r="V2">
        <f t="shared" si="0"/>
        <v>14</v>
      </c>
      <c r="W2" t="str">
        <f t="shared" si="0"/>
        <v>9</v>
      </c>
      <c r="X2">
        <f t="shared" si="0"/>
        <v>3</v>
      </c>
      <c r="Y2">
        <f t="shared" si="0"/>
        <v>22</v>
      </c>
      <c r="Z2">
        <f t="shared" si="0"/>
        <v>23</v>
      </c>
      <c r="AA2">
        <f t="shared" si="0"/>
        <v>26</v>
      </c>
      <c r="AB2">
        <f t="shared" si="0"/>
        <v>24</v>
      </c>
      <c r="AC2" t="str">
        <f t="shared" si="0"/>
        <v>4</v>
      </c>
      <c r="AD2">
        <f t="shared" si="0"/>
        <v>21</v>
      </c>
      <c r="AE2">
        <f t="shared" si="0"/>
        <v>12</v>
      </c>
      <c r="AF2">
        <f t="shared" si="0"/>
        <v>11</v>
      </c>
      <c r="AG2">
        <f t="shared" si="0"/>
        <v>13</v>
      </c>
      <c r="AH2">
        <f t="shared" si="0"/>
        <v>16</v>
      </c>
    </row>
    <row r="3" spans="1:35"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  <c r="L3">
        <v>10</v>
      </c>
      <c r="M3">
        <v>11</v>
      </c>
      <c r="N3">
        <v>12</v>
      </c>
      <c r="O3">
        <v>13</v>
      </c>
      <c r="P3">
        <v>14</v>
      </c>
      <c r="Q3">
        <v>15</v>
      </c>
      <c r="R3">
        <v>16</v>
      </c>
      <c r="S3">
        <v>17</v>
      </c>
      <c r="T3">
        <v>18</v>
      </c>
      <c r="U3">
        <v>19</v>
      </c>
      <c r="V3">
        <v>20</v>
      </c>
      <c r="W3">
        <v>21</v>
      </c>
      <c r="X3">
        <v>22</v>
      </c>
      <c r="Y3">
        <v>23</v>
      </c>
      <c r="Z3">
        <v>24</v>
      </c>
      <c r="AA3">
        <v>25</v>
      </c>
      <c r="AB3">
        <v>26</v>
      </c>
      <c r="AC3">
        <v>27</v>
      </c>
      <c r="AD3">
        <v>28</v>
      </c>
      <c r="AE3">
        <v>29</v>
      </c>
      <c r="AF3">
        <v>30</v>
      </c>
      <c r="AG3">
        <v>31</v>
      </c>
      <c r="AH3">
        <v>1</v>
      </c>
      <c r="AI3" s="687" t="str">
        <f>ACCUEIL!F6</f>
        <v>1</v>
      </c>
    </row>
    <row r="4" spans="1:35">
      <c r="AB4">
        <v>2</v>
      </c>
      <c r="AH4">
        <v>2</v>
      </c>
      <c r="AI4" s="687" t="str">
        <f>ACCUEIL!F7</f>
        <v>2</v>
      </c>
    </row>
    <row r="5" spans="1:35">
      <c r="AB5">
        <v>3</v>
      </c>
      <c r="AH5">
        <v>3</v>
      </c>
      <c r="AI5" s="687">
        <f>ACCUEIL!F8</f>
        <v>3</v>
      </c>
    </row>
    <row r="6" spans="1:35">
      <c r="AB6">
        <v>4</v>
      </c>
      <c r="AH6">
        <v>4</v>
      </c>
      <c r="AI6" s="687" t="str">
        <f>ACCUEIL!F9</f>
        <v>4</v>
      </c>
    </row>
    <row r="7" spans="1:35">
      <c r="AB7">
        <v>5</v>
      </c>
      <c r="AH7">
        <v>5</v>
      </c>
      <c r="AI7" s="687" t="str">
        <f>ACCUEIL!F10</f>
        <v>5</v>
      </c>
    </row>
    <row r="8" spans="1:35">
      <c r="AB8">
        <v>6</v>
      </c>
      <c r="AH8">
        <v>6</v>
      </c>
      <c r="AI8" s="687" t="str">
        <f>ACCUEIL!F11</f>
        <v>6</v>
      </c>
    </row>
    <row r="9" spans="1:35">
      <c r="AB9">
        <v>7</v>
      </c>
      <c r="AH9">
        <v>7</v>
      </c>
      <c r="AI9" s="687" t="str">
        <f>ACCUEIL!F12</f>
        <v>7</v>
      </c>
    </row>
    <row r="10" spans="1:35">
      <c r="AB10">
        <v>8</v>
      </c>
      <c r="AH10">
        <v>8</v>
      </c>
      <c r="AI10" s="687">
        <f>ACCUEIL!F13</f>
        <v>8</v>
      </c>
    </row>
    <row r="11" spans="1:35">
      <c r="AB11">
        <v>9</v>
      </c>
      <c r="AH11">
        <v>9</v>
      </c>
      <c r="AI11" s="687" t="str">
        <f>ACCUEIL!F14</f>
        <v>9</v>
      </c>
    </row>
    <row r="12" spans="1:35">
      <c r="AB12">
        <v>10</v>
      </c>
      <c r="AH12">
        <v>10</v>
      </c>
      <c r="AI12" s="687">
        <f>ACCUEIL!F15</f>
        <v>10</v>
      </c>
    </row>
    <row r="13" spans="1:35">
      <c r="AB13">
        <v>11</v>
      </c>
      <c r="AH13">
        <v>11</v>
      </c>
      <c r="AI13" s="687">
        <f>ACCUEIL!F16</f>
        <v>11</v>
      </c>
    </row>
    <row r="14" spans="1:35">
      <c r="AB14">
        <v>12</v>
      </c>
      <c r="AH14">
        <v>12</v>
      </c>
      <c r="AI14" s="687">
        <f>ACCUEIL!F17</f>
        <v>12</v>
      </c>
    </row>
    <row r="15" spans="1:35">
      <c r="AB15">
        <v>13</v>
      </c>
      <c r="AH15">
        <v>13</v>
      </c>
      <c r="AI15" s="687">
        <f>ACCUEIL!F18</f>
        <v>13</v>
      </c>
    </row>
    <row r="16" spans="1:35">
      <c r="AB16">
        <v>14</v>
      </c>
      <c r="AH16">
        <v>14</v>
      </c>
      <c r="AI16" s="687">
        <f>ACCUEIL!F19</f>
        <v>14</v>
      </c>
    </row>
    <row r="17" spans="28:35">
      <c r="AB17">
        <v>15</v>
      </c>
      <c r="AH17">
        <v>15</v>
      </c>
      <c r="AI17" s="687">
        <f>ACCUEIL!F20</f>
        <v>15</v>
      </c>
    </row>
    <row r="18" spans="28:35">
      <c r="AB18">
        <v>16</v>
      </c>
      <c r="AH18">
        <v>16</v>
      </c>
      <c r="AI18" s="687">
        <f>ACCUEIL!F21</f>
        <v>16</v>
      </c>
    </row>
    <row r="19" spans="28:35">
      <c r="AB19">
        <v>17</v>
      </c>
      <c r="AH19">
        <v>17</v>
      </c>
      <c r="AI19" s="687">
        <f>ACCUEIL!F22</f>
        <v>17</v>
      </c>
    </row>
    <row r="20" spans="28:35">
      <c r="AB20">
        <v>18</v>
      </c>
      <c r="AH20">
        <v>18</v>
      </c>
      <c r="AI20" s="687">
        <f>ACCUEIL!F23</f>
        <v>18</v>
      </c>
    </row>
    <row r="21" spans="28:35">
      <c r="AB21">
        <v>19</v>
      </c>
      <c r="AH21">
        <v>19</v>
      </c>
      <c r="AI21" s="687">
        <f>ACCUEIL!F24</f>
        <v>19</v>
      </c>
    </row>
    <row r="22" spans="28:35">
      <c r="AB22">
        <v>20</v>
      </c>
      <c r="AH22">
        <v>20</v>
      </c>
      <c r="AI22" s="687">
        <f>ACCUEIL!F25</f>
        <v>20</v>
      </c>
    </row>
    <row r="23" spans="28:35">
      <c r="AB23">
        <v>21</v>
      </c>
      <c r="AH23">
        <v>21</v>
      </c>
      <c r="AI23" s="687">
        <f>ACCUEIL!F26</f>
        <v>21</v>
      </c>
    </row>
    <row r="24" spans="28:35">
      <c r="AB24">
        <v>22</v>
      </c>
      <c r="AH24">
        <v>22</v>
      </c>
      <c r="AI24" s="687">
        <f>ACCUEIL!F27</f>
        <v>22</v>
      </c>
    </row>
    <row r="25" spans="28:35">
      <c r="AB25">
        <v>23</v>
      </c>
      <c r="AH25">
        <v>23</v>
      </c>
      <c r="AI25" s="687">
        <f>ACCUEIL!F28</f>
        <v>23</v>
      </c>
    </row>
    <row r="26" spans="28:35">
      <c r="AB26">
        <v>24</v>
      </c>
      <c r="AH26">
        <v>24</v>
      </c>
      <c r="AI26" s="687">
        <f>ACCUEIL!F29</f>
        <v>24</v>
      </c>
    </row>
    <row r="27" spans="28:35">
      <c r="AB27">
        <v>25</v>
      </c>
      <c r="AH27">
        <v>25</v>
      </c>
      <c r="AI27" s="687">
        <f>ACCUEIL!F30</f>
        <v>25</v>
      </c>
    </row>
    <row r="28" spans="28:35">
      <c r="AB28">
        <v>26</v>
      </c>
      <c r="AH28">
        <v>26</v>
      </c>
      <c r="AI28" s="687">
        <f>ACCUEIL!F31</f>
        <v>26</v>
      </c>
    </row>
    <row r="29" spans="28:35">
      <c r="AH29">
        <v>27</v>
      </c>
      <c r="AI29" s="687">
        <f>ACCUEIL!F32</f>
        <v>27</v>
      </c>
    </row>
    <row r="30" spans="28:35">
      <c r="AH30">
        <v>28</v>
      </c>
      <c r="AI30" s="687">
        <f>ACCUEIL!F33</f>
        <v>28</v>
      </c>
    </row>
    <row r="31" spans="28:35">
      <c r="AH31">
        <v>29</v>
      </c>
      <c r="AI31" s="687">
        <f>ACCUEIL!F34</f>
        <v>29</v>
      </c>
    </row>
    <row r="32" spans="28:35">
      <c r="AH32">
        <v>30</v>
      </c>
      <c r="AI32" s="687">
        <f>ACCUEIL!F35</f>
        <v>30</v>
      </c>
    </row>
    <row r="33" spans="34:35">
      <c r="AH33">
        <v>31</v>
      </c>
      <c r="AI33" s="687">
        <f>ACCUEIL!F36</f>
        <v>0</v>
      </c>
    </row>
    <row r="34" spans="34:35">
      <c r="AH34">
        <v>32</v>
      </c>
      <c r="AI34" s="687">
        <f>ACCUEIL!F37</f>
        <v>0</v>
      </c>
    </row>
  </sheetData>
  <sheetProtection password="C9F9" sheet="1" objects="1" scenarios="1" autoFilter="0"/>
  <pageMargins left="0.7" right="0.7" top="0.75" bottom="0.75" header="0.3" footer="0.3"/>
  <pageSetup paperSize="9" orientation="portrait" verticalDpi="300" r:id="rId1"/>
  <headerFooter>
    <oddHeader>&amp;C&amp;16 TOURNOI EXCEL&amp;L&amp;G</oddHeader>
    <oddFooter>&amp;C&amp;8 SPONSOR DE VOTRE CLUB&amp;R&amp;2Planing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5" name="Button 1">
              <controlPr defaultSize="0" print="0" autoFill="0" autoPict="0" macro="[0]!Distribuer">
                <anchor moveWithCells="1" sizeWithCells="1">
                  <from>
                    <xdr:col>0</xdr:col>
                    <xdr:colOff>457200</xdr:colOff>
                    <xdr:row>3</xdr:row>
                    <xdr:rowOff>133350</xdr:rowOff>
                  </from>
                  <to>
                    <xdr:col>2</xdr:col>
                    <xdr:colOff>266700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tabColor theme="7" tint="-0.249977111117893"/>
    <pageSetUpPr fitToPage="1"/>
  </sheetPr>
  <dimension ref="A1:S42"/>
  <sheetViews>
    <sheetView showGridLines="0" showRowColHeaders="0" showRuler="0" view="pageBreakPreview" zoomScale="95" zoomScaleNormal="131" zoomScaleSheetLayoutView="95" zoomScalePageLayoutView="50" workbookViewId="0">
      <selection activeCell="D7" sqref="D7"/>
    </sheetView>
  </sheetViews>
  <sheetFormatPr baseColWidth="10" defaultRowHeight="12.75"/>
  <cols>
    <col min="1" max="1" width="25" customWidth="1"/>
    <col min="2" max="2" width="12" customWidth="1"/>
    <col min="3" max="3" width="15.28515625" customWidth="1"/>
    <col min="4" max="4" width="38" style="159" customWidth="1"/>
    <col min="5" max="5" width="4" customWidth="1"/>
    <col min="6" max="6" width="16.140625" customWidth="1"/>
    <col min="7" max="7" width="4.140625" customWidth="1"/>
    <col min="8" max="8" width="16.140625" customWidth="1"/>
    <col min="9" max="10" width="15.7109375" customWidth="1"/>
  </cols>
  <sheetData>
    <row r="1" spans="1:19" ht="12.75" customHeight="1">
      <c r="A1" s="974" t="s">
        <v>210</v>
      </c>
      <c r="B1" s="974"/>
      <c r="C1" s="974"/>
      <c r="D1" s="974"/>
      <c r="E1" s="689"/>
      <c r="F1" s="689"/>
      <c r="G1" s="690"/>
      <c r="H1" s="691"/>
      <c r="I1" s="971" t="s">
        <v>260</v>
      </c>
      <c r="J1" s="971"/>
    </row>
    <row r="2" spans="1:19" ht="12.75" customHeight="1">
      <c r="A2" s="974"/>
      <c r="B2" s="974"/>
      <c r="C2" s="974"/>
      <c r="D2" s="974"/>
      <c r="E2" s="689"/>
      <c r="F2" s="689"/>
      <c r="G2" s="690"/>
      <c r="H2" s="692" t="s">
        <v>230</v>
      </c>
      <c r="I2" s="971"/>
      <c r="J2" s="971"/>
      <c r="S2" s="589"/>
    </row>
    <row r="3" spans="1:19" ht="12.75" customHeight="1">
      <c r="A3" s="974"/>
      <c r="B3" s="974"/>
      <c r="C3" s="974"/>
      <c r="D3" s="974"/>
      <c r="E3" s="689"/>
      <c r="F3" s="689"/>
      <c r="G3" s="690"/>
      <c r="H3" s="693">
        <v>0</v>
      </c>
      <c r="I3" s="971"/>
      <c r="J3" s="971"/>
    </row>
    <row r="4" spans="1:19">
      <c r="A4" s="978" t="s">
        <v>211</v>
      </c>
      <c r="B4" s="978"/>
      <c r="C4" s="982" t="s">
        <v>212</v>
      </c>
      <c r="D4" s="982"/>
      <c r="E4" s="694"/>
      <c r="F4" s="694"/>
      <c r="G4" s="690"/>
      <c r="H4" s="695"/>
      <c r="I4" s="971"/>
      <c r="J4" s="971"/>
    </row>
    <row r="5" spans="1:19" ht="13.5" thickBot="1">
      <c r="A5" s="590"/>
      <c r="B5" s="590"/>
      <c r="C5" s="593"/>
      <c r="D5" s="594"/>
      <c r="E5" s="694"/>
      <c r="F5" s="696" t="s">
        <v>231</v>
      </c>
      <c r="G5" s="697"/>
      <c r="H5" s="698" t="s">
        <v>232</v>
      </c>
      <c r="I5" s="971"/>
      <c r="J5" s="971"/>
    </row>
    <row r="6" spans="1:19" ht="18" customHeight="1" thickBot="1">
      <c r="A6" s="591" t="s">
        <v>14</v>
      </c>
      <c r="B6" s="629">
        <f>Feuil1!B2</f>
        <v>1.375</v>
      </c>
      <c r="C6" s="597" t="s">
        <v>217</v>
      </c>
      <c r="D6" s="636" t="s">
        <v>355</v>
      </c>
      <c r="E6" s="699"/>
      <c r="F6" s="700" t="s">
        <v>233</v>
      </c>
      <c r="G6" s="697">
        <v>1</v>
      </c>
      <c r="H6" s="701">
        <f>Feuil2!C2</f>
        <v>27</v>
      </c>
      <c r="I6" s="719"/>
      <c r="J6" s="719"/>
    </row>
    <row r="7" spans="1:19" ht="18" customHeight="1" thickBot="1">
      <c r="A7" s="592" t="s">
        <v>213</v>
      </c>
      <c r="B7" s="629">
        <f>Feuil1!E2</f>
        <v>1.38888888888889E-2</v>
      </c>
      <c r="C7" s="597" t="s">
        <v>218</v>
      </c>
      <c r="D7" s="636" t="s">
        <v>240</v>
      </c>
      <c r="E7" s="699"/>
      <c r="F7" s="700" t="s">
        <v>234</v>
      </c>
      <c r="G7" s="697">
        <v>2</v>
      </c>
      <c r="H7" s="701" t="str">
        <f>Feuil2!$D$2</f>
        <v>7</v>
      </c>
      <c r="I7" s="716" t="s">
        <v>250</v>
      </c>
      <c r="J7" s="730">
        <v>4</v>
      </c>
    </row>
    <row r="8" spans="1:19" ht="15" customHeight="1" thickBot="1">
      <c r="A8" s="590"/>
      <c r="B8" s="602"/>
      <c r="C8" s="597" t="s">
        <v>219</v>
      </c>
      <c r="D8" s="636" t="s">
        <v>241</v>
      </c>
      <c r="E8" s="702"/>
      <c r="F8" s="703">
        <v>3</v>
      </c>
      <c r="G8" s="697">
        <v>3</v>
      </c>
      <c r="H8" s="704">
        <f>Feuil2!$E$2</f>
        <v>20</v>
      </c>
      <c r="I8" s="717" t="s">
        <v>251</v>
      </c>
      <c r="J8" s="731">
        <v>2</v>
      </c>
    </row>
    <row r="9" spans="1:19" ht="18" customHeight="1" thickBot="1">
      <c r="A9" s="591" t="s">
        <v>62</v>
      </c>
      <c r="B9" s="629">
        <f>Feuil1!G2</f>
        <v>1.5833333333333299</v>
      </c>
      <c r="C9" s="597" t="s">
        <v>220</v>
      </c>
      <c r="D9" s="636" t="s">
        <v>242</v>
      </c>
      <c r="E9" s="705"/>
      <c r="F9" s="700" t="s">
        <v>235</v>
      </c>
      <c r="G9" s="697">
        <v>4</v>
      </c>
      <c r="H9" s="704">
        <f>Feuil2!$F$2</f>
        <v>18</v>
      </c>
      <c r="I9" s="716" t="s">
        <v>252</v>
      </c>
      <c r="J9" s="732">
        <v>1</v>
      </c>
    </row>
    <row r="10" spans="1:19" ht="18" customHeight="1" thickBot="1">
      <c r="A10" s="592" t="s">
        <v>214</v>
      </c>
      <c r="B10" s="629">
        <f>Feuil1!J2</f>
        <v>1.38888888888889E-2</v>
      </c>
      <c r="C10" s="593"/>
      <c r="D10" s="594"/>
      <c r="E10" s="705"/>
      <c r="F10" s="700" t="s">
        <v>236</v>
      </c>
      <c r="G10" s="697">
        <v>5</v>
      </c>
      <c r="H10" s="701" t="str">
        <f>Feuil2!$G$2</f>
        <v>1</v>
      </c>
      <c r="I10" s="717" t="s">
        <v>253</v>
      </c>
      <c r="J10" s="733">
        <v>0</v>
      </c>
    </row>
    <row r="11" spans="1:19" ht="18" customHeight="1" thickBot="1">
      <c r="A11" s="590" t="s">
        <v>221</v>
      </c>
      <c r="B11" s="631">
        <f>Feuil1!L2</f>
        <v>6.9444444444444397E-3</v>
      </c>
      <c r="C11" s="630"/>
      <c r="D11" s="594"/>
      <c r="E11" s="694"/>
      <c r="F11" s="700" t="s">
        <v>237</v>
      </c>
      <c r="G11" s="697">
        <v>6</v>
      </c>
      <c r="H11" s="701">
        <f>Feuil2!$H$2</f>
        <v>10</v>
      </c>
      <c r="I11" s="718"/>
      <c r="J11" s="594"/>
    </row>
    <row r="12" spans="1:19" ht="24.95" customHeight="1" thickBot="1">
      <c r="A12" s="729" t="s">
        <v>215</v>
      </c>
      <c r="B12" s="979" t="s">
        <v>223</v>
      </c>
      <c r="C12" s="980"/>
      <c r="D12" s="981"/>
      <c r="E12" s="706"/>
      <c r="F12" s="700" t="s">
        <v>238</v>
      </c>
      <c r="G12" s="697">
        <v>7</v>
      </c>
      <c r="H12" s="701">
        <f>Feuil2!$I$2</f>
        <v>29</v>
      </c>
      <c r="I12" s="719"/>
      <c r="J12" s="719"/>
    </row>
    <row r="13" spans="1:19" ht="24.95" customHeight="1" thickBot="1">
      <c r="A13" s="729" t="s">
        <v>216</v>
      </c>
      <c r="B13" s="979" t="s">
        <v>262</v>
      </c>
      <c r="C13" s="980"/>
      <c r="D13" s="981"/>
      <c r="E13" s="694"/>
      <c r="F13" s="703">
        <v>8</v>
      </c>
      <c r="G13" s="697">
        <v>8</v>
      </c>
      <c r="H13" s="701">
        <f>Feuil2!$J$2</f>
        <v>15</v>
      </c>
      <c r="I13" s="719"/>
      <c r="J13" s="719"/>
    </row>
    <row r="14" spans="1:19">
      <c r="A14" s="596"/>
      <c r="B14" s="596"/>
      <c r="C14" s="596"/>
      <c r="D14" s="595"/>
      <c r="E14" s="694"/>
      <c r="F14" s="700" t="s">
        <v>239</v>
      </c>
      <c r="G14" s="697">
        <v>9</v>
      </c>
      <c r="H14" s="701">
        <f>Feuil2!$K$2</f>
        <v>25</v>
      </c>
      <c r="I14" s="719"/>
      <c r="J14" s="719"/>
    </row>
    <row r="15" spans="1:19">
      <c r="A15" s="977" t="s">
        <v>243</v>
      </c>
      <c r="B15" s="977"/>
      <c r="C15" s="977"/>
      <c r="D15" s="977"/>
      <c r="E15" s="694"/>
      <c r="F15" s="707">
        <v>10</v>
      </c>
      <c r="G15" s="697">
        <v>10</v>
      </c>
      <c r="H15" s="701">
        <f>Feuil2!$L$2</f>
        <v>28</v>
      </c>
      <c r="I15" s="719"/>
      <c r="J15" s="719"/>
    </row>
    <row r="16" spans="1:19">
      <c r="A16" s="973" t="s">
        <v>244</v>
      </c>
      <c r="B16" s="973"/>
      <c r="C16" s="973"/>
      <c r="D16" s="973"/>
      <c r="E16" s="694"/>
      <c r="F16" s="707">
        <v>11</v>
      </c>
      <c r="G16" s="697">
        <v>11</v>
      </c>
      <c r="H16" s="701">
        <f>Feuil2!$M$2</f>
        <v>0</v>
      </c>
      <c r="I16" s="719"/>
      <c r="J16" s="719"/>
    </row>
    <row r="17" spans="1:10">
      <c r="A17" s="721"/>
      <c r="B17" s="721"/>
      <c r="C17" s="722"/>
      <c r="D17" s="723"/>
      <c r="E17" s="694"/>
      <c r="F17" s="707">
        <v>12</v>
      </c>
      <c r="G17" s="697">
        <v>12</v>
      </c>
      <c r="H17" s="701" t="str">
        <f>Feuil2!$N$2</f>
        <v>5</v>
      </c>
      <c r="I17" s="719"/>
      <c r="J17" s="719"/>
    </row>
    <row r="18" spans="1:10">
      <c r="A18" s="721"/>
      <c r="B18" s="721"/>
      <c r="C18" s="722"/>
      <c r="D18" s="723"/>
      <c r="E18" s="694"/>
      <c r="F18" s="707">
        <v>13</v>
      </c>
      <c r="G18" s="697">
        <v>13</v>
      </c>
      <c r="H18" s="701">
        <f>Feuil2!$O$2</f>
        <v>30</v>
      </c>
      <c r="I18" s="720"/>
      <c r="J18" s="719"/>
    </row>
    <row r="19" spans="1:10">
      <c r="A19" s="721"/>
      <c r="B19" s="721"/>
      <c r="C19" s="721"/>
      <c r="D19" s="723"/>
      <c r="E19" s="694"/>
      <c r="F19" s="707">
        <v>14</v>
      </c>
      <c r="G19" s="697">
        <v>14</v>
      </c>
      <c r="H19" s="701">
        <f>Feuil2!$P$2</f>
        <v>0</v>
      </c>
      <c r="I19" s="720"/>
      <c r="J19" s="719"/>
    </row>
    <row r="20" spans="1:10" ht="15">
      <c r="A20" s="721"/>
      <c r="B20" s="721"/>
      <c r="C20" s="721"/>
      <c r="D20" s="723"/>
      <c r="E20" s="694"/>
      <c r="F20" s="708">
        <v>15</v>
      </c>
      <c r="G20" s="697">
        <v>15</v>
      </c>
      <c r="H20" s="701">
        <f>Feuil2!$Q$2</f>
        <v>8</v>
      </c>
      <c r="I20" s="720"/>
      <c r="J20" s="719"/>
    </row>
    <row r="21" spans="1:10" ht="15">
      <c r="A21" s="721"/>
      <c r="B21" s="721"/>
      <c r="C21" s="724"/>
      <c r="D21" s="723"/>
      <c r="E21" s="694"/>
      <c r="F21" s="708">
        <v>16</v>
      </c>
      <c r="G21" s="697">
        <v>16</v>
      </c>
      <c r="H21" s="701" t="str">
        <f>Feuil2!$R$2</f>
        <v>2</v>
      </c>
      <c r="I21" s="720"/>
      <c r="J21" s="719"/>
    </row>
    <row r="22" spans="1:10" ht="15">
      <c r="A22" s="721"/>
      <c r="B22" s="721"/>
      <c r="C22" s="721"/>
      <c r="D22" s="723"/>
      <c r="E22" s="694"/>
      <c r="F22" s="708">
        <v>17</v>
      </c>
      <c r="G22" s="697">
        <v>17</v>
      </c>
      <c r="H22" s="701">
        <f>Feuil2!$S$2</f>
        <v>17</v>
      </c>
      <c r="I22" s="720"/>
      <c r="J22" s="719"/>
    </row>
    <row r="23" spans="1:10" ht="15">
      <c r="A23" s="721"/>
      <c r="B23" s="721"/>
      <c r="C23" s="721"/>
      <c r="D23" s="723"/>
      <c r="E23" s="694"/>
      <c r="F23" s="708">
        <v>18</v>
      </c>
      <c r="G23" s="697">
        <v>18</v>
      </c>
      <c r="H23" s="701">
        <f>Feuil2!$T$2</f>
        <v>19</v>
      </c>
      <c r="I23" s="720"/>
      <c r="J23" s="719"/>
    </row>
    <row r="24" spans="1:10">
      <c r="A24" s="721"/>
      <c r="B24" s="721"/>
      <c r="C24" s="725"/>
      <c r="D24" s="723"/>
      <c r="E24" s="694"/>
      <c r="F24" s="707">
        <v>19</v>
      </c>
      <c r="G24" s="697">
        <v>19</v>
      </c>
      <c r="H24" s="701" t="str">
        <f>Feuil2!$U$2</f>
        <v>6</v>
      </c>
      <c r="I24" s="719"/>
      <c r="J24" s="719"/>
    </row>
    <row r="25" spans="1:10">
      <c r="A25" s="721"/>
      <c r="B25" s="721"/>
      <c r="C25" s="726"/>
      <c r="D25" s="723"/>
      <c r="E25" s="694"/>
      <c r="F25" s="707">
        <v>20</v>
      </c>
      <c r="G25" s="697">
        <v>20</v>
      </c>
      <c r="H25" s="701">
        <f>Feuil2!$V$2</f>
        <v>14</v>
      </c>
      <c r="I25" s="719"/>
      <c r="J25" s="719"/>
    </row>
    <row r="26" spans="1:10">
      <c r="A26" s="721"/>
      <c r="B26" s="721"/>
      <c r="C26" s="721"/>
      <c r="D26" s="723"/>
      <c r="E26" s="694"/>
      <c r="F26" s="707">
        <v>21</v>
      </c>
      <c r="G26" s="697">
        <v>21</v>
      </c>
      <c r="H26" s="701" t="str">
        <f>Feuil2!$W$2</f>
        <v>9</v>
      </c>
      <c r="I26" s="719"/>
      <c r="J26" s="719"/>
    </row>
    <row r="27" spans="1:10">
      <c r="A27" s="727"/>
      <c r="B27" s="727"/>
      <c r="C27" s="727"/>
      <c r="D27" s="728"/>
      <c r="E27" s="694"/>
      <c r="F27" s="707">
        <v>22</v>
      </c>
      <c r="G27" s="697">
        <v>22</v>
      </c>
      <c r="H27" s="701">
        <f>Feuil2!$X$2</f>
        <v>3</v>
      </c>
      <c r="I27" s="719"/>
      <c r="J27" s="719"/>
    </row>
    <row r="28" spans="1:10" ht="15">
      <c r="A28" s="727"/>
      <c r="B28" s="727"/>
      <c r="C28" s="727"/>
      <c r="D28" s="728"/>
      <c r="E28" s="694"/>
      <c r="F28" s="708">
        <v>23</v>
      </c>
      <c r="G28" s="697">
        <v>23</v>
      </c>
      <c r="H28" s="701">
        <f>Feuil2!$Y$2</f>
        <v>22</v>
      </c>
      <c r="I28" s="719"/>
      <c r="J28" s="719"/>
    </row>
    <row r="29" spans="1:10" ht="15">
      <c r="A29" s="727"/>
      <c r="B29" s="727"/>
      <c r="C29" s="727"/>
      <c r="D29" s="728"/>
      <c r="E29" s="694"/>
      <c r="F29" s="708">
        <v>24</v>
      </c>
      <c r="G29" s="709">
        <v>24</v>
      </c>
      <c r="H29" s="701">
        <f>Feuil2!$Z$2</f>
        <v>23</v>
      </c>
      <c r="I29" s="719"/>
      <c r="J29" s="719"/>
    </row>
    <row r="30" spans="1:10" ht="15">
      <c r="A30" s="727"/>
      <c r="B30" s="727"/>
      <c r="C30" s="727"/>
      <c r="D30" s="728"/>
      <c r="E30" s="694"/>
      <c r="F30" s="708">
        <v>25</v>
      </c>
      <c r="G30" s="709">
        <v>25</v>
      </c>
      <c r="H30" s="701">
        <f>Feuil2!$AA$2</f>
        <v>26</v>
      </c>
      <c r="I30" s="975" t="s">
        <v>254</v>
      </c>
      <c r="J30" s="976"/>
    </row>
    <row r="31" spans="1:10" ht="15">
      <c r="A31" s="727"/>
      <c r="B31" s="727"/>
      <c r="C31" s="727"/>
      <c r="D31" s="728"/>
      <c r="E31" s="694"/>
      <c r="F31" s="714">
        <v>26</v>
      </c>
      <c r="G31" s="709">
        <v>26</v>
      </c>
      <c r="H31" s="715">
        <f>Feuil2!$AB$2</f>
        <v>24</v>
      </c>
      <c r="I31" s="975" t="s">
        <v>255</v>
      </c>
      <c r="J31" s="976"/>
    </row>
    <row r="32" spans="1:10" ht="15">
      <c r="A32" s="727"/>
      <c r="B32" s="727"/>
      <c r="C32" s="727"/>
      <c r="D32" s="728"/>
      <c r="E32" s="694"/>
      <c r="F32" s="714">
        <v>27</v>
      </c>
      <c r="G32" s="709">
        <v>27</v>
      </c>
      <c r="H32" s="715">
        <f>Feuil2!$AC$1</f>
        <v>4</v>
      </c>
      <c r="I32" s="852"/>
      <c r="J32" s="853"/>
    </row>
    <row r="33" spans="1:10" ht="15">
      <c r="A33" s="727"/>
      <c r="B33" s="727"/>
      <c r="C33" s="727"/>
      <c r="D33" s="728"/>
      <c r="E33" s="694"/>
      <c r="F33" s="714">
        <v>28</v>
      </c>
      <c r="G33" s="709">
        <v>28</v>
      </c>
      <c r="H33" s="715">
        <f>Feuil2!$AD$1</f>
        <v>21</v>
      </c>
      <c r="I33" s="852"/>
      <c r="J33" s="853"/>
    </row>
    <row r="34" spans="1:10" ht="15">
      <c r="A34" s="727"/>
      <c r="B34" s="727"/>
      <c r="C34" s="727"/>
      <c r="D34" s="728"/>
      <c r="E34" s="694"/>
      <c r="F34" s="714">
        <v>29</v>
      </c>
      <c r="G34" s="709">
        <v>29</v>
      </c>
      <c r="H34" s="715">
        <f>Feuil2!$AE$1</f>
        <v>12</v>
      </c>
      <c r="I34" s="852"/>
      <c r="J34" s="853"/>
    </row>
    <row r="35" spans="1:10" ht="15">
      <c r="A35" s="727"/>
      <c r="B35" s="727"/>
      <c r="C35" s="727"/>
      <c r="D35" s="728"/>
      <c r="E35" s="694"/>
      <c r="F35" s="714">
        <v>30</v>
      </c>
      <c r="G35" s="709">
        <v>30</v>
      </c>
      <c r="H35" s="715">
        <f>Feuil2!$AF$1</f>
        <v>11</v>
      </c>
      <c r="I35" s="852"/>
      <c r="J35" s="853"/>
    </row>
    <row r="36" spans="1:10" ht="15">
      <c r="A36" s="727"/>
      <c r="B36" s="727"/>
      <c r="C36" s="727"/>
      <c r="D36" s="728"/>
      <c r="E36" s="694"/>
      <c r="F36" s="714"/>
      <c r="G36" s="709">
        <v>31</v>
      </c>
      <c r="H36" s="715">
        <f>Feuil2!$AG$1</f>
        <v>13</v>
      </c>
      <c r="I36" s="852"/>
      <c r="J36" s="853"/>
    </row>
    <row r="37" spans="1:10" ht="15">
      <c r="A37" s="727"/>
      <c r="B37" s="727"/>
      <c r="C37" s="727"/>
      <c r="D37" s="728"/>
      <c r="E37" s="694"/>
      <c r="F37" s="714"/>
      <c r="G37" s="709">
        <v>32</v>
      </c>
      <c r="H37" s="715">
        <f>Feuil2!$AH$1</f>
        <v>16</v>
      </c>
      <c r="I37" s="852"/>
      <c r="J37" s="853"/>
    </row>
    <row r="38" spans="1:10">
      <c r="A38" s="972" t="s">
        <v>245</v>
      </c>
      <c r="B38" s="972"/>
      <c r="C38" s="972"/>
      <c r="D38" s="972"/>
      <c r="E38" s="972"/>
      <c r="F38" s="972"/>
      <c r="G38" s="972"/>
      <c r="H38" s="972"/>
      <c r="I38" s="975" t="s">
        <v>256</v>
      </c>
      <c r="J38" s="976"/>
    </row>
    <row r="39" spans="1:10">
      <c r="A39" s="973" t="s">
        <v>246</v>
      </c>
      <c r="B39" s="973"/>
      <c r="C39" s="973"/>
      <c r="D39" s="973"/>
      <c r="E39" s="973"/>
      <c r="F39" s="973"/>
      <c r="G39" s="973"/>
      <c r="H39" s="973"/>
      <c r="I39" s="975" t="s">
        <v>257</v>
      </c>
      <c r="J39" s="976"/>
    </row>
    <row r="40" spans="1:10">
      <c r="A40" s="973" t="s">
        <v>247</v>
      </c>
      <c r="B40" s="973"/>
      <c r="C40" s="973"/>
      <c r="D40" s="973"/>
      <c r="E40" s="973"/>
      <c r="F40" s="973"/>
      <c r="G40" s="973"/>
      <c r="H40" s="973"/>
      <c r="I40" s="975" t="s">
        <v>258</v>
      </c>
      <c r="J40" s="976"/>
    </row>
    <row r="41" spans="1:10">
      <c r="A41" s="973" t="s">
        <v>248</v>
      </c>
      <c r="B41" s="973"/>
      <c r="C41" s="973"/>
      <c r="D41" s="973"/>
      <c r="E41" s="973"/>
      <c r="F41" s="973"/>
      <c r="G41" s="973"/>
      <c r="H41" s="973"/>
      <c r="I41" s="975" t="s">
        <v>259</v>
      </c>
      <c r="J41" s="976"/>
    </row>
    <row r="42" spans="1:10">
      <c r="A42" s="973" t="s">
        <v>249</v>
      </c>
      <c r="B42" s="973"/>
      <c r="C42" s="973"/>
      <c r="D42" s="973"/>
      <c r="E42" s="973"/>
      <c r="F42" s="973"/>
      <c r="G42" s="973"/>
      <c r="H42" s="973"/>
      <c r="I42" s="719"/>
      <c r="J42" s="719"/>
    </row>
  </sheetData>
  <sheetProtection password="C9F9" sheet="1" objects="1" scenarios="1" formatCells="0" formatColumns="0" formatRows="0" pivotTables="0"/>
  <mergeCells count="19">
    <mergeCell ref="A42:H42"/>
    <mergeCell ref="A15:D15"/>
    <mergeCell ref="A16:D16"/>
    <mergeCell ref="A4:B4"/>
    <mergeCell ref="B12:D12"/>
    <mergeCell ref="B13:D13"/>
    <mergeCell ref="C4:D4"/>
    <mergeCell ref="I1:J5"/>
    <mergeCell ref="A38:H38"/>
    <mergeCell ref="A39:H39"/>
    <mergeCell ref="A40:H40"/>
    <mergeCell ref="A41:H41"/>
    <mergeCell ref="A1:D3"/>
    <mergeCell ref="I30:J30"/>
    <mergeCell ref="I31:J31"/>
    <mergeCell ref="I38:J38"/>
    <mergeCell ref="I39:J39"/>
    <mergeCell ref="I40:J40"/>
    <mergeCell ref="I41:J41"/>
  </mergeCells>
  <conditionalFormatting sqref="D6:D9 B12:D13 A16 A39:H42 J7:J10 F6:F37">
    <cfRule type="containsBlanks" dxfId="1680" priority="1">
      <formula>LEN(TRIM(A6))=0</formula>
    </cfRule>
    <cfRule type="notContainsBlanks" priority="2">
      <formula>LEN(TRIM(A6))&gt;0</formula>
    </cfRule>
  </conditionalFormatting>
  <dataValidations count="1">
    <dataValidation type="time" errorStyle="information" allowBlank="1" showErrorMessage="1" sqref="I9">
      <formula1>N1</formula1>
      <formula2>N294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verticalDpi="300" r:id="rId1"/>
  <headerFooter>
    <oddHeader>&amp;C&amp;16 TOURNOI EXCEL&amp;L&amp;G</oddHeader>
    <oddFooter>&amp;C&amp;8 SPONSOR DE VOTRE CLUB&amp;R&amp;2Planing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5" name="Button 1">
              <controlPr defaultSize="0" print="0" autoFill="0" autoPict="0" macro="[0]!ENTETE">
                <anchor>
                  <from>
                    <xdr:col>2</xdr:col>
                    <xdr:colOff>990600</xdr:colOff>
                    <xdr:row>16</xdr:row>
                    <xdr:rowOff>95250</xdr:rowOff>
                  </from>
                  <to>
                    <xdr:col>3</xdr:col>
                    <xdr:colOff>2409825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6" name="Drop Down 2">
              <controlPr defaultSize="0" autoLine="0" autoPict="0" macro="[0]!ComboBox1_Change">
                <anchor>
                  <from>
                    <xdr:col>1</xdr:col>
                    <xdr:colOff>0</xdr:colOff>
                    <xdr:row>5</xdr:row>
                    <xdr:rowOff>19050</xdr:rowOff>
                  </from>
                  <to>
                    <xdr:col>1</xdr:col>
                    <xdr:colOff>771525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Drop Down 4">
              <controlPr defaultSize="0" autoLine="0" autoPict="0" macro="[0]!ComboBox2_Change">
                <anchor>
                  <from>
                    <xdr:col>1</xdr:col>
                    <xdr:colOff>9525</xdr:colOff>
                    <xdr:row>6</xdr:row>
                    <xdr:rowOff>19050</xdr:rowOff>
                  </from>
                  <to>
                    <xdr:col>1</xdr:col>
                    <xdr:colOff>771525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Drop Down 6">
              <controlPr defaultSize="0" autoLine="0" autoPict="0" macro="[0]!ComboBox1_Change">
                <anchor>
                  <from>
                    <xdr:col>1</xdr:col>
                    <xdr:colOff>19050</xdr:colOff>
                    <xdr:row>8</xdr:row>
                    <xdr:rowOff>9525</xdr:rowOff>
                  </from>
                  <to>
                    <xdr:col>1</xdr:col>
                    <xdr:colOff>781050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9" name="Drop Down 7">
              <controlPr defaultSize="0" autoLine="0" autoPict="0" macro="[0]!ComboBox2_Change">
                <anchor>
                  <from>
                    <xdr:col>1</xdr:col>
                    <xdr:colOff>19050</xdr:colOff>
                    <xdr:row>9</xdr:row>
                    <xdr:rowOff>19050</xdr:rowOff>
                  </from>
                  <to>
                    <xdr:col>1</xdr:col>
                    <xdr:colOff>781050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0" name="Drop Down 9">
              <controlPr defaultSize="0" autoLine="0" autoPict="0" macro="[0]!ComboBox2_Change">
                <anchor>
                  <from>
                    <xdr:col>1</xdr:col>
                    <xdr:colOff>19050</xdr:colOff>
                    <xdr:row>10</xdr:row>
                    <xdr:rowOff>9525</xdr:rowOff>
                  </from>
                  <to>
                    <xdr:col>1</xdr:col>
                    <xdr:colOff>781050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1" name="Button 10">
              <controlPr defaultSize="0" print="0" autoFill="0" autoPict="0" macro="[0]!JoueSon2">
                <anchor>
                  <from>
                    <xdr:col>3</xdr:col>
                    <xdr:colOff>161925</xdr:colOff>
                    <xdr:row>25</xdr:row>
                    <xdr:rowOff>152400</xdr:rowOff>
                  </from>
                  <to>
                    <xdr:col>3</xdr:col>
                    <xdr:colOff>2105025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2" name="Button 15">
              <controlPr defaultSize="0" print="0" autoFill="0" autoPict="0" macro="[0]!JoueSon1">
                <anchor>
                  <from>
                    <xdr:col>3</xdr:col>
                    <xdr:colOff>466725</xdr:colOff>
                    <xdr:row>22</xdr:row>
                    <xdr:rowOff>104775</xdr:rowOff>
                  </from>
                  <to>
                    <xdr:col>3</xdr:col>
                    <xdr:colOff>1933575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3" name="Button 16">
              <controlPr defaultSize="0" print="0" autoFill="0" autoPict="0" macro="[0]!JoueSon3">
                <anchor>
                  <from>
                    <xdr:col>3</xdr:col>
                    <xdr:colOff>409575</xdr:colOff>
                    <xdr:row>28</xdr:row>
                    <xdr:rowOff>114300</xdr:rowOff>
                  </from>
                  <to>
                    <xdr:col>3</xdr:col>
                    <xdr:colOff>1876425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4" name="Button 17">
              <controlPr defaultSize="0" print="0" autoFill="0" autoPict="0" macro="[0]!JoueSon4">
                <anchor>
                  <from>
                    <xdr:col>3</xdr:col>
                    <xdr:colOff>409575</xdr:colOff>
                    <xdr:row>31</xdr:row>
                    <xdr:rowOff>133350</xdr:rowOff>
                  </from>
                  <to>
                    <xdr:col>3</xdr:col>
                    <xdr:colOff>1876425</xdr:colOff>
                    <xdr:row>34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15" name="Button 18">
              <controlPr defaultSize="0" print="0" autoFill="0" autoPict="0" macro="[0]!Distribuer">
                <anchor moveWithCells="1">
                  <from>
                    <xdr:col>5</xdr:col>
                    <xdr:colOff>9525</xdr:colOff>
                    <xdr:row>2</xdr:row>
                    <xdr:rowOff>0</xdr:rowOff>
                  </from>
                  <to>
                    <xdr:col>6</xdr:col>
                    <xdr:colOff>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16" name="Button 23">
              <controlPr defaultSize="0" print="0" autoFill="0" autoPict="0" macro="[0]!oStart">
                <anchor moveWithCells="1" sizeWithCells="1">
                  <from>
                    <xdr:col>8</xdr:col>
                    <xdr:colOff>161925</xdr:colOff>
                    <xdr:row>15</xdr:row>
                    <xdr:rowOff>95250</xdr:rowOff>
                  </from>
                  <to>
                    <xdr:col>8</xdr:col>
                    <xdr:colOff>847725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17" name="Button 24">
              <controlPr defaultSize="0" print="0" autoFill="0" autoPict="0" macro="[0]!oStop">
                <anchor moveWithCells="1" sizeWithCells="1">
                  <from>
                    <xdr:col>8</xdr:col>
                    <xdr:colOff>161925</xdr:colOff>
                    <xdr:row>17</xdr:row>
                    <xdr:rowOff>95250</xdr:rowOff>
                  </from>
                  <to>
                    <xdr:col>8</xdr:col>
                    <xdr:colOff>847725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18" name="Button 25">
              <controlPr defaultSize="0" print="0" autoFill="0" autoPict="0" macro="[0]!oPause">
                <anchor moveWithCells="1" sizeWithCells="1">
                  <from>
                    <xdr:col>9</xdr:col>
                    <xdr:colOff>200025</xdr:colOff>
                    <xdr:row>15</xdr:row>
                    <xdr:rowOff>85725</xdr:rowOff>
                  </from>
                  <to>
                    <xdr:col>9</xdr:col>
                    <xdr:colOff>885825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19" name="Button 26">
              <controlPr defaultSize="0" print="0" autoFill="0" autoPict="0" macro="[0]!oReset">
                <anchor moveWithCells="1" sizeWithCells="1">
                  <from>
                    <xdr:col>9</xdr:col>
                    <xdr:colOff>200025</xdr:colOff>
                    <xdr:row>17</xdr:row>
                    <xdr:rowOff>104775</xdr:rowOff>
                  </from>
                  <to>
                    <xdr:col>9</xdr:col>
                    <xdr:colOff>885825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X117"/>
  <sheetViews>
    <sheetView showGridLines="0" showRowColHeaders="0" tabSelected="1" showRuler="0" zoomScale="120" zoomScaleNormal="120" workbookViewId="0">
      <selection activeCell="U44" sqref="U44:W47"/>
    </sheetView>
  </sheetViews>
  <sheetFormatPr baseColWidth="10" defaultColWidth="11.5703125" defaultRowHeight="12.75"/>
  <cols>
    <col min="1" max="1" width="1.85546875" customWidth="1"/>
    <col min="2" max="2" width="1.85546875" style="159" customWidth="1"/>
    <col min="3" max="3" width="21.85546875" customWidth="1"/>
    <col min="4" max="8" width="1.85546875" customWidth="1"/>
    <col min="9" max="9" width="21.85546875" customWidth="1"/>
    <col min="10" max="10" width="1.85546875" style="159" customWidth="1"/>
    <col min="11" max="11" width="1.85546875" customWidth="1"/>
    <col min="12" max="12" width="7.42578125" customWidth="1"/>
    <col min="13" max="13" width="1.85546875" customWidth="1"/>
    <col min="14" max="14" width="1.85546875" style="159" customWidth="1"/>
    <col min="15" max="15" width="21.85546875" customWidth="1"/>
    <col min="16" max="20" width="1.85546875" customWidth="1"/>
    <col min="21" max="21" width="21.85546875" customWidth="1"/>
    <col min="22" max="22" width="1.85546875" style="159" customWidth="1"/>
    <col min="23" max="23" width="1.85546875" customWidth="1"/>
    <col min="27" max="27" width="3" customWidth="1"/>
    <col min="28" max="28" width="2.7109375" customWidth="1"/>
    <col min="29" max="30" width="2.42578125" customWidth="1"/>
    <col min="31" max="31" width="2.5703125" customWidth="1"/>
  </cols>
  <sheetData>
    <row r="1" spans="2:23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  <c r="V1"/>
    </row>
    <row r="2" spans="2:23" ht="6" customHeight="1">
      <c r="C2" s="554"/>
      <c r="D2" s="552"/>
      <c r="E2" s="552"/>
      <c r="F2" s="552"/>
      <c r="G2" s="552"/>
      <c r="H2" s="552"/>
      <c r="I2" s="463"/>
      <c r="J2" s="550"/>
      <c r="K2" s="550"/>
      <c r="L2" s="550"/>
      <c r="M2" s="558"/>
      <c r="N2" s="558"/>
      <c r="O2" s="785"/>
      <c r="P2" s="558"/>
      <c r="Q2" s="558"/>
      <c r="S2" s="558"/>
      <c r="T2" s="558"/>
      <c r="U2" s="785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269"/>
      <c r="J3" s="424"/>
      <c r="K3" s="424"/>
      <c r="L3" s="460"/>
      <c r="M3" s="558"/>
      <c r="N3" s="558"/>
      <c r="O3" s="785"/>
      <c r="P3" s="558"/>
      <c r="Q3" s="558"/>
      <c r="S3" s="558"/>
      <c r="T3" s="558"/>
      <c r="U3" s="785"/>
      <c r="V3" s="558"/>
      <c r="W3" s="558"/>
    </row>
    <row r="4" spans="2:23" ht="34.5">
      <c r="B4" s="262"/>
      <c r="C4" s="85" t="s">
        <v>36</v>
      </c>
      <c r="D4" s="789" t="s">
        <v>0</v>
      </c>
      <c r="E4" s="790" t="s">
        <v>1</v>
      </c>
      <c r="F4" s="37"/>
      <c r="G4" s="134"/>
      <c r="H4" s="262" t="s">
        <v>16</v>
      </c>
      <c r="I4" s="85" t="s">
        <v>37</v>
      </c>
      <c r="J4" s="789" t="s">
        <v>0</v>
      </c>
      <c r="K4" s="790" t="s">
        <v>1</v>
      </c>
      <c r="L4" s="24"/>
      <c r="M4" s="136"/>
      <c r="N4" s="262"/>
      <c r="O4" s="85" t="s">
        <v>38</v>
      </c>
      <c r="P4" s="789" t="s">
        <v>0</v>
      </c>
      <c r="Q4" s="790" t="s">
        <v>1</v>
      </c>
      <c r="R4" s="37"/>
      <c r="S4" s="37"/>
      <c r="T4" s="135"/>
      <c r="U4" s="27" t="s">
        <v>82</v>
      </c>
      <c r="V4" s="417" t="s">
        <v>0</v>
      </c>
      <c r="W4" s="418" t="s">
        <v>1</v>
      </c>
    </row>
    <row r="5" spans="2:23" ht="24.95" customHeight="1">
      <c r="B5" s="84" t="s">
        <v>3</v>
      </c>
      <c r="C5" s="710">
        <f>ACCUEIL!$H$6</f>
        <v>27</v>
      </c>
      <c r="D5" s="84">
        <f>CL($D$19,$H$19)+CL($H$22,$D$22)+CL($T$25,$P$25)</f>
        <v>0</v>
      </c>
      <c r="E5" s="791">
        <f>$D$19-$H$19+$H$22-$D$22+$T$25-$P$25</f>
        <v>0</v>
      </c>
      <c r="F5" s="37"/>
      <c r="G5" s="134"/>
      <c r="H5" s="84" t="s">
        <v>7</v>
      </c>
      <c r="I5" s="710" t="str">
        <f>ACCUEIL!$H$10</f>
        <v>1</v>
      </c>
      <c r="J5" s="84">
        <f>CL($D$30,$H$30)+CL($H$33,$D$33)+CL($P$36,$T$36)</f>
        <v>0</v>
      </c>
      <c r="K5" s="791">
        <f>$D$30-$H$30+$H$33-$D$33+$P$36-$T$36</f>
        <v>0</v>
      </c>
      <c r="L5" s="24"/>
      <c r="M5" s="136"/>
      <c r="N5" s="84" t="s">
        <v>18</v>
      </c>
      <c r="O5" s="710">
        <f>ACCUEIL!$H$14</f>
        <v>25</v>
      </c>
      <c r="P5" s="84">
        <f>CL($D$20,$H$20)+CL($H$26,$D$26)+CL($P$26,$T$26)</f>
        <v>0</v>
      </c>
      <c r="Q5" s="791">
        <f>$D$20-$H$20+$H$26-$D$26+$P$26-$T$26</f>
        <v>0</v>
      </c>
      <c r="R5" s="37"/>
      <c r="S5" s="37"/>
      <c r="T5" s="70" t="s">
        <v>58</v>
      </c>
      <c r="U5" s="710">
        <f>ACCUEIL!$H$18</f>
        <v>30</v>
      </c>
      <c r="V5" s="91">
        <f>CL($H$34,$D$34)+CL($D$37,$H$37)+CL($D$31,$H$31)</f>
        <v>0</v>
      </c>
      <c r="W5" s="238">
        <f>$H$34-$D$34+$D$37-$H$37+$D$31-$H$31</f>
        <v>0</v>
      </c>
    </row>
    <row r="6" spans="2:23" ht="24.95" customHeight="1">
      <c r="B6" s="84" t="s">
        <v>4</v>
      </c>
      <c r="C6" s="710" t="str">
        <f>ACCUEIL!$H$7</f>
        <v>7</v>
      </c>
      <c r="D6" s="84">
        <f>CL($H$19,$D$19)+CL($T$22,$P$22)+CL($D$25,$H$25)</f>
        <v>0</v>
      </c>
      <c r="E6" s="791">
        <f>$H$19-$D$19+$T$22-$P$22+$D$25-$H$25</f>
        <v>0</v>
      </c>
      <c r="F6" s="37"/>
      <c r="G6" s="134"/>
      <c r="H6" s="84" t="s">
        <v>8</v>
      </c>
      <c r="I6" s="710">
        <f>ACCUEIL!$H$11</f>
        <v>10</v>
      </c>
      <c r="J6" s="84">
        <f>CL($H$30,$D$30)+CL($T$33,$P$33)+CL($D$36,$H$36)</f>
        <v>0</v>
      </c>
      <c r="K6" s="791">
        <f>$H$30-$D$30+$T$33-$P$33+$D$36-$H$36</f>
        <v>0</v>
      </c>
      <c r="L6" s="24"/>
      <c r="M6" s="136"/>
      <c r="N6" s="84" t="s">
        <v>19</v>
      </c>
      <c r="O6" s="710">
        <f>ACCUEIL!$H$15</f>
        <v>28</v>
      </c>
      <c r="P6" s="84">
        <f>CL($H$20,$D$20)+CL($H$23,$D$23)+CL($P$23,$T$23)</f>
        <v>0</v>
      </c>
      <c r="Q6" s="791">
        <f>$H$20-$D$20+$H$23-$D$23+$P$23-$T$23</f>
        <v>0</v>
      </c>
      <c r="R6" s="37"/>
      <c r="S6" s="37"/>
      <c r="T6" s="70" t="s">
        <v>59</v>
      </c>
      <c r="U6" s="710">
        <f>ACCUEIL!$H$19</f>
        <v>0</v>
      </c>
      <c r="V6" s="91">
        <f>CL($H$31,$D$31)+CL($P$34,$T$34)+CL($P$37,$T$37)</f>
        <v>0</v>
      </c>
      <c r="W6" s="238">
        <f>$H$31-$D$31+$P$34-$T$34+$P$37-$T$37</f>
        <v>0</v>
      </c>
    </row>
    <row r="7" spans="2:23" ht="24.95" customHeight="1">
      <c r="B7" s="84" t="s">
        <v>5</v>
      </c>
      <c r="C7" s="710">
        <f>ACCUEIL!$H$8</f>
        <v>20</v>
      </c>
      <c r="D7" s="84">
        <f>(CL($T$19,$P$19)+CL($D$22,$H$22)+CL($H$25,$D$25))</f>
        <v>0</v>
      </c>
      <c r="E7" s="791">
        <f>$T$19-$P$19+$D$22-$H$22+$H$25-$D$25</f>
        <v>0</v>
      </c>
      <c r="F7" s="37"/>
      <c r="G7" s="134"/>
      <c r="H7" s="84" t="s">
        <v>9</v>
      </c>
      <c r="I7" s="710">
        <f>ACCUEIL!$H$12</f>
        <v>29</v>
      </c>
      <c r="J7" s="84">
        <f>CL($T$30,$P$30)+CL($D$33,$H$33)+CL($H$36,$D$36)</f>
        <v>0</v>
      </c>
      <c r="K7" s="791">
        <f>$T$30-$P$30+$D$33-$H$33+$H$36-$D$36</f>
        <v>0</v>
      </c>
      <c r="L7" s="24"/>
      <c r="M7" s="136"/>
      <c r="N7" s="84" t="s">
        <v>39</v>
      </c>
      <c r="O7" s="710">
        <f>ACCUEIL!$H$16</f>
        <v>0</v>
      </c>
      <c r="P7" s="84">
        <f>CL($T$20,$P$20)+CL($D$26,$H$26)+CL($T$23,$P$23)</f>
        <v>0</v>
      </c>
      <c r="Q7" s="791">
        <f>$T$20-$P$20+$D$26-$H$26+$T$23-$P$23</f>
        <v>0</v>
      </c>
      <c r="R7" s="37"/>
      <c r="S7" s="37"/>
      <c r="T7" s="70" t="s">
        <v>70</v>
      </c>
      <c r="U7" s="710">
        <f>ACCUEIL!$H$20</f>
        <v>8</v>
      </c>
      <c r="V7" s="91">
        <f>CL($P$31,$T$31)+CL($T$34,$P$34)+CL($H$37,$D$37)</f>
        <v>0</v>
      </c>
      <c r="W7" s="238">
        <f>$P$31-$T$31+$T$34-$P$34+$H$37-$D$37</f>
        <v>0</v>
      </c>
    </row>
    <row r="8" spans="2:23" ht="24.95" customHeight="1">
      <c r="B8" s="84" t="s">
        <v>6</v>
      </c>
      <c r="C8" s="710">
        <f>ACCUEIL!$H$9</f>
        <v>18</v>
      </c>
      <c r="D8" s="84">
        <f>CL($P$19,$T$19)+CL($P$22,$T$22)+CL($P$25,$T$25)</f>
        <v>0</v>
      </c>
      <c r="E8" s="791">
        <f>$P$19-$T$19+$P$22-$T$22+$P$25-$T$25</f>
        <v>0</v>
      </c>
      <c r="F8" s="37"/>
      <c r="G8" s="134"/>
      <c r="H8" s="84" t="s">
        <v>10</v>
      </c>
      <c r="I8" s="710">
        <f>ACCUEIL!$H$13</f>
        <v>15</v>
      </c>
      <c r="J8" s="84">
        <f>CL($P$30,$T$30)+CL($P$33,$T$33)+CL($T$36,$P$36)</f>
        <v>0</v>
      </c>
      <c r="K8" s="791">
        <f>$P$30-$T$30+$P$33-$T$33+$T$36-$P$36</f>
        <v>0</v>
      </c>
      <c r="L8" s="24"/>
      <c r="M8" s="136"/>
      <c r="N8" s="84" t="s">
        <v>40</v>
      </c>
      <c r="O8" s="710" t="str">
        <f>ACCUEIL!$H$17</f>
        <v>5</v>
      </c>
      <c r="P8" s="84">
        <f>CL($P$20,$T$20)+CL($D$23,$H$23)+CL($T$26,$P$26)</f>
        <v>0</v>
      </c>
      <c r="Q8" s="791">
        <f>$P$20-$T$20+$D$23-$H$23+$T$26-$P$26</f>
        <v>0</v>
      </c>
      <c r="R8" s="37"/>
      <c r="S8" s="37"/>
      <c r="T8" s="70" t="s">
        <v>83</v>
      </c>
      <c r="U8" s="710" t="str">
        <f>ACCUEIL!$H$21</f>
        <v>2</v>
      </c>
      <c r="V8" s="91">
        <f>CL($T$31,$P$31)+CL($D$34,$H$34)+CL($T$37,$P$37)</f>
        <v>0</v>
      </c>
      <c r="W8" s="238">
        <f>$D$34-$H$34+$T$31-$P$31+$T$37-$P$37</f>
        <v>0</v>
      </c>
    </row>
    <row r="9" spans="2:23">
      <c r="B9" s="249"/>
      <c r="D9" s="419"/>
      <c r="E9" s="420"/>
      <c r="F9" s="156"/>
      <c r="G9" s="156"/>
      <c r="H9" s="156"/>
      <c r="J9" s="421"/>
      <c r="K9" s="422"/>
      <c r="L9" s="24"/>
      <c r="M9" s="136"/>
      <c r="N9" s="249"/>
      <c r="P9" s="419"/>
      <c r="Q9" s="420"/>
      <c r="R9" s="156"/>
      <c r="S9" s="156"/>
      <c r="T9" s="156"/>
      <c r="U9" s="205"/>
      <c r="V9" s="319"/>
    </row>
    <row r="10" spans="2:23">
      <c r="F10" s="37"/>
      <c r="G10" s="37"/>
      <c r="H10" s="37"/>
      <c r="I10" s="272"/>
      <c r="J10" s="472"/>
      <c r="K10" s="473"/>
      <c r="L10" s="113"/>
      <c r="M10" s="438"/>
      <c r="N10" s="37"/>
      <c r="O10" s="272"/>
      <c r="P10" s="472"/>
      <c r="Q10" s="473"/>
      <c r="R10" s="37"/>
      <c r="S10" s="37"/>
      <c r="T10" s="37"/>
      <c r="V10" s="72"/>
    </row>
    <row r="11" spans="2:23" ht="15" hidden="1" customHeight="1">
      <c r="F11" s="37"/>
      <c r="G11" s="37"/>
      <c r="H11" s="37"/>
      <c r="I11" s="788"/>
      <c r="J11" s="28"/>
      <c r="K11" s="139"/>
      <c r="L11" s="113"/>
      <c r="M11" s="438"/>
      <c r="N11" s="37"/>
      <c r="O11" s="788"/>
      <c r="P11" s="28"/>
      <c r="Q11" s="139"/>
      <c r="R11" s="37"/>
      <c r="S11" s="37"/>
      <c r="T11" s="37"/>
      <c r="U11" s="12"/>
      <c r="V11" s="39"/>
    </row>
    <row r="12" spans="2:23" ht="15" hidden="1" customHeight="1">
      <c r="F12" s="37"/>
      <c r="G12" s="37"/>
      <c r="H12" s="37"/>
      <c r="I12" s="788"/>
      <c r="J12" s="28"/>
      <c r="K12" s="139"/>
      <c r="L12" s="113"/>
      <c r="M12" s="438"/>
      <c r="N12" s="37"/>
      <c r="O12" s="788"/>
      <c r="P12" s="28"/>
      <c r="Q12" s="139"/>
      <c r="R12" s="37"/>
      <c r="S12" s="37"/>
      <c r="T12" s="37"/>
      <c r="U12" s="12"/>
      <c r="V12" s="39"/>
    </row>
    <row r="13" spans="2:23" ht="15" hidden="1" customHeight="1">
      <c r="F13" s="37"/>
      <c r="G13" s="37"/>
      <c r="H13" s="37"/>
      <c r="I13" s="788"/>
      <c r="J13" s="28"/>
      <c r="K13" s="139"/>
      <c r="L13" s="113"/>
      <c r="M13" s="438"/>
      <c r="N13" s="37"/>
      <c r="O13" s="788"/>
      <c r="P13" s="28"/>
      <c r="Q13" s="139"/>
      <c r="R13" s="37"/>
      <c r="S13" s="37"/>
      <c r="T13" s="37"/>
      <c r="U13" s="12"/>
      <c r="V13" s="39"/>
    </row>
    <row r="14" spans="2:23" ht="15" hidden="1" customHeight="1">
      <c r="F14" s="37"/>
      <c r="G14" s="37"/>
      <c r="H14" s="37"/>
      <c r="I14" s="788"/>
      <c r="J14" s="28"/>
      <c r="K14" s="139"/>
      <c r="L14" s="113"/>
      <c r="M14" s="438"/>
      <c r="N14" s="37"/>
      <c r="O14" s="788"/>
      <c r="P14" s="28"/>
      <c r="Q14" s="139"/>
      <c r="R14" s="37"/>
      <c r="S14" s="37"/>
      <c r="T14" s="37"/>
      <c r="U14" s="76"/>
      <c r="V14" s="76"/>
    </row>
    <row r="15" spans="2:23" hidden="1">
      <c r="B15" s="37"/>
      <c r="C15" s="72"/>
      <c r="D15" s="28"/>
      <c r="E15" s="139"/>
      <c r="F15" s="37"/>
      <c r="G15" s="37"/>
      <c r="H15" s="37"/>
      <c r="I15" s="72"/>
      <c r="J15" s="28"/>
      <c r="K15" s="139"/>
      <c r="L15" s="24"/>
      <c r="M15" s="136"/>
      <c r="N15" s="37"/>
      <c r="O15" s="72"/>
      <c r="P15" s="28"/>
      <c r="Q15" s="139"/>
      <c r="R15" s="37"/>
      <c r="S15" s="37"/>
      <c r="T15" s="37"/>
      <c r="V15" s="76"/>
    </row>
    <row r="16" spans="2:23" ht="6.75" customHeight="1">
      <c r="B16" s="37"/>
      <c r="C16" s="785"/>
      <c r="D16" s="424"/>
      <c r="E16" s="425"/>
      <c r="F16" s="161"/>
      <c r="G16" s="424"/>
      <c r="H16" s="424"/>
      <c r="J16" s="424"/>
      <c r="K16" s="425"/>
      <c r="L16" s="426"/>
      <c r="M16" s="427"/>
      <c r="N16" s="424"/>
      <c r="P16" s="37"/>
      <c r="Q16" s="161"/>
      <c r="R16" s="37"/>
      <c r="S16" s="37"/>
      <c r="T16" s="37"/>
      <c r="V16" s="76"/>
    </row>
    <row r="17" spans="1:23" ht="9.75" customHeight="1">
      <c r="A17" s="123"/>
      <c r="B17" s="180"/>
      <c r="C17" s="181"/>
      <c r="D17" s="180"/>
      <c r="E17" s="180"/>
      <c r="F17" s="181"/>
      <c r="G17" s="180"/>
      <c r="H17" s="180"/>
      <c r="I17" s="181"/>
      <c r="J17" s="180"/>
      <c r="K17" s="237"/>
      <c r="L17" s="24"/>
      <c r="M17" s="141"/>
      <c r="N17" s="180"/>
      <c r="O17" s="181"/>
      <c r="P17" s="180"/>
      <c r="Q17" s="180"/>
      <c r="R17" s="180"/>
      <c r="S17" s="180"/>
      <c r="T17" s="180"/>
      <c r="U17" s="181"/>
      <c r="V17" s="181"/>
      <c r="W17" s="4"/>
    </row>
    <row r="18" spans="1:23" ht="15.75">
      <c r="A18" s="10"/>
      <c r="B18" s="249"/>
      <c r="D18" s="156"/>
      <c r="E18" s="156"/>
      <c r="F18" s="447" t="str">
        <f>ACCUEIL!$D$6</f>
        <v>san siro</v>
      </c>
      <c r="G18" s="249"/>
      <c r="H18" s="249"/>
      <c r="I18" s="159"/>
      <c r="J18" s="249"/>
      <c r="K18" s="9"/>
      <c r="L18" s="171" t="s">
        <v>12</v>
      </c>
      <c r="M18" s="142"/>
      <c r="N18" s="249"/>
      <c r="P18" s="156"/>
      <c r="Q18" s="156"/>
      <c r="R18" s="447" t="str">
        <f>ACCUEIL!$D$7</f>
        <v>TERRAIN 2</v>
      </c>
      <c r="S18" s="249"/>
      <c r="T18" s="156"/>
      <c r="U18" s="159"/>
      <c r="V18" s="76"/>
      <c r="W18" s="9"/>
    </row>
    <row r="19" spans="1:23" ht="24.95" customHeight="1">
      <c r="A19" s="10"/>
      <c r="B19" s="70" t="s">
        <v>3</v>
      </c>
      <c r="C19" s="47">
        <f>C5</f>
        <v>27</v>
      </c>
      <c r="D19" s="740"/>
      <c r="E19" s="143"/>
      <c r="F19" s="611" t="s">
        <v>13</v>
      </c>
      <c r="G19" s="143"/>
      <c r="H19" s="740"/>
      <c r="I19" s="47" t="str">
        <f>C6</f>
        <v>7</v>
      </c>
      <c r="J19" s="70" t="s">
        <v>4</v>
      </c>
      <c r="K19" s="145"/>
      <c r="L19" s="766">
        <f>ACCUEIL!$B$6</f>
        <v>1.375</v>
      </c>
      <c r="M19" s="142"/>
      <c r="N19" s="70" t="s">
        <v>6</v>
      </c>
      <c r="O19" s="47">
        <f>C8</f>
        <v>18</v>
      </c>
      <c r="P19" s="740"/>
      <c r="Q19" s="143"/>
      <c r="R19" s="144" t="s">
        <v>13</v>
      </c>
      <c r="S19" s="143"/>
      <c r="T19" s="740"/>
      <c r="U19" s="47">
        <f>C7</f>
        <v>20</v>
      </c>
      <c r="V19" s="70" t="s">
        <v>5</v>
      </c>
      <c r="W19" s="9"/>
    </row>
    <row r="20" spans="1:23" ht="24.95" customHeight="1">
      <c r="A20" s="10"/>
      <c r="B20" s="70" t="s">
        <v>18</v>
      </c>
      <c r="C20" s="47">
        <f>O5</f>
        <v>25</v>
      </c>
      <c r="D20" s="740"/>
      <c r="E20" s="146"/>
      <c r="F20" s="611" t="s">
        <v>13</v>
      </c>
      <c r="G20" s="146"/>
      <c r="H20" s="740"/>
      <c r="I20" s="47">
        <f>O6</f>
        <v>28</v>
      </c>
      <c r="J20" s="70" t="s">
        <v>19</v>
      </c>
      <c r="K20" s="145"/>
      <c r="L20" s="761">
        <f>L19+ACCUEIL!$B$7</f>
        <v>1.3888888888888899</v>
      </c>
      <c r="M20" s="142"/>
      <c r="N20" s="70" t="s">
        <v>40</v>
      </c>
      <c r="O20" s="47" t="str">
        <f>O8</f>
        <v>5</v>
      </c>
      <c r="P20" s="740"/>
      <c r="Q20" s="146"/>
      <c r="R20" s="144" t="s">
        <v>13</v>
      </c>
      <c r="S20" s="146"/>
      <c r="T20" s="740"/>
      <c r="U20" s="47">
        <f>O7</f>
        <v>0</v>
      </c>
      <c r="V20" s="70" t="s">
        <v>39</v>
      </c>
      <c r="W20" s="9"/>
    </row>
    <row r="21" spans="1:23" ht="24.95" hidden="1" customHeight="1">
      <c r="A21" s="10"/>
      <c r="D21" s="263"/>
      <c r="H21" s="263"/>
      <c r="K21" s="145"/>
      <c r="L21" s="761">
        <f>L20+ACCUEIL!$B$7</f>
        <v>1.4027777777777799</v>
      </c>
      <c r="M21" s="142"/>
      <c r="P21" s="740"/>
      <c r="T21" s="740"/>
      <c r="W21" s="9"/>
    </row>
    <row r="22" spans="1:23" ht="24.95" customHeight="1">
      <c r="A22" s="10"/>
      <c r="B22" s="70" t="s">
        <v>5</v>
      </c>
      <c r="C22" s="47">
        <f>C7</f>
        <v>20</v>
      </c>
      <c r="D22" s="740"/>
      <c r="E22" s="143"/>
      <c r="F22" s="144" t="s">
        <v>13</v>
      </c>
      <c r="G22" s="143"/>
      <c r="H22" s="740"/>
      <c r="I22" s="47">
        <f>C5</f>
        <v>27</v>
      </c>
      <c r="J22" s="70" t="s">
        <v>3</v>
      </c>
      <c r="K22" s="145"/>
      <c r="L22" s="761">
        <f>L20+ACCUEIL!$B$7</f>
        <v>1.4027777777777799</v>
      </c>
      <c r="M22" s="142"/>
      <c r="N22" s="70" t="s">
        <v>6</v>
      </c>
      <c r="O22" s="47">
        <f>C8</f>
        <v>18</v>
      </c>
      <c r="P22" s="740"/>
      <c r="Q22" s="143"/>
      <c r="R22" s="144" t="s">
        <v>13</v>
      </c>
      <c r="S22" s="143"/>
      <c r="T22" s="740"/>
      <c r="U22" s="47" t="str">
        <f>C6</f>
        <v>7</v>
      </c>
      <c r="V22" s="70" t="s">
        <v>4</v>
      </c>
      <c r="W22" s="9"/>
    </row>
    <row r="23" spans="1:23" ht="24.95" customHeight="1">
      <c r="A23" s="10"/>
      <c r="B23" s="70" t="s">
        <v>40</v>
      </c>
      <c r="C23" s="47" t="str">
        <f>O8</f>
        <v>5</v>
      </c>
      <c r="D23" s="740"/>
      <c r="E23" s="146"/>
      <c r="F23" s="144" t="s">
        <v>13</v>
      </c>
      <c r="G23" s="146"/>
      <c r="H23" s="740"/>
      <c r="I23" s="47">
        <f>O6</f>
        <v>28</v>
      </c>
      <c r="J23" s="70" t="s">
        <v>19</v>
      </c>
      <c r="K23" s="145"/>
      <c r="L23" s="761">
        <f>L22+ACCUEIL!$B$7</f>
        <v>1.4166666666666701</v>
      </c>
      <c r="M23" s="142"/>
      <c r="N23" s="70" t="s">
        <v>19</v>
      </c>
      <c r="O23" s="47">
        <f>O6</f>
        <v>28</v>
      </c>
      <c r="P23" s="740"/>
      <c r="Q23" s="146"/>
      <c r="R23" s="144" t="s">
        <v>13</v>
      </c>
      <c r="S23" s="146"/>
      <c r="T23" s="740"/>
      <c r="U23" s="47">
        <f>O7</f>
        <v>0</v>
      </c>
      <c r="V23" s="70" t="s">
        <v>39</v>
      </c>
      <c r="W23" s="147"/>
    </row>
    <row r="24" spans="1:23" ht="24.95" hidden="1" customHeight="1">
      <c r="A24" s="10"/>
      <c r="D24" s="263"/>
      <c r="H24" s="263"/>
      <c r="K24" s="9"/>
      <c r="L24" s="761">
        <f>L23+ACCUEIL!$B$7</f>
        <v>1.43055555555556</v>
      </c>
      <c r="M24" s="142"/>
      <c r="P24" s="740"/>
      <c r="T24" s="740"/>
      <c r="W24" s="51"/>
    </row>
    <row r="25" spans="1:23" ht="24.95" customHeight="1">
      <c r="A25" s="10"/>
      <c r="B25" s="70" t="s">
        <v>4</v>
      </c>
      <c r="C25" s="47" t="str">
        <f>C6</f>
        <v>7</v>
      </c>
      <c r="D25" s="740"/>
      <c r="E25" s="143"/>
      <c r="F25" s="144" t="s">
        <v>13</v>
      </c>
      <c r="G25" s="143"/>
      <c r="H25" s="740"/>
      <c r="I25" s="47">
        <f>C7</f>
        <v>20</v>
      </c>
      <c r="J25" s="70" t="s">
        <v>5</v>
      </c>
      <c r="K25" s="145"/>
      <c r="L25" s="761">
        <f>L23+ACCUEIL!$B$7</f>
        <v>1.43055555555556</v>
      </c>
      <c r="M25" s="142"/>
      <c r="N25" s="70" t="s">
        <v>6</v>
      </c>
      <c r="O25" s="47">
        <f>C8</f>
        <v>18</v>
      </c>
      <c r="P25" s="740"/>
      <c r="Q25" s="143"/>
      <c r="R25" s="144" t="s">
        <v>13</v>
      </c>
      <c r="S25" s="143"/>
      <c r="T25" s="740"/>
      <c r="U25" s="47">
        <f>C5</f>
        <v>27</v>
      </c>
      <c r="V25" s="70" t="s">
        <v>3</v>
      </c>
      <c r="W25" s="9"/>
    </row>
    <row r="26" spans="1:23" ht="24.95" customHeight="1">
      <c r="A26" s="10"/>
      <c r="B26" s="70" t="s">
        <v>39</v>
      </c>
      <c r="C26" s="47">
        <f>O7</f>
        <v>0</v>
      </c>
      <c r="D26" s="740"/>
      <c r="E26" s="146"/>
      <c r="F26" s="144" t="s">
        <v>13</v>
      </c>
      <c r="G26" s="146"/>
      <c r="H26" s="740"/>
      <c r="I26" s="47">
        <f>O5</f>
        <v>25</v>
      </c>
      <c r="J26" s="70" t="s">
        <v>18</v>
      </c>
      <c r="K26" s="145"/>
      <c r="L26" s="761">
        <f>L25+ACCUEIL!$B$7</f>
        <v>1.44444444444445</v>
      </c>
      <c r="M26" s="142"/>
      <c r="N26" s="70" t="s">
        <v>18</v>
      </c>
      <c r="O26" s="47">
        <f>O5</f>
        <v>25</v>
      </c>
      <c r="P26" s="740"/>
      <c r="Q26" s="146"/>
      <c r="R26" s="144" t="s">
        <v>13</v>
      </c>
      <c r="S26" s="146"/>
      <c r="T26" s="740"/>
      <c r="U26" s="47" t="str">
        <f>O8</f>
        <v>5</v>
      </c>
      <c r="V26" s="70" t="s">
        <v>40</v>
      </c>
      <c r="W26" s="9"/>
    </row>
    <row r="27" spans="1:23" ht="18.75" hidden="1" customHeight="1">
      <c r="A27" s="10"/>
      <c r="B27" s="70"/>
      <c r="C27" s="47"/>
      <c r="D27" s="740"/>
      <c r="E27" s="143"/>
      <c r="F27" s="144"/>
      <c r="G27" s="143"/>
      <c r="H27" s="740"/>
      <c r="I27" s="47"/>
      <c r="J27" s="70"/>
      <c r="K27" s="9"/>
      <c r="L27" s="761">
        <f>L26+ACCUEIL!$B$7</f>
        <v>1.4583333333333399</v>
      </c>
      <c r="M27" s="142"/>
      <c r="N27" s="70"/>
      <c r="O27" s="47"/>
      <c r="P27" s="740"/>
      <c r="Q27" s="146"/>
      <c r="R27" s="613"/>
      <c r="S27" s="146"/>
      <c r="T27" s="740"/>
      <c r="U27" s="47"/>
      <c r="V27" s="70"/>
      <c r="W27" s="9"/>
    </row>
    <row r="28" spans="1:23" ht="10.5" customHeight="1">
      <c r="A28" s="10"/>
      <c r="K28" s="9"/>
      <c r="M28" s="10"/>
      <c r="R28" s="476"/>
      <c r="W28" s="9"/>
    </row>
    <row r="29" spans="1:23" ht="15.75">
      <c r="A29" s="10"/>
      <c r="F29" s="447" t="str">
        <f>ACCUEIL!$D$8</f>
        <v>TERRAIN 3</v>
      </c>
      <c r="K29" s="9"/>
      <c r="L29" s="171" t="s">
        <v>12</v>
      </c>
      <c r="M29" s="10"/>
      <c r="R29" s="447" t="str">
        <f>ACCUEIL!$D$9</f>
        <v>TERRAIN 4</v>
      </c>
      <c r="W29" s="9"/>
    </row>
    <row r="30" spans="1:23" ht="24.95" customHeight="1">
      <c r="A30" s="10"/>
      <c r="B30" s="70" t="s">
        <v>7</v>
      </c>
      <c r="C30" s="47" t="str">
        <f>I5</f>
        <v>1</v>
      </c>
      <c r="D30" s="740"/>
      <c r="E30" s="143"/>
      <c r="F30" s="611" t="s">
        <v>13</v>
      </c>
      <c r="G30" s="143"/>
      <c r="H30" s="740"/>
      <c r="I30" s="47">
        <f>I6</f>
        <v>10</v>
      </c>
      <c r="J30" s="70" t="s">
        <v>8</v>
      </c>
      <c r="K30" s="9"/>
      <c r="L30" s="766">
        <f>ACCUEIL!$B$6</f>
        <v>1.375</v>
      </c>
      <c r="M30" s="10"/>
      <c r="N30" s="70" t="s">
        <v>10</v>
      </c>
      <c r="O30" s="47">
        <f>I8</f>
        <v>15</v>
      </c>
      <c r="P30" s="740"/>
      <c r="Q30" s="143"/>
      <c r="R30" s="144" t="s">
        <v>13</v>
      </c>
      <c r="S30" s="143"/>
      <c r="T30" s="740"/>
      <c r="U30" s="47">
        <f>I7</f>
        <v>29</v>
      </c>
      <c r="V30" s="70" t="s">
        <v>9</v>
      </c>
      <c r="W30" s="9"/>
    </row>
    <row r="31" spans="1:23" ht="24.95" customHeight="1">
      <c r="A31" s="10"/>
      <c r="B31" s="70" t="s">
        <v>58</v>
      </c>
      <c r="C31" s="47">
        <f>U5</f>
        <v>30</v>
      </c>
      <c r="D31" s="740"/>
      <c r="E31" s="146"/>
      <c r="F31" s="144" t="s">
        <v>13</v>
      </c>
      <c r="G31" s="146"/>
      <c r="H31" s="740"/>
      <c r="I31" s="47">
        <f>U6</f>
        <v>0</v>
      </c>
      <c r="J31" s="70" t="s">
        <v>59</v>
      </c>
      <c r="K31" s="9"/>
      <c r="L31" s="761">
        <f>L30+ACCUEIL!$B$7</f>
        <v>1.3888888888888899</v>
      </c>
      <c r="M31" s="10"/>
      <c r="N31" s="70" t="s">
        <v>70</v>
      </c>
      <c r="O31" s="47">
        <f>U7</f>
        <v>8</v>
      </c>
      <c r="P31" s="740"/>
      <c r="Q31" s="146"/>
      <c r="R31" s="144" t="s">
        <v>13</v>
      </c>
      <c r="S31" s="146"/>
      <c r="T31" s="740"/>
      <c r="U31" s="47" t="str">
        <f>U8</f>
        <v>2</v>
      </c>
      <c r="V31" s="70" t="s">
        <v>83</v>
      </c>
      <c r="W31" s="9"/>
    </row>
    <row r="32" spans="1:23" ht="24.95" hidden="1" customHeight="1">
      <c r="A32" s="10"/>
      <c r="B32" s="70"/>
      <c r="C32" s="47"/>
      <c r="D32" s="740"/>
      <c r="E32" s="143"/>
      <c r="F32" s="144"/>
      <c r="G32" s="143"/>
      <c r="H32" s="740"/>
      <c r="I32" s="47"/>
      <c r="J32" s="70"/>
      <c r="K32" s="9"/>
      <c r="L32" s="761">
        <f>L31+ACCUEIL!$B$7</f>
        <v>1.4027777777777799</v>
      </c>
      <c r="M32" s="10"/>
      <c r="P32" s="740"/>
      <c r="T32" s="740"/>
      <c r="W32" s="9"/>
    </row>
    <row r="33" spans="1:24" ht="24.95" customHeight="1">
      <c r="A33" s="10"/>
      <c r="B33" s="70" t="s">
        <v>9</v>
      </c>
      <c r="C33" s="47">
        <f>I7</f>
        <v>29</v>
      </c>
      <c r="D33" s="740"/>
      <c r="E33" s="143"/>
      <c r="F33" s="144" t="s">
        <v>13</v>
      </c>
      <c r="G33" s="143"/>
      <c r="H33" s="740"/>
      <c r="I33" s="47" t="str">
        <f>I5</f>
        <v>1</v>
      </c>
      <c r="J33" s="70" t="s">
        <v>7</v>
      </c>
      <c r="K33" s="9"/>
      <c r="L33" s="761">
        <f>L31+ACCUEIL!$B$7</f>
        <v>1.4027777777777799</v>
      </c>
      <c r="M33" s="10"/>
      <c r="N33" s="70" t="s">
        <v>10</v>
      </c>
      <c r="O33" s="47">
        <f>I8</f>
        <v>15</v>
      </c>
      <c r="P33" s="740"/>
      <c r="Q33" s="143"/>
      <c r="R33" s="144" t="s">
        <v>13</v>
      </c>
      <c r="S33" s="143"/>
      <c r="T33" s="740"/>
      <c r="U33" s="47">
        <f>I6</f>
        <v>10</v>
      </c>
      <c r="V33" s="70" t="s">
        <v>8</v>
      </c>
      <c r="W33" s="9"/>
    </row>
    <row r="34" spans="1:24" ht="24.95" customHeight="1">
      <c r="A34" s="10"/>
      <c r="B34" s="70" t="s">
        <v>83</v>
      </c>
      <c r="C34" s="47" t="str">
        <f>U8</f>
        <v>2</v>
      </c>
      <c r="D34" s="740"/>
      <c r="E34" s="146"/>
      <c r="F34" s="144" t="s">
        <v>13</v>
      </c>
      <c r="G34" s="146"/>
      <c r="H34" s="740"/>
      <c r="I34" s="47">
        <f>U5</f>
        <v>30</v>
      </c>
      <c r="J34" s="70" t="s">
        <v>58</v>
      </c>
      <c r="K34" s="9"/>
      <c r="L34" s="761">
        <f>L33+ACCUEIL!$B$7</f>
        <v>1.4166666666666701</v>
      </c>
      <c r="M34" s="10"/>
      <c r="N34" s="70" t="s">
        <v>59</v>
      </c>
      <c r="O34" s="47">
        <f>U6</f>
        <v>0</v>
      </c>
      <c r="P34" s="740"/>
      <c r="Q34" s="146"/>
      <c r="R34" s="144" t="s">
        <v>13</v>
      </c>
      <c r="S34" s="146"/>
      <c r="T34" s="740"/>
      <c r="U34" s="47">
        <f>U7</f>
        <v>8</v>
      </c>
      <c r="V34" s="70" t="s">
        <v>70</v>
      </c>
      <c r="W34" s="9"/>
    </row>
    <row r="35" spans="1:24" ht="24.95" hidden="1" customHeight="1">
      <c r="A35" s="10"/>
      <c r="B35" s="70"/>
      <c r="C35" s="47"/>
      <c r="D35" s="740"/>
      <c r="E35" s="143"/>
      <c r="F35" s="144"/>
      <c r="G35" s="143"/>
      <c r="H35" s="740"/>
      <c r="I35" s="47"/>
      <c r="J35" s="70"/>
      <c r="K35" s="9"/>
      <c r="L35" s="761">
        <f>L34+ACCUEIL!$B$7</f>
        <v>1.43055555555556</v>
      </c>
      <c r="M35" s="10"/>
      <c r="P35" s="740"/>
      <c r="T35" s="740"/>
      <c r="W35" s="9"/>
    </row>
    <row r="36" spans="1:24" ht="24.95" customHeight="1">
      <c r="A36" s="10"/>
      <c r="B36" s="70" t="s">
        <v>8</v>
      </c>
      <c r="C36" s="47">
        <f>I6</f>
        <v>10</v>
      </c>
      <c r="D36" s="740"/>
      <c r="E36" s="143"/>
      <c r="F36" s="144" t="s">
        <v>13</v>
      </c>
      <c r="G36" s="143"/>
      <c r="H36" s="740"/>
      <c r="I36" s="47">
        <f>I7</f>
        <v>29</v>
      </c>
      <c r="J36" s="70" t="s">
        <v>9</v>
      </c>
      <c r="K36" s="9"/>
      <c r="L36" s="761">
        <f>L34+ACCUEIL!$B$7</f>
        <v>1.43055555555556</v>
      </c>
      <c r="M36" s="10"/>
      <c r="N36" s="70" t="s">
        <v>7</v>
      </c>
      <c r="O36" s="47" t="str">
        <f>I5</f>
        <v>1</v>
      </c>
      <c r="P36" s="740"/>
      <c r="Q36" s="143"/>
      <c r="R36" s="144" t="s">
        <v>13</v>
      </c>
      <c r="S36" s="143"/>
      <c r="T36" s="740"/>
      <c r="U36" s="47">
        <f>I8</f>
        <v>15</v>
      </c>
      <c r="V36" s="70" t="s">
        <v>10</v>
      </c>
      <c r="W36" s="9"/>
    </row>
    <row r="37" spans="1:24" ht="24.95" customHeight="1">
      <c r="A37" s="10"/>
      <c r="B37" s="70" t="s">
        <v>58</v>
      </c>
      <c r="C37" s="47">
        <f>U5</f>
        <v>30</v>
      </c>
      <c r="D37" s="740"/>
      <c r="E37" s="146"/>
      <c r="F37" s="144" t="s">
        <v>13</v>
      </c>
      <c r="G37" s="146"/>
      <c r="H37" s="740"/>
      <c r="I37" s="47">
        <f>U7</f>
        <v>8</v>
      </c>
      <c r="J37" s="70" t="s">
        <v>70</v>
      </c>
      <c r="K37" s="9"/>
      <c r="L37" s="761">
        <f>L36+ACCUEIL!$B$7</f>
        <v>1.44444444444445</v>
      </c>
      <c r="M37" s="10"/>
      <c r="N37" s="70" t="s">
        <v>59</v>
      </c>
      <c r="O37" s="47">
        <f>U6</f>
        <v>0</v>
      </c>
      <c r="P37" s="740"/>
      <c r="Q37" s="146"/>
      <c r="R37" s="144" t="s">
        <v>13</v>
      </c>
      <c r="S37" s="146"/>
      <c r="T37" s="740"/>
      <c r="U37" s="47" t="str">
        <f>U8</f>
        <v>2</v>
      </c>
      <c r="V37" s="70" t="s">
        <v>83</v>
      </c>
      <c r="W37" s="9"/>
    </row>
    <row r="38" spans="1:24" ht="18.75" hidden="1" customHeight="1">
      <c r="A38" s="10"/>
      <c r="B38" s="70"/>
      <c r="C38" s="47"/>
      <c r="D38" s="740"/>
      <c r="E38" s="143"/>
      <c r="F38" s="144"/>
      <c r="G38" s="143"/>
      <c r="H38" s="740"/>
      <c r="I38" s="47"/>
      <c r="J38" s="70"/>
      <c r="K38" s="9"/>
      <c r="L38" s="761">
        <f>L37+ACCUEIL!$B$7</f>
        <v>1.4583333333333399</v>
      </c>
      <c r="M38" s="10"/>
      <c r="W38" s="9"/>
    </row>
    <row r="39" spans="1:24">
      <c r="A39" s="120"/>
      <c r="B39" s="148"/>
      <c r="C39" s="19"/>
      <c r="D39" s="19"/>
      <c r="E39" s="19"/>
      <c r="F39" s="19"/>
      <c r="G39" s="19"/>
      <c r="H39" s="19"/>
      <c r="I39" s="19"/>
      <c r="J39" s="148"/>
      <c r="K39" s="22"/>
      <c r="M39" s="120"/>
      <c r="N39" s="148"/>
      <c r="O39" s="19"/>
      <c r="P39" s="19"/>
      <c r="Q39" s="19"/>
      <c r="R39" s="19"/>
      <c r="S39" s="19"/>
      <c r="T39" s="19"/>
      <c r="U39" s="19"/>
      <c r="V39" s="148"/>
      <c r="W39" s="22"/>
    </row>
    <row r="40" spans="1:24" ht="10.5" customHeight="1"/>
    <row r="41" spans="1:24" ht="10.5" customHeight="1">
      <c r="A41" s="93"/>
      <c r="B41" s="76"/>
      <c r="C41" s="93"/>
      <c r="D41" s="93"/>
      <c r="E41" s="93"/>
      <c r="F41" s="93"/>
      <c r="G41" s="93"/>
      <c r="H41" s="93"/>
      <c r="I41" s="93"/>
      <c r="J41" s="76"/>
      <c r="K41" s="93"/>
      <c r="L41" s="93"/>
      <c r="M41" s="93"/>
      <c r="N41" s="76"/>
      <c r="O41" s="93"/>
      <c r="P41" s="93"/>
      <c r="Q41" s="93"/>
      <c r="R41" s="93"/>
      <c r="S41" s="93"/>
      <c r="T41" s="93"/>
      <c r="U41" s="93"/>
      <c r="V41" s="76"/>
      <c r="W41" s="93"/>
    </row>
    <row r="42" spans="1:24">
      <c r="A42" s="10"/>
      <c r="B42" s="37"/>
      <c r="C42" s="93"/>
      <c r="D42" s="118"/>
      <c r="E42" s="118"/>
      <c r="F42" s="118"/>
      <c r="G42" s="118"/>
      <c r="H42" s="118"/>
      <c r="I42" s="93"/>
      <c r="J42" s="37"/>
      <c r="K42" s="93"/>
      <c r="L42" s="94"/>
      <c r="M42" s="438"/>
      <c r="N42" s="37"/>
      <c r="O42" s="93"/>
      <c r="P42" s="118"/>
      <c r="Q42" s="118"/>
      <c r="R42" s="118"/>
      <c r="S42" s="118"/>
      <c r="T42" s="118"/>
      <c r="U42" s="93"/>
      <c r="V42" s="76"/>
      <c r="W42" s="93"/>
      <c r="X42" s="93"/>
    </row>
    <row r="43" spans="1:24" ht="34.5">
      <c r="A43" s="10"/>
      <c r="B43" s="135"/>
      <c r="C43" s="157" t="str">
        <f>C4</f>
        <v>POULE 1</v>
      </c>
      <c r="D43" s="417" t="s">
        <v>0</v>
      </c>
      <c r="E43" s="418" t="s">
        <v>1</v>
      </c>
      <c r="F43" s="156"/>
      <c r="G43" s="156"/>
      <c r="H43" s="68"/>
      <c r="I43" s="157" t="str">
        <f>I4</f>
        <v>POULE 2</v>
      </c>
      <c r="J43" s="417" t="s">
        <v>0</v>
      </c>
      <c r="K43" s="418" t="s">
        <v>1</v>
      </c>
      <c r="L43" s="159"/>
      <c r="N43" s="135"/>
      <c r="O43" s="157" t="str">
        <f>O4</f>
        <v>POULE 3</v>
      </c>
      <c r="P43" s="417" t="s">
        <v>0</v>
      </c>
      <c r="Q43" s="418" t="s">
        <v>1</v>
      </c>
      <c r="R43" s="156"/>
      <c r="S43" s="118"/>
      <c r="T43" s="135"/>
      <c r="U43" s="157" t="str">
        <f>U4</f>
        <v>POULE 4</v>
      </c>
      <c r="V43" s="417" t="s">
        <v>0</v>
      </c>
      <c r="W43" s="418" t="s">
        <v>1</v>
      </c>
    </row>
    <row r="44" spans="1:24" ht="24.95" customHeight="1">
      <c r="A44" s="10"/>
      <c r="B44" s="70">
        <v>1</v>
      </c>
      <c r="C44" s="711"/>
      <c r="D44" s="102"/>
      <c r="E44" s="646"/>
      <c r="F44" s="156"/>
      <c r="G44" s="156"/>
      <c r="H44" s="130">
        <v>1</v>
      </c>
      <c r="I44" s="711"/>
      <c r="J44" s="102"/>
      <c r="K44" s="646"/>
      <c r="L44" s="159"/>
      <c r="N44" s="70">
        <v>1</v>
      </c>
      <c r="O44" s="711"/>
      <c r="P44" s="102"/>
      <c r="Q44" s="646"/>
      <c r="R44" s="156"/>
      <c r="S44" s="118"/>
      <c r="T44" s="70">
        <v>1</v>
      </c>
      <c r="U44" s="711"/>
      <c r="V44" s="637"/>
      <c r="W44" s="545"/>
    </row>
    <row r="45" spans="1:24" ht="24.95" customHeight="1">
      <c r="A45" s="10"/>
      <c r="B45" s="70">
        <v>2</v>
      </c>
      <c r="C45" s="711"/>
      <c r="D45" s="102"/>
      <c r="E45" s="646"/>
      <c r="F45" s="156"/>
      <c r="G45" s="156"/>
      <c r="H45" s="130">
        <v>2</v>
      </c>
      <c r="I45" s="711"/>
      <c r="J45" s="102"/>
      <c r="K45" s="646"/>
      <c r="L45" s="159"/>
      <c r="N45" s="70">
        <v>2</v>
      </c>
      <c r="O45" s="711"/>
      <c r="P45" s="102"/>
      <c r="Q45" s="646"/>
      <c r="R45" s="156"/>
      <c r="S45" s="156"/>
      <c r="T45" s="70">
        <v>2</v>
      </c>
      <c r="U45" s="711"/>
      <c r="V45" s="637"/>
      <c r="W45" s="545"/>
    </row>
    <row r="46" spans="1:24" ht="24.95" customHeight="1">
      <c r="A46" s="10"/>
      <c r="B46" s="70">
        <v>3</v>
      </c>
      <c r="C46" s="711"/>
      <c r="D46" s="102"/>
      <c r="E46" s="646"/>
      <c r="F46" s="156"/>
      <c r="G46" s="156"/>
      <c r="H46" s="130">
        <v>3</v>
      </c>
      <c r="I46" s="711"/>
      <c r="J46" s="102"/>
      <c r="K46" s="646"/>
      <c r="L46" s="159"/>
      <c r="N46" s="70">
        <v>3</v>
      </c>
      <c r="O46" s="711"/>
      <c r="P46" s="102"/>
      <c r="Q46" s="646"/>
      <c r="R46" s="156"/>
      <c r="S46" s="156"/>
      <c r="T46" s="70">
        <v>3</v>
      </c>
      <c r="U46" s="711"/>
      <c r="V46" s="637"/>
      <c r="W46" s="545"/>
    </row>
    <row r="47" spans="1:24" ht="24.95" customHeight="1">
      <c r="A47" s="10"/>
      <c r="B47" s="70">
        <v>4</v>
      </c>
      <c r="C47" s="711"/>
      <c r="D47" s="102"/>
      <c r="E47" s="646"/>
      <c r="F47" s="156"/>
      <c r="G47" s="156"/>
      <c r="H47" s="130">
        <v>4</v>
      </c>
      <c r="I47" s="711"/>
      <c r="J47" s="102"/>
      <c r="K47" s="646"/>
      <c r="L47" s="159"/>
      <c r="N47" s="70">
        <v>4</v>
      </c>
      <c r="O47" s="711"/>
      <c r="P47" s="102"/>
      <c r="Q47" s="646"/>
      <c r="R47" s="156"/>
      <c r="S47" s="156"/>
      <c r="T47" s="70">
        <v>4</v>
      </c>
      <c r="U47" s="711"/>
      <c r="V47" s="637"/>
      <c r="W47" s="545"/>
    </row>
    <row r="48" spans="1:24" ht="10.5" customHeight="1">
      <c r="A48" s="10"/>
      <c r="B48" s="37"/>
      <c r="C48" s="93"/>
      <c r="D48" s="118"/>
      <c r="E48" s="165"/>
      <c r="F48" s="156"/>
      <c r="G48" s="156"/>
      <c r="H48" s="118"/>
      <c r="I48" s="93"/>
      <c r="J48" s="37"/>
      <c r="K48" s="166"/>
      <c r="L48" s="159"/>
      <c r="N48" s="37"/>
      <c r="O48" s="93"/>
      <c r="P48" s="118"/>
      <c r="Q48" s="165"/>
      <c r="R48" s="156"/>
      <c r="S48" s="156"/>
      <c r="W48" s="3"/>
    </row>
    <row r="49" spans="1:23" ht="10.5" customHeight="1">
      <c r="A49" s="10"/>
      <c r="B49" s="249"/>
      <c r="D49" s="156"/>
      <c r="E49" s="351"/>
      <c r="F49" s="156"/>
      <c r="G49" s="156"/>
      <c r="H49" s="156"/>
      <c r="J49" s="249"/>
      <c r="K49" s="170"/>
      <c r="L49" s="24"/>
      <c r="M49" s="136"/>
      <c r="N49" s="249"/>
      <c r="P49" s="156"/>
      <c r="Q49" s="351"/>
      <c r="R49" s="156"/>
      <c r="S49" s="156"/>
      <c r="W49" s="93"/>
    </row>
    <row r="50" spans="1:23" ht="15.75" hidden="1">
      <c r="A50" s="10"/>
      <c r="F50" s="156"/>
      <c r="G50" s="156"/>
      <c r="H50" s="118"/>
      <c r="I50" s="160"/>
      <c r="J50" s="472"/>
      <c r="K50" s="473"/>
      <c r="L50" s="76"/>
      <c r="M50" s="93"/>
      <c r="N50" s="37"/>
      <c r="O50" s="160"/>
      <c r="P50" s="472"/>
      <c r="Q50" s="473"/>
      <c r="R50" s="156"/>
      <c r="S50" s="156"/>
      <c r="W50" s="93"/>
    </row>
    <row r="51" spans="1:23" ht="15" hidden="1" customHeight="1">
      <c r="A51" s="10"/>
      <c r="F51" s="156"/>
      <c r="G51" s="156"/>
      <c r="H51" s="118"/>
      <c r="I51" s="787"/>
      <c r="J51" s="424"/>
      <c r="K51" s="425"/>
      <c r="L51" s="76"/>
      <c r="M51" s="93"/>
      <c r="N51" s="37"/>
      <c r="O51" s="787"/>
      <c r="P51" s="424"/>
      <c r="Q51" s="425"/>
      <c r="R51" s="156"/>
      <c r="S51" s="156"/>
      <c r="W51" s="93"/>
    </row>
    <row r="52" spans="1:23" ht="15" hidden="1" customHeight="1">
      <c r="A52" s="10"/>
      <c r="F52" s="156"/>
      <c r="G52" s="156"/>
      <c r="H52" s="118"/>
      <c r="I52" s="787"/>
      <c r="J52" s="424"/>
      <c r="K52" s="425"/>
      <c r="L52" s="76"/>
      <c r="M52" s="93"/>
      <c r="N52" s="37"/>
      <c r="O52" s="787"/>
      <c r="P52" s="424"/>
      <c r="Q52" s="425"/>
      <c r="R52" s="156"/>
      <c r="S52" s="156"/>
      <c r="W52" s="93"/>
    </row>
    <row r="53" spans="1:23" ht="15" hidden="1" customHeight="1">
      <c r="A53" s="10"/>
      <c r="F53" s="156"/>
      <c r="G53" s="156"/>
      <c r="H53" s="118"/>
      <c r="I53" s="787"/>
      <c r="J53" s="424"/>
      <c r="K53" s="425"/>
      <c r="L53" s="76"/>
      <c r="M53" s="93"/>
      <c r="N53" s="37"/>
      <c r="O53" s="787"/>
      <c r="P53" s="424"/>
      <c r="Q53" s="425"/>
      <c r="R53" s="156"/>
      <c r="S53" s="156"/>
      <c r="W53" s="93"/>
    </row>
    <row r="54" spans="1:23" ht="15" hidden="1" customHeight="1">
      <c r="A54" s="10"/>
      <c r="F54" s="156"/>
      <c r="G54" s="156"/>
      <c r="H54" s="118"/>
      <c r="I54" s="787"/>
      <c r="J54" s="424"/>
      <c r="K54" s="425"/>
      <c r="L54" s="76"/>
      <c r="M54" s="93"/>
      <c r="N54" s="37"/>
      <c r="O54" s="787"/>
      <c r="P54" s="424"/>
      <c r="Q54" s="425"/>
      <c r="R54" s="156"/>
      <c r="S54" s="156"/>
      <c r="T54" s="118"/>
      <c r="U54" s="93"/>
      <c r="W54" s="93"/>
    </row>
    <row r="55" spans="1:23">
      <c r="A55" s="10"/>
      <c r="B55" s="37"/>
      <c r="C55" s="93"/>
      <c r="D55" s="118"/>
      <c r="E55" s="165"/>
      <c r="F55" s="118"/>
      <c r="G55" s="118"/>
      <c r="H55" s="118"/>
      <c r="I55" s="93"/>
      <c r="J55" s="37"/>
      <c r="K55" s="440"/>
      <c r="L55" s="76"/>
      <c r="M55" s="93"/>
      <c r="N55" s="37"/>
      <c r="O55" s="93"/>
      <c r="P55" s="118"/>
      <c r="Q55" s="165"/>
      <c r="R55" s="118"/>
      <c r="S55" s="118"/>
      <c r="T55" s="118"/>
      <c r="U55" s="93"/>
      <c r="V55" s="76"/>
      <c r="W55" s="93"/>
    </row>
    <row r="56" spans="1:23">
      <c r="A56" s="93"/>
      <c r="B56" s="37"/>
      <c r="C56" s="76" t="s">
        <v>167</v>
      </c>
      <c r="D56" s="118"/>
      <c r="E56" s="118"/>
      <c r="F56" s="118"/>
      <c r="G56" s="118"/>
      <c r="H56" s="118"/>
      <c r="I56" s="76"/>
      <c r="J56" s="37"/>
      <c r="K56" s="93"/>
      <c r="L56" s="94"/>
      <c r="M56" s="438"/>
      <c r="N56" s="37"/>
      <c r="O56" s="76" t="s">
        <v>168</v>
      </c>
      <c r="P56" s="118"/>
      <c r="Q56" s="118"/>
      <c r="R56" s="118"/>
      <c r="S56" s="118"/>
      <c r="T56" s="118"/>
      <c r="U56" s="93"/>
      <c r="V56" s="76"/>
      <c r="W56" s="93"/>
    </row>
    <row r="57" spans="1:23" ht="24.95" customHeight="1">
      <c r="A57" s="93"/>
      <c r="B57" s="684" t="s">
        <v>20</v>
      </c>
      <c r="C57" s="683" t="s">
        <v>20</v>
      </c>
      <c r="D57" s="118"/>
      <c r="E57" s="93"/>
      <c r="F57" s="118"/>
      <c r="G57" s="118"/>
      <c r="H57" s="39"/>
      <c r="I57" s="12"/>
      <c r="J57" s="37"/>
      <c r="K57" s="118"/>
      <c r="L57" s="270"/>
      <c r="M57" s="113"/>
      <c r="N57" s="682" t="s">
        <v>24</v>
      </c>
      <c r="O57" s="683" t="s">
        <v>194</v>
      </c>
      <c r="P57" s="93"/>
      <c r="Q57" s="93"/>
      <c r="R57" s="118"/>
      <c r="S57" s="118"/>
      <c r="T57" s="118"/>
      <c r="U57" s="93"/>
      <c r="V57" s="76"/>
      <c r="W57" s="93"/>
    </row>
    <row r="58" spans="1:23" ht="24.95" customHeight="1">
      <c r="A58" s="93"/>
      <c r="B58" s="102" t="s">
        <v>21</v>
      </c>
      <c r="C58" s="35" t="s">
        <v>21</v>
      </c>
      <c r="D58" s="472"/>
      <c r="E58" s="473"/>
      <c r="F58" s="118"/>
      <c r="G58" s="118"/>
      <c r="H58" s="39"/>
      <c r="I58" s="12"/>
      <c r="J58" s="472"/>
      <c r="K58" s="473"/>
      <c r="L58" s="113"/>
      <c r="M58" s="113"/>
      <c r="N58" s="162" t="s">
        <v>25</v>
      </c>
      <c r="O58" s="35" t="s">
        <v>195</v>
      </c>
      <c r="P58" s="472"/>
      <c r="Q58" s="473"/>
      <c r="R58" s="93"/>
      <c r="S58" s="118"/>
      <c r="T58" s="37"/>
      <c r="U58" s="138"/>
      <c r="V58" s="472"/>
      <c r="W58" s="473"/>
    </row>
    <row r="59" spans="1:23" ht="24.95" customHeight="1">
      <c r="A59" s="93"/>
      <c r="B59" s="102" t="s">
        <v>60</v>
      </c>
      <c r="C59" s="35" t="s">
        <v>60</v>
      </c>
      <c r="D59" s="176"/>
      <c r="E59" s="177"/>
      <c r="F59" s="118"/>
      <c r="G59" s="118"/>
      <c r="H59" s="39"/>
      <c r="I59" s="12"/>
      <c r="J59" s="176"/>
      <c r="K59" s="177"/>
      <c r="L59" s="113"/>
      <c r="M59" s="113"/>
      <c r="N59" s="162" t="s">
        <v>61</v>
      </c>
      <c r="O59" s="35" t="s">
        <v>196</v>
      </c>
      <c r="P59" s="176"/>
      <c r="Q59" s="177"/>
      <c r="R59" s="93"/>
      <c r="S59" s="118"/>
      <c r="T59" s="37"/>
      <c r="U59" s="12"/>
      <c r="V59" s="176"/>
      <c r="W59" s="177"/>
    </row>
    <row r="60" spans="1:23" ht="24.95" customHeight="1">
      <c r="A60" s="93"/>
      <c r="B60" s="102" t="s">
        <v>80</v>
      </c>
      <c r="C60" s="35" t="s">
        <v>80</v>
      </c>
      <c r="D60" s="176"/>
      <c r="E60" s="177"/>
      <c r="F60" s="118"/>
      <c r="G60" s="118"/>
      <c r="H60" s="39"/>
      <c r="I60" s="12"/>
      <c r="J60" s="176"/>
      <c r="K60" s="177"/>
      <c r="L60" s="113"/>
      <c r="M60" s="113"/>
      <c r="N60" s="162" t="s">
        <v>85</v>
      </c>
      <c r="O60" s="35" t="s">
        <v>197</v>
      </c>
      <c r="P60" s="176"/>
      <c r="Q60" s="177"/>
      <c r="R60" s="93"/>
      <c r="S60" s="118"/>
      <c r="T60" s="37"/>
      <c r="U60" s="12"/>
      <c r="V60" s="176"/>
      <c r="W60" s="177"/>
    </row>
    <row r="61" spans="1:23" ht="24.95" customHeight="1">
      <c r="A61" s="93"/>
      <c r="B61" s="102" t="s">
        <v>125</v>
      </c>
      <c r="C61" s="35" t="s">
        <v>125</v>
      </c>
      <c r="D61" s="176"/>
      <c r="E61" s="177"/>
      <c r="F61" s="118"/>
      <c r="G61" s="118"/>
      <c r="H61" s="39"/>
      <c r="I61" s="12"/>
      <c r="J61" s="176"/>
      <c r="K61" s="177"/>
      <c r="L61" s="113"/>
      <c r="M61" s="113"/>
      <c r="N61" s="162" t="s">
        <v>129</v>
      </c>
      <c r="O61" s="35" t="s">
        <v>198</v>
      </c>
      <c r="P61" s="176"/>
      <c r="Q61" s="177"/>
      <c r="R61" s="93"/>
      <c r="S61" s="118"/>
      <c r="T61" s="37"/>
      <c r="U61" s="12"/>
      <c r="V61" s="176"/>
      <c r="W61" s="177"/>
    </row>
    <row r="62" spans="1:23" ht="24.95" customHeight="1">
      <c r="A62" s="93"/>
      <c r="B62" s="102" t="s">
        <v>126</v>
      </c>
      <c r="C62" s="35" t="s">
        <v>126</v>
      </c>
      <c r="D62" s="176"/>
      <c r="E62" s="177"/>
      <c r="F62" s="93"/>
      <c r="G62" s="93"/>
      <c r="H62" s="39"/>
      <c r="I62" s="12"/>
      <c r="J62" s="176"/>
      <c r="K62" s="177"/>
      <c r="L62" s="113"/>
      <c r="M62" s="113"/>
      <c r="N62" s="162" t="s">
        <v>130</v>
      </c>
      <c r="O62" s="35" t="s">
        <v>199</v>
      </c>
      <c r="P62" s="176"/>
      <c r="Q62" s="177"/>
      <c r="R62" s="93"/>
      <c r="S62" s="93"/>
      <c r="T62" s="37"/>
      <c r="U62" s="12"/>
      <c r="V62" s="176"/>
      <c r="W62" s="177"/>
    </row>
    <row r="63" spans="1:23" ht="24.95" customHeight="1">
      <c r="A63" s="93"/>
      <c r="B63" s="102" t="s">
        <v>263</v>
      </c>
      <c r="C63" s="35" t="s">
        <v>263</v>
      </c>
      <c r="D63" s="178"/>
      <c r="E63" s="179"/>
      <c r="F63" s="93"/>
      <c r="G63" s="93"/>
      <c r="H63" s="39"/>
      <c r="I63" s="12"/>
      <c r="J63" s="178"/>
      <c r="K63" s="179"/>
      <c r="L63" s="113"/>
      <c r="M63" s="113"/>
      <c r="N63" s="162" t="s">
        <v>267</v>
      </c>
      <c r="O63" s="35" t="s">
        <v>200</v>
      </c>
      <c r="P63" s="178"/>
      <c r="Q63" s="179"/>
      <c r="R63" s="93"/>
      <c r="S63" s="93"/>
      <c r="T63" s="37"/>
      <c r="U63" s="76"/>
      <c r="V63" s="178"/>
      <c r="W63" s="179"/>
    </row>
    <row r="64" spans="1:23" ht="24.95" customHeight="1">
      <c r="A64" s="93"/>
      <c r="B64" s="102" t="s">
        <v>264</v>
      </c>
      <c r="C64" s="35" t="s">
        <v>264</v>
      </c>
      <c r="D64" s="178"/>
      <c r="E64" s="179"/>
      <c r="F64" s="93"/>
      <c r="G64" s="93"/>
      <c r="H64" s="39"/>
      <c r="I64" s="12"/>
      <c r="J64" s="178"/>
      <c r="K64" s="179"/>
      <c r="L64" s="113"/>
      <c r="M64" s="113"/>
      <c r="N64" s="162" t="s">
        <v>268</v>
      </c>
      <c r="O64" s="35" t="s">
        <v>201</v>
      </c>
      <c r="P64" s="178"/>
      <c r="Q64" s="179"/>
      <c r="R64" s="93"/>
      <c r="S64" s="93"/>
      <c r="T64" s="37"/>
      <c r="U64" s="76"/>
      <c r="V64" s="178"/>
      <c r="W64" s="179"/>
    </row>
    <row r="65" spans="1:23">
      <c r="A65" s="93"/>
      <c r="B65" s="163"/>
      <c r="C65" s="12"/>
      <c r="D65" s="178"/>
      <c r="E65" s="179"/>
      <c r="F65" s="93"/>
      <c r="G65" s="93"/>
      <c r="H65" s="39"/>
      <c r="I65" s="12"/>
      <c r="J65" s="178"/>
      <c r="K65" s="179"/>
      <c r="L65" s="113"/>
      <c r="M65" s="113"/>
      <c r="N65" s="163"/>
      <c r="O65" s="12"/>
      <c r="P65" s="178"/>
      <c r="Q65" s="179"/>
      <c r="R65" s="93"/>
      <c r="S65" s="93"/>
      <c r="T65" s="37"/>
      <c r="U65" s="76"/>
      <c r="V65" s="178"/>
      <c r="W65" s="179"/>
    </row>
    <row r="66" spans="1:23">
      <c r="A66" s="93"/>
      <c r="B66" s="163"/>
      <c r="C66" s="12"/>
      <c r="D66" s="178"/>
      <c r="E66" s="179"/>
      <c r="F66" s="93"/>
      <c r="G66" s="93"/>
      <c r="H66" s="39"/>
      <c r="I66" s="12"/>
      <c r="J66" s="178"/>
      <c r="K66" s="179"/>
      <c r="L66" s="113"/>
      <c r="M66" s="113"/>
      <c r="N66" s="163"/>
      <c r="O66" s="12"/>
      <c r="P66" s="178"/>
      <c r="Q66" s="179"/>
      <c r="R66" s="93"/>
      <c r="S66" s="93"/>
      <c r="T66" s="37"/>
      <c r="U66" s="76"/>
      <c r="V66" s="178"/>
      <c r="W66" s="179"/>
    </row>
    <row r="67" spans="1:23">
      <c r="B67" s="37"/>
      <c r="C67" s="76"/>
      <c r="D67" s="178"/>
      <c r="E67" s="179"/>
      <c r="H67" s="37"/>
      <c r="I67" s="76"/>
      <c r="J67" s="178"/>
      <c r="L67" s="159"/>
      <c r="T67" s="37"/>
      <c r="U67" s="76"/>
      <c r="V67" s="178"/>
    </row>
    <row r="68" spans="1:23" ht="15.75">
      <c r="A68" s="123"/>
      <c r="B68" s="181"/>
      <c r="C68" s="3"/>
      <c r="D68" s="3"/>
      <c r="E68" s="3"/>
      <c r="F68" s="255" t="str">
        <f>ACCUEIL!$D$6</f>
        <v>san siro</v>
      </c>
      <c r="G68" s="3"/>
      <c r="H68" s="3"/>
      <c r="I68" s="3"/>
      <c r="J68" s="181"/>
      <c r="K68" s="4"/>
      <c r="L68" s="24"/>
      <c r="M68" s="344"/>
      <c r="N68" s="181"/>
      <c r="O68" s="3"/>
      <c r="P68" s="3"/>
      <c r="Q68" s="3"/>
      <c r="R68" s="255" t="str">
        <f>ACCUEIL!$D$7</f>
        <v>TERRAIN 2</v>
      </c>
      <c r="S68" s="3"/>
      <c r="T68" s="3"/>
      <c r="U68" s="3"/>
      <c r="V68" s="181"/>
      <c r="W68" s="4"/>
    </row>
    <row r="69" spans="1:23">
      <c r="A69" s="10"/>
      <c r="F69" s="40" t="s">
        <v>84</v>
      </c>
      <c r="K69" s="9"/>
      <c r="L69" s="206" t="s">
        <v>12</v>
      </c>
      <c r="M69" s="187"/>
      <c r="R69" s="40" t="s">
        <v>84</v>
      </c>
      <c r="W69" s="9"/>
    </row>
    <row r="70" spans="1:23" ht="23.25" customHeight="1">
      <c r="A70" s="10"/>
      <c r="B70" s="501" t="s">
        <v>24</v>
      </c>
      <c r="C70" s="777" t="str">
        <f>O57</f>
        <v>LC 1</v>
      </c>
      <c r="D70" s="740"/>
      <c r="E70" s="510"/>
      <c r="F70" s="511" t="s">
        <v>13</v>
      </c>
      <c r="G70" s="510"/>
      <c r="H70" s="740"/>
      <c r="I70" s="777" t="str">
        <f>O58</f>
        <v>LC 2</v>
      </c>
      <c r="J70" s="501" t="s">
        <v>25</v>
      </c>
      <c r="K70" s="9"/>
      <c r="L70" s="755">
        <f>ACCUEIL!$B$9</f>
        <v>1.5833333333333299</v>
      </c>
      <c r="M70" s="184"/>
      <c r="N70" s="501" t="s">
        <v>61</v>
      </c>
      <c r="O70" s="777" t="str">
        <f>O59</f>
        <v>LC 3</v>
      </c>
      <c r="P70" s="740"/>
      <c r="Q70" s="510"/>
      <c r="R70" s="511" t="s">
        <v>13</v>
      </c>
      <c r="S70" s="510"/>
      <c r="T70" s="740"/>
      <c r="U70" s="777" t="str">
        <f>O60</f>
        <v>LC 4</v>
      </c>
      <c r="V70" s="501" t="s">
        <v>85</v>
      </c>
      <c r="W70" s="9"/>
    </row>
    <row r="71" spans="1:23" ht="18.75" hidden="1" customHeight="1">
      <c r="A71" s="10"/>
      <c r="B71" s="501"/>
      <c r="C71" s="812" t="s">
        <v>290</v>
      </c>
      <c r="D71" s="740"/>
      <c r="E71" s="510"/>
      <c r="F71" s="511"/>
      <c r="G71" s="510"/>
      <c r="H71" s="740"/>
      <c r="I71" s="812" t="s">
        <v>290</v>
      </c>
      <c r="J71" s="501"/>
      <c r="K71" s="9"/>
      <c r="L71" s="755"/>
      <c r="M71" s="184"/>
      <c r="N71" s="501"/>
      <c r="O71" s="812" t="s">
        <v>290</v>
      </c>
      <c r="P71" s="740"/>
      <c r="Q71" s="510"/>
      <c r="R71" s="511"/>
      <c r="S71" s="510"/>
      <c r="T71" s="740"/>
      <c r="U71" s="812" t="s">
        <v>290</v>
      </c>
      <c r="V71" s="501"/>
      <c r="W71" s="9"/>
    </row>
    <row r="72" spans="1:23" ht="24" customHeight="1">
      <c r="A72" s="10"/>
      <c r="B72" s="501" t="s">
        <v>20</v>
      </c>
      <c r="C72" s="777" t="str">
        <f>C57</f>
        <v>1A</v>
      </c>
      <c r="D72" s="740"/>
      <c r="E72" s="510"/>
      <c r="F72" s="511" t="s">
        <v>13</v>
      </c>
      <c r="G72" s="510"/>
      <c r="H72" s="740"/>
      <c r="I72" s="777" t="str">
        <f>C58</f>
        <v>1B</v>
      </c>
      <c r="J72" s="501" t="s">
        <v>21</v>
      </c>
      <c r="K72" s="9"/>
      <c r="L72" s="755">
        <f>L70+ACCUEIL!$B$10</f>
        <v>1.5972222222222201</v>
      </c>
      <c r="M72" s="184"/>
      <c r="N72" s="501" t="s">
        <v>29</v>
      </c>
      <c r="O72" s="777" t="str">
        <f>C59</f>
        <v>1C</v>
      </c>
      <c r="P72" s="740"/>
      <c r="Q72" s="510"/>
      <c r="R72" s="511" t="s">
        <v>13</v>
      </c>
      <c r="S72" s="510"/>
      <c r="T72" s="740"/>
      <c r="U72" s="777" t="str">
        <f>C60</f>
        <v>1D</v>
      </c>
      <c r="V72" s="501" t="s">
        <v>80</v>
      </c>
      <c r="W72" s="9"/>
    </row>
    <row r="73" spans="1:23" ht="18.75" hidden="1" customHeight="1">
      <c r="A73" s="10"/>
      <c r="B73" s="501"/>
      <c r="C73" s="812" t="s">
        <v>290</v>
      </c>
      <c r="D73" s="740"/>
      <c r="E73" s="510"/>
      <c r="F73" s="511"/>
      <c r="G73" s="510"/>
      <c r="H73" s="740"/>
      <c r="I73" s="812" t="s">
        <v>290</v>
      </c>
      <c r="J73" s="501"/>
      <c r="K73" s="9"/>
      <c r="L73" s="755"/>
      <c r="M73" s="184"/>
      <c r="N73" s="501"/>
      <c r="O73" s="812" t="s">
        <v>290</v>
      </c>
      <c r="P73" s="740"/>
      <c r="Q73" s="510"/>
      <c r="R73" s="511"/>
      <c r="S73" s="510"/>
      <c r="T73" s="740"/>
      <c r="U73" s="812" t="s">
        <v>290</v>
      </c>
      <c r="V73" s="501"/>
      <c r="W73" s="9"/>
    </row>
    <row r="74" spans="1:23" ht="12.75" customHeight="1">
      <c r="A74" s="10"/>
      <c r="B74" s="509">
        <v>16</v>
      </c>
      <c r="C74" s="780"/>
      <c r="D74" s="197"/>
      <c r="E74" s="148"/>
      <c r="F74" s="148" t="s">
        <v>135</v>
      </c>
      <c r="G74" s="148"/>
      <c r="H74" s="197"/>
      <c r="I74" s="782"/>
      <c r="J74" s="776"/>
      <c r="K74" s="9"/>
      <c r="L74" s="171"/>
      <c r="M74" s="184"/>
      <c r="N74" s="509">
        <v>17</v>
      </c>
      <c r="O74" s="780"/>
      <c r="P74" s="786"/>
      <c r="Q74" s="189"/>
      <c r="R74" s="189" t="s">
        <v>136</v>
      </c>
      <c r="S74" s="189"/>
      <c r="T74" s="786"/>
      <c r="U74" s="782"/>
      <c r="V74" s="776"/>
      <c r="W74" s="191"/>
    </row>
    <row r="75" spans="1:23" ht="24" customHeight="1">
      <c r="A75" s="10"/>
      <c r="B75" s="501"/>
      <c r="C75" s="779">
        <f>GL(D70,H70,C70,I70,D71,H71)</f>
        <v>0</v>
      </c>
      <c r="D75" s="740"/>
      <c r="E75" s="510"/>
      <c r="F75" s="511"/>
      <c r="G75" s="510"/>
      <c r="H75" s="740"/>
      <c r="I75" s="779">
        <f>GL(P70,T70,O70,U70,P71,T71)</f>
        <v>0</v>
      </c>
      <c r="J75" s="501"/>
      <c r="K75" s="9"/>
      <c r="L75" s="755">
        <f>L72+ACCUEIL!$B$10</f>
        <v>1.6111111111111101</v>
      </c>
      <c r="M75" s="184"/>
      <c r="N75" s="501"/>
      <c r="O75" s="779">
        <f>GL(D90,H90,C90,I90,D91,H91)</f>
        <v>0</v>
      </c>
      <c r="P75" s="740"/>
      <c r="Q75" s="510"/>
      <c r="R75" s="511"/>
      <c r="S75" s="510"/>
      <c r="T75" s="740"/>
      <c r="U75" s="779">
        <f>GL(P90,T90,O90,U90,P91,T91)</f>
        <v>0</v>
      </c>
      <c r="V75" s="501"/>
      <c r="W75" s="191"/>
    </row>
    <row r="76" spans="1:23" ht="19.5" hidden="1" customHeight="1">
      <c r="A76" s="10"/>
      <c r="B76" s="501"/>
      <c r="C76" s="812" t="s">
        <v>290</v>
      </c>
      <c r="D76" s="740"/>
      <c r="E76" s="510"/>
      <c r="F76" s="511"/>
      <c r="G76" s="510"/>
      <c r="H76" s="740"/>
      <c r="I76" s="812" t="s">
        <v>290</v>
      </c>
      <c r="J76" s="501"/>
      <c r="K76" s="9"/>
      <c r="L76" s="755"/>
      <c r="M76" s="184"/>
      <c r="N76" s="501"/>
      <c r="O76" s="812" t="s">
        <v>290</v>
      </c>
      <c r="P76" s="740"/>
      <c r="Q76" s="510"/>
      <c r="R76" s="511"/>
      <c r="S76" s="510"/>
      <c r="T76" s="740"/>
      <c r="U76" s="812" t="s">
        <v>290</v>
      </c>
      <c r="V76" s="501"/>
      <c r="W76" s="191"/>
    </row>
    <row r="77" spans="1:23" ht="12.75" customHeight="1">
      <c r="A77" s="10"/>
      <c r="B77" s="509">
        <v>18</v>
      </c>
      <c r="C77" s="780"/>
      <c r="D77" s="197"/>
      <c r="E77" s="148"/>
      <c r="F77" s="148" t="s">
        <v>134</v>
      </c>
      <c r="G77" s="148"/>
      <c r="H77" s="197"/>
      <c r="I77" s="782"/>
      <c r="J77" s="776"/>
      <c r="K77" s="9"/>
      <c r="L77" s="171"/>
      <c r="M77" s="184"/>
      <c r="N77" s="70">
        <v>19</v>
      </c>
      <c r="O77" s="242"/>
      <c r="P77" s="786"/>
      <c r="Q77" s="189"/>
      <c r="R77" s="189" t="s">
        <v>133</v>
      </c>
      <c r="S77" s="189"/>
      <c r="T77" s="786"/>
      <c r="U77" s="117"/>
      <c r="V77" s="173"/>
      <c r="W77" s="9"/>
    </row>
    <row r="78" spans="1:23" ht="23.25" customHeight="1">
      <c r="A78" s="10"/>
      <c r="B78" s="501"/>
      <c r="C78" s="779">
        <f>GL(D72,H72,C72,I72,D73,H73)</f>
        <v>0</v>
      </c>
      <c r="D78" s="740"/>
      <c r="E78" s="510"/>
      <c r="F78" s="511" t="s">
        <v>13</v>
      </c>
      <c r="G78" s="510"/>
      <c r="H78" s="740"/>
      <c r="I78" s="779">
        <f>GL(P72,T72,O72,U72,P73,T73)</f>
        <v>0</v>
      </c>
      <c r="J78" s="501"/>
      <c r="K78" s="9"/>
      <c r="L78" s="755">
        <f>L75+ACCUEIL!$B$10</f>
        <v>1.625</v>
      </c>
      <c r="M78" s="184"/>
      <c r="N78" s="501"/>
      <c r="O78" s="779">
        <f>GL(D92,H92,C92,I92,D93,H93)</f>
        <v>0</v>
      </c>
      <c r="P78" s="740"/>
      <c r="Q78" s="510"/>
      <c r="R78" s="511" t="s">
        <v>13</v>
      </c>
      <c r="S78" s="510"/>
      <c r="T78" s="740"/>
      <c r="U78" s="779">
        <f>GL(P92,T92,O92,U92,P93,T93)</f>
        <v>0</v>
      </c>
      <c r="V78" s="501"/>
      <c r="W78" s="436"/>
    </row>
    <row r="79" spans="1:23" ht="18.75" hidden="1" customHeight="1">
      <c r="A79" s="10"/>
      <c r="B79" s="501"/>
      <c r="C79" s="812" t="s">
        <v>290</v>
      </c>
      <c r="D79" s="740"/>
      <c r="E79" s="510"/>
      <c r="F79" s="511"/>
      <c r="G79" s="510"/>
      <c r="H79" s="740"/>
      <c r="I79" s="812" t="s">
        <v>290</v>
      </c>
      <c r="J79" s="501"/>
      <c r="K79" s="9"/>
      <c r="L79" s="755"/>
      <c r="M79" s="184"/>
      <c r="N79" s="501"/>
      <c r="O79" s="812" t="s">
        <v>290</v>
      </c>
      <c r="P79" s="740"/>
      <c r="Q79" s="510"/>
      <c r="R79" s="511"/>
      <c r="S79" s="510"/>
      <c r="T79" s="740"/>
      <c r="U79" s="812" t="s">
        <v>290</v>
      </c>
      <c r="V79" s="501"/>
      <c r="W79" s="436"/>
    </row>
    <row r="80" spans="1:23">
      <c r="A80" s="10"/>
      <c r="B80" s="507"/>
      <c r="C80" s="781"/>
      <c r="D80" s="216"/>
      <c r="E80" s="181"/>
      <c r="F80" s="181" t="s">
        <v>291</v>
      </c>
      <c r="G80" s="181"/>
      <c r="H80" s="216"/>
      <c r="I80" s="561"/>
      <c r="J80" s="323"/>
      <c r="K80" s="9"/>
      <c r="L80" s="171"/>
      <c r="M80" s="184"/>
      <c r="N80" s="507" t="s">
        <v>150</v>
      </c>
      <c r="O80" s="783" t="s">
        <v>152</v>
      </c>
      <c r="P80" s="216"/>
      <c r="Q80" s="181"/>
      <c r="R80" s="181"/>
      <c r="S80" s="181"/>
      <c r="T80" s="216"/>
      <c r="U80" s="784" t="s">
        <v>154</v>
      </c>
      <c r="V80" s="323"/>
      <c r="W80" s="436"/>
    </row>
    <row r="81" spans="1:23" ht="24" customHeight="1">
      <c r="A81" s="10"/>
      <c r="B81" s="508" t="s">
        <v>8</v>
      </c>
      <c r="C81" s="108">
        <f>GL(D75,H75,C75,I75,D76,H76)</f>
        <v>0</v>
      </c>
      <c r="D81" s="740"/>
      <c r="E81" s="510"/>
      <c r="F81" s="511"/>
      <c r="G81" s="510"/>
      <c r="H81" s="740"/>
      <c r="I81" s="108">
        <f>GL(P75,T75,O75,U75,P76,T76)</f>
        <v>0</v>
      </c>
      <c r="J81" s="501"/>
      <c r="K81" s="9"/>
      <c r="L81" s="755">
        <f>L78+ACCUEIL!$B$10</f>
        <v>1.6388888888888899</v>
      </c>
      <c r="M81" s="184"/>
      <c r="N81" s="513"/>
      <c r="O81" s="108">
        <f>GL(H75,D75,C75,I75,H76,D76)</f>
        <v>0</v>
      </c>
      <c r="P81" s="740"/>
      <c r="Q81" s="510"/>
      <c r="R81" s="511"/>
      <c r="S81" s="510"/>
      <c r="T81" s="740"/>
      <c r="U81" s="108">
        <f>GL(T75,P75,O75,U75,T76,P76)</f>
        <v>0</v>
      </c>
      <c r="V81" s="501"/>
      <c r="W81" s="9"/>
    </row>
    <row r="82" spans="1:23" ht="19.5" hidden="1" customHeight="1">
      <c r="A82" s="10"/>
      <c r="B82" s="501"/>
      <c r="C82" s="812" t="s">
        <v>290</v>
      </c>
      <c r="D82" s="740"/>
      <c r="E82" s="510"/>
      <c r="F82" s="511"/>
      <c r="G82" s="510"/>
      <c r="H82" s="740"/>
      <c r="I82" s="812" t="s">
        <v>290</v>
      </c>
      <c r="J82" s="501"/>
      <c r="K82" s="9"/>
      <c r="L82" s="755"/>
      <c r="M82" s="184"/>
      <c r="N82" s="501"/>
      <c r="O82" s="812" t="s">
        <v>290</v>
      </c>
      <c r="P82" s="740"/>
      <c r="Q82" s="510"/>
      <c r="R82" s="511"/>
      <c r="S82" s="510"/>
      <c r="T82" s="740"/>
      <c r="U82" s="812" t="s">
        <v>290</v>
      </c>
      <c r="V82" s="501"/>
      <c r="W82" s="9"/>
    </row>
    <row r="83" spans="1:23">
      <c r="A83" s="10"/>
      <c r="B83" s="507"/>
      <c r="C83" s="781"/>
      <c r="D83" s="216"/>
      <c r="E83" s="181"/>
      <c r="F83" s="181" t="s">
        <v>193</v>
      </c>
      <c r="G83" s="181"/>
      <c r="H83" s="216"/>
      <c r="I83" s="561"/>
      <c r="J83" s="323"/>
      <c r="K83" s="9"/>
      <c r="L83" s="171"/>
      <c r="M83" s="184"/>
      <c r="N83" s="507" t="s">
        <v>151</v>
      </c>
      <c r="O83" s="783" t="s">
        <v>153</v>
      </c>
      <c r="P83" s="216"/>
      <c r="Q83" s="181"/>
      <c r="R83" s="181"/>
      <c r="S83" s="181"/>
      <c r="T83" s="216"/>
      <c r="U83" s="784" t="s">
        <v>165</v>
      </c>
      <c r="V83" s="323"/>
      <c r="W83" s="9"/>
    </row>
    <row r="84" spans="1:23" ht="23.25" customHeight="1">
      <c r="A84" s="10"/>
      <c r="B84" s="508" t="s">
        <v>8</v>
      </c>
      <c r="C84" s="108">
        <f>GL(D78,H78,C78,I78,D79,H79)</f>
        <v>0</v>
      </c>
      <c r="D84" s="740"/>
      <c r="E84" s="510"/>
      <c r="F84" s="511" t="s">
        <v>13</v>
      </c>
      <c r="G84" s="510"/>
      <c r="H84" s="740"/>
      <c r="I84" s="108">
        <f>GL(P78,T78,O78,U78,P79,T79)</f>
        <v>0</v>
      </c>
      <c r="J84" s="501"/>
      <c r="K84" s="9"/>
      <c r="L84" s="755">
        <f>L81+ACCUEIL!$B$10</f>
        <v>1.6527777777777799</v>
      </c>
      <c r="M84" s="184"/>
      <c r="N84" s="513"/>
      <c r="O84" s="108">
        <f>GL(H78,D78,C78,I78,H79,D79)</f>
        <v>0</v>
      </c>
      <c r="P84" s="740"/>
      <c r="Q84" s="510"/>
      <c r="R84" s="511" t="s">
        <v>13</v>
      </c>
      <c r="S84" s="510"/>
      <c r="T84" s="740"/>
      <c r="U84" s="108">
        <f>GL(T78,P78,O78,U78,T79,P79)</f>
        <v>0</v>
      </c>
      <c r="V84" s="501"/>
      <c r="W84" s="9"/>
    </row>
    <row r="85" spans="1:23" ht="18.75" hidden="1" customHeight="1">
      <c r="A85" s="10"/>
      <c r="B85" s="501"/>
      <c r="C85" s="812" t="s">
        <v>290</v>
      </c>
      <c r="D85" s="740"/>
      <c r="E85" s="510"/>
      <c r="F85" s="511"/>
      <c r="G85" s="510"/>
      <c r="H85" s="740"/>
      <c r="I85" s="812" t="s">
        <v>290</v>
      </c>
      <c r="J85" s="501"/>
      <c r="K85" s="9"/>
      <c r="L85" s="755"/>
      <c r="M85" s="184"/>
      <c r="N85" s="501"/>
      <c r="O85" s="812" t="s">
        <v>290</v>
      </c>
      <c r="P85" s="740"/>
      <c r="Q85" s="510"/>
      <c r="R85" s="511"/>
      <c r="S85" s="510"/>
      <c r="T85" s="740"/>
      <c r="U85" s="812" t="s">
        <v>290</v>
      </c>
      <c r="V85" s="501"/>
      <c r="W85" s="9"/>
    </row>
    <row r="86" spans="1:23">
      <c r="A86" s="120"/>
      <c r="B86" s="148"/>
      <c r="C86" s="19"/>
      <c r="D86" s="19"/>
      <c r="E86" s="19"/>
      <c r="F86" s="19"/>
      <c r="G86" s="19"/>
      <c r="H86" s="19"/>
      <c r="I86" s="19"/>
      <c r="J86" s="148"/>
      <c r="K86" s="22"/>
      <c r="L86" s="24"/>
      <c r="M86" s="268"/>
      <c r="N86" s="148"/>
      <c r="O86" s="148"/>
      <c r="P86" s="148"/>
      <c r="Q86" s="148"/>
      <c r="R86" s="148"/>
      <c r="S86" s="148"/>
      <c r="T86" s="148"/>
      <c r="U86" s="148"/>
      <c r="V86" s="148"/>
      <c r="W86" s="22"/>
    </row>
    <row r="87" spans="1:23">
      <c r="A87" s="93"/>
      <c r="B87" s="76"/>
      <c r="C87" s="93"/>
      <c r="D87" s="93"/>
      <c r="E87" s="93"/>
      <c r="F87" s="93"/>
      <c r="G87" s="93"/>
      <c r="H87" s="93"/>
      <c r="I87" s="93"/>
      <c r="J87" s="76"/>
      <c r="K87" s="93"/>
      <c r="L87" s="24"/>
      <c r="M87" s="113"/>
      <c r="N87" s="76"/>
      <c r="O87" s="76"/>
      <c r="P87" s="76"/>
      <c r="Q87" s="76"/>
      <c r="R87" s="76"/>
      <c r="S87" s="76"/>
      <c r="T87" s="76"/>
      <c r="U87" s="76"/>
      <c r="V87" s="76"/>
      <c r="W87" s="93"/>
    </row>
    <row r="88" spans="1:23" ht="15.75">
      <c r="A88" s="123"/>
      <c r="B88" s="181"/>
      <c r="C88" s="3"/>
      <c r="D88" s="3"/>
      <c r="E88" s="3"/>
      <c r="F88" s="255" t="str">
        <f>ACCUEIL!$D$8</f>
        <v>TERRAIN 3</v>
      </c>
      <c r="G88" s="3"/>
      <c r="H88" s="3"/>
      <c r="I88" s="3"/>
      <c r="J88" s="181"/>
      <c r="K88" s="4"/>
      <c r="M88" s="123"/>
      <c r="N88" s="181"/>
      <c r="O88" s="3"/>
      <c r="P88" s="3"/>
      <c r="Q88" s="3"/>
      <c r="R88" s="255" t="str">
        <f>ACCUEIL!$D$9</f>
        <v>TERRAIN 4</v>
      </c>
      <c r="S88" s="3"/>
      <c r="T88" s="3"/>
      <c r="U88" s="3"/>
      <c r="V88" s="181"/>
      <c r="W88" s="4"/>
    </row>
    <row r="89" spans="1:23">
      <c r="A89" s="10"/>
      <c r="F89" s="40" t="s">
        <v>84</v>
      </c>
      <c r="K89" s="9"/>
      <c r="L89" s="206" t="s">
        <v>12</v>
      </c>
      <c r="M89" s="10"/>
      <c r="R89" s="40" t="s">
        <v>84</v>
      </c>
      <c r="W89" s="9"/>
    </row>
    <row r="90" spans="1:23" ht="23.25" customHeight="1">
      <c r="A90" s="10"/>
      <c r="B90" s="501" t="s">
        <v>129</v>
      </c>
      <c r="C90" s="508" t="str">
        <f>O61</f>
        <v>LC 5</v>
      </c>
      <c r="D90" s="740"/>
      <c r="E90" s="510"/>
      <c r="F90" s="511" t="s">
        <v>13</v>
      </c>
      <c r="G90" s="510"/>
      <c r="H90" s="740"/>
      <c r="I90" s="508" t="str">
        <f>O62</f>
        <v>LC 6</v>
      </c>
      <c r="J90" s="501" t="s">
        <v>130</v>
      </c>
      <c r="K90" s="9"/>
      <c r="L90" s="755">
        <f>ACCUEIL!$B$9</f>
        <v>1.5833333333333299</v>
      </c>
      <c r="M90" s="10"/>
      <c r="N90" s="501" t="s">
        <v>267</v>
      </c>
      <c r="O90" s="508" t="str">
        <f>O63</f>
        <v>LC 7</v>
      </c>
      <c r="P90" s="740"/>
      <c r="Q90" s="510"/>
      <c r="R90" s="511" t="s">
        <v>13</v>
      </c>
      <c r="S90" s="510"/>
      <c r="T90" s="740"/>
      <c r="U90" s="508" t="str">
        <f>O64</f>
        <v>LC 8</v>
      </c>
      <c r="V90" s="501" t="s">
        <v>268</v>
      </c>
      <c r="W90" s="9"/>
    </row>
    <row r="91" spans="1:23" ht="19.5" hidden="1" customHeight="1">
      <c r="A91" s="10"/>
      <c r="B91" s="501"/>
      <c r="C91" s="812" t="s">
        <v>290</v>
      </c>
      <c r="D91" s="740"/>
      <c r="E91" s="510"/>
      <c r="F91" s="511"/>
      <c r="G91" s="510"/>
      <c r="H91" s="740"/>
      <c r="I91" s="812" t="s">
        <v>290</v>
      </c>
      <c r="J91" s="501"/>
      <c r="K91" s="9"/>
      <c r="L91" s="755"/>
      <c r="M91" s="10"/>
      <c r="N91" s="501"/>
      <c r="O91" s="812" t="s">
        <v>290</v>
      </c>
      <c r="P91" s="740"/>
      <c r="Q91" s="510"/>
      <c r="R91" s="511"/>
      <c r="S91" s="510"/>
      <c r="T91" s="740"/>
      <c r="U91" s="812" t="s">
        <v>290</v>
      </c>
      <c r="V91" s="501"/>
      <c r="W91" s="9"/>
    </row>
    <row r="92" spans="1:23" ht="23.25" customHeight="1">
      <c r="A92" s="10"/>
      <c r="B92" s="501" t="s">
        <v>125</v>
      </c>
      <c r="C92" s="508" t="str">
        <f>C61</f>
        <v>1E</v>
      </c>
      <c r="D92" s="740"/>
      <c r="E92" s="510"/>
      <c r="F92" s="511" t="s">
        <v>13</v>
      </c>
      <c r="G92" s="510"/>
      <c r="H92" s="740"/>
      <c r="I92" s="508" t="str">
        <f>C62</f>
        <v>1F</v>
      </c>
      <c r="J92" s="501" t="s">
        <v>126</v>
      </c>
      <c r="K92" s="9"/>
      <c r="L92" s="755">
        <f>L90+ACCUEIL!$B$10</f>
        <v>1.5972222222222201</v>
      </c>
      <c r="M92" s="10"/>
      <c r="N92" s="501" t="s">
        <v>263</v>
      </c>
      <c r="O92" s="508" t="str">
        <f>C63</f>
        <v>1G</v>
      </c>
      <c r="P92" s="740"/>
      <c r="Q92" s="510"/>
      <c r="R92" s="511" t="s">
        <v>13</v>
      </c>
      <c r="S92" s="510"/>
      <c r="T92" s="740"/>
      <c r="U92" s="508" t="str">
        <f>C64</f>
        <v>1H</v>
      </c>
      <c r="V92" s="501" t="s">
        <v>264</v>
      </c>
      <c r="W92" s="9"/>
    </row>
    <row r="93" spans="1:23" ht="18.75" hidden="1" customHeight="1">
      <c r="A93" s="10"/>
      <c r="B93" s="501"/>
      <c r="C93" s="812" t="s">
        <v>290</v>
      </c>
      <c r="D93" s="740"/>
      <c r="E93" s="510"/>
      <c r="F93" s="511"/>
      <c r="G93" s="510"/>
      <c r="H93" s="740"/>
      <c r="I93" s="812" t="s">
        <v>290</v>
      </c>
      <c r="J93" s="501"/>
      <c r="K93" s="9"/>
      <c r="L93" s="755"/>
      <c r="M93" s="10"/>
      <c r="N93" s="501"/>
      <c r="O93" s="812" t="s">
        <v>290</v>
      </c>
      <c r="P93" s="740"/>
      <c r="Q93" s="510"/>
      <c r="R93" s="511"/>
      <c r="S93" s="510"/>
      <c r="T93" s="740"/>
      <c r="U93" s="812" t="s">
        <v>290</v>
      </c>
      <c r="V93" s="501"/>
      <c r="W93" s="9"/>
    </row>
    <row r="94" spans="1:23">
      <c r="A94" s="10"/>
      <c r="B94" s="507" t="s">
        <v>131</v>
      </c>
      <c r="C94" s="230" t="s">
        <v>269</v>
      </c>
      <c r="D94" s="197"/>
      <c r="E94" s="148"/>
      <c r="F94" s="148"/>
      <c r="G94" s="148"/>
      <c r="H94" s="197"/>
      <c r="I94" s="276" t="s">
        <v>270</v>
      </c>
      <c r="J94" s="323"/>
      <c r="K94" s="9"/>
      <c r="L94" s="759"/>
      <c r="M94" s="10"/>
      <c r="N94" s="507" t="s">
        <v>132</v>
      </c>
      <c r="O94" s="230" t="s">
        <v>271</v>
      </c>
      <c r="P94" s="786"/>
      <c r="Q94" s="189"/>
      <c r="R94" s="189"/>
      <c r="S94" s="189"/>
      <c r="T94" s="786"/>
      <c r="U94" s="276" t="s">
        <v>272</v>
      </c>
      <c r="V94" s="323"/>
      <c r="W94" s="9"/>
    </row>
    <row r="95" spans="1:23" ht="23.25" customHeight="1">
      <c r="A95" s="10"/>
      <c r="B95" s="501"/>
      <c r="C95" s="108">
        <f>GL(H70,D70,C70,I70,H71,D71)</f>
        <v>0</v>
      </c>
      <c r="D95" s="740"/>
      <c r="E95" s="510"/>
      <c r="F95" s="511" t="s">
        <v>13</v>
      </c>
      <c r="G95" s="510"/>
      <c r="H95" s="740"/>
      <c r="I95" s="108">
        <f>GL(T70,P70,O70,U70,T71,P71)</f>
        <v>0</v>
      </c>
      <c r="J95" s="501"/>
      <c r="K95" s="9"/>
      <c r="L95" s="755">
        <f>L92+ACCUEIL!$B$10</f>
        <v>1.6111111111111101</v>
      </c>
      <c r="M95" s="10"/>
      <c r="N95" s="501"/>
      <c r="O95" s="108">
        <f>GL(H90,D90,C90,I90,H91,D91)</f>
        <v>0</v>
      </c>
      <c r="P95" s="740"/>
      <c r="Q95" s="510"/>
      <c r="R95" s="511" t="s">
        <v>13</v>
      </c>
      <c r="S95" s="510"/>
      <c r="T95" s="740"/>
      <c r="U95" s="108">
        <f>GL(T90,P90,O90,U90,T91,P91)</f>
        <v>0</v>
      </c>
      <c r="V95" s="501"/>
      <c r="W95" s="9"/>
    </row>
    <row r="96" spans="1:23" ht="18.75" hidden="1" customHeight="1">
      <c r="A96" s="10"/>
      <c r="B96" s="501"/>
      <c r="C96" s="812" t="s">
        <v>290</v>
      </c>
      <c r="D96" s="740"/>
      <c r="E96" s="510"/>
      <c r="F96" s="511"/>
      <c r="G96" s="510"/>
      <c r="H96" s="740"/>
      <c r="I96" s="812" t="s">
        <v>290</v>
      </c>
      <c r="J96" s="501"/>
      <c r="K96" s="9"/>
      <c r="L96" s="755"/>
      <c r="M96" s="10"/>
      <c r="N96" s="501"/>
      <c r="O96" s="812" t="s">
        <v>290</v>
      </c>
      <c r="P96" s="740"/>
      <c r="Q96" s="510"/>
      <c r="R96" s="511"/>
      <c r="S96" s="510"/>
      <c r="T96" s="740"/>
      <c r="U96" s="812" t="s">
        <v>290</v>
      </c>
      <c r="V96" s="501"/>
      <c r="W96" s="9"/>
    </row>
    <row r="97" spans="1:23">
      <c r="A97" s="10"/>
      <c r="B97" s="507" t="s">
        <v>141</v>
      </c>
      <c r="C97" s="230" t="s">
        <v>277</v>
      </c>
      <c r="D97" s="197"/>
      <c r="E97" s="148"/>
      <c r="F97" s="148"/>
      <c r="G97" s="148"/>
      <c r="H97" s="197"/>
      <c r="I97" s="276" t="s">
        <v>278</v>
      </c>
      <c r="J97" s="323"/>
      <c r="K97" s="9"/>
      <c r="L97" s="759"/>
      <c r="M97" s="10"/>
      <c r="N97" s="507" t="s">
        <v>142</v>
      </c>
      <c r="O97" s="230" t="s">
        <v>279</v>
      </c>
      <c r="P97" s="786"/>
      <c r="Q97" s="189"/>
      <c r="R97" s="189"/>
      <c r="S97" s="189"/>
      <c r="T97" s="786"/>
      <c r="U97" s="276" t="s">
        <v>280</v>
      </c>
      <c r="V97" s="323"/>
      <c r="W97" s="9"/>
    </row>
    <row r="98" spans="1:23" ht="23.25" customHeight="1">
      <c r="A98" s="10"/>
      <c r="B98" s="501"/>
      <c r="C98" s="108">
        <f>GL(H72,D72,C72,I72,H73,D73)</f>
        <v>0</v>
      </c>
      <c r="D98" s="740"/>
      <c r="E98" s="510"/>
      <c r="F98" s="511" t="s">
        <v>13</v>
      </c>
      <c r="G98" s="510"/>
      <c r="H98" s="740"/>
      <c r="I98" s="108">
        <f>GL(T72,P72,O72,U72,T73,P73)</f>
        <v>0</v>
      </c>
      <c r="J98" s="501"/>
      <c r="K98" s="9"/>
      <c r="L98" s="755">
        <f>L95+ACCUEIL!$B$10</f>
        <v>1.625</v>
      </c>
      <c r="M98" s="10"/>
      <c r="N98" s="501"/>
      <c r="O98" s="108">
        <f>GL(H92,D92,C92,I92,H93,D93)</f>
        <v>0</v>
      </c>
      <c r="P98" s="740"/>
      <c r="Q98" s="510"/>
      <c r="R98" s="511" t="s">
        <v>13</v>
      </c>
      <c r="S98" s="510"/>
      <c r="T98" s="740"/>
      <c r="U98" s="108">
        <f>GL(T92,P92,O92,U92,T93,P93)</f>
        <v>0</v>
      </c>
      <c r="V98" s="501"/>
      <c r="W98" s="9"/>
    </row>
    <row r="99" spans="1:23" ht="18.75" hidden="1" customHeight="1">
      <c r="A99" s="10"/>
      <c r="B99" s="501"/>
      <c r="C99" s="812" t="s">
        <v>290</v>
      </c>
      <c r="D99" s="740"/>
      <c r="E99" s="510"/>
      <c r="F99" s="511"/>
      <c r="G99" s="510"/>
      <c r="H99" s="740"/>
      <c r="I99" s="812" t="s">
        <v>290</v>
      </c>
      <c r="J99" s="501"/>
      <c r="K99" s="9"/>
      <c r="L99" s="755"/>
      <c r="M99" s="10"/>
      <c r="N99" s="501"/>
      <c r="O99" s="812" t="s">
        <v>290</v>
      </c>
      <c r="P99" s="740"/>
      <c r="Q99" s="510"/>
      <c r="R99" s="511"/>
      <c r="S99" s="510"/>
      <c r="T99" s="740"/>
      <c r="U99" s="812" t="s">
        <v>290</v>
      </c>
      <c r="V99" s="501"/>
      <c r="W99" s="9"/>
    </row>
    <row r="100" spans="1:23" ht="18.75" customHeight="1">
      <c r="A100" s="10"/>
      <c r="B100" s="507" t="s">
        <v>143</v>
      </c>
      <c r="C100" s="230" t="s">
        <v>145</v>
      </c>
      <c r="D100" s="216"/>
      <c r="E100" s="181"/>
      <c r="F100" s="181"/>
      <c r="G100" s="181"/>
      <c r="H100" s="216"/>
      <c r="I100" s="276" t="s">
        <v>162</v>
      </c>
      <c r="J100" s="323"/>
      <c r="K100" s="9"/>
      <c r="L100" s="171"/>
      <c r="M100" s="10"/>
      <c r="N100" s="507" t="s">
        <v>144</v>
      </c>
      <c r="O100" s="230" t="s">
        <v>146</v>
      </c>
      <c r="P100" s="216"/>
      <c r="Q100" s="181"/>
      <c r="R100" s="181"/>
      <c r="S100" s="181"/>
      <c r="T100" s="216"/>
      <c r="U100" s="276" t="s">
        <v>166</v>
      </c>
      <c r="V100" s="323"/>
      <c r="W100" s="9"/>
    </row>
    <row r="101" spans="1:23" ht="23.25" customHeight="1">
      <c r="A101" s="10"/>
      <c r="B101" s="501"/>
      <c r="C101" s="108">
        <f>GL(H95,D95,C95,I95,H96,D96)</f>
        <v>0</v>
      </c>
      <c r="D101" s="740"/>
      <c r="E101" s="510"/>
      <c r="F101" s="511" t="s">
        <v>13</v>
      </c>
      <c r="G101" s="510"/>
      <c r="H101" s="740"/>
      <c r="I101" s="108">
        <f>GL(T95,P95,O95,U95,T96,P96)</f>
        <v>0</v>
      </c>
      <c r="J101" s="501"/>
      <c r="K101" s="9"/>
      <c r="L101" s="755">
        <f>L98+ACCUEIL!$B$10</f>
        <v>1.6388888888888899</v>
      </c>
      <c r="M101" s="10"/>
      <c r="N101" s="501"/>
      <c r="O101" s="108">
        <f>GL(P95,T95,O95,U95,P96,T96)</f>
        <v>0</v>
      </c>
      <c r="P101" s="740"/>
      <c r="Q101" s="510"/>
      <c r="R101" s="511" t="s">
        <v>13</v>
      </c>
      <c r="S101" s="510"/>
      <c r="T101" s="740"/>
      <c r="U101" s="108">
        <f>GL(D95,H95,C95,I95,D96,H96)</f>
        <v>0</v>
      </c>
      <c r="V101" s="501"/>
      <c r="W101" s="9"/>
    </row>
    <row r="102" spans="1:23" ht="18.75" hidden="1" customHeight="1">
      <c r="A102" s="10"/>
      <c r="B102" s="501"/>
      <c r="C102" s="812" t="s">
        <v>290</v>
      </c>
      <c r="D102" s="740"/>
      <c r="E102" s="510"/>
      <c r="F102" s="511"/>
      <c r="G102" s="510"/>
      <c r="H102" s="740"/>
      <c r="I102" s="812" t="s">
        <v>290</v>
      </c>
      <c r="J102" s="501"/>
      <c r="K102" s="9"/>
      <c r="L102" s="755"/>
      <c r="M102" s="10"/>
      <c r="N102" s="501"/>
      <c r="O102" s="812" t="s">
        <v>290</v>
      </c>
      <c r="P102" s="740"/>
      <c r="Q102" s="510"/>
      <c r="R102" s="511"/>
      <c r="S102" s="510"/>
      <c r="T102" s="740"/>
      <c r="U102" s="812" t="s">
        <v>290</v>
      </c>
      <c r="V102" s="501"/>
      <c r="W102" s="9"/>
    </row>
    <row r="103" spans="1:23" ht="18.75" customHeight="1">
      <c r="A103" s="10"/>
      <c r="B103" s="507" t="s">
        <v>156</v>
      </c>
      <c r="C103" s="230" t="s">
        <v>159</v>
      </c>
      <c r="D103" s="216"/>
      <c r="E103" s="181"/>
      <c r="F103" s="181"/>
      <c r="G103" s="181"/>
      <c r="H103" s="216"/>
      <c r="I103" s="276" t="s">
        <v>164</v>
      </c>
      <c r="J103" s="323"/>
      <c r="K103" s="9"/>
      <c r="L103" s="171"/>
      <c r="M103" s="10"/>
      <c r="N103" s="507">
        <v>10</v>
      </c>
      <c r="O103" s="230" t="s">
        <v>161</v>
      </c>
      <c r="P103" s="216"/>
      <c r="Q103" s="181"/>
      <c r="R103" s="181"/>
      <c r="S103" s="181"/>
      <c r="T103" s="216"/>
      <c r="U103" s="276" t="s">
        <v>281</v>
      </c>
      <c r="V103" s="323"/>
      <c r="W103" s="9"/>
    </row>
    <row r="104" spans="1:23" ht="23.25" customHeight="1">
      <c r="A104" s="10"/>
      <c r="B104" s="501"/>
      <c r="C104" s="108">
        <f>GL(H98,D98,C98,I98,H99,D99)</f>
        <v>0</v>
      </c>
      <c r="D104" s="740"/>
      <c r="E104" s="510"/>
      <c r="F104" s="511" t="s">
        <v>13</v>
      </c>
      <c r="G104" s="510"/>
      <c r="H104" s="740"/>
      <c r="I104" s="108">
        <f>GL(T98,P98,O98,U98,T99,P99)</f>
        <v>0</v>
      </c>
      <c r="J104" s="501"/>
      <c r="K104" s="9"/>
      <c r="L104" s="755">
        <f>L101+ACCUEIL!$B$10</f>
        <v>1.6527777777777799</v>
      </c>
      <c r="M104" s="10"/>
      <c r="N104" s="501"/>
      <c r="O104" s="108">
        <f>GL(P98,T98,O98,U98,P99,T99)</f>
        <v>0</v>
      </c>
      <c r="P104" s="740"/>
      <c r="Q104" s="510"/>
      <c r="R104" s="511" t="s">
        <v>13</v>
      </c>
      <c r="S104" s="510"/>
      <c r="T104" s="740"/>
      <c r="U104" s="108">
        <f>GL(D98,H98,C98,I98,D99,H99)</f>
        <v>0</v>
      </c>
      <c r="V104" s="501"/>
      <c r="W104" s="9"/>
    </row>
    <row r="105" spans="1:23" ht="18.75" hidden="1" customHeight="1">
      <c r="A105" s="10"/>
      <c r="B105" s="501"/>
      <c r="C105" s="812" t="s">
        <v>290</v>
      </c>
      <c r="D105" s="740"/>
      <c r="E105" s="510"/>
      <c r="F105" s="511"/>
      <c r="G105" s="510"/>
      <c r="H105" s="740"/>
      <c r="I105" s="812" t="s">
        <v>290</v>
      </c>
      <c r="J105" s="501"/>
      <c r="K105" s="9"/>
      <c r="L105" s="755"/>
      <c r="M105" s="10"/>
      <c r="N105" s="501"/>
      <c r="O105" s="812" t="s">
        <v>290</v>
      </c>
      <c r="P105" s="740"/>
      <c r="Q105" s="510"/>
      <c r="R105" s="511"/>
      <c r="S105" s="510"/>
      <c r="T105" s="740"/>
      <c r="U105" s="812" t="s">
        <v>290</v>
      </c>
      <c r="V105" s="501"/>
      <c r="W105" s="9"/>
    </row>
    <row r="106" spans="1:23">
      <c r="A106" s="120"/>
      <c r="B106" s="148"/>
      <c r="C106" s="19"/>
      <c r="D106" s="19"/>
      <c r="E106" s="19"/>
      <c r="F106" s="19"/>
      <c r="G106" s="19"/>
      <c r="H106" s="19"/>
      <c r="I106" s="19"/>
      <c r="J106" s="148"/>
      <c r="K106" s="22"/>
      <c r="M106" s="120"/>
      <c r="N106" s="148"/>
      <c r="O106" s="19"/>
      <c r="P106" s="19"/>
      <c r="Q106" s="19"/>
      <c r="R106" s="19"/>
      <c r="S106" s="19"/>
      <c r="T106" s="19"/>
      <c r="U106" s="19"/>
      <c r="V106" s="148"/>
      <c r="W106" s="22"/>
    </row>
    <row r="107" spans="1:23">
      <c r="A107" s="93"/>
      <c r="B107" s="76"/>
      <c r="C107" s="93"/>
      <c r="D107" s="93"/>
      <c r="E107" s="93"/>
      <c r="F107" s="93"/>
      <c r="G107" s="93"/>
      <c r="H107" s="93"/>
      <c r="I107" s="93"/>
      <c r="J107" s="76"/>
      <c r="K107" s="93"/>
      <c r="M107" s="93"/>
      <c r="N107" s="76"/>
      <c r="O107" s="93"/>
      <c r="P107" s="93"/>
      <c r="Q107" s="93"/>
      <c r="R107" s="93"/>
      <c r="S107" s="93"/>
      <c r="T107" s="93"/>
      <c r="U107" s="93"/>
      <c r="V107" s="76"/>
      <c r="W107" s="93"/>
    </row>
    <row r="109" spans="1:23">
      <c r="A109" s="123"/>
      <c r="B109" s="181"/>
      <c r="C109" s="3" t="s">
        <v>115</v>
      </c>
      <c r="D109" s="3"/>
      <c r="E109" s="3"/>
      <c r="F109" s="3"/>
      <c r="G109" s="3"/>
      <c r="H109" s="3"/>
      <c r="I109" s="3"/>
      <c r="J109" s="181"/>
      <c r="K109" s="3"/>
      <c r="L109" s="774">
        <f>L84+ACCUEIL!$B$10</f>
        <v>1.6666666666666701</v>
      </c>
      <c r="M109" s="3"/>
      <c r="N109" s="181"/>
      <c r="O109" s="3"/>
      <c r="P109" s="3"/>
      <c r="Q109" s="3"/>
      <c r="R109" s="3"/>
      <c r="S109" s="3"/>
      <c r="T109" s="3"/>
      <c r="U109" s="3"/>
      <c r="V109" s="181"/>
      <c r="W109" s="4"/>
    </row>
    <row r="110" spans="1:23">
      <c r="A110" s="10"/>
      <c r="B110" s="983" t="s">
        <v>35</v>
      </c>
      <c r="C110" s="983"/>
      <c r="D110" s="983"/>
      <c r="E110" s="983"/>
      <c r="F110" s="983"/>
      <c r="G110" s="983"/>
      <c r="H110" s="983"/>
      <c r="I110" s="983"/>
      <c r="J110" s="983"/>
      <c r="K110" s="983"/>
      <c r="L110" s="983"/>
      <c r="M110" s="983"/>
      <c r="N110" s="983"/>
      <c r="O110" s="983"/>
      <c r="P110" s="983"/>
      <c r="Q110" s="983"/>
      <c r="R110" s="983"/>
      <c r="S110" s="983"/>
      <c r="T110" s="983"/>
      <c r="U110" s="983"/>
      <c r="V110" s="983"/>
      <c r="W110" s="9"/>
    </row>
    <row r="111" spans="1:23" ht="20.100000000000001" customHeight="1">
      <c r="A111" s="10"/>
      <c r="B111" s="91">
        <v>1</v>
      </c>
      <c r="C111" s="108">
        <f>GL(D84,H84,C84,I84,D85,H85)</f>
        <v>0</v>
      </c>
      <c r="D111" s="514" t="s">
        <v>169</v>
      </c>
      <c r="E111" s="514"/>
      <c r="H111" s="91">
        <v>5</v>
      </c>
      <c r="I111" s="108">
        <f>GL($P$104,$T$104,$O$104,$U$104,P105,T105)</f>
        <v>0</v>
      </c>
      <c r="J111" s="514" t="s">
        <v>173</v>
      </c>
      <c r="K111" s="514"/>
      <c r="L111" s="24"/>
      <c r="N111" s="91">
        <v>9</v>
      </c>
      <c r="O111" s="108">
        <f>GL(D81,H81,C81,I81,D82,H82)</f>
        <v>0</v>
      </c>
      <c r="P111" s="515" t="s">
        <v>282</v>
      </c>
      <c r="Q111" s="514"/>
      <c r="T111" s="91">
        <v>13</v>
      </c>
      <c r="U111" s="108">
        <f>GL($P$101,$T$101,$O$101,$U$101,P102,T102)</f>
        <v>0</v>
      </c>
      <c r="V111" s="514" t="s">
        <v>286</v>
      </c>
      <c r="W111" s="516"/>
    </row>
    <row r="112" spans="1:23" ht="20.100000000000001" customHeight="1">
      <c r="A112" s="10"/>
      <c r="B112" s="91">
        <v>2</v>
      </c>
      <c r="C112" s="108">
        <f>GL(H84,D84,C84,I84,H85,D85)</f>
        <v>0</v>
      </c>
      <c r="D112" s="514" t="s">
        <v>171</v>
      </c>
      <c r="E112" s="514"/>
      <c r="H112" s="91">
        <v>6</v>
      </c>
      <c r="I112" s="108">
        <f>GL($T$104,$P$104,$O$104,$U$104,T105,P105)</f>
        <v>0</v>
      </c>
      <c r="J112" s="514" t="s">
        <v>174</v>
      </c>
      <c r="K112" s="514"/>
      <c r="L112" s="159"/>
      <c r="N112" s="91">
        <v>10</v>
      </c>
      <c r="O112" s="108">
        <f>GL(H81,D81,C81,I81,H82,D82)</f>
        <v>0</v>
      </c>
      <c r="P112" s="515" t="s">
        <v>283</v>
      </c>
      <c r="Q112" s="514"/>
      <c r="T112" s="91">
        <v>14</v>
      </c>
      <c r="U112" s="108">
        <f>GL($T$101,$P$101,$O$101,$U$101,T102,P102)</f>
        <v>0</v>
      </c>
      <c r="V112" s="514" t="s">
        <v>287</v>
      </c>
      <c r="W112" s="516"/>
    </row>
    <row r="113" spans="1:23" ht="20.100000000000001" customHeight="1">
      <c r="A113" s="10"/>
      <c r="B113" s="91">
        <v>3</v>
      </c>
      <c r="C113" s="108">
        <f>GL(P84,T84,O84,U84,P85,T85)</f>
        <v>0</v>
      </c>
      <c r="D113" s="514" t="s">
        <v>172</v>
      </c>
      <c r="E113" s="514"/>
      <c r="H113" s="91">
        <v>7</v>
      </c>
      <c r="I113" s="108">
        <f>GL($D$104,$H$104,$C$104,$I$104,D105,H105)</f>
        <v>0</v>
      </c>
      <c r="J113" s="515" t="s">
        <v>175</v>
      </c>
      <c r="K113" s="514"/>
      <c r="L113" s="24"/>
      <c r="N113" s="91">
        <v>11</v>
      </c>
      <c r="O113" s="108">
        <f>GL(P81,T81,O81,U81,P82,T82)</f>
        <v>0</v>
      </c>
      <c r="P113" s="515" t="s">
        <v>284</v>
      </c>
      <c r="Q113" s="514"/>
      <c r="T113" s="91">
        <v>15</v>
      </c>
      <c r="U113" s="108">
        <f>GL($D$101,$H$101,$C$101,$I$101,D102,H102)</f>
        <v>0</v>
      </c>
      <c r="V113" s="514" t="s">
        <v>288</v>
      </c>
      <c r="W113" s="516"/>
    </row>
    <row r="114" spans="1:23" ht="20.100000000000001" customHeight="1">
      <c r="A114" s="10"/>
      <c r="B114" s="91">
        <v>4</v>
      </c>
      <c r="C114" s="108">
        <f>GL(T84,P84,O84,U84,T85,P85)</f>
        <v>0</v>
      </c>
      <c r="D114" s="514" t="s">
        <v>170</v>
      </c>
      <c r="E114" s="514"/>
      <c r="H114" s="91">
        <v>8</v>
      </c>
      <c r="I114" s="108">
        <f>GL($D$104,$H$104,$C$104,$I$104,H105,D105)</f>
        <v>0</v>
      </c>
      <c r="J114" s="515" t="s">
        <v>176</v>
      </c>
      <c r="K114" s="514"/>
      <c r="L114" s="159"/>
      <c r="N114" s="91">
        <v>12</v>
      </c>
      <c r="O114" s="108">
        <f>GL(T81,P81,O81,U81,T82,P82)</f>
        <v>0</v>
      </c>
      <c r="P114" s="515" t="s">
        <v>285</v>
      </c>
      <c r="Q114" s="514"/>
      <c r="T114" s="794">
        <v>16</v>
      </c>
      <c r="U114" s="795">
        <f>GL($H$101,$D$101,$C$101,$I101,H102,D102)</f>
        <v>0</v>
      </c>
      <c r="V114" s="514" t="s">
        <v>289</v>
      </c>
      <c r="W114" s="516"/>
    </row>
    <row r="115" spans="1:23">
      <c r="A115" s="10"/>
      <c r="E115" s="514"/>
      <c r="K115" s="514"/>
      <c r="L115" s="159"/>
      <c r="N115" s="28"/>
      <c r="O115" s="93"/>
      <c r="P115" s="792"/>
      <c r="Q115" s="792"/>
      <c r="R115" s="93"/>
      <c r="S115" s="93"/>
      <c r="T115" s="793"/>
      <c r="U115" s="93"/>
      <c r="V115" s="793"/>
      <c r="W115" s="516"/>
    </row>
    <row r="116" spans="1:23" hidden="1">
      <c r="A116" s="10"/>
      <c r="E116" s="514"/>
      <c r="K116" s="514"/>
      <c r="L116" s="24"/>
      <c r="N116" s="28"/>
      <c r="O116" s="93"/>
      <c r="P116" s="792"/>
      <c r="Q116" s="792"/>
      <c r="R116" s="93"/>
      <c r="S116" s="93"/>
      <c r="T116" s="793"/>
      <c r="U116" s="93"/>
      <c r="V116" s="793"/>
      <c r="W116" s="516"/>
    </row>
    <row r="117" spans="1:23">
      <c r="A117" s="120"/>
      <c r="B117" s="148"/>
      <c r="C117" s="19"/>
      <c r="D117" s="19"/>
      <c r="E117" s="19"/>
      <c r="F117" s="19"/>
      <c r="G117" s="19"/>
      <c r="H117" s="19"/>
      <c r="I117" s="19"/>
      <c r="J117" s="148"/>
      <c r="K117" s="19"/>
      <c r="L117" s="148"/>
      <c r="M117" s="19"/>
      <c r="N117" s="148"/>
      <c r="O117" s="19"/>
      <c r="P117" s="19"/>
      <c r="Q117" s="19"/>
      <c r="R117" s="19"/>
      <c r="S117" s="19"/>
      <c r="T117" s="19"/>
      <c r="U117" s="19"/>
      <c r="V117" s="148"/>
      <c r="W117" s="22"/>
    </row>
  </sheetData>
  <sheetProtection password="C9F9" sheet="1" objects="1" scenarios="1" formatCells="0" formatColumns="0" formatRows="0"/>
  <sortState caseSensitive="1" ref="U44:W47">
    <sortCondition descending="1" ref="V44:V47"/>
    <sortCondition descending="1" ref="W44:W47"/>
  </sortState>
  <mergeCells count="1">
    <mergeCell ref="B110:V110"/>
  </mergeCells>
  <conditionalFormatting sqref="D19:D20 H19:H20 D22:D23 H22:H23 D25:D27 H25:H27 P27 T27 H30:H38 D30:D38 D70:D72 H70:H72">
    <cfRule type="notContainsBlanks" dxfId="1679" priority="206">
      <formula>LEN(TRIM(D19))&gt;0</formula>
    </cfRule>
  </conditionalFormatting>
  <conditionalFormatting sqref="T75">
    <cfRule type="notContainsBlanks" dxfId="1678" priority="190">
      <formula>LEN(TRIM(T75))&gt;0</formula>
    </cfRule>
  </conditionalFormatting>
  <conditionalFormatting sqref="P75">
    <cfRule type="notContainsBlanks" dxfId="1677" priority="189">
      <formula>LEN(TRIM(P75))&gt;0</formula>
    </cfRule>
  </conditionalFormatting>
  <conditionalFormatting sqref="T81">
    <cfRule type="notContainsBlanks" dxfId="1676" priority="184">
      <formula>LEN(TRIM(T81))&gt;0</formula>
    </cfRule>
  </conditionalFormatting>
  <conditionalFormatting sqref="P81">
    <cfRule type="notContainsBlanks" dxfId="1675" priority="183">
      <formula>LEN(TRIM(P81))&gt;0</formula>
    </cfRule>
  </conditionalFormatting>
  <conditionalFormatting sqref="D75">
    <cfRule type="notContainsBlanks" dxfId="1674" priority="180">
      <formula>LEN(TRIM(D75))&gt;0</formula>
    </cfRule>
  </conditionalFormatting>
  <conditionalFormatting sqref="H75">
    <cfRule type="notContainsBlanks" dxfId="1673" priority="179">
      <formula>LEN(TRIM(H75))&gt;0</formula>
    </cfRule>
  </conditionalFormatting>
  <conditionalFormatting sqref="H81">
    <cfRule type="notContainsBlanks" dxfId="1672" priority="174">
      <formula>LEN(TRIM(H81))&gt;0</formula>
    </cfRule>
  </conditionalFormatting>
  <conditionalFormatting sqref="D81">
    <cfRule type="notContainsBlanks" dxfId="1671" priority="173">
      <formula>LEN(TRIM(D81))&gt;0</formula>
    </cfRule>
  </conditionalFormatting>
  <conditionalFormatting sqref="P19:P26">
    <cfRule type="notContainsBlanks" dxfId="1670" priority="142">
      <formula>LEN(TRIM(P19))&gt;0</formula>
    </cfRule>
  </conditionalFormatting>
  <conditionalFormatting sqref="T19:T26">
    <cfRule type="notContainsBlanks" dxfId="1669" priority="141">
      <formula>LEN(TRIM(T19))&gt;0</formula>
    </cfRule>
  </conditionalFormatting>
  <conditionalFormatting sqref="P30:P37">
    <cfRule type="notContainsBlanks" dxfId="1668" priority="140">
      <formula>LEN(TRIM(P30))&gt;0</formula>
    </cfRule>
  </conditionalFormatting>
  <conditionalFormatting sqref="T30:T37">
    <cfRule type="notContainsBlanks" dxfId="1667" priority="139">
      <formula>LEN(TRIM(T30))&gt;0</formula>
    </cfRule>
  </conditionalFormatting>
  <conditionalFormatting sqref="D84">
    <cfRule type="notContainsBlanks" dxfId="1666" priority="130">
      <formula>LEN(TRIM(D84))&gt;0</formula>
    </cfRule>
  </conditionalFormatting>
  <conditionalFormatting sqref="H84">
    <cfRule type="notContainsBlanks" dxfId="1665" priority="129">
      <formula>LEN(TRIM(H84))&gt;0</formula>
    </cfRule>
  </conditionalFormatting>
  <conditionalFormatting sqref="D78">
    <cfRule type="notContainsBlanks" dxfId="1664" priority="134">
      <formula>LEN(TRIM(D78))&gt;0</formula>
    </cfRule>
  </conditionalFormatting>
  <conditionalFormatting sqref="H78">
    <cfRule type="notContainsBlanks" dxfId="1663" priority="133">
      <formula>LEN(TRIM(H78))&gt;0</formula>
    </cfRule>
  </conditionalFormatting>
  <conditionalFormatting sqref="P70">
    <cfRule type="notContainsBlanks" dxfId="1662" priority="128">
      <formula>LEN(TRIM(P70))&gt;0</formula>
    </cfRule>
  </conditionalFormatting>
  <conditionalFormatting sqref="T70">
    <cfRule type="notContainsBlanks" dxfId="1661" priority="127">
      <formula>LEN(TRIM(T70))&gt;0</formula>
    </cfRule>
  </conditionalFormatting>
  <conditionalFormatting sqref="T72">
    <cfRule type="notContainsBlanks" dxfId="1660" priority="126">
      <formula>LEN(TRIM(T72))&gt;0</formula>
    </cfRule>
  </conditionalFormatting>
  <conditionalFormatting sqref="P72">
    <cfRule type="notContainsBlanks" dxfId="1659" priority="125">
      <formula>LEN(TRIM(P72))&gt;0</formula>
    </cfRule>
  </conditionalFormatting>
  <conditionalFormatting sqref="T84">
    <cfRule type="notContainsBlanks" dxfId="1658" priority="118">
      <formula>LEN(TRIM(T84))&gt;0</formula>
    </cfRule>
  </conditionalFormatting>
  <conditionalFormatting sqref="P84">
    <cfRule type="notContainsBlanks" dxfId="1657" priority="117">
      <formula>LEN(TRIM(P84))&gt;0</formula>
    </cfRule>
  </conditionalFormatting>
  <conditionalFormatting sqref="T78">
    <cfRule type="notContainsBlanks" dxfId="1656" priority="122">
      <formula>LEN(TRIM(T78))&gt;0</formula>
    </cfRule>
  </conditionalFormatting>
  <conditionalFormatting sqref="P78">
    <cfRule type="notContainsBlanks" dxfId="1655" priority="121">
      <formula>LEN(TRIM(P78))&gt;0</formula>
    </cfRule>
  </conditionalFormatting>
  <conditionalFormatting sqref="D90 D92">
    <cfRule type="notContainsBlanks" dxfId="1654" priority="116">
      <formula>LEN(TRIM(D90))&gt;0</formula>
    </cfRule>
  </conditionalFormatting>
  <conditionalFormatting sqref="H90 H92">
    <cfRule type="notContainsBlanks" dxfId="1653" priority="115">
      <formula>LEN(TRIM(H90))&gt;0</formula>
    </cfRule>
  </conditionalFormatting>
  <conditionalFormatting sqref="P90 P92">
    <cfRule type="notContainsBlanks" dxfId="1652" priority="114">
      <formula>LEN(TRIM(P90))&gt;0</formula>
    </cfRule>
  </conditionalFormatting>
  <conditionalFormatting sqref="T90 T92">
    <cfRule type="notContainsBlanks" dxfId="1651" priority="113">
      <formula>LEN(TRIM(T90))&gt;0</formula>
    </cfRule>
  </conditionalFormatting>
  <conditionalFormatting sqref="P95">
    <cfRule type="notContainsBlanks" dxfId="1650" priority="112">
      <formula>LEN(TRIM(P95))&gt;0</formula>
    </cfRule>
  </conditionalFormatting>
  <conditionalFormatting sqref="T95">
    <cfRule type="notContainsBlanks" dxfId="1649" priority="111">
      <formula>LEN(TRIM(T95))&gt;0</formula>
    </cfRule>
  </conditionalFormatting>
  <conditionalFormatting sqref="T98">
    <cfRule type="notContainsBlanks" dxfId="1648" priority="110">
      <formula>LEN(TRIM(T98))&gt;0</formula>
    </cfRule>
  </conditionalFormatting>
  <conditionalFormatting sqref="P98">
    <cfRule type="notContainsBlanks" dxfId="1647" priority="109">
      <formula>LEN(TRIM(P98))&gt;0</formula>
    </cfRule>
  </conditionalFormatting>
  <conditionalFormatting sqref="P101">
    <cfRule type="notContainsBlanks" dxfId="1646" priority="108">
      <formula>LEN(TRIM(P101))&gt;0</formula>
    </cfRule>
  </conditionalFormatting>
  <conditionalFormatting sqref="T101">
    <cfRule type="notContainsBlanks" dxfId="1645" priority="107">
      <formula>LEN(TRIM(T101))&gt;0</formula>
    </cfRule>
  </conditionalFormatting>
  <conditionalFormatting sqref="T104">
    <cfRule type="notContainsBlanks" dxfId="1644" priority="106">
      <formula>LEN(TRIM(T104))&gt;0</formula>
    </cfRule>
  </conditionalFormatting>
  <conditionalFormatting sqref="P104">
    <cfRule type="notContainsBlanks" dxfId="1643" priority="105">
      <formula>LEN(TRIM(P104))&gt;0</formula>
    </cfRule>
  </conditionalFormatting>
  <conditionalFormatting sqref="H104">
    <cfRule type="notContainsBlanks" dxfId="1642" priority="104">
      <formula>LEN(TRIM(H104))&gt;0</formula>
    </cfRule>
  </conditionalFormatting>
  <conditionalFormatting sqref="D104">
    <cfRule type="notContainsBlanks" dxfId="1641" priority="103">
      <formula>LEN(TRIM(D104))&gt;0</formula>
    </cfRule>
  </conditionalFormatting>
  <conditionalFormatting sqref="D101">
    <cfRule type="notContainsBlanks" dxfId="1640" priority="102">
      <formula>LEN(TRIM(D101))&gt;0</formula>
    </cfRule>
  </conditionalFormatting>
  <conditionalFormatting sqref="D98">
    <cfRule type="notContainsBlanks" dxfId="1639" priority="101">
      <formula>LEN(TRIM(D98))&gt;0</formula>
    </cfRule>
  </conditionalFormatting>
  <conditionalFormatting sqref="H98">
    <cfRule type="notContainsBlanks" dxfId="1638" priority="100">
      <formula>LEN(TRIM(H98))&gt;0</formula>
    </cfRule>
  </conditionalFormatting>
  <conditionalFormatting sqref="H101">
    <cfRule type="notContainsBlanks" dxfId="1637" priority="99">
      <formula>LEN(TRIM(H101))&gt;0</formula>
    </cfRule>
  </conditionalFormatting>
  <conditionalFormatting sqref="H95">
    <cfRule type="notContainsBlanks" dxfId="1636" priority="98">
      <formula>LEN(TRIM(H95))&gt;0</formula>
    </cfRule>
  </conditionalFormatting>
  <conditionalFormatting sqref="D95">
    <cfRule type="notContainsBlanks" dxfId="1635" priority="97">
      <formula>LEN(TRIM(D95))&gt;0</formula>
    </cfRule>
  </conditionalFormatting>
  <conditionalFormatting sqref="C71">
    <cfRule type="expression" dxfId="1634" priority="96">
      <formula>NOT($D70=$H70)</formula>
    </cfRule>
  </conditionalFormatting>
  <conditionalFormatting sqref="I71">
    <cfRule type="expression" dxfId="1633" priority="95">
      <formula>NOT($D70=$H70)</formula>
    </cfRule>
  </conditionalFormatting>
  <conditionalFormatting sqref="D73 H73">
    <cfRule type="notContainsBlanks" dxfId="1632" priority="94">
      <formula>LEN(TRIM(D73))&gt;0</formula>
    </cfRule>
  </conditionalFormatting>
  <conditionalFormatting sqref="C73">
    <cfRule type="expression" dxfId="1631" priority="93">
      <formula>NOT($D72=$H72)</formula>
    </cfRule>
  </conditionalFormatting>
  <conditionalFormatting sqref="I73">
    <cfRule type="expression" dxfId="1630" priority="92">
      <formula>NOT($D72=$H72)</formula>
    </cfRule>
  </conditionalFormatting>
  <conditionalFormatting sqref="D79 H79">
    <cfRule type="notContainsBlanks" dxfId="1629" priority="85">
      <formula>LEN(TRIM(D79))&gt;0</formula>
    </cfRule>
  </conditionalFormatting>
  <conditionalFormatting sqref="C79">
    <cfRule type="expression" dxfId="1628" priority="84">
      <formula>NOT($D78=$H78)</formula>
    </cfRule>
  </conditionalFormatting>
  <conditionalFormatting sqref="I79">
    <cfRule type="expression" dxfId="1627" priority="83">
      <formula>NOT($D78=$H78)</formula>
    </cfRule>
  </conditionalFormatting>
  <conditionalFormatting sqref="D76 H76">
    <cfRule type="notContainsBlanks" dxfId="1626" priority="88">
      <formula>LEN(TRIM(D76))&gt;0</formula>
    </cfRule>
  </conditionalFormatting>
  <conditionalFormatting sqref="C76">
    <cfRule type="expression" dxfId="1625" priority="87">
      <formula>NOT($D75=$H75)</formula>
    </cfRule>
  </conditionalFormatting>
  <conditionalFormatting sqref="I76">
    <cfRule type="expression" dxfId="1624" priority="86">
      <formula>NOT($D75=$H75)</formula>
    </cfRule>
  </conditionalFormatting>
  <conditionalFormatting sqref="D82 H82">
    <cfRule type="notContainsBlanks" dxfId="1623" priority="79">
      <formula>LEN(TRIM(D82))&gt;0</formula>
    </cfRule>
  </conditionalFormatting>
  <conditionalFormatting sqref="C82">
    <cfRule type="expression" dxfId="1622" priority="78">
      <formula>NOT($D81=$H81)</formula>
    </cfRule>
  </conditionalFormatting>
  <conditionalFormatting sqref="I82">
    <cfRule type="expression" dxfId="1621" priority="77">
      <formula>NOT($D81=$H81)</formula>
    </cfRule>
  </conditionalFormatting>
  <conditionalFormatting sqref="D85 H85">
    <cfRule type="notContainsBlanks" dxfId="1620" priority="76">
      <formula>LEN(TRIM(D85))&gt;0</formula>
    </cfRule>
  </conditionalFormatting>
  <conditionalFormatting sqref="C85">
    <cfRule type="expression" dxfId="1619" priority="75">
      <formula>NOT($D84=$H84)</formula>
    </cfRule>
  </conditionalFormatting>
  <conditionalFormatting sqref="I85">
    <cfRule type="expression" dxfId="1618" priority="74">
      <formula>NOT($D84=$H84)</formula>
    </cfRule>
  </conditionalFormatting>
  <conditionalFormatting sqref="D91 H91">
    <cfRule type="notContainsBlanks" dxfId="1617" priority="73">
      <formula>LEN(TRIM(D91))&gt;0</formula>
    </cfRule>
  </conditionalFormatting>
  <conditionalFormatting sqref="C91">
    <cfRule type="expression" dxfId="1616" priority="72">
      <formula>NOT($D90=$H90)</formula>
    </cfRule>
  </conditionalFormatting>
  <conditionalFormatting sqref="I91">
    <cfRule type="expression" dxfId="1615" priority="71">
      <formula>NOT($D90=$H90)</formula>
    </cfRule>
  </conditionalFormatting>
  <conditionalFormatting sqref="D96 H96">
    <cfRule type="notContainsBlanks" dxfId="1614" priority="70">
      <formula>LEN(TRIM(D96))&gt;0</formula>
    </cfRule>
  </conditionalFormatting>
  <conditionalFormatting sqref="C96">
    <cfRule type="expression" dxfId="1613" priority="69">
      <formula>NOT($D95=$H95)</formula>
    </cfRule>
  </conditionalFormatting>
  <conditionalFormatting sqref="I96">
    <cfRule type="expression" dxfId="1612" priority="68">
      <formula>NOT($D95=$H95)</formula>
    </cfRule>
  </conditionalFormatting>
  <conditionalFormatting sqref="D99 H99">
    <cfRule type="notContainsBlanks" dxfId="1611" priority="64">
      <formula>LEN(TRIM(D99))&gt;0</formula>
    </cfRule>
  </conditionalFormatting>
  <conditionalFormatting sqref="C99">
    <cfRule type="expression" dxfId="1610" priority="63">
      <formula>NOT($D98=$H98)</formula>
    </cfRule>
  </conditionalFormatting>
  <conditionalFormatting sqref="I99">
    <cfRule type="expression" dxfId="1609" priority="62">
      <formula>NOT($D98=$H98)</formula>
    </cfRule>
  </conditionalFormatting>
  <conditionalFormatting sqref="D102 H102">
    <cfRule type="notContainsBlanks" dxfId="1608" priority="61">
      <formula>LEN(TRIM(D102))&gt;0</formula>
    </cfRule>
  </conditionalFormatting>
  <conditionalFormatting sqref="C102">
    <cfRule type="expression" dxfId="1607" priority="60">
      <formula>NOT($D101=$H101)</formula>
    </cfRule>
  </conditionalFormatting>
  <conditionalFormatting sqref="I102">
    <cfRule type="expression" dxfId="1606" priority="59">
      <formula>NOT($D101=$H101)</formula>
    </cfRule>
  </conditionalFormatting>
  <conditionalFormatting sqref="D105 H105">
    <cfRule type="notContainsBlanks" dxfId="1605" priority="55">
      <formula>LEN(TRIM(D105))&gt;0</formula>
    </cfRule>
  </conditionalFormatting>
  <conditionalFormatting sqref="C105">
    <cfRule type="expression" dxfId="1604" priority="54">
      <formula>NOT($D104=$H104)</formula>
    </cfRule>
  </conditionalFormatting>
  <conditionalFormatting sqref="I105">
    <cfRule type="expression" dxfId="1603" priority="53">
      <formula>NOT($D104=$H104)</formula>
    </cfRule>
  </conditionalFormatting>
  <conditionalFormatting sqref="P71 T71">
    <cfRule type="notContainsBlanks" dxfId="1602" priority="52">
      <formula>LEN(TRIM(P71))&gt;0</formula>
    </cfRule>
  </conditionalFormatting>
  <conditionalFormatting sqref="O71">
    <cfRule type="expression" dxfId="1601" priority="51">
      <formula>NOT($P70=$T70)</formula>
    </cfRule>
  </conditionalFormatting>
  <conditionalFormatting sqref="U71">
    <cfRule type="expression" dxfId="1600" priority="49">
      <formula>NOT($P70=$T70)</formula>
    </cfRule>
  </conditionalFormatting>
  <conditionalFormatting sqref="P73 T73">
    <cfRule type="notContainsBlanks" dxfId="1599" priority="48">
      <formula>LEN(TRIM(P73))&gt;0</formula>
    </cfRule>
  </conditionalFormatting>
  <conditionalFormatting sqref="O73">
    <cfRule type="expression" dxfId="1598" priority="47">
      <formula>NOT($P72=$T72)</formula>
    </cfRule>
  </conditionalFormatting>
  <conditionalFormatting sqref="U73">
    <cfRule type="expression" dxfId="1597" priority="46">
      <formula>NOT($P72=$T72)</formula>
    </cfRule>
  </conditionalFormatting>
  <conditionalFormatting sqref="P79 T79">
    <cfRule type="notContainsBlanks" dxfId="1596" priority="39">
      <formula>LEN(TRIM(P79))&gt;0</formula>
    </cfRule>
  </conditionalFormatting>
  <conditionalFormatting sqref="O79">
    <cfRule type="expression" dxfId="1595" priority="38">
      <formula>NOT($P78=$T78)</formula>
    </cfRule>
  </conditionalFormatting>
  <conditionalFormatting sqref="U79">
    <cfRule type="expression" dxfId="1594" priority="37">
      <formula>NOT($P78=$T78)</formula>
    </cfRule>
  </conditionalFormatting>
  <conditionalFormatting sqref="P76 T76">
    <cfRule type="notContainsBlanks" dxfId="1593" priority="42">
      <formula>LEN(TRIM(P76))&gt;0</formula>
    </cfRule>
  </conditionalFormatting>
  <conditionalFormatting sqref="O76">
    <cfRule type="expression" dxfId="1592" priority="41">
      <formula>NOT($P75=$T75)</formula>
    </cfRule>
  </conditionalFormatting>
  <conditionalFormatting sqref="U76">
    <cfRule type="expression" dxfId="1591" priority="40">
      <formula>NOT($P75=$T75)</formula>
    </cfRule>
  </conditionalFormatting>
  <conditionalFormatting sqref="P82 T82">
    <cfRule type="notContainsBlanks" dxfId="1590" priority="33">
      <formula>LEN(TRIM(P82))&gt;0</formula>
    </cfRule>
  </conditionalFormatting>
  <conditionalFormatting sqref="O82">
    <cfRule type="expression" dxfId="1589" priority="32">
      <formula>NOT($P81=$T81)</formula>
    </cfRule>
  </conditionalFormatting>
  <conditionalFormatting sqref="U82">
    <cfRule type="expression" dxfId="1588" priority="31">
      <formula>NOT($P81=$T81)</formula>
    </cfRule>
  </conditionalFormatting>
  <conditionalFormatting sqref="P85 T85">
    <cfRule type="notContainsBlanks" dxfId="1587" priority="30">
      <formula>LEN(TRIM(P85))&gt;0</formula>
    </cfRule>
  </conditionalFormatting>
  <conditionalFormatting sqref="O85">
    <cfRule type="expression" dxfId="1586" priority="29">
      <formula>NOT($P84=$T84)</formula>
    </cfRule>
  </conditionalFormatting>
  <conditionalFormatting sqref="U85">
    <cfRule type="expression" dxfId="1585" priority="28">
      <formula>NOT($P84=$T84)</formula>
    </cfRule>
  </conditionalFormatting>
  <conditionalFormatting sqref="P91 T91">
    <cfRule type="notContainsBlanks" dxfId="1584" priority="27">
      <formula>LEN(TRIM(P91))&gt;0</formula>
    </cfRule>
  </conditionalFormatting>
  <conditionalFormatting sqref="O91">
    <cfRule type="expression" dxfId="1583" priority="26">
      <formula>NOT($P90=$T90)</formula>
    </cfRule>
  </conditionalFormatting>
  <conditionalFormatting sqref="U91">
    <cfRule type="expression" dxfId="1582" priority="25">
      <formula>NOT($P90=$T90)</formula>
    </cfRule>
  </conditionalFormatting>
  <conditionalFormatting sqref="P96 T96">
    <cfRule type="notContainsBlanks" dxfId="1581" priority="24">
      <formula>LEN(TRIM(P96))&gt;0</formula>
    </cfRule>
  </conditionalFormatting>
  <conditionalFormatting sqref="O96">
    <cfRule type="expression" dxfId="1580" priority="23">
      <formula>NOT($P95=$T95)</formula>
    </cfRule>
  </conditionalFormatting>
  <conditionalFormatting sqref="U96">
    <cfRule type="expression" dxfId="1579" priority="22">
      <formula>NOT($P95=$T95)</formula>
    </cfRule>
  </conditionalFormatting>
  <conditionalFormatting sqref="P99 T99">
    <cfRule type="notContainsBlanks" dxfId="1578" priority="18">
      <formula>LEN(TRIM(P99))&gt;0</formula>
    </cfRule>
  </conditionalFormatting>
  <conditionalFormatting sqref="O99">
    <cfRule type="expression" dxfId="1577" priority="17">
      <formula>NOT($P98=$T98)</formula>
    </cfRule>
  </conditionalFormatting>
  <conditionalFormatting sqref="U99">
    <cfRule type="expression" dxfId="1576" priority="16">
      <formula>NOT($P98=$T98)</formula>
    </cfRule>
  </conditionalFormatting>
  <conditionalFormatting sqref="P102 T102">
    <cfRule type="notContainsBlanks" dxfId="1575" priority="15">
      <formula>LEN(TRIM(P102))&gt;0</formula>
    </cfRule>
  </conditionalFormatting>
  <conditionalFormatting sqref="O102">
    <cfRule type="expression" dxfId="1574" priority="14">
      <formula>NOT($P101=$T101)</formula>
    </cfRule>
  </conditionalFormatting>
  <conditionalFormatting sqref="U102">
    <cfRule type="expression" dxfId="1573" priority="13">
      <formula>NOT($P101=$T101)</formula>
    </cfRule>
  </conditionalFormatting>
  <conditionalFormatting sqref="P105 T105">
    <cfRule type="notContainsBlanks" dxfId="1572" priority="12">
      <formula>LEN(TRIM(P105))&gt;0</formula>
    </cfRule>
  </conditionalFormatting>
  <conditionalFormatting sqref="O105">
    <cfRule type="expression" dxfId="1571" priority="11">
      <formula>NOT($P104=$T104)</formula>
    </cfRule>
  </conditionalFormatting>
  <conditionalFormatting sqref="U105">
    <cfRule type="expression" dxfId="1570" priority="10">
      <formula>NOT($P104=$T104)</formula>
    </cfRule>
  </conditionalFormatting>
  <conditionalFormatting sqref="D93 H93">
    <cfRule type="notContainsBlanks" dxfId="1569" priority="9">
      <formula>LEN(TRIM(D93))&gt;0</formula>
    </cfRule>
  </conditionalFormatting>
  <conditionalFormatting sqref="C93">
    <cfRule type="expression" dxfId="1568" priority="8">
      <formula>NOT($D92=$H92)</formula>
    </cfRule>
  </conditionalFormatting>
  <conditionalFormatting sqref="I93">
    <cfRule type="expression" dxfId="1567" priority="7">
      <formula>NOT($D92=$H92)</formula>
    </cfRule>
  </conditionalFormatting>
  <conditionalFormatting sqref="P93 T93">
    <cfRule type="notContainsBlanks" dxfId="1566" priority="6">
      <formula>LEN(TRIM(P93))&gt;0</formula>
    </cfRule>
  </conditionalFormatting>
  <conditionalFormatting sqref="O93">
    <cfRule type="expression" dxfId="1565" priority="5">
      <formula>NOT($P92=$T92)</formula>
    </cfRule>
  </conditionalFormatting>
  <conditionalFormatting sqref="U93">
    <cfRule type="expression" dxfId="1564" priority="4">
      <formula>NOT($P92=$T92)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6" orientation="portrait" r:id="rId1"/>
  <headerFooter>
    <oddHeader>&amp;C&amp;16 TOURNOI EXCEL&amp;L&amp;G</oddHeader>
    <oddFooter>&amp;C&amp;8 SPONSOR DE VOTRE CLUB&amp;R&amp;2Planing Offert par Ludovic THIEFFRY</oddFooter>
  </headerFooter>
  <rowBreaks count="1" manualBreakCount="1">
    <brk id="55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69" r:id="rId5" name="Button 13">
              <controlPr defaultSize="0" print="0" autoFill="0" autoPict="0" macro="[0]!CLUEFA">
                <anchor moveWithCells="1" sizeWithCells="1">
                  <from>
                    <xdr:col>8</xdr:col>
                    <xdr:colOff>19050</xdr:colOff>
                    <xdr:row>47</xdr:row>
                    <xdr:rowOff>76200</xdr:rowOff>
                  </from>
                  <to>
                    <xdr:col>10</xdr:col>
                    <xdr:colOff>114300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0" r:id="rId6" name="Button 14">
              <controlPr defaultSize="0" print="0" autoFill="0" autoPict="0" macro="[0]!RAZ16UEFA">
                <anchor moveWithCells="1" sizeWithCells="1">
                  <from>
                    <xdr:col>15</xdr:col>
                    <xdr:colOff>76200</xdr:colOff>
                    <xdr:row>47</xdr:row>
                    <xdr:rowOff>85725</xdr:rowOff>
                  </from>
                  <to>
                    <xdr:col>19</xdr:col>
                    <xdr:colOff>114300</xdr:colOff>
                    <xdr:row>54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1" r:id="rId7" name="Button 15">
              <controlPr defaultSize="0" print="0" autoFill="0" autoPict="0" macro="[0]!IMP16UEFA" altText="APERCU_x000a_IMPRESSION">
                <anchor moveWithCells="1" sizeWithCells="1">
                  <from>
                    <xdr:col>11</xdr:col>
                    <xdr:colOff>95250</xdr:colOff>
                    <xdr:row>1</xdr:row>
                    <xdr:rowOff>38100</xdr:rowOff>
                  </from>
                  <to>
                    <xdr:col>12</xdr:col>
                    <xdr:colOff>47625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2" r:id="rId8" name="Button 16">
              <controlPr defaultSize="0" print="0" autoFill="0" autoPict="0" macro="[0]!IMP16UEFB">
                <anchor moveWithCells="1" sizeWithCells="1">
                  <from>
                    <xdr:col>8</xdr:col>
                    <xdr:colOff>228600</xdr:colOff>
                    <xdr:row>57</xdr:row>
                    <xdr:rowOff>123825</xdr:rowOff>
                  </from>
                  <to>
                    <xdr:col>10</xdr:col>
                    <xdr:colOff>28575</xdr:colOff>
                    <xdr:row>60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/>
  </sheetPr>
  <dimension ref="A1:Z95"/>
  <sheetViews>
    <sheetView showGridLines="0" showRowColHeaders="0" showRuler="0" view="pageBreakPreview" topLeftCell="A71" zoomScale="110" zoomScaleNormal="100" zoomScaleSheetLayoutView="110" workbookViewId="0">
      <selection activeCell="D56" sqref="D56"/>
    </sheetView>
  </sheetViews>
  <sheetFormatPr baseColWidth="10" defaultColWidth="7.42578125" defaultRowHeight="12.75"/>
  <cols>
    <col min="1" max="2" width="1.85546875" customWidth="1"/>
    <col min="3" max="3" width="27.28515625" customWidth="1"/>
    <col min="4" max="8" width="1.85546875" customWidth="1"/>
    <col min="9" max="9" width="27.28515625" customWidth="1"/>
    <col min="10" max="11" width="1.85546875" customWidth="1"/>
    <col min="12" max="12" width="8.7109375" style="159" customWidth="1"/>
    <col min="13" max="14" width="1.85546875" customWidth="1"/>
    <col min="15" max="15" width="27.28515625" customWidth="1"/>
    <col min="16" max="20" width="1.85546875" customWidth="1"/>
    <col min="21" max="21" width="27.28515625" customWidth="1"/>
    <col min="22" max="23" width="1.85546875" customWidth="1"/>
  </cols>
  <sheetData>
    <row r="1" spans="1:24" ht="6" customHeight="1">
      <c r="C1" s="551"/>
      <c r="D1" s="552"/>
      <c r="E1" s="552"/>
      <c r="F1" s="552"/>
      <c r="G1" s="552"/>
      <c r="H1" s="552"/>
      <c r="I1" s="46"/>
      <c r="J1" s="424"/>
      <c r="K1" s="424"/>
      <c r="L1" s="424"/>
      <c r="M1" s="424"/>
      <c r="N1" s="424"/>
      <c r="O1" s="553"/>
    </row>
    <row r="2" spans="1:24" ht="6" customHeight="1">
      <c r="C2" s="554"/>
      <c r="D2" s="552"/>
      <c r="E2" s="552"/>
      <c r="F2" s="552"/>
      <c r="G2" s="552"/>
      <c r="H2" s="552"/>
      <c r="I2" s="549"/>
      <c r="J2" s="557"/>
      <c r="K2" s="557"/>
      <c r="L2" s="557"/>
      <c r="M2" s="557"/>
      <c r="N2" s="424"/>
      <c r="O2" s="12"/>
      <c r="U2" s="12"/>
    </row>
    <row r="3" spans="1:24" ht="6" customHeight="1">
      <c r="C3" s="555"/>
      <c r="D3" s="552"/>
      <c r="E3" s="552"/>
      <c r="F3" s="552"/>
      <c r="G3" s="552"/>
      <c r="H3" s="552"/>
      <c r="I3" s="46"/>
      <c r="J3" s="424"/>
      <c r="K3" s="424"/>
      <c r="L3" s="603"/>
      <c r="M3" s="424"/>
      <c r="N3" s="424"/>
      <c r="O3" s="12"/>
      <c r="U3" s="12"/>
    </row>
    <row r="4" spans="1:24" ht="6" customHeight="1">
      <c r="A4" s="271"/>
      <c r="B4" s="163"/>
      <c r="J4" s="39"/>
      <c r="K4" s="39"/>
      <c r="L4" s="83"/>
      <c r="M4" s="163"/>
      <c r="N4" s="163"/>
      <c r="O4" s="272"/>
      <c r="P4" s="39"/>
      <c r="Q4" s="39"/>
      <c r="R4" s="39"/>
      <c r="S4" s="39"/>
      <c r="T4" s="163"/>
      <c r="U4" s="272"/>
      <c r="V4" s="39"/>
      <c r="W4" s="39"/>
      <c r="X4" s="205"/>
    </row>
    <row r="5" spans="1:24">
      <c r="A5" s="25"/>
      <c r="B5" s="68"/>
      <c r="C5" s="273" t="s">
        <v>15</v>
      </c>
      <c r="D5" s="274" t="s">
        <v>0</v>
      </c>
      <c r="E5" s="274" t="s">
        <v>1</v>
      </c>
      <c r="F5" s="37"/>
      <c r="G5" s="7"/>
      <c r="H5" s="68"/>
      <c r="I5" s="69" t="s">
        <v>17</v>
      </c>
      <c r="J5" s="139" t="s">
        <v>0</v>
      </c>
      <c r="K5" s="139" t="s">
        <v>1</v>
      </c>
      <c r="L5" s="46"/>
      <c r="M5" s="118"/>
      <c r="N5" s="68"/>
      <c r="O5" s="69" t="s">
        <v>57</v>
      </c>
      <c r="P5" s="28" t="s">
        <v>0</v>
      </c>
      <c r="Q5" s="28" t="s">
        <v>1</v>
      </c>
      <c r="R5" s="37"/>
      <c r="S5" s="37"/>
      <c r="T5" s="68"/>
      <c r="U5" s="69" t="s">
        <v>86</v>
      </c>
      <c r="V5" s="28" t="s">
        <v>0</v>
      </c>
      <c r="W5" s="28" t="s">
        <v>1</v>
      </c>
      <c r="X5" s="8"/>
    </row>
    <row r="6" spans="1:24" ht="24" customHeight="1">
      <c r="A6" s="25"/>
      <c r="B6" s="34" t="s">
        <v>3</v>
      </c>
      <c r="C6" s="712">
        <f>ACCUEIL!$H$6</f>
        <v>27</v>
      </c>
      <c r="D6" s="139">
        <f>CL($D$15,$H$15)+CL($H$17,$D$17)+CL($D$20,$H$20)+CL($D$23,$H$23)</f>
        <v>0</v>
      </c>
      <c r="E6" s="36">
        <f>$D$15-$H$15+$H$17-$D$17+$D$20-$H$20+$D$23-$H$23</f>
        <v>0</v>
      </c>
      <c r="F6" s="37"/>
      <c r="G6" s="7"/>
      <c r="H6" s="34" t="s">
        <v>8</v>
      </c>
      <c r="I6" s="710">
        <f>ACCUEIL!$H$11</f>
        <v>10</v>
      </c>
      <c r="J6" s="139">
        <f>CL($D$28,$H$28)+CL($D$31,$H$31)+CL($D$34,$H$34)</f>
        <v>0</v>
      </c>
      <c r="K6" s="36">
        <f>$D$28-$H$28+$D$31-$H$31+$D$34-$H$34</f>
        <v>0</v>
      </c>
      <c r="L6" s="38"/>
      <c r="M6" s="8"/>
      <c r="N6" s="34" t="s">
        <v>39</v>
      </c>
      <c r="O6" s="710">
        <f>ACCUEIL!$H$15</f>
        <v>28</v>
      </c>
      <c r="P6" s="139">
        <f>CL($P$16,$T$16)+CL($P$19,$T$19)+CL($P$22,$T$22)</f>
        <v>0</v>
      </c>
      <c r="Q6" s="36">
        <f>$P$16-$T$16+$P$19-$T$19+$P$22-$T$22</f>
        <v>0</v>
      </c>
      <c r="R6" s="37"/>
      <c r="S6" s="7"/>
      <c r="T6" s="34" t="s">
        <v>83</v>
      </c>
      <c r="U6" s="710">
        <f>ACCUEIL!$H$19</f>
        <v>0</v>
      </c>
      <c r="V6" s="139">
        <f>CL($P$28,$T$28)+CL($P$34,$T$34)+CL($P$32,$T$32)</f>
        <v>0</v>
      </c>
      <c r="W6" s="36">
        <f>$P$28-$T$28+$P$34-$T$34+$P$32-$T$32</f>
        <v>0</v>
      </c>
      <c r="X6" s="8"/>
    </row>
    <row r="7" spans="1:24" ht="24" customHeight="1">
      <c r="A7" s="25"/>
      <c r="B7" s="34" t="s">
        <v>4</v>
      </c>
      <c r="C7" s="712" t="str">
        <f>ACCUEIL!$H$7</f>
        <v>7</v>
      </c>
      <c r="D7" s="139">
        <f>CL($H$15,D15)+CL(D18,$H$18)+CL(D21,$H$21)+CL($H$24,D24)</f>
        <v>0</v>
      </c>
      <c r="E7" s="36">
        <f>$H$15-$D$15+$D$18-$H$18+$D$21-$H$21+$H$24-$D$24</f>
        <v>0</v>
      </c>
      <c r="F7" s="37"/>
      <c r="G7" s="7"/>
      <c r="H7" s="34" t="s">
        <v>9</v>
      </c>
      <c r="I7" s="710">
        <f>ACCUEIL!$H$12</f>
        <v>29</v>
      </c>
      <c r="J7" s="139">
        <f>CL($H$28,$D$28)+CL($D$35,$H$35)+CL($D$32,$H$32)</f>
        <v>0</v>
      </c>
      <c r="K7" s="36">
        <f>$H$28-$D$28+$D$35-$H$35+$D$32-$H$32</f>
        <v>0</v>
      </c>
      <c r="L7" s="38"/>
      <c r="M7" s="8"/>
      <c r="N7" s="34" t="s">
        <v>40</v>
      </c>
      <c r="O7" s="710">
        <f>ACCUEIL!$H$16</f>
        <v>0</v>
      </c>
      <c r="P7" s="139">
        <f>CL($T$16,$P$16)+CL($P$23,$T$23)+CL($P$20,$T$20)</f>
        <v>0</v>
      </c>
      <c r="Q7" s="36">
        <f>$T$16-$P$16+$P$23-$T$23+$P$20-$T$20</f>
        <v>0</v>
      </c>
      <c r="R7" s="37"/>
      <c r="S7" s="7"/>
      <c r="T7" s="34" t="s">
        <v>87</v>
      </c>
      <c r="U7" s="710">
        <f>ACCUEIL!$H$20</f>
        <v>8</v>
      </c>
      <c r="V7" s="139">
        <f>CL($T$28,$P$28)+CL($P$31,$T$31)+CL($P$35,$T$35)</f>
        <v>0</v>
      </c>
      <c r="W7" s="36">
        <f>$T$28-$P$28+$P$31-$T$31+$P$35-$T$35</f>
        <v>0</v>
      </c>
      <c r="X7" s="8"/>
    </row>
    <row r="8" spans="1:24" ht="24" customHeight="1">
      <c r="A8" s="25"/>
      <c r="B8" s="34" t="s">
        <v>5</v>
      </c>
      <c r="C8" s="713">
        <f>ACCUEIL!$H$8</f>
        <v>20</v>
      </c>
      <c r="D8" s="139">
        <f>CL($H$16,$D$16)+CL($H$19,$D$19)+CL($H$21,$D$21)+CL($H$23,$D$23)</f>
        <v>0</v>
      </c>
      <c r="E8" s="36">
        <f>$H$16-$D$16+$H$19-$D$19+$H$21-$D$21+$H$23-$D$23</f>
        <v>0</v>
      </c>
      <c r="F8" s="37"/>
      <c r="G8" s="7"/>
      <c r="H8" s="34" t="s">
        <v>10</v>
      </c>
      <c r="I8" s="710">
        <f>ACCUEIL!$H$13</f>
        <v>15</v>
      </c>
      <c r="J8" s="139">
        <f>CL($D$29,$H$29)+CL($H$32,$D$32)+CL($H$34,$D$34)</f>
        <v>0</v>
      </c>
      <c r="K8" s="36">
        <f>$D$29-$H$29+$H$32-$D$32+$H$34-$D$34</f>
        <v>0</v>
      </c>
      <c r="L8" s="38"/>
      <c r="M8" s="8"/>
      <c r="N8" s="34" t="s">
        <v>58</v>
      </c>
      <c r="O8" s="710" t="str">
        <f>ACCUEIL!$H$17</f>
        <v>5</v>
      </c>
      <c r="P8" s="139">
        <f>CL($P$17,$T$17)+CL($T$20,$P$20)+CL($T$22,$P$22)</f>
        <v>0</v>
      </c>
      <c r="Q8" s="36">
        <f>$P$17-$T$17+$T$20-$P$20+$T$22-$P$22</f>
        <v>0</v>
      </c>
      <c r="R8" s="37"/>
      <c r="S8" s="7"/>
      <c r="T8" s="34" t="s">
        <v>88</v>
      </c>
      <c r="U8" s="710" t="str">
        <f>ACCUEIL!$H$21</f>
        <v>2</v>
      </c>
      <c r="V8" s="139">
        <f>CL($P$29,$T$29)+CL($T$35,$P$35)+CL($T$32,$P$32)</f>
        <v>0</v>
      </c>
      <c r="W8" s="36">
        <f>$P$29-$T$29+$T$35-$P$35+$T$32-$P$32</f>
        <v>0</v>
      </c>
      <c r="X8" s="8"/>
    </row>
    <row r="9" spans="1:24" ht="24" customHeight="1">
      <c r="A9" s="25"/>
      <c r="B9" s="34" t="s">
        <v>6</v>
      </c>
      <c r="C9" s="713">
        <f>ACCUEIL!$H$9</f>
        <v>18</v>
      </c>
      <c r="D9" s="139">
        <f>CL($D$16,$H$16)+CL($H$18,$D$18)+CL($H$20,$D$20)+CL($H$22,$D$22)</f>
        <v>0</v>
      </c>
      <c r="E9" s="36">
        <f>$D$16-$H$16+$H$18-$D$18+$H$20-$D$20+$H$22-$D$22</f>
        <v>0</v>
      </c>
      <c r="F9" s="37"/>
      <c r="G9" s="7"/>
      <c r="H9" s="34" t="s">
        <v>18</v>
      </c>
      <c r="I9" s="710">
        <f>ACCUEIL!$H$14</f>
        <v>25</v>
      </c>
      <c r="J9" s="139">
        <f>CL($H$29,$D$29)+CL($H$35,$D$35)+CL($H$31,$D$31)</f>
        <v>0</v>
      </c>
      <c r="K9" s="36">
        <f>$H$29-$D$29+$H$35-$D$35+$H$31-$D$31</f>
        <v>0</v>
      </c>
      <c r="L9" s="38"/>
      <c r="M9" s="8"/>
      <c r="N9" s="34" t="s">
        <v>59</v>
      </c>
      <c r="O9" s="710">
        <f>ACCUEIL!$H$18</f>
        <v>30</v>
      </c>
      <c r="P9" s="139">
        <f>CL($T$17,$P$17)+CL($T$23,$P$23)+CL($T$19,$P$19)</f>
        <v>0</v>
      </c>
      <c r="Q9" s="36">
        <f>$T$17-$P$17+$T$23-$P$23+$T$19-$P$19</f>
        <v>0</v>
      </c>
      <c r="R9" s="37"/>
      <c r="S9" s="7"/>
      <c r="T9" s="34" t="s">
        <v>89</v>
      </c>
      <c r="U9" s="710">
        <f>ACCUEIL!$H$22</f>
        <v>17</v>
      </c>
      <c r="V9" s="139">
        <f>CL($T$29,$P$29)+CL($T$31,$P$31)+CL($T$34,$P$34)</f>
        <v>0</v>
      </c>
      <c r="W9" s="36">
        <f>$T$29-$P$29+$T$31-$P$31+$T$34-$P$34</f>
        <v>0</v>
      </c>
      <c r="X9" s="8"/>
    </row>
    <row r="10" spans="1:24" ht="24" customHeight="1">
      <c r="A10" s="25"/>
      <c r="B10" s="34" t="s">
        <v>7</v>
      </c>
      <c r="C10" s="712" t="str">
        <f>ACCUEIL!$H$10</f>
        <v>1</v>
      </c>
      <c r="D10" s="139">
        <f>CL($D$17,$H$17)+CL($D$19,$H$19)+CL($D$22,$H$22)+CL($D$24,$H$24)</f>
        <v>0</v>
      </c>
      <c r="E10" s="36">
        <f>$D$17-$H$17+$D$19-$H$19+$D$22-$H$22+$D$24-$H$24</f>
        <v>0</v>
      </c>
      <c r="F10" s="37"/>
      <c r="G10" s="7"/>
      <c r="H10" s="7"/>
      <c r="I10" s="7"/>
      <c r="J10" s="37"/>
      <c r="K10" s="37"/>
      <c r="L10" s="38"/>
      <c r="M10" s="8"/>
      <c r="N10" s="7"/>
      <c r="O10" s="12"/>
      <c r="P10" s="28"/>
      <c r="Q10" s="28"/>
      <c r="R10" s="37"/>
      <c r="S10" s="7"/>
      <c r="T10" s="7"/>
      <c r="U10" s="7"/>
      <c r="V10" s="37"/>
      <c r="W10" s="37"/>
      <c r="X10" s="8"/>
    </row>
    <row r="11" spans="1:24">
      <c r="A11" s="25"/>
      <c r="B11" s="7"/>
      <c r="D11" s="203"/>
      <c r="E11" s="204"/>
      <c r="F11" s="39"/>
      <c r="G11" s="12"/>
      <c r="H11" s="12"/>
      <c r="J11" s="39"/>
      <c r="K11" s="39"/>
      <c r="L11" s="239"/>
      <c r="M11" s="205"/>
      <c r="N11" s="12"/>
      <c r="P11" s="28"/>
      <c r="Q11" s="28"/>
      <c r="R11" s="37"/>
      <c r="S11" s="7"/>
      <c r="T11" s="7"/>
      <c r="V11" s="37"/>
      <c r="W11" s="37"/>
      <c r="X11" s="8"/>
    </row>
    <row r="12" spans="1:24">
      <c r="A12" s="25"/>
      <c r="B12" s="7"/>
      <c r="C12" s="33"/>
      <c r="D12" s="39"/>
      <c r="E12" s="39"/>
      <c r="F12" s="39"/>
      <c r="G12" s="12"/>
      <c r="H12" s="163"/>
      <c r="J12" s="39"/>
      <c r="K12" s="39"/>
      <c r="L12" s="239"/>
      <c r="M12" s="205"/>
      <c r="N12" s="12"/>
      <c r="O12" s="33"/>
      <c r="P12" s="39"/>
      <c r="Q12" s="39"/>
      <c r="R12" s="39"/>
      <c r="S12" s="12"/>
      <c r="T12" s="163"/>
      <c r="U12" s="46"/>
      <c r="V12" s="37"/>
      <c r="W12" s="37"/>
      <c r="X12" s="8"/>
    </row>
    <row r="13" spans="1:24" ht="15.75">
      <c r="A13" s="41"/>
      <c r="B13" s="276"/>
      <c r="C13" s="276"/>
      <c r="D13" s="181"/>
      <c r="E13" s="181"/>
      <c r="F13" s="255" t="str">
        <f>ACCUEIL!$D$6</f>
        <v>san siro</v>
      </c>
      <c r="G13" s="181"/>
      <c r="H13" s="276"/>
      <c r="I13" s="181"/>
      <c r="J13" s="181"/>
      <c r="K13" s="237"/>
      <c r="L13" s="206" t="s">
        <v>12</v>
      </c>
      <c r="M13" s="41"/>
      <c r="N13" s="276"/>
      <c r="O13" s="181"/>
      <c r="P13" s="181"/>
      <c r="Q13" s="181"/>
      <c r="R13" s="255" t="str">
        <f>ACCUEIL!$D$7</f>
        <v>TERRAIN 2</v>
      </c>
      <c r="S13" s="181"/>
      <c r="T13" s="181"/>
      <c r="U13" s="181"/>
      <c r="V13" s="181"/>
      <c r="W13" s="4"/>
    </row>
    <row r="14" spans="1:24">
      <c r="A14" s="96"/>
      <c r="B14" s="15"/>
      <c r="C14" s="23"/>
      <c r="E14" s="8"/>
      <c r="F14" s="8" t="s">
        <v>11</v>
      </c>
      <c r="G14" s="8"/>
      <c r="H14" s="8"/>
      <c r="I14" s="8"/>
      <c r="J14" s="92"/>
      <c r="K14" s="98"/>
      <c r="L14" s="38"/>
      <c r="M14" s="245"/>
      <c r="N14" s="15"/>
      <c r="O14" s="15"/>
      <c r="Q14" s="8"/>
      <c r="R14" s="8" t="s">
        <v>11</v>
      </c>
      <c r="S14" s="8"/>
      <c r="T14" s="15"/>
      <c r="U14" s="8"/>
      <c r="V14" s="7"/>
      <c r="W14" s="98"/>
      <c r="X14" s="15"/>
    </row>
    <row r="15" spans="1:24" ht="21.75" customHeight="1">
      <c r="A15" s="743"/>
      <c r="B15" s="742" t="s">
        <v>3</v>
      </c>
      <c r="C15" s="739">
        <f>C6</f>
        <v>27</v>
      </c>
      <c r="D15" s="740"/>
      <c r="E15" s="738"/>
      <c r="F15" s="738" t="s">
        <v>13</v>
      </c>
      <c r="G15" s="741"/>
      <c r="H15" s="740"/>
      <c r="I15" s="508" t="str">
        <f>C7</f>
        <v>7</v>
      </c>
      <c r="J15" s="744" t="s">
        <v>4</v>
      </c>
      <c r="K15" s="51"/>
      <c r="L15" s="757">
        <f>ACCUEIL!$B$6</f>
        <v>1.375</v>
      </c>
      <c r="M15" s="10"/>
      <c r="N15" s="277"/>
      <c r="O15" s="278"/>
      <c r="P15" s="279"/>
      <c r="Q15" s="279"/>
      <c r="R15" s="279"/>
      <c r="S15" s="279"/>
      <c r="T15" s="279"/>
      <c r="U15" s="278"/>
      <c r="V15" s="280"/>
      <c r="W15" s="51"/>
    </row>
    <row r="16" spans="1:24" ht="21.75" customHeight="1">
      <c r="A16" s="743"/>
      <c r="B16" s="436" t="s">
        <v>6</v>
      </c>
      <c r="C16" s="745">
        <f>C9</f>
        <v>18</v>
      </c>
      <c r="D16" s="746"/>
      <c r="E16" s="747"/>
      <c r="F16" s="747" t="s">
        <v>13</v>
      </c>
      <c r="G16" s="748"/>
      <c r="H16" s="746"/>
      <c r="I16" s="749">
        <f>C8</f>
        <v>20</v>
      </c>
      <c r="J16" s="750" t="s">
        <v>5</v>
      </c>
      <c r="K16" s="51"/>
      <c r="L16" s="755">
        <f>L15+ACCUEIL!$B$7</f>
        <v>1.3888888888888899</v>
      </c>
      <c r="M16" s="10"/>
      <c r="N16" s="16" t="s">
        <v>39</v>
      </c>
      <c r="O16" s="47">
        <f>O6</f>
        <v>28</v>
      </c>
      <c r="P16" s="48"/>
      <c r="Q16" s="208"/>
      <c r="R16" s="208" t="s">
        <v>13</v>
      </c>
      <c r="S16" s="208"/>
      <c r="T16" s="48"/>
      <c r="U16" s="47">
        <f>O7</f>
        <v>0</v>
      </c>
      <c r="V16" s="16" t="s">
        <v>40</v>
      </c>
      <c r="W16" s="51"/>
    </row>
    <row r="17" spans="1:24" ht="21.75" customHeight="1">
      <c r="A17" s="743"/>
      <c r="B17" s="737" t="s">
        <v>7</v>
      </c>
      <c r="C17" s="739" t="str">
        <f>C10</f>
        <v>1</v>
      </c>
      <c r="D17" s="740"/>
      <c r="E17" s="738"/>
      <c r="F17" s="738" t="s">
        <v>13</v>
      </c>
      <c r="G17" s="741"/>
      <c r="H17" s="740"/>
      <c r="I17" s="508">
        <f>C6</f>
        <v>27</v>
      </c>
      <c r="J17" s="744" t="s">
        <v>3</v>
      </c>
      <c r="K17" s="51"/>
      <c r="L17" s="755">
        <f>L16+ACCUEIL!$B$7</f>
        <v>1.4027777777777799</v>
      </c>
      <c r="M17" s="10"/>
      <c r="N17" s="16" t="s">
        <v>58</v>
      </c>
      <c r="O17" s="47" t="str">
        <f>O8</f>
        <v>5</v>
      </c>
      <c r="P17" s="48"/>
      <c r="Q17" s="208"/>
      <c r="R17" s="208" t="s">
        <v>13</v>
      </c>
      <c r="S17" s="208"/>
      <c r="T17" s="48"/>
      <c r="U17" s="47">
        <f>O9</f>
        <v>30</v>
      </c>
      <c r="V17" s="16" t="s">
        <v>59</v>
      </c>
      <c r="W17" s="9"/>
    </row>
    <row r="18" spans="1:24" ht="21.75" customHeight="1">
      <c r="A18" s="743"/>
      <c r="B18" s="436" t="s">
        <v>4</v>
      </c>
      <c r="C18" s="745" t="str">
        <f>C7</f>
        <v>7</v>
      </c>
      <c r="D18" s="746"/>
      <c r="E18" s="747"/>
      <c r="F18" s="747" t="s">
        <v>13</v>
      </c>
      <c r="G18" s="748"/>
      <c r="H18" s="746"/>
      <c r="I18" s="749">
        <f>C9</f>
        <v>18</v>
      </c>
      <c r="J18" s="751" t="s">
        <v>6</v>
      </c>
      <c r="K18" s="51"/>
      <c r="L18" s="755">
        <f>L17+ACCUEIL!$B$7</f>
        <v>1.4166666666666701</v>
      </c>
      <c r="M18" s="10"/>
      <c r="N18" s="277"/>
      <c r="O18" s="278"/>
      <c r="P18" s="279"/>
      <c r="Q18" s="279"/>
      <c r="R18" s="279"/>
      <c r="S18" s="279"/>
      <c r="T18" s="279"/>
      <c r="U18" s="278"/>
      <c r="V18" s="280"/>
      <c r="W18" s="9"/>
    </row>
    <row r="19" spans="1:24" ht="21.75" customHeight="1">
      <c r="A19" s="743"/>
      <c r="B19" s="737" t="s">
        <v>7</v>
      </c>
      <c r="C19" s="739" t="str">
        <f>C10</f>
        <v>1</v>
      </c>
      <c r="D19" s="740"/>
      <c r="E19" s="738"/>
      <c r="F19" s="738" t="s">
        <v>13</v>
      </c>
      <c r="G19" s="741"/>
      <c r="H19" s="740"/>
      <c r="I19" s="508">
        <f>C8</f>
        <v>20</v>
      </c>
      <c r="J19" s="744" t="s">
        <v>5</v>
      </c>
      <c r="K19" s="51"/>
      <c r="L19" s="755">
        <f>L18+ACCUEIL!$B$7</f>
        <v>1.43055555555556</v>
      </c>
      <c r="M19" s="10"/>
      <c r="N19" s="16" t="s">
        <v>39</v>
      </c>
      <c r="O19" s="47">
        <f>O6</f>
        <v>28</v>
      </c>
      <c r="P19" s="48"/>
      <c r="Q19" s="208"/>
      <c r="R19" s="208" t="s">
        <v>13</v>
      </c>
      <c r="S19" s="208"/>
      <c r="T19" s="48"/>
      <c r="U19" s="47">
        <f>O9</f>
        <v>30</v>
      </c>
      <c r="V19" s="16" t="s">
        <v>59</v>
      </c>
      <c r="W19" s="9"/>
    </row>
    <row r="20" spans="1:24" ht="21.75" customHeight="1">
      <c r="A20" s="743"/>
      <c r="B20" s="436" t="s">
        <v>3</v>
      </c>
      <c r="C20" s="745">
        <f>C6</f>
        <v>27</v>
      </c>
      <c r="D20" s="746"/>
      <c r="E20" s="747"/>
      <c r="F20" s="747" t="s">
        <v>13</v>
      </c>
      <c r="G20" s="748"/>
      <c r="H20" s="746"/>
      <c r="I20" s="749">
        <f>C9</f>
        <v>18</v>
      </c>
      <c r="J20" s="751" t="s">
        <v>6</v>
      </c>
      <c r="K20" s="51"/>
      <c r="L20" s="755">
        <f>L19+ACCUEIL!$B$7</f>
        <v>1.44444444444445</v>
      </c>
      <c r="M20" s="10"/>
      <c r="N20" s="71" t="s">
        <v>40</v>
      </c>
      <c r="O20" s="47">
        <f>O7</f>
        <v>0</v>
      </c>
      <c r="P20" s="48"/>
      <c r="Q20" s="208"/>
      <c r="R20" s="208" t="s">
        <v>13</v>
      </c>
      <c r="S20" s="208"/>
      <c r="T20" s="48"/>
      <c r="U20" s="47" t="str">
        <f>O8</f>
        <v>5</v>
      </c>
      <c r="V20" s="16" t="s">
        <v>58</v>
      </c>
      <c r="W20" s="9"/>
    </row>
    <row r="21" spans="1:24" ht="21.75" customHeight="1">
      <c r="A21" s="743"/>
      <c r="B21" s="737" t="s">
        <v>4</v>
      </c>
      <c r="C21" s="739" t="str">
        <f>C7</f>
        <v>7</v>
      </c>
      <c r="D21" s="740"/>
      <c r="E21" s="738"/>
      <c r="F21" s="738" t="s">
        <v>13</v>
      </c>
      <c r="G21" s="741"/>
      <c r="H21" s="740"/>
      <c r="I21" s="508">
        <f>C8</f>
        <v>20</v>
      </c>
      <c r="J21" s="744" t="s">
        <v>5</v>
      </c>
      <c r="K21" s="51"/>
      <c r="L21" s="755">
        <f>L20+ACCUEIL!$B$7</f>
        <v>1.4583333333333399</v>
      </c>
      <c r="M21" s="10"/>
      <c r="N21" s="277"/>
      <c r="O21" s="278"/>
      <c r="P21" s="279"/>
      <c r="Q21" s="279"/>
      <c r="R21" s="279"/>
      <c r="S21" s="279"/>
      <c r="T21" s="279"/>
      <c r="U21" s="278"/>
      <c r="V21" s="280"/>
      <c r="W21" s="9"/>
    </row>
    <row r="22" spans="1:24" ht="21.75" customHeight="1">
      <c r="A22" s="743"/>
      <c r="B22" s="436" t="s">
        <v>7</v>
      </c>
      <c r="C22" s="745" t="str">
        <f>C10</f>
        <v>1</v>
      </c>
      <c r="D22" s="746"/>
      <c r="E22" s="747"/>
      <c r="F22" s="747" t="s">
        <v>13</v>
      </c>
      <c r="G22" s="748"/>
      <c r="H22" s="746"/>
      <c r="I22" s="749">
        <f>C9</f>
        <v>18</v>
      </c>
      <c r="J22" s="751" t="s">
        <v>6</v>
      </c>
      <c r="K22" s="51"/>
      <c r="L22" s="755">
        <f>L21+ACCUEIL!$B$7</f>
        <v>1.4722222222222301</v>
      </c>
      <c r="M22" s="10"/>
      <c r="N22" s="16" t="s">
        <v>39</v>
      </c>
      <c r="O22" s="47">
        <f>O6</f>
        <v>28</v>
      </c>
      <c r="P22" s="48"/>
      <c r="Q22" s="208"/>
      <c r="R22" s="208" t="s">
        <v>13</v>
      </c>
      <c r="S22" s="208"/>
      <c r="T22" s="48"/>
      <c r="U22" s="47" t="str">
        <f>O8</f>
        <v>5</v>
      </c>
      <c r="V22" s="16" t="s">
        <v>58</v>
      </c>
      <c r="W22" s="9"/>
    </row>
    <row r="23" spans="1:24" ht="21.75" customHeight="1">
      <c r="A23" s="743"/>
      <c r="B23" s="737" t="s">
        <v>3</v>
      </c>
      <c r="C23" s="752">
        <f>C6</f>
        <v>27</v>
      </c>
      <c r="D23" s="740"/>
      <c r="E23" s="738"/>
      <c r="F23" s="738" t="s">
        <v>13</v>
      </c>
      <c r="G23" s="741"/>
      <c r="H23" s="740"/>
      <c r="I23" s="508">
        <f>C8</f>
        <v>20</v>
      </c>
      <c r="J23" s="744" t="s">
        <v>5</v>
      </c>
      <c r="K23" s="51"/>
      <c r="L23" s="755">
        <f>L22+ACCUEIL!$B$7</f>
        <v>1.48611111111112</v>
      </c>
      <c r="M23" s="10"/>
      <c r="N23" s="16" t="s">
        <v>40</v>
      </c>
      <c r="O23" s="47">
        <f>O7</f>
        <v>0</v>
      </c>
      <c r="P23" s="48"/>
      <c r="Q23" s="208"/>
      <c r="R23" s="208" t="s">
        <v>13</v>
      </c>
      <c r="S23" s="208"/>
      <c r="T23" s="48"/>
      <c r="U23" s="47">
        <f>O9</f>
        <v>30</v>
      </c>
      <c r="V23" s="16" t="s">
        <v>59</v>
      </c>
      <c r="W23" s="9"/>
      <c r="X23" s="14"/>
    </row>
    <row r="24" spans="1:24" ht="21.75" customHeight="1">
      <c r="A24" s="743"/>
      <c r="B24" s="737" t="s">
        <v>7</v>
      </c>
      <c r="C24" s="739" t="str">
        <f>C10</f>
        <v>1</v>
      </c>
      <c r="D24" s="740"/>
      <c r="E24" s="738"/>
      <c r="F24" s="738" t="s">
        <v>13</v>
      </c>
      <c r="G24" s="741"/>
      <c r="H24" s="740"/>
      <c r="I24" s="508" t="str">
        <f>C7</f>
        <v>7</v>
      </c>
      <c r="J24" s="744" t="s">
        <v>4</v>
      </c>
      <c r="K24" s="51"/>
      <c r="L24" s="755">
        <f>L23+ACCUEIL!$B$7</f>
        <v>1.50000000000001</v>
      </c>
      <c r="M24" s="10"/>
      <c r="W24" s="9"/>
    </row>
    <row r="25" spans="1:24">
      <c r="A25" s="119"/>
      <c r="B25" s="281"/>
      <c r="C25" s="281"/>
      <c r="D25" s="60"/>
      <c r="E25" s="62"/>
      <c r="F25" s="62"/>
      <c r="G25" s="62"/>
      <c r="H25" s="282"/>
      <c r="I25" s="148"/>
      <c r="J25" s="148"/>
      <c r="K25" s="209"/>
      <c r="L25" s="171"/>
      <c r="M25" s="119"/>
      <c r="N25" s="19"/>
      <c r="O25" s="19"/>
      <c r="P25" s="19"/>
      <c r="Q25" s="19"/>
      <c r="R25" s="19"/>
      <c r="S25" s="19"/>
      <c r="T25" s="19"/>
      <c r="U25" s="19"/>
      <c r="V25" s="19"/>
      <c r="W25" s="22"/>
    </row>
    <row r="26" spans="1:24">
      <c r="L26" s="40"/>
    </row>
    <row r="27" spans="1:24" ht="15.75">
      <c r="A27" s="123"/>
      <c r="B27" s="3"/>
      <c r="C27" s="3"/>
      <c r="D27" s="3"/>
      <c r="E27" s="3"/>
      <c r="F27" s="255" t="str">
        <f>ACCUEIL!$D$8</f>
        <v>TERRAIN 3</v>
      </c>
      <c r="G27" s="3"/>
      <c r="H27" s="3"/>
      <c r="I27" s="3"/>
      <c r="J27" s="3"/>
      <c r="K27" s="4"/>
      <c r="L27" s="206" t="s">
        <v>12</v>
      </c>
      <c r="M27" s="123"/>
      <c r="N27" s="3"/>
      <c r="O27" s="3"/>
      <c r="P27" s="3"/>
      <c r="Q27" s="3"/>
      <c r="R27" s="255" t="str">
        <f>ACCUEIL!$D$9</f>
        <v>TERRAIN 4</v>
      </c>
      <c r="S27" s="3"/>
      <c r="T27" s="3"/>
      <c r="U27" s="3"/>
      <c r="V27" s="3"/>
      <c r="W27" s="4"/>
    </row>
    <row r="28" spans="1:24" ht="21.75" customHeight="1">
      <c r="A28" s="10"/>
      <c r="B28" s="16" t="s">
        <v>8</v>
      </c>
      <c r="C28" s="34">
        <f>I6</f>
        <v>10</v>
      </c>
      <c r="D28" s="48"/>
      <c r="E28" s="208"/>
      <c r="F28" s="208" t="s">
        <v>13</v>
      </c>
      <c r="G28" s="208"/>
      <c r="H28" s="48"/>
      <c r="I28" s="47">
        <f>I7</f>
        <v>29</v>
      </c>
      <c r="J28" s="16" t="s">
        <v>9</v>
      </c>
      <c r="K28" s="9"/>
      <c r="L28" s="755">
        <f t="shared" ref="L28:L35" si="0">L16</f>
        <v>1.3888888888888899</v>
      </c>
      <c r="M28" s="10"/>
      <c r="N28" s="16" t="s">
        <v>83</v>
      </c>
      <c r="O28" s="47">
        <f>U6</f>
        <v>0</v>
      </c>
      <c r="P28" s="48"/>
      <c r="Q28" s="208"/>
      <c r="R28" s="208" t="s">
        <v>13</v>
      </c>
      <c r="S28" s="208"/>
      <c r="T28" s="48"/>
      <c r="U28" s="47">
        <f>U7</f>
        <v>8</v>
      </c>
      <c r="V28" s="16" t="s">
        <v>87</v>
      </c>
      <c r="W28" s="9"/>
    </row>
    <row r="29" spans="1:24" ht="21.75" customHeight="1">
      <c r="A29" s="10"/>
      <c r="B29" s="16" t="s">
        <v>10</v>
      </c>
      <c r="C29" s="34">
        <f>I8</f>
        <v>15</v>
      </c>
      <c r="D29" s="48"/>
      <c r="E29" s="208"/>
      <c r="F29" s="208" t="s">
        <v>13</v>
      </c>
      <c r="G29" s="208"/>
      <c r="H29" s="48"/>
      <c r="I29" s="47">
        <f>I9</f>
        <v>25</v>
      </c>
      <c r="J29" s="16" t="s">
        <v>18</v>
      </c>
      <c r="K29" s="9"/>
      <c r="L29" s="755">
        <f t="shared" si="0"/>
        <v>1.4027777777777799</v>
      </c>
      <c r="M29" s="10"/>
      <c r="N29" s="16" t="s">
        <v>88</v>
      </c>
      <c r="O29" s="47" t="str">
        <f>U8</f>
        <v>2</v>
      </c>
      <c r="P29" s="48"/>
      <c r="Q29" s="208"/>
      <c r="R29" s="208" t="s">
        <v>13</v>
      </c>
      <c r="S29" s="208"/>
      <c r="T29" s="48"/>
      <c r="U29" s="47">
        <f>U9</f>
        <v>17</v>
      </c>
      <c r="V29" s="16" t="s">
        <v>89</v>
      </c>
      <c r="W29" s="9"/>
    </row>
    <row r="30" spans="1:24" ht="21.75" customHeight="1">
      <c r="A30" s="10"/>
      <c r="B30" s="277"/>
      <c r="C30" s="278"/>
      <c r="D30" s="279"/>
      <c r="E30" s="279"/>
      <c r="F30" s="279"/>
      <c r="G30" s="279"/>
      <c r="H30" s="279"/>
      <c r="I30" s="278"/>
      <c r="J30" s="280"/>
      <c r="K30" s="9"/>
      <c r="L30" s="755">
        <f t="shared" si="0"/>
        <v>1.4166666666666701</v>
      </c>
      <c r="M30" s="10"/>
      <c r="N30" s="277"/>
      <c r="O30" s="278"/>
      <c r="P30" s="279"/>
      <c r="Q30" s="279"/>
      <c r="R30" s="279"/>
      <c r="S30" s="279"/>
      <c r="T30" s="279"/>
      <c r="U30" s="278"/>
      <c r="V30" s="280"/>
      <c r="W30" s="9"/>
    </row>
    <row r="31" spans="1:24" ht="21.75" customHeight="1">
      <c r="A31" s="10"/>
      <c r="B31" s="16" t="s">
        <v>8</v>
      </c>
      <c r="C31" s="34">
        <f>I6</f>
        <v>10</v>
      </c>
      <c r="D31" s="48"/>
      <c r="E31" s="208"/>
      <c r="F31" s="208" t="s">
        <v>13</v>
      </c>
      <c r="G31" s="208"/>
      <c r="H31" s="48"/>
      <c r="I31" s="47">
        <f>I9</f>
        <v>25</v>
      </c>
      <c r="J31" s="16" t="s">
        <v>18</v>
      </c>
      <c r="K31" s="9"/>
      <c r="L31" s="755">
        <f t="shared" si="0"/>
        <v>1.43055555555556</v>
      </c>
      <c r="M31" s="10"/>
      <c r="N31" s="16" t="s">
        <v>87</v>
      </c>
      <c r="O31" s="47">
        <f>U7</f>
        <v>8</v>
      </c>
      <c r="P31" s="48"/>
      <c r="Q31" s="208"/>
      <c r="R31" s="208" t="s">
        <v>13</v>
      </c>
      <c r="S31" s="208"/>
      <c r="T31" s="48"/>
      <c r="U31" s="47">
        <f>U9</f>
        <v>17</v>
      </c>
      <c r="V31" s="16" t="s">
        <v>89</v>
      </c>
      <c r="W31" s="9"/>
    </row>
    <row r="32" spans="1:24" ht="21.75" customHeight="1">
      <c r="A32" s="10"/>
      <c r="B32" s="16" t="s">
        <v>9</v>
      </c>
      <c r="C32" s="34">
        <f>I7</f>
        <v>29</v>
      </c>
      <c r="D32" s="48"/>
      <c r="E32" s="208"/>
      <c r="F32" s="208" t="s">
        <v>13</v>
      </c>
      <c r="G32" s="208"/>
      <c r="H32" s="48"/>
      <c r="I32" s="47">
        <f>I8</f>
        <v>15</v>
      </c>
      <c r="J32" s="16" t="s">
        <v>10</v>
      </c>
      <c r="K32" s="9"/>
      <c r="L32" s="755">
        <f t="shared" si="0"/>
        <v>1.44444444444445</v>
      </c>
      <c r="M32" s="10"/>
      <c r="N32" s="16" t="s">
        <v>83</v>
      </c>
      <c r="O32" s="47">
        <f>U6</f>
        <v>0</v>
      </c>
      <c r="P32" s="48"/>
      <c r="Q32" s="208"/>
      <c r="R32" s="208" t="s">
        <v>13</v>
      </c>
      <c r="S32" s="208"/>
      <c r="T32" s="48"/>
      <c r="U32" s="47" t="str">
        <f>U8</f>
        <v>2</v>
      </c>
      <c r="V32" s="16" t="s">
        <v>88</v>
      </c>
      <c r="W32" s="9"/>
    </row>
    <row r="33" spans="1:26" ht="21.75" customHeight="1">
      <c r="A33" s="10"/>
      <c r="B33" s="277"/>
      <c r="C33" s="278"/>
      <c r="D33" s="279"/>
      <c r="E33" s="279"/>
      <c r="F33" s="279"/>
      <c r="G33" s="279"/>
      <c r="H33" s="279"/>
      <c r="I33" s="278"/>
      <c r="J33" s="280"/>
      <c r="K33" s="9"/>
      <c r="L33" s="755">
        <f t="shared" si="0"/>
        <v>1.4583333333333399</v>
      </c>
      <c r="M33" s="10"/>
      <c r="N33" s="277"/>
      <c r="O33" s="278"/>
      <c r="P33" s="279"/>
      <c r="Q33" s="279"/>
      <c r="R33" s="279"/>
      <c r="S33" s="279"/>
      <c r="T33" s="279"/>
      <c r="U33" s="278"/>
      <c r="V33" s="280"/>
      <c r="W33" s="9"/>
    </row>
    <row r="34" spans="1:26" ht="21.75" customHeight="1">
      <c r="A34" s="10"/>
      <c r="B34" s="16" t="s">
        <v>8</v>
      </c>
      <c r="C34" s="34">
        <f>I6</f>
        <v>10</v>
      </c>
      <c r="D34" s="48"/>
      <c r="E34" s="208"/>
      <c r="F34" s="208" t="s">
        <v>13</v>
      </c>
      <c r="G34" s="208"/>
      <c r="H34" s="48"/>
      <c r="I34" s="47">
        <f>I8</f>
        <v>15</v>
      </c>
      <c r="J34" s="16" t="s">
        <v>10</v>
      </c>
      <c r="K34" s="9"/>
      <c r="L34" s="755">
        <f t="shared" si="0"/>
        <v>1.4722222222222301</v>
      </c>
      <c r="M34" s="10"/>
      <c r="N34" s="16" t="s">
        <v>83</v>
      </c>
      <c r="O34" s="47">
        <f>U6</f>
        <v>0</v>
      </c>
      <c r="P34" s="48"/>
      <c r="Q34" s="208"/>
      <c r="R34" s="208" t="s">
        <v>13</v>
      </c>
      <c r="S34" s="208"/>
      <c r="T34" s="48"/>
      <c r="U34" s="47">
        <f>U9</f>
        <v>17</v>
      </c>
      <c r="V34" s="16" t="s">
        <v>89</v>
      </c>
      <c r="W34" s="9"/>
    </row>
    <row r="35" spans="1:26" ht="21.75" customHeight="1">
      <c r="A35" s="10"/>
      <c r="B35" s="16" t="s">
        <v>9</v>
      </c>
      <c r="C35" s="34">
        <f>I7</f>
        <v>29</v>
      </c>
      <c r="D35" s="48"/>
      <c r="E35" s="208"/>
      <c r="F35" s="208" t="s">
        <v>13</v>
      </c>
      <c r="G35" s="208"/>
      <c r="H35" s="48"/>
      <c r="I35" s="47">
        <f>I9</f>
        <v>25</v>
      </c>
      <c r="J35" s="16" t="s">
        <v>18</v>
      </c>
      <c r="K35" s="9"/>
      <c r="L35" s="755">
        <f t="shared" si="0"/>
        <v>1.48611111111112</v>
      </c>
      <c r="M35" s="10"/>
      <c r="N35" s="16" t="s">
        <v>87</v>
      </c>
      <c r="O35" s="47">
        <f>U7</f>
        <v>8</v>
      </c>
      <c r="P35" s="48"/>
      <c r="Q35" s="208"/>
      <c r="R35" s="208" t="s">
        <v>13</v>
      </c>
      <c r="S35" s="208"/>
      <c r="T35" s="48"/>
      <c r="U35" s="47" t="str">
        <f>U8</f>
        <v>2</v>
      </c>
      <c r="V35" s="16" t="s">
        <v>88</v>
      </c>
      <c r="W35" s="9"/>
    </row>
    <row r="36" spans="1:26">
      <c r="A36" s="120"/>
      <c r="B36" s="19"/>
      <c r="C36" s="19"/>
      <c r="D36" s="19"/>
      <c r="E36" s="19"/>
      <c r="F36" s="19"/>
      <c r="G36" s="19"/>
      <c r="H36" s="19"/>
      <c r="I36" s="19"/>
      <c r="J36" s="19"/>
      <c r="K36" s="22"/>
      <c r="M36" s="120"/>
      <c r="N36" s="19"/>
      <c r="O36" s="19"/>
      <c r="P36" s="19"/>
      <c r="Q36" s="19"/>
      <c r="R36" s="19"/>
      <c r="S36" s="19"/>
      <c r="T36" s="19"/>
      <c r="U36" s="19"/>
      <c r="V36" s="19"/>
      <c r="W36" s="22"/>
    </row>
    <row r="37" spans="1:26">
      <c r="A37" s="55"/>
      <c r="B37" s="55"/>
      <c r="C37" s="55"/>
      <c r="D37" s="52"/>
      <c r="E37" s="57"/>
      <c r="F37" s="57"/>
      <c r="G37" s="57"/>
      <c r="H37" s="13"/>
      <c r="I37" s="76"/>
      <c r="J37" s="76"/>
      <c r="K37" s="76"/>
      <c r="L37" s="24"/>
      <c r="M37" s="55"/>
      <c r="N37" s="93"/>
      <c r="O37" s="93"/>
      <c r="P37" s="93"/>
      <c r="Q37" s="93"/>
      <c r="R37" s="93"/>
      <c r="S37" s="93"/>
      <c r="T37" s="93"/>
      <c r="U37" s="93"/>
      <c r="V37" s="93"/>
      <c r="W37" s="93"/>
    </row>
    <row r="38" spans="1:26">
      <c r="A38" s="23"/>
      <c r="B38" s="68"/>
      <c r="C38" s="632" t="s">
        <v>15</v>
      </c>
      <c r="D38" s="633" t="s">
        <v>0</v>
      </c>
      <c r="E38" s="633" t="s">
        <v>1</v>
      </c>
      <c r="F38" s="37"/>
      <c r="G38" s="37"/>
      <c r="H38" s="68"/>
      <c r="I38" s="27" t="s">
        <v>17</v>
      </c>
      <c r="J38" s="102" t="s">
        <v>0</v>
      </c>
      <c r="K38" s="102" t="s">
        <v>1</v>
      </c>
      <c r="L38" s="24"/>
      <c r="M38" s="118"/>
      <c r="N38" s="68"/>
      <c r="O38" s="27" t="s">
        <v>57</v>
      </c>
      <c r="P38" s="424" t="s">
        <v>0</v>
      </c>
      <c r="Q38" s="424" t="s">
        <v>1</v>
      </c>
      <c r="R38" s="37"/>
      <c r="S38" s="37"/>
      <c r="T38" s="68"/>
      <c r="U38" s="27" t="s">
        <v>86</v>
      </c>
      <c r="V38" s="424" t="s">
        <v>0</v>
      </c>
      <c r="W38" s="424" t="s">
        <v>1</v>
      </c>
      <c r="X38" s="118"/>
    </row>
    <row r="39" spans="1:26" ht="24" customHeight="1">
      <c r="A39" s="23"/>
      <c r="B39" s="71">
        <v>1</v>
      </c>
      <c r="C39" s="848"/>
      <c r="D39" s="425"/>
      <c r="E39" s="457"/>
      <c r="F39" s="93"/>
      <c r="G39" s="93"/>
      <c r="H39" s="71">
        <v>1</v>
      </c>
      <c r="I39" s="711"/>
      <c r="J39" s="425"/>
      <c r="K39" s="457"/>
      <c r="L39" s="24"/>
      <c r="M39" s="211"/>
      <c r="N39" s="71">
        <v>1</v>
      </c>
      <c r="O39" s="711"/>
      <c r="P39" s="425"/>
      <c r="Q39" s="457"/>
      <c r="R39" s="93"/>
      <c r="S39" s="93"/>
      <c r="T39" s="71">
        <v>1</v>
      </c>
      <c r="U39" s="711"/>
      <c r="V39" s="425"/>
      <c r="W39" s="457"/>
      <c r="X39" s="93"/>
    </row>
    <row r="40" spans="1:26" ht="24" customHeight="1">
      <c r="A40" s="23"/>
      <c r="B40" s="71">
        <v>2</v>
      </c>
      <c r="C40" s="848"/>
      <c r="D40" s="425"/>
      <c r="E40" s="457"/>
      <c r="F40" s="93"/>
      <c r="G40" s="93"/>
      <c r="H40" s="71">
        <v>2</v>
      </c>
      <c r="I40" s="711"/>
      <c r="J40" s="425"/>
      <c r="K40" s="457"/>
      <c r="L40" s="24"/>
      <c r="M40" s="211"/>
      <c r="N40" s="71">
        <v>2</v>
      </c>
      <c r="O40" s="711"/>
      <c r="P40" s="425"/>
      <c r="Q40" s="457"/>
      <c r="R40" s="93"/>
      <c r="S40" s="93"/>
      <c r="T40" s="71">
        <v>2</v>
      </c>
      <c r="U40" s="711"/>
      <c r="V40" s="425"/>
      <c r="W40" s="457"/>
      <c r="X40" s="93"/>
    </row>
    <row r="41" spans="1:26" ht="24" customHeight="1">
      <c r="A41" s="23"/>
      <c r="B41" s="71">
        <v>3</v>
      </c>
      <c r="C41" s="848"/>
      <c r="D41" s="425"/>
      <c r="E41" s="457"/>
      <c r="F41" s="93"/>
      <c r="G41" s="93"/>
      <c r="H41" s="71">
        <v>3</v>
      </c>
      <c r="I41" s="711"/>
      <c r="J41" s="425"/>
      <c r="K41" s="457"/>
      <c r="L41" s="24"/>
      <c r="M41" s="211"/>
      <c r="N41" s="71">
        <v>3</v>
      </c>
      <c r="O41" s="711"/>
      <c r="P41" s="425"/>
      <c r="Q41" s="457"/>
      <c r="R41" s="93"/>
      <c r="S41" s="93"/>
      <c r="T41" s="71">
        <v>3</v>
      </c>
      <c r="U41" s="711"/>
      <c r="V41" s="425"/>
      <c r="W41" s="457"/>
      <c r="X41" s="93"/>
    </row>
    <row r="42" spans="1:26" ht="24" customHeight="1">
      <c r="A42" s="23"/>
      <c r="B42" s="71">
        <v>4</v>
      </c>
      <c r="C42" s="848"/>
      <c r="D42" s="425"/>
      <c r="E42" s="457"/>
      <c r="F42" s="93"/>
      <c r="G42" s="93"/>
      <c r="H42" s="71">
        <v>4</v>
      </c>
      <c r="I42" s="711"/>
      <c r="J42" s="425"/>
      <c r="K42" s="457"/>
      <c r="L42" s="24"/>
      <c r="M42" s="211"/>
      <c r="N42" s="71">
        <v>4</v>
      </c>
      <c r="O42" s="711"/>
      <c r="P42" s="425"/>
      <c r="Q42" s="457"/>
      <c r="R42" s="93"/>
      <c r="S42" s="93"/>
      <c r="T42" s="71">
        <v>4</v>
      </c>
      <c r="U42" s="711"/>
      <c r="V42" s="425"/>
      <c r="W42" s="457"/>
      <c r="X42" s="93"/>
    </row>
    <row r="43" spans="1:26" ht="24" customHeight="1">
      <c r="A43" s="23"/>
      <c r="B43" s="71">
        <v>5</v>
      </c>
      <c r="C43" s="848"/>
      <c r="D43" s="425"/>
      <c r="E43" s="457"/>
      <c r="F43" s="76"/>
      <c r="G43" s="76"/>
      <c r="H43" s="76"/>
      <c r="I43" s="76"/>
      <c r="J43" s="76"/>
      <c r="K43" s="113"/>
      <c r="L43" s="24"/>
      <c r="M43" s="159"/>
      <c r="N43" s="76"/>
      <c r="O43" s="72"/>
      <c r="P43" s="72"/>
      <c r="Q43" s="72"/>
      <c r="R43" s="76"/>
      <c r="S43" s="76"/>
      <c r="T43" s="76"/>
      <c r="U43" s="76"/>
      <c r="V43" s="93"/>
      <c r="W43" s="93"/>
    </row>
    <row r="44" spans="1:26">
      <c r="A44" s="23"/>
      <c r="B44" s="211"/>
      <c r="C44" s="283"/>
      <c r="D44" s="72"/>
      <c r="E44" s="72"/>
      <c r="F44" s="76"/>
      <c r="G44" s="76"/>
      <c r="H44" s="76"/>
      <c r="I44" s="76"/>
      <c r="J44" s="76"/>
      <c r="K44" s="113"/>
      <c r="L44" s="24"/>
      <c r="M44" s="159"/>
      <c r="N44" s="76"/>
      <c r="O44" s="72"/>
      <c r="P44" s="72"/>
      <c r="Q44" s="72"/>
      <c r="R44" s="76"/>
      <c r="S44" s="76"/>
      <c r="T44" s="76"/>
      <c r="U44" s="76"/>
      <c r="V44" s="93"/>
      <c r="W44" s="93"/>
    </row>
    <row r="45" spans="1:26">
      <c r="A45" s="23"/>
      <c r="B45" s="211"/>
      <c r="C45" s="55"/>
      <c r="D45" s="76"/>
      <c r="E45" s="76"/>
      <c r="F45" s="76" t="s">
        <v>90</v>
      </c>
      <c r="G45" s="76"/>
      <c r="H45" s="76"/>
      <c r="I45" s="76"/>
      <c r="J45" s="76"/>
      <c r="K45" s="113"/>
      <c r="L45" s="24"/>
      <c r="M45" s="159"/>
      <c r="N45" s="76"/>
      <c r="O45" s="76"/>
      <c r="P45" s="76"/>
      <c r="Q45" s="76"/>
      <c r="R45" s="76"/>
      <c r="S45" s="76"/>
      <c r="T45" s="76"/>
      <c r="U45" s="76"/>
      <c r="V45" s="93"/>
      <c r="W45" s="93"/>
    </row>
    <row r="46" spans="1:26">
      <c r="A46" s="23"/>
      <c r="B46" s="68"/>
      <c r="C46" s="284"/>
      <c r="D46" s="81"/>
      <c r="E46" s="81"/>
      <c r="F46" s="189" t="s">
        <v>63</v>
      </c>
      <c r="G46" s="81"/>
      <c r="H46" s="172"/>
      <c r="I46" s="69"/>
      <c r="L46" s="24"/>
      <c r="M46" s="159"/>
      <c r="N46" s="68"/>
      <c r="O46" s="69" t="s">
        <v>17</v>
      </c>
      <c r="P46" s="70" t="s">
        <v>0</v>
      </c>
      <c r="Q46" s="70" t="s">
        <v>1</v>
      </c>
      <c r="R46" s="76"/>
      <c r="S46" s="76"/>
      <c r="T46" s="68"/>
      <c r="U46" s="69" t="s">
        <v>15</v>
      </c>
      <c r="V46" s="70" t="s">
        <v>0</v>
      </c>
      <c r="W46" s="70" t="s">
        <v>1</v>
      </c>
    </row>
    <row r="47" spans="1:26" ht="24" customHeight="1">
      <c r="A47" s="23"/>
      <c r="B47" s="285">
        <v>1</v>
      </c>
      <c r="C47" s="111" t="s">
        <v>20</v>
      </c>
      <c r="D47" s="213"/>
      <c r="E47" s="106"/>
      <c r="F47" s="285">
        <v>1</v>
      </c>
      <c r="G47" s="213"/>
      <c r="H47" s="213"/>
      <c r="I47" s="82" t="s">
        <v>22</v>
      </c>
      <c r="L47" s="24"/>
      <c r="M47" s="159"/>
      <c r="N47" s="71" t="s">
        <v>3</v>
      </c>
      <c r="O47" s="35">
        <v>5</v>
      </c>
      <c r="P47" s="286">
        <f>CL($D$77,$H$77)+CL($D$79,$H$79)+CL($D$82,$H$82)+CL($D$85,$H$85)</f>
        <v>0</v>
      </c>
      <c r="Q47" s="286">
        <f>$D$79+$D$77+$D$82+$D$85-$H$85-$H$82-$H$79-$H$77</f>
        <v>0</v>
      </c>
      <c r="R47" s="76"/>
      <c r="S47" s="76"/>
      <c r="T47" s="71" t="s">
        <v>8</v>
      </c>
      <c r="U47" s="35">
        <v>1</v>
      </c>
      <c r="V47" s="286">
        <f>CL($P$80,$T$80)+CL($P$82,$T$82)+CL($P$86,$T$86)</f>
        <v>0</v>
      </c>
      <c r="W47" s="287">
        <f>$P$80-$T$80+$P$82-$T$82+$P$86-$T$86</f>
        <v>0</v>
      </c>
      <c r="X47" s="35"/>
      <c r="Y47" s="634"/>
      <c r="Z47" s="634"/>
    </row>
    <row r="48" spans="1:26" ht="24" customHeight="1">
      <c r="A48" s="23"/>
      <c r="B48" s="285">
        <v>2</v>
      </c>
      <c r="C48" s="111" t="s">
        <v>21</v>
      </c>
      <c r="D48" s="213"/>
      <c r="E48" s="106"/>
      <c r="F48" s="285">
        <v>2</v>
      </c>
      <c r="G48" s="213"/>
      <c r="H48" s="213"/>
      <c r="I48" s="82" t="s">
        <v>23</v>
      </c>
      <c r="L48" s="24"/>
      <c r="M48" s="159"/>
      <c r="N48" s="71" t="s">
        <v>4</v>
      </c>
      <c r="O48" s="35">
        <v>6</v>
      </c>
      <c r="P48" s="286">
        <f>CL($H$77,$D$77)+CL($D$80,$H$80)+CL($D$83,$H$83)+CL($H$86,$D$86)</f>
        <v>0</v>
      </c>
      <c r="Q48" s="286">
        <f>$H$77+$H$80-$H$80-$D$77+$D$83-$H$83+$H$86-$D$86</f>
        <v>0</v>
      </c>
      <c r="R48" s="76"/>
      <c r="S48" s="76"/>
      <c r="T48" s="71" t="s">
        <v>9</v>
      </c>
      <c r="U48" s="35">
        <v>2</v>
      </c>
      <c r="V48" s="286">
        <f>CL($T$80,$P$80)+CL($P$85,$T$85)+CL($P$83,$T$83)</f>
        <v>0</v>
      </c>
      <c r="W48" s="286">
        <f>$T$80-$P$80+$P$83-$T$83+$P$85-$T$85</f>
        <v>0</v>
      </c>
      <c r="X48" s="35"/>
      <c r="Y48" s="634"/>
      <c r="Z48" s="634"/>
    </row>
    <row r="49" spans="1:26" ht="24" customHeight="1">
      <c r="A49" s="23"/>
      <c r="B49" s="285">
        <v>3</v>
      </c>
      <c r="C49" s="111" t="s">
        <v>60</v>
      </c>
      <c r="D49" s="213"/>
      <c r="E49" s="106"/>
      <c r="F49" s="285">
        <v>3</v>
      </c>
      <c r="G49" s="213"/>
      <c r="H49" s="213"/>
      <c r="I49" s="82" t="s">
        <v>29</v>
      </c>
      <c r="L49" s="24"/>
      <c r="M49" s="159"/>
      <c r="N49" s="71" t="s">
        <v>5</v>
      </c>
      <c r="O49" s="35">
        <v>7</v>
      </c>
      <c r="P49" s="286">
        <f>CL($D$78,$H$78)+CL($D$81,$H$81)+CL($H$83,$D$83)+CL($H$85,$D$85)</f>
        <v>0</v>
      </c>
      <c r="Q49" s="286">
        <f>$D$78-$H$78+$D$81-$H$81+$H$83-$D$83+$H$85-$D$85</f>
        <v>0</v>
      </c>
      <c r="R49" s="76"/>
      <c r="S49" s="76"/>
      <c r="T49" s="71" t="s">
        <v>10</v>
      </c>
      <c r="U49" s="35">
        <v>3</v>
      </c>
      <c r="V49" s="286">
        <f>CL($P$79,$T$79)+CL($T$86,$P$86)+CL($T$83,$P$83)</f>
        <v>0</v>
      </c>
      <c r="W49" s="286">
        <f>$P$79-$T$79+$T$83-$P$83+$T$86-$P$86</f>
        <v>0</v>
      </c>
      <c r="X49" s="35"/>
      <c r="Y49" s="634"/>
      <c r="Z49" s="634"/>
    </row>
    <row r="50" spans="1:26" ht="24" customHeight="1">
      <c r="A50" s="23"/>
      <c r="B50" s="285">
        <v>4</v>
      </c>
      <c r="C50" s="111" t="s">
        <v>80</v>
      </c>
      <c r="D50" s="213"/>
      <c r="E50" s="106"/>
      <c r="F50" s="285">
        <v>4</v>
      </c>
      <c r="G50" s="213"/>
      <c r="H50" s="213"/>
      <c r="I50" s="82" t="s">
        <v>30</v>
      </c>
      <c r="L50" s="24"/>
      <c r="M50" s="159"/>
      <c r="N50" s="71" t="s">
        <v>6</v>
      </c>
      <c r="O50" s="35">
        <v>8</v>
      </c>
      <c r="P50" s="286">
        <f>CL($H$78,$D$78)+CL($H$80,$D$80)+CL($H$82,$D$82)+CL($H$84,$D$84)</f>
        <v>0</v>
      </c>
      <c r="Q50" s="286">
        <f>$H$78-$D$78+$H$80-$D$80+$H$82-$D$82+$H$84-$D$84</f>
        <v>0</v>
      </c>
      <c r="R50" s="76"/>
      <c r="S50" s="76"/>
      <c r="T50" s="71" t="s">
        <v>18</v>
      </c>
      <c r="U50" s="35">
        <v>4</v>
      </c>
      <c r="V50" s="286">
        <f>CL($T$79,$P$79)+CL($T$82,$P$82)+CL($T$85,$P$85)</f>
        <v>0</v>
      </c>
      <c r="W50" s="286">
        <f>$T$79-$P$79+$T$82-$P$82+$T$85-$P$85</f>
        <v>0</v>
      </c>
      <c r="X50" s="35"/>
      <c r="Y50" s="634"/>
      <c r="Z50" s="634"/>
    </row>
    <row r="51" spans="1:26" ht="24" customHeight="1">
      <c r="A51" s="23"/>
      <c r="C51" s="23"/>
      <c r="L51" s="24"/>
      <c r="M51" s="159"/>
      <c r="N51" s="71" t="s">
        <v>7</v>
      </c>
      <c r="O51" s="35">
        <v>9</v>
      </c>
      <c r="P51" s="286">
        <f>CL($H$79,$D$79)+CL($H$81,$D$81)+CL($D$84,$H$84)+CL($D$86,$H$86)</f>
        <v>0</v>
      </c>
      <c r="Q51" s="286">
        <f>$H$79-$D$79+$H$81-$D$81+$D$84-$H$84+$D$86-$H$86</f>
        <v>0</v>
      </c>
      <c r="R51" s="76"/>
      <c r="S51" s="76"/>
      <c r="T51" s="55"/>
      <c r="U51" s="72"/>
      <c r="V51" s="76"/>
      <c r="W51" s="76"/>
      <c r="X51" s="35"/>
      <c r="Y51" s="634"/>
      <c r="Z51" s="634"/>
    </row>
    <row r="52" spans="1:26">
      <c r="A52" s="23"/>
      <c r="C52" s="23"/>
      <c r="I52" s="46"/>
      <c r="L52" s="24"/>
      <c r="O52" s="272"/>
      <c r="Q52" s="556"/>
      <c r="R52" s="556"/>
      <c r="S52" s="556"/>
      <c r="T52" s="556"/>
      <c r="U52" s="46"/>
      <c r="X52" s="263"/>
      <c r="Y52" s="263"/>
      <c r="Z52" s="263"/>
    </row>
    <row r="53" spans="1:26">
      <c r="A53" s="41"/>
      <c r="B53" s="3"/>
      <c r="C53" s="244"/>
      <c r="D53" s="3"/>
      <c r="E53" s="3"/>
      <c r="F53" s="3"/>
      <c r="G53" s="3"/>
      <c r="H53" s="3"/>
      <c r="I53" s="3"/>
      <c r="J53" s="3"/>
      <c r="K53" s="4"/>
      <c r="L53" s="206" t="s">
        <v>12</v>
      </c>
      <c r="M53" s="123"/>
      <c r="N53" s="3"/>
      <c r="O53" s="3"/>
      <c r="P53" s="3"/>
      <c r="Q53" s="3"/>
      <c r="R53" s="3"/>
      <c r="S53" s="3"/>
      <c r="T53" s="3"/>
      <c r="U53" s="3"/>
      <c r="V53" s="3"/>
      <c r="W53" s="4"/>
      <c r="X53" s="35"/>
      <c r="Y53" s="634"/>
      <c r="Z53" s="635"/>
    </row>
    <row r="54" spans="1:26" ht="15.75">
      <c r="A54" s="96"/>
      <c r="B54" s="15"/>
      <c r="C54" s="23"/>
      <c r="E54" s="15"/>
      <c r="F54" s="428" t="str">
        <f>F13</f>
        <v>san siro</v>
      </c>
      <c r="G54" s="15"/>
      <c r="H54" s="15"/>
      <c r="I54" s="15"/>
      <c r="J54" s="15"/>
      <c r="K54" s="98"/>
      <c r="L54" s="38"/>
      <c r="M54" s="245"/>
      <c r="N54" s="15"/>
      <c r="O54" s="15"/>
      <c r="Q54" s="15"/>
      <c r="R54" s="428" t="str">
        <f>R13</f>
        <v>TERRAIN 2</v>
      </c>
      <c r="S54" s="15"/>
      <c r="T54" s="15"/>
      <c r="U54" s="15"/>
      <c r="W54" s="9"/>
      <c r="X54" s="35"/>
      <c r="Y54" s="634"/>
      <c r="Z54" s="634"/>
    </row>
    <row r="55" spans="1:26">
      <c r="A55" s="96"/>
      <c r="B55" s="15"/>
      <c r="C55" s="23"/>
      <c r="E55" s="15"/>
      <c r="F55" s="40" t="s">
        <v>63</v>
      </c>
      <c r="G55" s="15"/>
      <c r="H55" s="15"/>
      <c r="I55" s="15"/>
      <c r="J55" s="15"/>
      <c r="K55" s="98"/>
      <c r="L55" s="38"/>
      <c r="M55" s="245"/>
      <c r="N55" s="15"/>
      <c r="O55" s="15"/>
      <c r="Q55" s="15"/>
      <c r="R55" s="40" t="s">
        <v>2</v>
      </c>
      <c r="S55" s="15"/>
      <c r="T55" s="15"/>
      <c r="U55" s="15"/>
      <c r="W55" s="9"/>
      <c r="X55" s="35"/>
      <c r="Y55" s="634"/>
      <c r="Z55" s="634"/>
    </row>
    <row r="56" spans="1:26" ht="24" customHeight="1">
      <c r="A56" s="288">
        <v>1</v>
      </c>
      <c r="B56" s="70" t="s">
        <v>20</v>
      </c>
      <c r="C56" s="16" t="str">
        <f>C47</f>
        <v>1A</v>
      </c>
      <c r="D56" s="48"/>
      <c r="E56" s="104"/>
      <c r="F56" s="105" t="s">
        <v>13</v>
      </c>
      <c r="G56" s="104"/>
      <c r="H56" s="48"/>
      <c r="I56" s="47" t="str">
        <f>I47</f>
        <v>2A</v>
      </c>
      <c r="J56" s="173" t="s">
        <v>21</v>
      </c>
      <c r="K56" s="9"/>
      <c r="L56" s="755">
        <f>ACCUEIL!$B$9</f>
        <v>1.5833333333333299</v>
      </c>
      <c r="M56" s="288">
        <v>2</v>
      </c>
      <c r="N56" s="70" t="s">
        <v>22</v>
      </c>
      <c r="O56" s="16" t="str">
        <f>C48</f>
        <v>1B</v>
      </c>
      <c r="P56" s="48"/>
      <c r="Q56" s="104"/>
      <c r="R56" s="105" t="s">
        <v>13</v>
      </c>
      <c r="S56" s="104"/>
      <c r="T56" s="48"/>
      <c r="U56" s="47" t="str">
        <f>I48</f>
        <v>2B</v>
      </c>
      <c r="V56" s="173" t="s">
        <v>23</v>
      </c>
      <c r="W56" s="9"/>
      <c r="X56" s="35"/>
      <c r="Y56" s="634"/>
      <c r="Z56" s="634"/>
    </row>
    <row r="57" spans="1:26" ht="24" hidden="1" customHeight="1">
      <c r="A57" s="288"/>
      <c r="B57" s="70"/>
      <c r="C57" s="847" t="s">
        <v>290</v>
      </c>
      <c r="D57" s="48"/>
      <c r="E57" s="104"/>
      <c r="F57" s="105"/>
      <c r="G57" s="104"/>
      <c r="H57" s="48"/>
      <c r="I57" s="847" t="s">
        <v>290</v>
      </c>
      <c r="J57" s="173"/>
      <c r="K57" s="9"/>
      <c r="L57" s="755"/>
      <c r="M57" s="288"/>
      <c r="N57" s="70"/>
      <c r="O57" s="847" t="s">
        <v>290</v>
      </c>
      <c r="P57" s="48"/>
      <c r="Q57" s="104"/>
      <c r="R57" s="105"/>
      <c r="S57" s="104"/>
      <c r="T57" s="48"/>
      <c r="U57" s="847" t="s">
        <v>290</v>
      </c>
      <c r="V57" s="173"/>
      <c r="W57" s="9"/>
      <c r="X57" s="12"/>
      <c r="Y57" s="846"/>
      <c r="Z57" s="846"/>
    </row>
    <row r="58" spans="1:26" ht="24" customHeight="1">
      <c r="A58" s="288">
        <v>3</v>
      </c>
      <c r="B58" s="70" t="s">
        <v>24</v>
      </c>
      <c r="C58" s="16" t="str">
        <f>C49</f>
        <v>1C</v>
      </c>
      <c r="D58" s="48"/>
      <c r="E58" s="104"/>
      <c r="F58" s="105" t="s">
        <v>13</v>
      </c>
      <c r="G58" s="104"/>
      <c r="H58" s="48"/>
      <c r="I58" s="47" t="str">
        <f>I49</f>
        <v>2C</v>
      </c>
      <c r="J58" s="173" t="s">
        <v>25</v>
      </c>
      <c r="K58" s="9"/>
      <c r="L58" s="755">
        <f>L56+ACCUEIL!$B$10</f>
        <v>1.5972222222222201</v>
      </c>
      <c r="M58" s="288">
        <v>4</v>
      </c>
      <c r="N58" s="70" t="s">
        <v>26</v>
      </c>
      <c r="O58" s="16" t="str">
        <f>C50</f>
        <v>1D</v>
      </c>
      <c r="P58" s="48"/>
      <c r="Q58" s="104"/>
      <c r="R58" s="105" t="s">
        <v>13</v>
      </c>
      <c r="S58" s="104"/>
      <c r="T58" s="48"/>
      <c r="U58" s="47" t="str">
        <f>I50</f>
        <v>2D</v>
      </c>
      <c r="V58" s="173" t="s">
        <v>27</v>
      </c>
      <c r="W58" s="9"/>
    </row>
    <row r="59" spans="1:26" ht="24" hidden="1" customHeight="1">
      <c r="A59" s="288"/>
      <c r="B59" s="253"/>
      <c r="C59" s="847" t="s">
        <v>290</v>
      </c>
      <c r="D59" s="48"/>
      <c r="E59" s="104"/>
      <c r="F59" s="105"/>
      <c r="G59" s="104"/>
      <c r="H59" s="48"/>
      <c r="I59" s="847" t="s">
        <v>290</v>
      </c>
      <c r="J59" s="323"/>
      <c r="K59" s="9"/>
      <c r="L59" s="755"/>
      <c r="M59" s="288"/>
      <c r="N59" s="70"/>
      <c r="O59" s="847" t="s">
        <v>290</v>
      </c>
      <c r="P59" s="48"/>
      <c r="Q59" s="104"/>
      <c r="R59" s="105"/>
      <c r="S59" s="104"/>
      <c r="T59" s="48"/>
      <c r="U59" s="847" t="s">
        <v>290</v>
      </c>
      <c r="V59" s="173"/>
      <c r="W59" s="9"/>
    </row>
    <row r="60" spans="1:26" ht="12" customHeight="1">
      <c r="A60" s="10"/>
      <c r="B60" s="277"/>
      <c r="C60" s="278"/>
      <c r="D60" s="279"/>
      <c r="E60" s="279"/>
      <c r="F60" s="279"/>
      <c r="G60" s="279"/>
      <c r="H60" s="279"/>
      <c r="I60" s="278"/>
      <c r="J60" s="280"/>
      <c r="K60" s="9"/>
      <c r="L60" s="755"/>
      <c r="M60" s="10"/>
      <c r="N60" s="277"/>
      <c r="O60" s="278"/>
      <c r="P60" s="279"/>
      <c r="Q60" s="279"/>
      <c r="R60" s="279"/>
      <c r="S60" s="279"/>
      <c r="T60" s="279"/>
      <c r="U60" s="278"/>
      <c r="V60" s="280"/>
      <c r="W60" s="9"/>
      <c r="X60" s="211"/>
    </row>
    <row r="61" spans="1:26" ht="12" customHeight="1">
      <c r="A61" s="10"/>
      <c r="B61" s="289">
        <v>6</v>
      </c>
      <c r="C61" s="290" t="s">
        <v>91</v>
      </c>
      <c r="D61" s="124"/>
      <c r="E61" s="290"/>
      <c r="F61" s="290"/>
      <c r="G61" s="290"/>
      <c r="H61" s="124"/>
      <c r="I61" s="290" t="s">
        <v>92</v>
      </c>
      <c r="J61" s="51"/>
      <c r="K61" s="9"/>
      <c r="L61" s="755"/>
      <c r="M61" s="10"/>
      <c r="N61" s="253">
        <v>5</v>
      </c>
      <c r="O61" s="291" t="s">
        <v>93</v>
      </c>
      <c r="P61" s="292"/>
      <c r="Q61" s="291"/>
      <c r="R61" s="291"/>
      <c r="S61" s="291"/>
      <c r="T61" s="292"/>
      <c r="U61" s="291" t="s">
        <v>94</v>
      </c>
      <c r="V61" s="237"/>
      <c r="W61" s="9"/>
      <c r="X61" s="211"/>
    </row>
    <row r="62" spans="1:26" ht="24" customHeight="1">
      <c r="A62" s="10"/>
      <c r="B62" s="68"/>
      <c r="C62" s="266">
        <f>GL($H$58,D58,C58,I58,H59,D59)</f>
        <v>0</v>
      </c>
      <c r="D62" s="48"/>
      <c r="E62" s="104"/>
      <c r="F62" s="105" t="s">
        <v>13</v>
      </c>
      <c r="G62" s="104"/>
      <c r="H62" s="48"/>
      <c r="I62" s="266">
        <f>GL(T58,P58,O58,U58,T59,P59)</f>
        <v>0</v>
      </c>
      <c r="J62" s="196"/>
      <c r="K62" s="9"/>
      <c r="L62" s="755">
        <f>L58+ACCUEIL!$B$10</f>
        <v>1.6111111111111101</v>
      </c>
      <c r="M62" s="10"/>
      <c r="N62" s="135"/>
      <c r="O62" s="266">
        <f>GL($H$56,D56,C56,I56,H57,D57)</f>
        <v>0</v>
      </c>
      <c r="P62" s="221"/>
      <c r="Q62" s="104"/>
      <c r="R62" s="105" t="s">
        <v>13</v>
      </c>
      <c r="S62" s="104"/>
      <c r="T62" s="48"/>
      <c r="U62" s="266">
        <f>GL(T56,P56,O56,U56,T57,P57)</f>
        <v>0</v>
      </c>
      <c r="V62" s="196"/>
      <c r="W62" s="9"/>
      <c r="X62" s="211"/>
    </row>
    <row r="63" spans="1:26" ht="24" hidden="1" customHeight="1">
      <c r="A63" s="10"/>
      <c r="B63" s="70"/>
      <c r="C63" s="847" t="s">
        <v>290</v>
      </c>
      <c r="D63" s="48"/>
      <c r="E63" s="104"/>
      <c r="F63" s="105"/>
      <c r="G63" s="104"/>
      <c r="H63" s="48"/>
      <c r="I63" s="847" t="s">
        <v>290</v>
      </c>
      <c r="J63" s="173"/>
      <c r="K63" s="9"/>
      <c r="L63" s="755"/>
      <c r="M63" s="10"/>
      <c r="N63" s="70"/>
      <c r="O63" s="847" t="s">
        <v>290</v>
      </c>
      <c r="P63" s="48"/>
      <c r="Q63" s="104"/>
      <c r="R63" s="105"/>
      <c r="S63" s="104"/>
      <c r="T63" s="48"/>
      <c r="U63" s="847" t="s">
        <v>290</v>
      </c>
      <c r="V63" s="173"/>
      <c r="W63" s="9"/>
      <c r="X63" s="211"/>
    </row>
    <row r="64" spans="1:26" ht="12" customHeight="1">
      <c r="A64" s="10"/>
      <c r="B64" s="118"/>
      <c r="C64" s="23"/>
      <c r="D64" s="263"/>
      <c r="F64" s="598"/>
      <c r="H64" s="263"/>
      <c r="J64" s="93"/>
      <c r="K64" s="9"/>
      <c r="L64" s="755"/>
      <c r="M64" s="10"/>
      <c r="N64" s="193"/>
      <c r="O64" s="194"/>
      <c r="P64" s="228"/>
      <c r="Q64" s="228"/>
      <c r="R64" s="601"/>
      <c r="S64" s="228"/>
      <c r="T64" s="228"/>
      <c r="U64" s="194"/>
      <c r="V64" s="195"/>
      <c r="W64" s="9"/>
      <c r="X64" s="211"/>
    </row>
    <row r="65" spans="1:23" ht="15" customHeight="1">
      <c r="A65" s="10"/>
      <c r="B65" s="16">
        <v>7</v>
      </c>
      <c r="C65" s="218"/>
      <c r="D65" s="293"/>
      <c r="E65" s="218"/>
      <c r="F65" s="40" t="s">
        <v>28</v>
      </c>
      <c r="G65" s="218"/>
      <c r="H65" s="293"/>
      <c r="I65" s="218"/>
      <c r="J65" s="112"/>
      <c r="K65" s="9"/>
      <c r="L65" s="755"/>
      <c r="M65" s="10"/>
      <c r="N65" s="70">
        <v>8</v>
      </c>
      <c r="O65" s="218"/>
      <c r="P65" s="293"/>
      <c r="Q65" s="218"/>
      <c r="R65" s="600" t="s">
        <v>28</v>
      </c>
      <c r="S65" s="218"/>
      <c r="T65" s="293"/>
      <c r="U65" s="218"/>
      <c r="V65" s="112"/>
      <c r="W65" s="9"/>
    </row>
    <row r="66" spans="1:23" ht="24" customHeight="1">
      <c r="A66" s="10"/>
      <c r="B66" s="294" t="s">
        <v>66</v>
      </c>
      <c r="C66" s="114"/>
      <c r="D66" s="48"/>
      <c r="E66" s="104"/>
      <c r="F66" s="105" t="s">
        <v>13</v>
      </c>
      <c r="G66" s="104"/>
      <c r="H66" s="48"/>
      <c r="I66" s="221"/>
      <c r="J66" s="112"/>
      <c r="K66" s="9"/>
      <c r="L66" s="755">
        <f>L62+ACCUEIL!$B$10</f>
        <v>1.625</v>
      </c>
      <c r="M66" s="10"/>
      <c r="N66" s="294" t="s">
        <v>69</v>
      </c>
      <c r="O66" s="301"/>
      <c r="P66" s="48"/>
      <c r="Q66" s="104"/>
      <c r="R66" s="599" t="s">
        <v>13</v>
      </c>
      <c r="S66" s="104"/>
      <c r="T66" s="48"/>
      <c r="U66" s="301"/>
      <c r="V66" s="112"/>
      <c r="W66" s="9"/>
    </row>
    <row r="67" spans="1:23" ht="24" hidden="1" customHeight="1">
      <c r="A67" s="10"/>
      <c r="B67" s="70"/>
      <c r="C67" s="847" t="s">
        <v>290</v>
      </c>
      <c r="D67" s="48"/>
      <c r="E67" s="104"/>
      <c r="F67" s="105"/>
      <c r="G67" s="104"/>
      <c r="H67" s="48"/>
      <c r="I67" s="847" t="s">
        <v>290</v>
      </c>
      <c r="J67" s="173"/>
      <c r="K67" s="9"/>
      <c r="L67" s="755"/>
      <c r="M67" s="10"/>
      <c r="N67" s="70"/>
      <c r="O67" s="847" t="s">
        <v>290</v>
      </c>
      <c r="P67" s="48"/>
      <c r="Q67" s="104"/>
      <c r="R67" s="105"/>
      <c r="S67" s="104"/>
      <c r="T67" s="48"/>
      <c r="U67" s="847" t="s">
        <v>290</v>
      </c>
      <c r="V67" s="173"/>
      <c r="W67" s="9"/>
    </row>
    <row r="68" spans="1:23" ht="15" customHeight="1">
      <c r="A68" s="10"/>
      <c r="B68" s="16">
        <v>9</v>
      </c>
      <c r="C68" s="218"/>
      <c r="D68" s="293"/>
      <c r="E68" s="218"/>
      <c r="F68" s="218"/>
      <c r="G68" s="218"/>
      <c r="H68" s="293"/>
      <c r="I68" s="218"/>
      <c r="J68" s="112"/>
      <c r="K68" s="9"/>
      <c r="L68" s="755"/>
      <c r="M68" s="10"/>
      <c r="N68" s="70">
        <v>10</v>
      </c>
      <c r="O68" s="218" t="s">
        <v>75</v>
      </c>
      <c r="P68" s="80"/>
      <c r="Q68" s="189"/>
      <c r="R68" s="189"/>
      <c r="S68" s="189"/>
      <c r="T68" s="80"/>
      <c r="U68" s="218" t="s">
        <v>76</v>
      </c>
      <c r="V68" s="112"/>
      <c r="W68" s="9"/>
    </row>
    <row r="69" spans="1:23" ht="24" customHeight="1">
      <c r="A69" s="10"/>
      <c r="B69" s="188"/>
      <c r="C69" s="266">
        <f>GL(P62,T62,O62,U62,P63,T63)</f>
        <v>0</v>
      </c>
      <c r="D69" s="48"/>
      <c r="E69" s="104"/>
      <c r="F69" s="105" t="s">
        <v>13</v>
      </c>
      <c r="G69" s="104"/>
      <c r="H69" s="48"/>
      <c r="I69" s="266">
        <f>GL(D62,$H$62,C62,I62,D63,H63)</f>
        <v>0</v>
      </c>
      <c r="J69" s="112"/>
      <c r="K69" s="9"/>
      <c r="L69" s="755">
        <f>L66+ACCUEIL!$B$10</f>
        <v>1.6388888888888899</v>
      </c>
      <c r="M69" s="10"/>
      <c r="N69" s="16"/>
      <c r="O69" s="266">
        <f>GL(T62,P62,O62,U62,T63,P63)</f>
        <v>0</v>
      </c>
      <c r="P69" s="48"/>
      <c r="Q69" s="104"/>
      <c r="R69" s="105" t="s">
        <v>13</v>
      </c>
      <c r="S69" s="104"/>
      <c r="T69" s="48"/>
      <c r="U69" s="266">
        <f>GL($H$62,D62,C62,I62,H63,D63)</f>
        <v>0</v>
      </c>
      <c r="V69" s="112"/>
      <c r="W69" s="9"/>
    </row>
    <row r="70" spans="1:23" ht="24" hidden="1" customHeight="1">
      <c r="A70" s="10"/>
      <c r="B70" s="70"/>
      <c r="C70" s="847" t="s">
        <v>290</v>
      </c>
      <c r="D70" s="48"/>
      <c r="E70" s="104"/>
      <c r="F70" s="105"/>
      <c r="G70" s="104"/>
      <c r="H70" s="48"/>
      <c r="I70" s="847" t="s">
        <v>290</v>
      </c>
      <c r="J70" s="173"/>
      <c r="K70" s="9"/>
      <c r="L70" s="755"/>
      <c r="M70" s="10"/>
      <c r="N70" s="70"/>
      <c r="O70" s="847" t="s">
        <v>290</v>
      </c>
      <c r="P70" s="48"/>
      <c r="Q70" s="104"/>
      <c r="R70" s="105"/>
      <c r="S70" s="104"/>
      <c r="T70" s="48"/>
      <c r="U70" s="847" t="s">
        <v>290</v>
      </c>
      <c r="V70" s="173"/>
      <c r="W70" s="9"/>
    </row>
    <row r="71" spans="1:23" ht="15" customHeight="1">
      <c r="A71" s="96"/>
      <c r="B71" s="230"/>
      <c r="C71" s="244"/>
      <c r="D71" s="263"/>
      <c r="E71" s="3"/>
      <c r="F71" s="2" t="s">
        <v>33</v>
      </c>
      <c r="G71" s="3"/>
      <c r="H71" s="233"/>
      <c r="I71" s="3"/>
      <c r="J71" s="4"/>
      <c r="K71" s="9"/>
      <c r="L71" s="755"/>
      <c r="M71" s="10"/>
      <c r="N71" s="230"/>
      <c r="O71" s="244"/>
      <c r="P71" s="263"/>
      <c r="Q71" s="3"/>
      <c r="R71" s="2" t="s">
        <v>95</v>
      </c>
      <c r="S71" s="3"/>
      <c r="T71" s="233"/>
      <c r="U71" s="3"/>
      <c r="V71" s="4"/>
      <c r="W71" s="9"/>
    </row>
    <row r="72" spans="1:23" ht="24" customHeight="1">
      <c r="A72" s="96"/>
      <c r="B72" s="16" t="s">
        <v>8</v>
      </c>
      <c r="C72" s="266">
        <f>GL(D66,$H$66,C66,I66,D67,H67)</f>
        <v>0</v>
      </c>
      <c r="D72" s="48"/>
      <c r="E72" s="104"/>
      <c r="F72" s="105" t="s">
        <v>13</v>
      </c>
      <c r="G72" s="104"/>
      <c r="H72" s="48"/>
      <c r="I72" s="266">
        <f>GL(P66,T66,O66,U66,P67,T67)</f>
        <v>0</v>
      </c>
      <c r="J72" s="112"/>
      <c r="K72" s="9"/>
      <c r="L72" s="755">
        <f>L69+ACCUEIL!$B$10</f>
        <v>1.6527777777777799</v>
      </c>
      <c r="M72" s="10"/>
      <c r="N72" s="70">
        <v>11</v>
      </c>
      <c r="O72" s="266">
        <f>GL($H$66,D66,C66,I66,H67,D67)</f>
        <v>0</v>
      </c>
      <c r="P72" s="48"/>
      <c r="Q72" s="104"/>
      <c r="R72" s="105" t="s">
        <v>13</v>
      </c>
      <c r="S72" s="104"/>
      <c r="T72" s="48"/>
      <c r="U72" s="266">
        <f>GL(T66,P66,O66,U66,T67,P67)</f>
        <v>0</v>
      </c>
      <c r="V72" s="112"/>
      <c r="W72" s="9"/>
    </row>
    <row r="73" spans="1:23" ht="24" hidden="1" customHeight="1">
      <c r="A73" s="96"/>
      <c r="B73" s="70"/>
      <c r="C73" s="847" t="s">
        <v>290</v>
      </c>
      <c r="D73" s="48"/>
      <c r="E73" s="104"/>
      <c r="F73" s="105"/>
      <c r="G73" s="104"/>
      <c r="H73" s="48"/>
      <c r="I73" s="847" t="s">
        <v>290</v>
      </c>
      <c r="J73" s="173"/>
      <c r="K73" s="9"/>
      <c r="L73" s="755"/>
      <c r="M73" s="10"/>
      <c r="N73" s="70"/>
      <c r="O73" s="847" t="s">
        <v>290</v>
      </c>
      <c r="P73" s="48"/>
      <c r="Q73" s="104"/>
      <c r="R73" s="105"/>
      <c r="S73" s="104"/>
      <c r="T73" s="48"/>
      <c r="U73" s="847" t="s">
        <v>290</v>
      </c>
      <c r="V73" s="173"/>
      <c r="W73" s="9"/>
    </row>
    <row r="74" spans="1:23">
      <c r="A74" s="120"/>
      <c r="B74" s="19"/>
      <c r="C74" s="19"/>
      <c r="D74" s="19"/>
      <c r="E74" s="19"/>
      <c r="F74" s="19"/>
      <c r="G74" s="19"/>
      <c r="H74" s="19"/>
      <c r="I74" s="19"/>
      <c r="J74" s="19"/>
      <c r="K74" s="22"/>
      <c r="L74" s="605"/>
      <c r="M74" s="120"/>
      <c r="N74" s="19"/>
      <c r="O74" s="19"/>
      <c r="P74" s="19"/>
      <c r="Q74" s="19"/>
      <c r="R74" s="19"/>
      <c r="S74" s="19"/>
      <c r="T74" s="19"/>
      <c r="U74" s="19"/>
      <c r="V74" s="19"/>
      <c r="W74" s="22"/>
    </row>
    <row r="75" spans="1:23">
      <c r="L75" s="604"/>
    </row>
    <row r="76" spans="1:23" ht="15.75">
      <c r="A76" s="123"/>
      <c r="B76" s="3"/>
      <c r="C76" s="3"/>
      <c r="D76" s="3"/>
      <c r="E76" s="3"/>
      <c r="F76" s="437" t="str">
        <f>F27</f>
        <v>TERRAIN 3</v>
      </c>
      <c r="G76" s="3"/>
      <c r="H76" s="3"/>
      <c r="I76" s="3"/>
      <c r="J76" s="3"/>
      <c r="K76" s="4"/>
      <c r="L76" s="206" t="s">
        <v>12</v>
      </c>
      <c r="M76" s="123"/>
      <c r="N76" s="3"/>
      <c r="O76" s="3"/>
      <c r="P76" s="3"/>
      <c r="Q76" s="3"/>
      <c r="R76" s="437" t="str">
        <f>R27</f>
        <v>TERRAIN 4</v>
      </c>
      <c r="S76" s="3"/>
      <c r="T76" s="3"/>
      <c r="U76" s="3"/>
      <c r="V76" s="3"/>
      <c r="W76" s="4"/>
    </row>
    <row r="77" spans="1:23" ht="24" customHeight="1">
      <c r="A77" s="10"/>
      <c r="B77" s="70" t="s">
        <v>3</v>
      </c>
      <c r="C77" s="47">
        <f>O47</f>
        <v>5</v>
      </c>
      <c r="D77" s="48"/>
      <c r="E77" s="105"/>
      <c r="F77" s="105" t="s">
        <v>13</v>
      </c>
      <c r="G77" s="105"/>
      <c r="H77" s="48"/>
      <c r="I77" s="47">
        <f>O48</f>
        <v>6</v>
      </c>
      <c r="J77" s="70" t="s">
        <v>4</v>
      </c>
      <c r="K77" s="9"/>
      <c r="L77" s="755">
        <f>ACCUEIL!B9</f>
        <v>1.5833333333333299</v>
      </c>
      <c r="M77" s="10"/>
      <c r="N77" s="277"/>
      <c r="O77" s="278"/>
      <c r="P77" s="279"/>
      <c r="Q77" s="279"/>
      <c r="R77" s="279"/>
      <c r="S77" s="279"/>
      <c r="T77" s="279"/>
      <c r="U77" s="278"/>
      <c r="V77" s="280"/>
      <c r="W77" s="9"/>
    </row>
    <row r="78" spans="1:23" ht="24" customHeight="1">
      <c r="A78" s="10"/>
      <c r="B78" s="70" t="s">
        <v>5</v>
      </c>
      <c r="C78" s="47">
        <f>O49</f>
        <v>7</v>
      </c>
      <c r="D78" s="48"/>
      <c r="E78" s="105"/>
      <c r="F78" s="105" t="s">
        <v>13</v>
      </c>
      <c r="G78" s="105"/>
      <c r="H78" s="48"/>
      <c r="I78" s="47">
        <f>O50</f>
        <v>8</v>
      </c>
      <c r="J78" s="70" t="s">
        <v>6</v>
      </c>
      <c r="K78" s="9"/>
      <c r="L78" s="755">
        <f>L77+ACCUEIL!$B$11</f>
        <v>1.5902777777777699</v>
      </c>
      <c r="M78" s="10"/>
      <c r="N78" s="193"/>
      <c r="O78" s="194"/>
      <c r="P78" s="228"/>
      <c r="Q78" s="228"/>
      <c r="R78" s="228"/>
      <c r="S78" s="228"/>
      <c r="T78" s="228"/>
      <c r="U78" s="194"/>
      <c r="V78" s="195"/>
      <c r="W78" s="9"/>
    </row>
    <row r="79" spans="1:23" ht="24" customHeight="1">
      <c r="A79" s="10"/>
      <c r="B79" s="130" t="s">
        <v>3</v>
      </c>
      <c r="C79" s="16">
        <f>O47</f>
        <v>5</v>
      </c>
      <c r="D79" s="48"/>
      <c r="E79" s="105"/>
      <c r="F79" s="105" t="s">
        <v>13</v>
      </c>
      <c r="G79" s="105"/>
      <c r="H79" s="48"/>
      <c r="I79" s="47">
        <f>O51</f>
        <v>9</v>
      </c>
      <c r="J79" s="70" t="s">
        <v>7</v>
      </c>
      <c r="K79" s="9"/>
      <c r="L79" s="755">
        <f>L78+ACCUEIL!$B$11</f>
        <v>1.5972222222222101</v>
      </c>
      <c r="M79" s="10"/>
      <c r="N79" s="70" t="s">
        <v>10</v>
      </c>
      <c r="O79" s="47">
        <f>U49</f>
        <v>3</v>
      </c>
      <c r="P79" s="48"/>
      <c r="Q79" s="105"/>
      <c r="R79" s="105" t="s">
        <v>13</v>
      </c>
      <c r="S79" s="105"/>
      <c r="T79" s="48"/>
      <c r="U79" s="47">
        <f>U50</f>
        <v>4</v>
      </c>
      <c r="V79" s="70" t="s">
        <v>18</v>
      </c>
      <c r="W79" s="9"/>
    </row>
    <row r="80" spans="1:23" ht="24" customHeight="1">
      <c r="A80" s="10"/>
      <c r="B80" s="70" t="s">
        <v>4</v>
      </c>
      <c r="C80" s="34">
        <f>O48</f>
        <v>6</v>
      </c>
      <c r="D80" s="48"/>
      <c r="E80" s="105"/>
      <c r="F80" s="105" t="s">
        <v>13</v>
      </c>
      <c r="G80" s="105"/>
      <c r="H80" s="48"/>
      <c r="I80" s="34">
        <f>O50</f>
        <v>8</v>
      </c>
      <c r="J80" s="70" t="s">
        <v>6</v>
      </c>
      <c r="K80" s="9"/>
      <c r="L80" s="755">
        <f>L79+ACCUEIL!$B$11</f>
        <v>1.6041666666666501</v>
      </c>
      <c r="M80" s="10"/>
      <c r="N80" s="70" t="s">
        <v>8</v>
      </c>
      <c r="O80" s="47">
        <f>U47</f>
        <v>1</v>
      </c>
      <c r="P80" s="48"/>
      <c r="Q80" s="105"/>
      <c r="R80" s="105" t="s">
        <v>13</v>
      </c>
      <c r="S80" s="105"/>
      <c r="T80" s="48"/>
      <c r="U80" s="47">
        <f>U48</f>
        <v>2</v>
      </c>
      <c r="V80" s="70" t="s">
        <v>9</v>
      </c>
      <c r="W80" s="9"/>
    </row>
    <row r="81" spans="1:24" ht="24" customHeight="1">
      <c r="A81" s="10"/>
      <c r="B81" s="70" t="s">
        <v>5</v>
      </c>
      <c r="C81" s="34">
        <f>O49</f>
        <v>7</v>
      </c>
      <c r="D81" s="48"/>
      <c r="E81" s="105"/>
      <c r="F81" s="105" t="s">
        <v>13</v>
      </c>
      <c r="G81" s="105"/>
      <c r="H81" s="48"/>
      <c r="I81" s="34">
        <f>O51</f>
        <v>9</v>
      </c>
      <c r="J81" s="70" t="s">
        <v>7</v>
      </c>
      <c r="K81" s="9"/>
      <c r="L81" s="755">
        <f>L80+ACCUEIL!$B$11</f>
        <v>1.6111111111110901</v>
      </c>
      <c r="M81" s="10"/>
      <c r="N81" s="193"/>
      <c r="O81" s="194"/>
      <c r="P81" s="228"/>
      <c r="Q81" s="228"/>
      <c r="R81" s="228"/>
      <c r="S81" s="228"/>
      <c r="T81" s="228"/>
      <c r="U81" s="194"/>
      <c r="V81" s="195"/>
      <c r="W81" s="9"/>
    </row>
    <row r="82" spans="1:24" ht="24" customHeight="1">
      <c r="A82" s="10"/>
      <c r="B82" s="70" t="s">
        <v>3</v>
      </c>
      <c r="C82" s="34">
        <f>O47</f>
        <v>5</v>
      </c>
      <c r="D82" s="48"/>
      <c r="E82" s="105"/>
      <c r="F82" s="105" t="s">
        <v>13</v>
      </c>
      <c r="G82" s="105"/>
      <c r="H82" s="48"/>
      <c r="I82" s="34">
        <f>O50</f>
        <v>8</v>
      </c>
      <c r="J82" s="70" t="s">
        <v>6</v>
      </c>
      <c r="K82" s="9"/>
      <c r="L82" s="755">
        <f>L81+ACCUEIL!$B$11</f>
        <v>1.61805555555553</v>
      </c>
      <c r="M82" s="10"/>
      <c r="N82" s="70" t="s">
        <v>8</v>
      </c>
      <c r="O82" s="296">
        <f>U47</f>
        <v>1</v>
      </c>
      <c r="P82" s="48"/>
      <c r="Q82" s="105"/>
      <c r="R82" s="105" t="s">
        <v>13</v>
      </c>
      <c r="S82" s="105"/>
      <c r="T82" s="48"/>
      <c r="U82" s="297">
        <f>U50</f>
        <v>4</v>
      </c>
      <c r="V82" s="70" t="s">
        <v>18</v>
      </c>
      <c r="W82" s="9"/>
    </row>
    <row r="83" spans="1:24" ht="24" customHeight="1">
      <c r="A83" s="10"/>
      <c r="B83" s="70" t="s">
        <v>4</v>
      </c>
      <c r="C83" s="34">
        <f>O48</f>
        <v>6</v>
      </c>
      <c r="D83" s="48"/>
      <c r="E83" s="105"/>
      <c r="F83" s="105" t="s">
        <v>13</v>
      </c>
      <c r="G83" s="105"/>
      <c r="H83" s="48"/>
      <c r="I83" s="34">
        <f>O49</f>
        <v>7</v>
      </c>
      <c r="J83" s="70" t="s">
        <v>5</v>
      </c>
      <c r="K83" s="9"/>
      <c r="L83" s="755">
        <f>L82+ACCUEIL!$B$11</f>
        <v>1.62499999999997</v>
      </c>
      <c r="M83" s="10"/>
      <c r="N83" s="70" t="s">
        <v>9</v>
      </c>
      <c r="O83" s="34">
        <f>U48</f>
        <v>2</v>
      </c>
      <c r="P83" s="48"/>
      <c r="Q83" s="105"/>
      <c r="R83" s="105" t="s">
        <v>13</v>
      </c>
      <c r="S83" s="105"/>
      <c r="T83" s="48"/>
      <c r="U83" s="34">
        <f>U49</f>
        <v>3</v>
      </c>
      <c r="V83" s="70" t="s">
        <v>10</v>
      </c>
      <c r="W83" s="9"/>
    </row>
    <row r="84" spans="1:24" ht="24" customHeight="1">
      <c r="A84" s="10"/>
      <c r="B84" s="70" t="s">
        <v>7</v>
      </c>
      <c r="C84" s="34">
        <f>O51</f>
        <v>9</v>
      </c>
      <c r="D84" s="48"/>
      <c r="E84" s="105"/>
      <c r="F84" s="105" t="s">
        <v>13</v>
      </c>
      <c r="G84" s="105"/>
      <c r="H84" s="48"/>
      <c r="I84" s="34">
        <f>O50</f>
        <v>8</v>
      </c>
      <c r="J84" s="70" t="s">
        <v>6</v>
      </c>
      <c r="K84" s="9"/>
      <c r="L84" s="755">
        <f>L83+ACCUEIL!$B$11</f>
        <v>1.63194444444441</v>
      </c>
      <c r="M84" s="10"/>
      <c r="N84" s="193"/>
      <c r="O84" s="194"/>
      <c r="P84" s="228"/>
      <c r="Q84" s="228"/>
      <c r="R84" s="228"/>
      <c r="S84" s="228"/>
      <c r="T84" s="228"/>
      <c r="U84" s="194"/>
      <c r="V84" s="195"/>
      <c r="W84" s="9"/>
    </row>
    <row r="85" spans="1:24" ht="24" customHeight="1">
      <c r="A85" s="10"/>
      <c r="B85" s="70" t="s">
        <v>3</v>
      </c>
      <c r="C85" s="296">
        <f>O47</f>
        <v>5</v>
      </c>
      <c r="D85" s="48"/>
      <c r="E85" s="105"/>
      <c r="F85" s="105" t="s">
        <v>13</v>
      </c>
      <c r="G85" s="105"/>
      <c r="H85" s="48"/>
      <c r="I85" s="297">
        <f>O49</f>
        <v>7</v>
      </c>
      <c r="J85" s="70" t="s">
        <v>5</v>
      </c>
      <c r="K85" s="9"/>
      <c r="L85" s="755">
        <f>L84+ACCUEIL!$B$11</f>
        <v>1.63888888888885</v>
      </c>
      <c r="M85" s="10"/>
      <c r="N85" s="130" t="s">
        <v>9</v>
      </c>
      <c r="O85" s="34">
        <f>U48</f>
        <v>2</v>
      </c>
      <c r="P85" s="48"/>
      <c r="Q85" s="105"/>
      <c r="R85" s="105" t="s">
        <v>13</v>
      </c>
      <c r="S85" s="105"/>
      <c r="T85" s="48"/>
      <c r="U85" s="34">
        <f>U50</f>
        <v>4</v>
      </c>
      <c r="V85" s="70" t="s">
        <v>18</v>
      </c>
      <c r="W85" s="9"/>
    </row>
    <row r="86" spans="1:24" ht="24" customHeight="1">
      <c r="A86" s="10"/>
      <c r="B86" s="70" t="s">
        <v>7</v>
      </c>
      <c r="C86" s="296">
        <f>O51</f>
        <v>9</v>
      </c>
      <c r="D86" s="48"/>
      <c r="E86" s="105"/>
      <c r="F86" s="105" t="s">
        <v>13</v>
      </c>
      <c r="G86" s="105"/>
      <c r="H86" s="48"/>
      <c r="I86" s="297">
        <f>O48</f>
        <v>6</v>
      </c>
      <c r="J86" s="70" t="s">
        <v>4</v>
      </c>
      <c r="K86" s="9"/>
      <c r="L86" s="755">
        <f>L85+ACCUEIL!$B$11</f>
        <v>1.64583333333329</v>
      </c>
      <c r="M86" s="10"/>
      <c r="N86" s="70" t="s">
        <v>8</v>
      </c>
      <c r="O86" s="296">
        <f>U47</f>
        <v>1</v>
      </c>
      <c r="P86" s="48"/>
      <c r="Q86" s="105"/>
      <c r="R86" s="105" t="s">
        <v>13</v>
      </c>
      <c r="S86" s="105"/>
      <c r="T86" s="48"/>
      <c r="U86" s="297">
        <f>U49</f>
        <v>3</v>
      </c>
      <c r="V86" s="70" t="s">
        <v>10</v>
      </c>
      <c r="W86" s="9"/>
    </row>
    <row r="87" spans="1:24">
      <c r="A87" s="120"/>
      <c r="B87" s="19"/>
      <c r="C87" s="19"/>
      <c r="D87" s="19"/>
      <c r="E87" s="19"/>
      <c r="F87" s="19"/>
      <c r="G87" s="19"/>
      <c r="H87" s="19"/>
      <c r="I87" s="19"/>
      <c r="J87" s="19"/>
      <c r="K87" s="22"/>
      <c r="L87" s="756"/>
      <c r="M87" s="120"/>
      <c r="N87" s="19"/>
      <c r="O87" s="19"/>
      <c r="P87" s="19"/>
      <c r="Q87" s="19"/>
      <c r="R87" s="19"/>
      <c r="S87" s="19"/>
      <c r="T87" s="19"/>
      <c r="U87" s="19"/>
      <c r="V87" s="19"/>
      <c r="W87" s="22"/>
    </row>
    <row r="88" spans="1:24">
      <c r="A88" s="54"/>
      <c r="B88" s="93"/>
      <c r="C88" s="211"/>
      <c r="D88" s="93"/>
      <c r="E88" s="93"/>
      <c r="F88" s="93"/>
      <c r="G88" s="93"/>
      <c r="H88" s="93"/>
      <c r="I88" s="122" t="s">
        <v>34</v>
      </c>
      <c r="J88" s="93"/>
      <c r="K88" s="54"/>
      <c r="L88" s="755">
        <f>L72+ACCUEIL!$B$10</f>
        <v>1.6666666666666701</v>
      </c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54"/>
      <c r="X88" s="14"/>
    </row>
    <row r="89" spans="1:24">
      <c r="A89" s="123"/>
      <c r="B89" s="276"/>
      <c r="C89" s="298"/>
      <c r="D89" s="233"/>
      <c r="E89" s="299"/>
      <c r="F89" s="300"/>
      <c r="G89" s="299"/>
      <c r="H89" s="233"/>
      <c r="I89" s="233"/>
      <c r="J89" s="3"/>
      <c r="K89" s="3"/>
      <c r="L89" s="45" t="s">
        <v>35</v>
      </c>
      <c r="M89" s="3"/>
      <c r="N89" s="180"/>
      <c r="O89" s="233"/>
      <c r="P89" s="3"/>
      <c r="Q89" s="3"/>
      <c r="R89" s="3"/>
      <c r="S89" s="3"/>
      <c r="T89" s="180"/>
      <c r="U89" s="233"/>
      <c r="V89" s="3"/>
      <c r="W89" s="4"/>
    </row>
    <row r="90" spans="1:24" ht="24" customHeight="1">
      <c r="A90" s="10"/>
      <c r="B90" s="235">
        <v>1</v>
      </c>
      <c r="C90" s="266">
        <f>GL(D72,$H$72,C72,I72,D73,H73)</f>
        <v>0</v>
      </c>
      <c r="D90" s="95"/>
      <c r="E90" s="302"/>
      <c r="F90" s="303"/>
      <c r="G90" s="302"/>
      <c r="H90" s="304">
        <v>5</v>
      </c>
      <c r="I90" s="266">
        <f>GL(D69,$H$69,C69,I69,D70,H70)</f>
        <v>0</v>
      </c>
      <c r="J90" s="95"/>
      <c r="K90" s="95"/>
      <c r="L90" s="46"/>
      <c r="M90" s="263"/>
      <c r="N90" s="305">
        <v>9</v>
      </c>
      <c r="O90" s="108">
        <f t="shared" ref="O90:O93" si="1">X53</f>
        <v>0</v>
      </c>
      <c r="P90" s="263"/>
      <c r="Q90" s="263"/>
      <c r="R90" s="263"/>
      <c r="S90" s="263"/>
      <c r="T90" s="102">
        <v>14</v>
      </c>
      <c r="U90" s="108">
        <f t="shared" ref="U90:U93" si="2">X48</f>
        <v>0</v>
      </c>
      <c r="V90" s="93"/>
      <c r="W90" s="9"/>
    </row>
    <row r="91" spans="1:24" ht="24" customHeight="1">
      <c r="A91" s="10"/>
      <c r="B91" s="235">
        <v>2</v>
      </c>
      <c r="C91" s="266">
        <f>GL($H$72,D72,C72,I72,H73,D73)</f>
        <v>0</v>
      </c>
      <c r="D91" s="95"/>
      <c r="E91" s="302"/>
      <c r="F91" s="303"/>
      <c r="G91" s="302"/>
      <c r="H91" s="304">
        <v>6</v>
      </c>
      <c r="I91" s="266">
        <f>GL($H$69,D69,C69,I69,H70,D70)</f>
        <v>0</v>
      </c>
      <c r="J91" s="95"/>
      <c r="K91" s="95"/>
      <c r="L91" s="46"/>
      <c r="M91" s="263"/>
      <c r="N91" s="102">
        <v>10</v>
      </c>
      <c r="O91" s="108">
        <f t="shared" si="1"/>
        <v>0</v>
      </c>
      <c r="P91" s="263"/>
      <c r="Q91" s="263"/>
      <c r="R91" s="263"/>
      <c r="S91" s="263"/>
      <c r="T91" s="102">
        <v>15</v>
      </c>
      <c r="U91" s="108">
        <f t="shared" si="2"/>
        <v>0</v>
      </c>
      <c r="V91" s="93"/>
      <c r="W91" s="9"/>
    </row>
    <row r="92" spans="1:24" ht="24" customHeight="1">
      <c r="A92" s="10"/>
      <c r="B92" s="235">
        <v>3</v>
      </c>
      <c r="C92" s="266">
        <f>GL(P72,T72,O72,U72,P73,T73)</f>
        <v>0</v>
      </c>
      <c r="D92" s="95"/>
      <c r="E92" s="302"/>
      <c r="F92" s="303"/>
      <c r="G92" s="302"/>
      <c r="H92" s="304">
        <v>7</v>
      </c>
      <c r="I92" s="266">
        <f>GL(P69,T69,O69,U69,P70,T70)</f>
        <v>0</v>
      </c>
      <c r="J92" s="95"/>
      <c r="K92" s="95"/>
      <c r="L92" s="46"/>
      <c r="M92" s="263"/>
      <c r="N92" s="102">
        <v>11</v>
      </c>
      <c r="O92" s="108">
        <f t="shared" si="1"/>
        <v>0</v>
      </c>
      <c r="P92" s="263"/>
      <c r="Q92" s="263"/>
      <c r="R92" s="263"/>
      <c r="S92" s="263"/>
      <c r="T92" s="102">
        <v>16</v>
      </c>
      <c r="U92" s="108">
        <f t="shared" si="2"/>
        <v>0</v>
      </c>
      <c r="V92" s="93"/>
      <c r="W92" s="9"/>
    </row>
    <row r="93" spans="1:24" ht="24" customHeight="1">
      <c r="A93" s="10"/>
      <c r="B93" s="235">
        <v>4</v>
      </c>
      <c r="C93" s="266">
        <f>GL(T72,P72,O72,U72,T73,P73)</f>
        <v>0</v>
      </c>
      <c r="D93" s="95"/>
      <c r="E93" s="302"/>
      <c r="F93" s="303"/>
      <c r="G93" s="302"/>
      <c r="H93" s="304">
        <v>8</v>
      </c>
      <c r="I93" s="266">
        <f>GL(T69,P69,O69,U69,T70,P70)</f>
        <v>0</v>
      </c>
      <c r="J93" s="95"/>
      <c r="K93" s="95"/>
      <c r="L93" s="46"/>
      <c r="M93" s="263"/>
      <c r="N93" s="102">
        <v>12</v>
      </c>
      <c r="O93" s="108">
        <f t="shared" si="1"/>
        <v>0</v>
      </c>
      <c r="P93" s="263"/>
      <c r="Q93" s="263"/>
      <c r="R93" s="263"/>
      <c r="S93" s="263"/>
      <c r="T93" s="102">
        <v>17</v>
      </c>
      <c r="U93" s="108">
        <f t="shared" si="2"/>
        <v>0</v>
      </c>
      <c r="V93" s="93"/>
      <c r="W93" s="9"/>
    </row>
    <row r="94" spans="1:24" ht="24" customHeight="1">
      <c r="A94" s="10"/>
      <c r="B94" s="55"/>
      <c r="C94" s="306"/>
      <c r="D94" s="95"/>
      <c r="E94" s="302"/>
      <c r="F94" s="303"/>
      <c r="G94" s="302"/>
      <c r="H94" s="95"/>
      <c r="I94" s="95"/>
      <c r="J94" s="95"/>
      <c r="K94" s="95"/>
      <c r="L94" s="46"/>
      <c r="M94" s="263"/>
      <c r="N94" s="102">
        <v>13</v>
      </c>
      <c r="O94" s="108">
        <f>$X$47</f>
        <v>0</v>
      </c>
      <c r="P94" s="263"/>
      <c r="Q94" s="263"/>
      <c r="R94" s="263"/>
      <c r="S94" s="263"/>
      <c r="T94" s="307"/>
      <c r="U94" s="95"/>
      <c r="V94" s="93"/>
      <c r="W94" s="9"/>
    </row>
    <row r="95" spans="1:24">
      <c r="A95" s="120"/>
      <c r="B95" s="281"/>
      <c r="C95" s="308"/>
      <c r="D95" s="232"/>
      <c r="E95" s="309"/>
      <c r="F95" s="310"/>
      <c r="G95" s="309"/>
      <c r="H95" s="232"/>
      <c r="I95" s="232"/>
      <c r="J95" s="19"/>
      <c r="K95" s="19"/>
      <c r="L95" s="121"/>
      <c r="M95" s="19"/>
      <c r="N95" s="20"/>
      <c r="O95" s="232"/>
      <c r="P95" s="19"/>
      <c r="Q95" s="19"/>
      <c r="R95" s="19"/>
      <c r="S95" s="19"/>
      <c r="T95" s="20"/>
      <c r="U95" s="232"/>
      <c r="V95" s="19"/>
      <c r="W95" s="22"/>
    </row>
  </sheetData>
  <sheetProtection password="C9F9" sheet="1" objects="1" scenarios="1" formatCells="0" formatColumns="0" formatRows="0"/>
  <sortState ref="X54:Z56">
    <sortCondition descending="1" ref="Y54:Y56"/>
    <sortCondition descending="1" ref="Z54:Z56"/>
  </sortState>
  <phoneticPr fontId="9" type="noConversion"/>
  <conditionalFormatting sqref="D15">
    <cfRule type="notContainsBlanks" dxfId="1563" priority="99">
      <formula>LEN(TRIM(D15))&gt;0</formula>
    </cfRule>
  </conditionalFormatting>
  <conditionalFormatting sqref="D16:D24">
    <cfRule type="notContainsBlanks" dxfId="1562" priority="98">
      <formula>LEN(TRIM(D16))&gt;0</formula>
    </cfRule>
  </conditionalFormatting>
  <conditionalFormatting sqref="H15:H24">
    <cfRule type="notContainsBlanks" dxfId="1561" priority="97">
      <formula>LEN(TRIM(H15))&gt;0</formula>
    </cfRule>
  </conditionalFormatting>
  <conditionalFormatting sqref="P16:P17">
    <cfRule type="notContainsBlanks" dxfId="1560" priority="96">
      <formula>LEN(TRIM(P16))&gt;0</formula>
    </cfRule>
  </conditionalFormatting>
  <conditionalFormatting sqref="T16:T17">
    <cfRule type="notContainsBlanks" dxfId="1559" priority="95">
      <formula>LEN(TRIM(T16))&gt;0</formula>
    </cfRule>
  </conditionalFormatting>
  <conditionalFormatting sqref="T19:T20">
    <cfRule type="notContainsBlanks" dxfId="1558" priority="94">
      <formula>LEN(TRIM(T19))&gt;0</formula>
    </cfRule>
  </conditionalFormatting>
  <conditionalFormatting sqref="P19:P20">
    <cfRule type="notContainsBlanks" dxfId="1557" priority="93">
      <formula>LEN(TRIM(P19))&gt;0</formula>
    </cfRule>
  </conditionalFormatting>
  <conditionalFormatting sqref="P22:P23">
    <cfRule type="notContainsBlanks" dxfId="1556" priority="92">
      <formula>LEN(TRIM(P22))&gt;0</formula>
    </cfRule>
  </conditionalFormatting>
  <conditionalFormatting sqref="T22:T23">
    <cfRule type="notContainsBlanks" dxfId="1555" priority="91">
      <formula>LEN(TRIM(T22))&gt;0</formula>
    </cfRule>
  </conditionalFormatting>
  <conditionalFormatting sqref="D28:D29">
    <cfRule type="notContainsBlanks" dxfId="1554" priority="90">
      <formula>LEN(TRIM(D28))&gt;0</formula>
    </cfRule>
  </conditionalFormatting>
  <conditionalFormatting sqref="H28:H29">
    <cfRule type="notContainsBlanks" dxfId="1553" priority="89">
      <formula>LEN(TRIM(H28))&gt;0</formula>
    </cfRule>
  </conditionalFormatting>
  <conditionalFormatting sqref="D31:D32">
    <cfRule type="notContainsBlanks" dxfId="1552" priority="88">
      <formula>LEN(TRIM(D31))&gt;0</formula>
    </cfRule>
  </conditionalFormatting>
  <conditionalFormatting sqref="H31:H32">
    <cfRule type="notContainsBlanks" dxfId="1551" priority="87">
      <formula>LEN(TRIM(H31))&gt;0</formula>
    </cfRule>
  </conditionalFormatting>
  <conditionalFormatting sqref="D34:D35">
    <cfRule type="notContainsBlanks" dxfId="1550" priority="86">
      <formula>LEN(TRIM(D34))&gt;0</formula>
    </cfRule>
  </conditionalFormatting>
  <conditionalFormatting sqref="H34:H35">
    <cfRule type="notContainsBlanks" dxfId="1549" priority="85">
      <formula>LEN(TRIM(H34))&gt;0</formula>
    </cfRule>
  </conditionalFormatting>
  <conditionalFormatting sqref="P28:P29">
    <cfRule type="notContainsBlanks" dxfId="1548" priority="84">
      <formula>LEN(TRIM(P28))&gt;0</formula>
    </cfRule>
  </conditionalFormatting>
  <conditionalFormatting sqref="T28:T29">
    <cfRule type="notContainsBlanks" dxfId="1547" priority="83">
      <formula>LEN(TRIM(T28))&gt;0</formula>
    </cfRule>
  </conditionalFormatting>
  <conditionalFormatting sqref="P31:P32">
    <cfRule type="notContainsBlanks" dxfId="1546" priority="82">
      <formula>LEN(TRIM(P31))&gt;0</formula>
    </cfRule>
  </conditionalFormatting>
  <conditionalFormatting sqref="T31:T32">
    <cfRule type="notContainsBlanks" dxfId="1545" priority="81">
      <formula>LEN(TRIM(T31))&gt;0</formula>
    </cfRule>
  </conditionalFormatting>
  <conditionalFormatting sqref="P34:P35">
    <cfRule type="notContainsBlanks" dxfId="1544" priority="80">
      <formula>LEN(TRIM(P34))&gt;0</formula>
    </cfRule>
  </conditionalFormatting>
  <conditionalFormatting sqref="T34:T35">
    <cfRule type="notContainsBlanks" dxfId="1543" priority="79">
      <formula>LEN(TRIM(T34))&gt;0</formula>
    </cfRule>
  </conditionalFormatting>
  <conditionalFormatting sqref="D56:D58">
    <cfRule type="notContainsBlanks" dxfId="1542" priority="78">
      <formula>LEN(TRIM(D56))&gt;0</formula>
    </cfRule>
  </conditionalFormatting>
  <conditionalFormatting sqref="H56:H58">
    <cfRule type="notContainsBlanks" dxfId="1541" priority="77">
      <formula>LEN(TRIM(H56))&gt;0</formula>
    </cfRule>
  </conditionalFormatting>
  <conditionalFormatting sqref="P56 P58">
    <cfRule type="notContainsBlanks" dxfId="1540" priority="76">
      <formula>LEN(TRIM(P56))&gt;0</formula>
    </cfRule>
  </conditionalFormatting>
  <conditionalFormatting sqref="T56 T58">
    <cfRule type="notContainsBlanks" dxfId="1539" priority="75">
      <formula>LEN(TRIM(T56))&gt;0</formula>
    </cfRule>
  </conditionalFormatting>
  <conditionalFormatting sqref="T62">
    <cfRule type="notContainsBlanks" dxfId="1538" priority="74">
      <formula>LEN(TRIM(T62))&gt;0</formula>
    </cfRule>
  </conditionalFormatting>
  <conditionalFormatting sqref="H62">
    <cfRule type="notContainsBlanks" dxfId="1537" priority="73">
      <formula>LEN(TRIM(H62))&gt;0</formula>
    </cfRule>
  </conditionalFormatting>
  <conditionalFormatting sqref="D62">
    <cfRule type="notContainsBlanks" dxfId="1536" priority="72">
      <formula>LEN(TRIM(D62))&gt;0</formula>
    </cfRule>
  </conditionalFormatting>
  <conditionalFormatting sqref="D66">
    <cfRule type="notContainsBlanks" dxfId="1535" priority="71">
      <formula>LEN(TRIM(D66))&gt;0</formula>
    </cfRule>
  </conditionalFormatting>
  <conditionalFormatting sqref="H66">
    <cfRule type="notContainsBlanks" dxfId="1534" priority="70">
      <formula>LEN(TRIM(H66))&gt;0</formula>
    </cfRule>
  </conditionalFormatting>
  <conditionalFormatting sqref="P66">
    <cfRule type="notContainsBlanks" dxfId="1533" priority="69">
      <formula>LEN(TRIM(P66))&gt;0</formula>
    </cfRule>
  </conditionalFormatting>
  <conditionalFormatting sqref="T66">
    <cfRule type="notContainsBlanks" dxfId="1532" priority="68">
      <formula>LEN(TRIM(T66))&gt;0</formula>
    </cfRule>
  </conditionalFormatting>
  <conditionalFormatting sqref="T69">
    <cfRule type="notContainsBlanks" dxfId="1531" priority="67">
      <formula>LEN(TRIM(T69))&gt;0</formula>
    </cfRule>
  </conditionalFormatting>
  <conditionalFormatting sqref="P69">
    <cfRule type="notContainsBlanks" dxfId="1530" priority="66">
      <formula>LEN(TRIM(P69))&gt;0</formula>
    </cfRule>
  </conditionalFormatting>
  <conditionalFormatting sqref="P72">
    <cfRule type="notContainsBlanks" dxfId="1529" priority="65">
      <formula>LEN(TRIM(P72))&gt;0</formula>
    </cfRule>
  </conditionalFormatting>
  <conditionalFormatting sqref="T72">
    <cfRule type="notContainsBlanks" dxfId="1528" priority="64">
      <formula>LEN(TRIM(T72))&gt;0</formula>
    </cfRule>
  </conditionalFormatting>
  <conditionalFormatting sqref="D69">
    <cfRule type="notContainsBlanks" dxfId="1527" priority="63">
      <formula>LEN(TRIM(D69))&gt;0</formula>
    </cfRule>
  </conditionalFormatting>
  <conditionalFormatting sqref="H69">
    <cfRule type="notContainsBlanks" dxfId="1526" priority="62">
      <formula>LEN(TRIM(H69))&gt;0</formula>
    </cfRule>
  </conditionalFormatting>
  <conditionalFormatting sqref="D72">
    <cfRule type="notContainsBlanks" dxfId="1525" priority="61">
      <formula>LEN(TRIM(D72))&gt;0</formula>
    </cfRule>
  </conditionalFormatting>
  <conditionalFormatting sqref="H72">
    <cfRule type="notContainsBlanks" dxfId="1524" priority="60">
      <formula>LEN(TRIM(H72))&gt;0</formula>
    </cfRule>
  </conditionalFormatting>
  <conditionalFormatting sqref="D77:D86">
    <cfRule type="notContainsBlanks" dxfId="1523" priority="59">
      <formula>LEN(TRIM(D77))&gt;0</formula>
    </cfRule>
  </conditionalFormatting>
  <conditionalFormatting sqref="H77:H86">
    <cfRule type="notContainsBlanks" dxfId="1522" priority="58">
      <formula>LEN(TRIM(H77))&gt;0</formula>
    </cfRule>
  </conditionalFormatting>
  <conditionalFormatting sqref="P79:P80">
    <cfRule type="notContainsBlanks" dxfId="1521" priority="57">
      <formula>LEN(TRIM(P79))&gt;0</formula>
    </cfRule>
  </conditionalFormatting>
  <conditionalFormatting sqref="T79:T80">
    <cfRule type="notContainsBlanks" dxfId="1520" priority="56">
      <formula>LEN(TRIM(T79))&gt;0</formula>
    </cfRule>
  </conditionalFormatting>
  <conditionalFormatting sqref="P82:P83">
    <cfRule type="notContainsBlanks" dxfId="1519" priority="55">
      <formula>LEN(TRIM(P82))&gt;0</formula>
    </cfRule>
  </conditionalFormatting>
  <conditionalFormatting sqref="T82:T83">
    <cfRule type="notContainsBlanks" dxfId="1518" priority="54">
      <formula>LEN(TRIM(T82))&gt;0</formula>
    </cfRule>
  </conditionalFormatting>
  <conditionalFormatting sqref="P85:P86">
    <cfRule type="notContainsBlanks" dxfId="1517" priority="53">
      <formula>LEN(TRIM(P85))&gt;0</formula>
    </cfRule>
  </conditionalFormatting>
  <conditionalFormatting sqref="T85:T86">
    <cfRule type="notContainsBlanks" dxfId="1516" priority="52">
      <formula>LEN(TRIM(T85))&gt;0</formula>
    </cfRule>
  </conditionalFormatting>
  <conditionalFormatting sqref="C57">
    <cfRule type="expression" dxfId="1515" priority="51">
      <formula>NOT($D56=$H56)</formula>
    </cfRule>
  </conditionalFormatting>
  <conditionalFormatting sqref="I57">
    <cfRule type="expression" dxfId="1514" priority="50">
      <formula>NOT($D56=$H56)</formula>
    </cfRule>
  </conditionalFormatting>
  <conditionalFormatting sqref="D59">
    <cfRule type="notContainsBlanks" dxfId="1513" priority="49">
      <formula>LEN(TRIM(D59))&gt;0</formula>
    </cfRule>
  </conditionalFormatting>
  <conditionalFormatting sqref="H59">
    <cfRule type="notContainsBlanks" dxfId="1512" priority="48">
      <formula>LEN(TRIM(H59))&gt;0</formula>
    </cfRule>
  </conditionalFormatting>
  <conditionalFormatting sqref="C59">
    <cfRule type="expression" dxfId="1511" priority="47">
      <formula>NOT($D58=$H58)</formula>
    </cfRule>
  </conditionalFormatting>
  <conditionalFormatting sqref="I59">
    <cfRule type="expression" dxfId="1510" priority="46">
      <formula>NOT($D58=$H58)</formula>
    </cfRule>
  </conditionalFormatting>
  <conditionalFormatting sqref="D63">
    <cfRule type="notContainsBlanks" dxfId="1509" priority="41">
      <formula>LEN(TRIM(D63))&gt;0</formula>
    </cfRule>
  </conditionalFormatting>
  <conditionalFormatting sqref="H63">
    <cfRule type="notContainsBlanks" dxfId="1508" priority="40">
      <formula>LEN(TRIM(H63))&gt;0</formula>
    </cfRule>
  </conditionalFormatting>
  <conditionalFormatting sqref="C63">
    <cfRule type="expression" dxfId="1507" priority="39">
      <formula>NOT($D62=$H62)</formula>
    </cfRule>
  </conditionalFormatting>
  <conditionalFormatting sqref="I63">
    <cfRule type="expression" dxfId="1506" priority="38">
      <formula>NOT($D62=$H62)</formula>
    </cfRule>
  </conditionalFormatting>
  <conditionalFormatting sqref="D67">
    <cfRule type="notContainsBlanks" dxfId="1505" priority="37">
      <formula>LEN(TRIM(D67))&gt;0</formula>
    </cfRule>
  </conditionalFormatting>
  <conditionalFormatting sqref="H67">
    <cfRule type="notContainsBlanks" dxfId="1504" priority="36">
      <formula>LEN(TRIM(H67))&gt;0</formula>
    </cfRule>
  </conditionalFormatting>
  <conditionalFormatting sqref="C67">
    <cfRule type="expression" dxfId="1503" priority="35">
      <formula>NOT($D66=$H66)</formula>
    </cfRule>
  </conditionalFormatting>
  <conditionalFormatting sqref="I67">
    <cfRule type="expression" dxfId="1502" priority="34">
      <formula>NOT($D66=$H66)</formula>
    </cfRule>
  </conditionalFormatting>
  <conditionalFormatting sqref="D70">
    <cfRule type="notContainsBlanks" dxfId="1501" priority="33">
      <formula>LEN(TRIM(D70))&gt;0</formula>
    </cfRule>
  </conditionalFormatting>
  <conditionalFormatting sqref="H70">
    <cfRule type="notContainsBlanks" dxfId="1500" priority="32">
      <formula>LEN(TRIM(H70))&gt;0</formula>
    </cfRule>
  </conditionalFormatting>
  <conditionalFormatting sqref="C70">
    <cfRule type="expression" dxfId="1499" priority="31">
      <formula>NOT($D69=$H69)</formula>
    </cfRule>
  </conditionalFormatting>
  <conditionalFormatting sqref="I70">
    <cfRule type="expression" dxfId="1498" priority="30">
      <formula>NOT($D69=$H69)</formula>
    </cfRule>
  </conditionalFormatting>
  <conditionalFormatting sqref="D73">
    <cfRule type="notContainsBlanks" dxfId="1497" priority="29">
      <formula>LEN(TRIM(D73))&gt;0</formula>
    </cfRule>
  </conditionalFormatting>
  <conditionalFormatting sqref="H73">
    <cfRule type="notContainsBlanks" dxfId="1496" priority="28">
      <formula>LEN(TRIM(H73))&gt;0</formula>
    </cfRule>
  </conditionalFormatting>
  <conditionalFormatting sqref="C73">
    <cfRule type="expression" dxfId="1495" priority="27">
      <formula>NOT($D72=$H72)</formula>
    </cfRule>
  </conditionalFormatting>
  <conditionalFormatting sqref="I73">
    <cfRule type="expression" dxfId="1494" priority="26">
      <formula>NOT($D72=$H72)</formula>
    </cfRule>
  </conditionalFormatting>
  <conditionalFormatting sqref="P57">
    <cfRule type="notContainsBlanks" dxfId="1493" priority="25">
      <formula>LEN(TRIM(P57))&gt;0</formula>
    </cfRule>
  </conditionalFormatting>
  <conditionalFormatting sqref="T57">
    <cfRule type="notContainsBlanks" dxfId="1492" priority="24">
      <formula>LEN(TRIM(T57))&gt;0</formula>
    </cfRule>
  </conditionalFormatting>
  <conditionalFormatting sqref="O57">
    <cfRule type="expression" dxfId="1491" priority="23">
      <formula>NOT($P56=$T56)</formula>
    </cfRule>
  </conditionalFormatting>
  <conditionalFormatting sqref="U57">
    <cfRule type="expression" dxfId="1490" priority="21">
      <formula>NOT($P56=$T56)</formula>
    </cfRule>
  </conditionalFormatting>
  <conditionalFormatting sqref="P59">
    <cfRule type="notContainsBlanks" dxfId="1489" priority="20">
      <formula>LEN(TRIM(P59))&gt;0</formula>
    </cfRule>
  </conditionalFormatting>
  <conditionalFormatting sqref="T59">
    <cfRule type="notContainsBlanks" dxfId="1488" priority="19">
      <formula>LEN(TRIM(T59))&gt;0</formula>
    </cfRule>
  </conditionalFormatting>
  <conditionalFormatting sqref="O59">
    <cfRule type="expression" dxfId="1487" priority="18">
      <formula>NOT($P58=$T58)</formula>
    </cfRule>
  </conditionalFormatting>
  <conditionalFormatting sqref="U59">
    <cfRule type="expression" dxfId="1486" priority="17">
      <formula>NOT($P58=$T58)</formula>
    </cfRule>
  </conditionalFormatting>
  <conditionalFormatting sqref="P63">
    <cfRule type="notContainsBlanks" dxfId="1485" priority="16">
      <formula>LEN(TRIM(P63))&gt;0</formula>
    </cfRule>
  </conditionalFormatting>
  <conditionalFormatting sqref="T63">
    <cfRule type="notContainsBlanks" dxfId="1484" priority="15">
      <formula>LEN(TRIM(T63))&gt;0</formula>
    </cfRule>
  </conditionalFormatting>
  <conditionalFormatting sqref="O63">
    <cfRule type="expression" dxfId="1483" priority="14">
      <formula>NOT($P62=$T62)</formula>
    </cfRule>
  </conditionalFormatting>
  <conditionalFormatting sqref="U63">
    <cfRule type="expression" dxfId="1482" priority="13">
      <formula>NOT($P62=$T62)</formula>
    </cfRule>
  </conditionalFormatting>
  <conditionalFormatting sqref="U73">
    <cfRule type="expression" dxfId="1481" priority="1">
      <formula>NOT($P72=$T72)</formula>
    </cfRule>
  </conditionalFormatting>
  <conditionalFormatting sqref="P67">
    <cfRule type="notContainsBlanks" dxfId="1480" priority="12">
      <formula>LEN(TRIM(P67))&gt;0</formula>
    </cfRule>
  </conditionalFormatting>
  <conditionalFormatting sqref="T67">
    <cfRule type="notContainsBlanks" dxfId="1479" priority="11">
      <formula>LEN(TRIM(T67))&gt;0</formula>
    </cfRule>
  </conditionalFormatting>
  <conditionalFormatting sqref="O67">
    <cfRule type="expression" dxfId="1478" priority="10">
      <formula>NOT($P66=$T66)</formula>
    </cfRule>
  </conditionalFormatting>
  <conditionalFormatting sqref="U67">
    <cfRule type="expression" dxfId="1477" priority="9">
      <formula>NOT($P66=$T66)</formula>
    </cfRule>
  </conditionalFormatting>
  <conditionalFormatting sqref="P70">
    <cfRule type="notContainsBlanks" dxfId="1476" priority="8">
      <formula>LEN(TRIM(P70))&gt;0</formula>
    </cfRule>
  </conditionalFormatting>
  <conditionalFormatting sqref="T70">
    <cfRule type="notContainsBlanks" dxfId="1475" priority="7">
      <formula>LEN(TRIM(T70))&gt;0</formula>
    </cfRule>
  </conditionalFormatting>
  <conditionalFormatting sqref="O70">
    <cfRule type="expression" dxfId="1474" priority="6">
      <formula>NOT($P69=$T69)</formula>
    </cfRule>
  </conditionalFormatting>
  <conditionalFormatting sqref="U70">
    <cfRule type="expression" dxfId="1473" priority="5">
      <formula>NOT($P69=$T69)</formula>
    </cfRule>
  </conditionalFormatting>
  <conditionalFormatting sqref="P73">
    <cfRule type="notContainsBlanks" dxfId="1472" priority="4">
      <formula>LEN(TRIM(P73))&gt;0</formula>
    </cfRule>
  </conditionalFormatting>
  <conditionalFormatting sqref="T73">
    <cfRule type="notContainsBlanks" dxfId="1471" priority="3">
      <formula>LEN(TRIM(T73))&gt;0</formula>
    </cfRule>
  </conditionalFormatting>
  <conditionalFormatting sqref="O73">
    <cfRule type="expression" dxfId="1470" priority="2">
      <formula>NOT($P72=$T72)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4" max="22" man="1"/>
  </rowBreaks>
  <ignoredErrors>
    <ignoredError sqref="I18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CLA17P" altText="CLASSER">
                <anchor>
                  <from>
                    <xdr:col>8</xdr:col>
                    <xdr:colOff>238125</xdr:colOff>
                    <xdr:row>42</xdr:row>
                    <xdr:rowOff>57150</xdr:rowOff>
                  </from>
                  <to>
                    <xdr:col>8</xdr:col>
                    <xdr:colOff>1181100</xdr:colOff>
                    <xdr:row>43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6" name="Button 2">
              <controlPr defaultSize="0" print="0" autoFill="0" autoPict="0" macro="[0]!RAZ17P">
                <anchor>
                  <from>
                    <xdr:col>11</xdr:col>
                    <xdr:colOff>76200</xdr:colOff>
                    <xdr:row>42</xdr:row>
                    <xdr:rowOff>95250</xdr:rowOff>
                  </from>
                  <to>
                    <xdr:col>12</xdr:col>
                    <xdr:colOff>47625</xdr:colOff>
                    <xdr:row>42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7" name="Button 3">
              <controlPr defaultSize="0" print="0" autoFill="0" autoPict="0" macro="[0]!CLA17F">
                <anchor moveWithCells="1" sizeWithCells="1">
                  <from>
                    <xdr:col>8</xdr:col>
                    <xdr:colOff>238125</xdr:colOff>
                    <xdr:row>93</xdr:row>
                    <xdr:rowOff>114300</xdr:rowOff>
                  </from>
                  <to>
                    <xdr:col>8</xdr:col>
                    <xdr:colOff>1219200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8" name="Button 4">
              <controlPr defaultSize="0" print="0" autoFill="0" autoPict="0" macro="[0]!RAZ17F">
                <anchor moveWithCells="1" sizeWithCells="1">
                  <from>
                    <xdr:col>10</xdr:col>
                    <xdr:colOff>28575</xdr:colOff>
                    <xdr:row>93</xdr:row>
                    <xdr:rowOff>47625</xdr:rowOff>
                  </from>
                  <to>
                    <xdr:col>11</xdr:col>
                    <xdr:colOff>561975</xdr:colOff>
                    <xdr:row>93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9" name="Button 5">
              <controlPr defaultSize="0" print="0" autoFill="0" autoPict="0" macro="[0]!Module12.IMP17C">
                <anchor>
                  <from>
                    <xdr:col>8</xdr:col>
                    <xdr:colOff>142875</xdr:colOff>
                    <xdr:row>9</xdr:row>
                    <xdr:rowOff>123825</xdr:rowOff>
                  </from>
                  <to>
                    <xdr:col>9</xdr:col>
                    <xdr:colOff>19050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10" name="Button 6">
              <controlPr defaultSize="0" print="0" autoFill="0" autoPict="0" macro="[0]!Module12.IMP17F">
                <anchor>
                  <from>
                    <xdr:col>10</xdr:col>
                    <xdr:colOff>57150</xdr:colOff>
                    <xdr:row>44</xdr:row>
                    <xdr:rowOff>152400</xdr:rowOff>
                  </from>
                  <to>
                    <xdr:col>11</xdr:col>
                    <xdr:colOff>438150</xdr:colOff>
                    <xdr:row>51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B0F0"/>
  </sheetPr>
  <dimension ref="A1:AH99"/>
  <sheetViews>
    <sheetView showGridLines="0" showRowColHeaders="0" showRuler="0" view="pageBreakPreview" topLeftCell="A54" zoomScaleNormal="100" zoomScaleSheetLayoutView="100" workbookViewId="0">
      <selection activeCell="Z80" sqref="Z80"/>
    </sheetView>
  </sheetViews>
  <sheetFormatPr baseColWidth="10" defaultColWidth="11.5703125" defaultRowHeight="12.75"/>
  <cols>
    <col min="1" max="2" width="1.85546875" customWidth="1"/>
    <col min="3" max="3" width="27.42578125" customWidth="1"/>
    <col min="4" max="8" width="1.85546875" customWidth="1"/>
    <col min="9" max="9" width="27.28515625" customWidth="1"/>
    <col min="10" max="11" width="1.85546875" customWidth="1"/>
    <col min="12" max="12" width="8.7109375" customWidth="1"/>
    <col min="13" max="14" width="1.85546875" customWidth="1"/>
    <col min="15" max="15" width="27.28515625" customWidth="1"/>
    <col min="16" max="20" width="1.85546875" customWidth="1"/>
    <col min="21" max="21" width="27.28515625" customWidth="1"/>
    <col min="22" max="25" width="1.85546875" customWidth="1"/>
    <col min="26" max="26" width="23.140625" customWidth="1"/>
    <col min="27" max="27" width="2.7109375" customWidth="1"/>
    <col min="28" max="28" width="2.5703125" customWidth="1"/>
    <col min="29" max="31" width="1.85546875" customWidth="1"/>
    <col min="32" max="32" width="11.5703125" customWidth="1"/>
    <col min="33" max="33" width="3.28515625" customWidth="1"/>
    <col min="34" max="34" width="4.140625" customWidth="1"/>
  </cols>
  <sheetData>
    <row r="1" spans="1:24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</row>
    <row r="2" spans="1:24" ht="6" customHeight="1">
      <c r="C2" s="554"/>
      <c r="D2" s="552"/>
      <c r="E2" s="552"/>
      <c r="F2" s="552"/>
      <c r="G2" s="552"/>
      <c r="H2" s="552"/>
      <c r="I2" s="550"/>
      <c r="J2" s="550"/>
      <c r="K2" s="550"/>
      <c r="L2" s="550"/>
      <c r="M2" s="550"/>
      <c r="N2" s="424"/>
      <c r="O2" s="423"/>
      <c r="U2" s="423"/>
    </row>
    <row r="3" spans="1:24" ht="6" customHeight="1">
      <c r="C3" s="555"/>
      <c r="D3" s="552"/>
      <c r="E3" s="552"/>
      <c r="F3" s="552"/>
      <c r="G3" s="552"/>
      <c r="H3" s="552"/>
      <c r="I3" s="460"/>
      <c r="J3" s="424"/>
      <c r="K3" s="424"/>
      <c r="L3" s="550"/>
      <c r="M3" s="424"/>
      <c r="N3" s="424"/>
      <c r="O3" s="423"/>
      <c r="U3" s="423"/>
    </row>
    <row r="4" spans="1:24">
      <c r="A4" s="25"/>
      <c r="B4" s="68"/>
      <c r="C4" s="69" t="s">
        <v>15</v>
      </c>
      <c r="D4" s="28" t="s">
        <v>0</v>
      </c>
      <c r="E4" s="28" t="s">
        <v>1</v>
      </c>
      <c r="F4" s="37"/>
      <c r="G4" s="7"/>
      <c r="H4" s="68"/>
      <c r="I4" s="69" t="s">
        <v>17</v>
      </c>
      <c r="J4" s="28" t="s">
        <v>0</v>
      </c>
      <c r="K4" s="28" t="s">
        <v>1</v>
      </c>
      <c r="L4" s="46"/>
      <c r="M4" s="118"/>
      <c r="N4" s="68"/>
      <c r="O4" s="69" t="s">
        <v>57</v>
      </c>
      <c r="P4" s="28" t="s">
        <v>0</v>
      </c>
      <c r="Q4" s="28" t="s">
        <v>1</v>
      </c>
      <c r="R4" s="37"/>
      <c r="S4" s="37"/>
      <c r="T4" s="68"/>
      <c r="U4" s="69" t="s">
        <v>86</v>
      </c>
      <c r="V4" s="28" t="s">
        <v>0</v>
      </c>
      <c r="W4" s="28" t="s">
        <v>1</v>
      </c>
      <c r="X4" s="8"/>
    </row>
    <row r="5" spans="1:24" ht="25.5" customHeight="1">
      <c r="A5" s="25"/>
      <c r="B5" s="70" t="s">
        <v>3</v>
      </c>
      <c r="C5" s="710">
        <f>ACCUEIL!$H$6</f>
        <v>27</v>
      </c>
      <c r="D5" s="28">
        <f>CL($D$15,$H$15)+CL($H$17,$D$17)+CL($D$19,$H$19)+CL($P$23,$T$23)</f>
        <v>0</v>
      </c>
      <c r="E5" s="28">
        <f>$D$15-$H$15+$H$17-$D$17+$D$19-$H$19+$P$23-$T$23</f>
        <v>0</v>
      </c>
      <c r="F5" s="37"/>
      <c r="G5" s="7"/>
      <c r="H5" s="34" t="s">
        <v>8</v>
      </c>
      <c r="I5" s="710">
        <f>ACCUEIL!$H$11</f>
        <v>10</v>
      </c>
      <c r="J5" s="28">
        <f>CL($D$16,$H$16)+CL($D$18,$H$18)+CL($P$20,$T$20)</f>
        <v>0</v>
      </c>
      <c r="K5" s="28">
        <f>$D$16-$H$16+$D$18-$H$18+$P$20-$T$20</f>
        <v>0</v>
      </c>
      <c r="L5" s="38"/>
      <c r="M5" s="8"/>
      <c r="N5" s="70" t="s">
        <v>39</v>
      </c>
      <c r="O5" s="710">
        <f>ACCUEIL!$H$15</f>
        <v>28</v>
      </c>
      <c r="P5" s="28">
        <f>CL($D$28,$H$28)+CL($H$30,$D$30)+CL($P$32,$T$32)+CL($D$36,$H$36)</f>
        <v>0</v>
      </c>
      <c r="Q5" s="28">
        <f>$D$28-$H$28+$H$30-$D$30+$P$32-$T$32+$D$36-$H$36</f>
        <v>0</v>
      </c>
      <c r="R5" s="37"/>
      <c r="S5" s="7"/>
      <c r="T5" s="34" t="s">
        <v>83</v>
      </c>
      <c r="U5" s="710">
        <f>ACCUEIL!$H$20</f>
        <v>8</v>
      </c>
      <c r="V5" s="28">
        <f>CL($D$29,$H$29)+CL($D$33,$H$33)+CL($D$31,$H$31)</f>
        <v>0</v>
      </c>
      <c r="W5" s="28">
        <f>$D$29-$H$29+$D$33-$H$33+$D$31-$H$31</f>
        <v>0</v>
      </c>
      <c r="X5" s="8"/>
    </row>
    <row r="6" spans="1:24" ht="25.5" customHeight="1">
      <c r="A6" s="25"/>
      <c r="B6" s="70" t="s">
        <v>4</v>
      </c>
      <c r="C6" s="710" t="str">
        <f>ACCUEIL!$H$7</f>
        <v>7</v>
      </c>
      <c r="D6" s="28">
        <f>CL($H$15,$D$15)+CL($P$17,$T$17)+CL($P$21,$T$21)+CL($H$23,$D$23)</f>
        <v>0</v>
      </c>
      <c r="E6" s="28">
        <f>$H$15-$D$15+$P$17-$T$17+$P$21-$T$21+$H$23-$D$23</f>
        <v>0</v>
      </c>
      <c r="F6" s="37"/>
      <c r="G6" s="7"/>
      <c r="H6" s="34" t="s">
        <v>9</v>
      </c>
      <c r="I6" s="710">
        <f>ACCUEIL!$H$12</f>
        <v>29</v>
      </c>
      <c r="J6" s="28">
        <f>CL($H$16,$D$16)+CL($P$18,$T$18)+CL($D$20,$H$20)</f>
        <v>0</v>
      </c>
      <c r="K6" s="28">
        <f>$H$16-$D$16+$P$18-$T$18+$D$20-$H$20</f>
        <v>0</v>
      </c>
      <c r="L6" s="38"/>
      <c r="M6" s="8"/>
      <c r="N6" s="70" t="s">
        <v>40</v>
      </c>
      <c r="O6" s="710">
        <f>ACCUEIL!$H$16</f>
        <v>0</v>
      </c>
      <c r="P6" s="28">
        <f>CL($H$28,$D$28)+CL($P$30,$T$30)+CL($D$34,$H$34)+CL($T$36,$P$36)</f>
        <v>0</v>
      </c>
      <c r="Q6" s="28">
        <f>$H$28-$D$28+$P$30-$T$30+$D$34-$H$34+$T$36-$P$36</f>
        <v>0</v>
      </c>
      <c r="R6" s="37"/>
      <c r="S6" s="7"/>
      <c r="T6" s="34" t="s">
        <v>87</v>
      </c>
      <c r="U6" s="710" t="str">
        <f>ACCUEIL!$H$21</f>
        <v>2</v>
      </c>
      <c r="V6" s="28">
        <f>CL($H$29,$D$29)+CL($P$31,$T$31)+CL($P$33,$T$33)</f>
        <v>0</v>
      </c>
      <c r="W6" s="28">
        <f>$H$29-$D$29+$P$31-$T$31+$P$33-$T$33</f>
        <v>0</v>
      </c>
      <c r="X6" s="8"/>
    </row>
    <row r="7" spans="1:24" ht="25.5" customHeight="1">
      <c r="A7" s="25"/>
      <c r="B7" s="70" t="s">
        <v>5</v>
      </c>
      <c r="C7" s="710">
        <f>ACCUEIL!$H$8</f>
        <v>20</v>
      </c>
      <c r="D7" s="28">
        <f>CL($T$15,$P$15)+CL($T$19,$P$19)+CL($T$21,$P$21)+CL($T$23,$P$23)</f>
        <v>0</v>
      </c>
      <c r="E7" s="28">
        <f>$T$15-$P$15+$T$19-$P$19+$T$21-$P$21+$T$23-$P$23</f>
        <v>0</v>
      </c>
      <c r="F7" s="37"/>
      <c r="G7" s="7"/>
      <c r="H7" s="34" t="s">
        <v>10</v>
      </c>
      <c r="I7" s="710">
        <f>ACCUEIL!$H$13</f>
        <v>15</v>
      </c>
      <c r="J7" s="28">
        <f>CL($P$16,$T$16)+CL($H$20,$D$20)+CL($T$20,$P$20)</f>
        <v>0</v>
      </c>
      <c r="K7" s="28">
        <f>$P$16-$T$16+$H$20-$D$20+$T$20-$P$20</f>
        <v>0</v>
      </c>
      <c r="L7" s="38"/>
      <c r="M7" s="8"/>
      <c r="N7" s="70" t="s">
        <v>58</v>
      </c>
      <c r="O7" s="710" t="str">
        <f>ACCUEIL!$H$17</f>
        <v>5</v>
      </c>
      <c r="P7" s="28">
        <f>CL($P$28,$T$28)+CL($H$32,$D$32)+CL($H$34,$D$34)+CL($H$36,$D$36)</f>
        <v>0</v>
      </c>
      <c r="Q7" s="28">
        <f>$P$28-$T$28+$H$32-$D$32+$H$34-$D$34+$H$36-$D$36</f>
        <v>0</v>
      </c>
      <c r="R7" s="37"/>
      <c r="S7" s="7"/>
      <c r="T7" s="34" t="s">
        <v>88</v>
      </c>
      <c r="U7" s="710">
        <f>ACCUEIL!$H$22</f>
        <v>17</v>
      </c>
      <c r="V7" s="28">
        <f>CL($P$29,$T$29)+CL($T$33,$P$33)+CL($H$31,$D$31)</f>
        <v>0</v>
      </c>
      <c r="W7" s="28">
        <f>$P$29-$T$29+$T$33-$P$33+$H$31-$D$31</f>
        <v>0</v>
      </c>
      <c r="X7" s="8"/>
    </row>
    <row r="8" spans="1:24" ht="25.5" customHeight="1">
      <c r="A8" s="25"/>
      <c r="B8" s="70" t="s">
        <v>6</v>
      </c>
      <c r="C8" s="710">
        <f>ACCUEIL!$H$9</f>
        <v>18</v>
      </c>
      <c r="D8" s="28">
        <f>CL($P$15,$T$15)+CL($T$17,$P$17)+CL($H$19,$D$19)+CL($H$21,$D$21)</f>
        <v>0</v>
      </c>
      <c r="E8" s="28">
        <f>$P$15-$T$15+$T$17-$P$17+$H$19-$D$19+$H$21-$D$21</f>
        <v>0</v>
      </c>
      <c r="F8" s="37"/>
      <c r="G8" s="7"/>
      <c r="H8" s="34" t="s">
        <v>18</v>
      </c>
      <c r="I8" s="710">
        <f>ACCUEIL!$H$14</f>
        <v>25</v>
      </c>
      <c r="J8" s="28">
        <f>CL($T$16,$P$16)+CL($T$18,$P$18)+CL($H$18,$D$18)</f>
        <v>0</v>
      </c>
      <c r="K8" s="28">
        <f>$T$16-$P$16+$T$18-$P$18+$H$18-$D$18</f>
        <v>0</v>
      </c>
      <c r="L8" s="38"/>
      <c r="M8" s="8"/>
      <c r="N8" s="70" t="s">
        <v>59</v>
      </c>
      <c r="O8" s="710">
        <f>ACCUEIL!$H$18</f>
        <v>30</v>
      </c>
      <c r="P8" s="28">
        <f>CL($T$28,$P$28)+CL($T$30,$P$30)+CL($T$32,$P$32)+CL($T$34,$P$34)</f>
        <v>0</v>
      </c>
      <c r="Q8" s="28">
        <f>$T$28-$P$28+$T$30-$P$30+$T$32-$P$32+$T$34-$P$34</f>
        <v>0</v>
      </c>
      <c r="R8" s="37"/>
      <c r="S8" s="7"/>
      <c r="T8" s="34" t="s">
        <v>89</v>
      </c>
      <c r="U8" s="710">
        <f>ACCUEIL!$H$23</f>
        <v>19</v>
      </c>
      <c r="V8" s="28">
        <f>CL($T$29,$P$29)+CL($T$31,$P$31)+CL($H$33,$D$33)</f>
        <v>0</v>
      </c>
      <c r="W8" s="28">
        <f>$T$29-$P$29+$T$31-$P$31+$H$33-$D$33</f>
        <v>0</v>
      </c>
      <c r="X8" s="8"/>
    </row>
    <row r="9" spans="1:24" ht="25.5" customHeight="1">
      <c r="A9" s="25"/>
      <c r="B9" s="70" t="s">
        <v>7</v>
      </c>
      <c r="C9" s="710" t="str">
        <f>ACCUEIL!$H$10</f>
        <v>1</v>
      </c>
      <c r="D9" s="28">
        <f>CL($D$17,$H$17)+CL($P$19,$T$19)+CL($D$21,$H$21)+CL($D$23,$H$23)</f>
        <v>0</v>
      </c>
      <c r="E9" s="28">
        <f>$D$17-$H$17+$P$19-$T$19+$D$21-$H$21+$D$23-$H$23</f>
        <v>0</v>
      </c>
      <c r="F9" s="37"/>
      <c r="G9" s="7"/>
      <c r="H9" s="7"/>
      <c r="I9" s="7"/>
      <c r="J9" s="37"/>
      <c r="K9" s="37"/>
      <c r="L9" s="38"/>
      <c r="M9" s="8"/>
      <c r="N9" s="70" t="s">
        <v>70</v>
      </c>
      <c r="O9" s="710">
        <f>ACCUEIL!$H$19</f>
        <v>0</v>
      </c>
      <c r="P9" s="28">
        <f>CL($D$30,$H$30)+CL($D$32,$H$32)+CL($P$34,$T$34)+CL($P$36,$T$36)</f>
        <v>0</v>
      </c>
      <c r="Q9" s="28">
        <f>$D$30-$H$30+$D$32-$H$32+$P$34-$T$34+$P$36-$T$36</f>
        <v>0</v>
      </c>
      <c r="R9" s="37"/>
      <c r="S9" s="7"/>
      <c r="T9" s="7"/>
      <c r="U9" s="7"/>
      <c r="V9" s="37"/>
      <c r="W9" s="37"/>
      <c r="X9" s="8"/>
    </row>
    <row r="10" spans="1:24" ht="5.25" customHeight="1">
      <c r="A10" s="25"/>
      <c r="B10" s="37"/>
      <c r="C10" s="12"/>
      <c r="D10" s="28"/>
      <c r="E10" s="28"/>
      <c r="F10" s="37"/>
      <c r="G10" s="7"/>
      <c r="H10" s="7"/>
      <c r="I10" s="7"/>
      <c r="J10" s="37"/>
      <c r="K10" s="37"/>
      <c r="L10" s="38"/>
      <c r="M10" s="8"/>
      <c r="N10" s="37"/>
      <c r="O10" s="12"/>
      <c r="P10" s="28"/>
      <c r="Q10" s="28"/>
      <c r="R10" s="37"/>
      <c r="S10" s="7"/>
      <c r="T10" s="7"/>
      <c r="U10" s="7"/>
      <c r="V10" s="37"/>
      <c r="W10" s="37"/>
      <c r="X10" s="8"/>
    </row>
    <row r="11" spans="1:24" ht="5.25" customHeight="1">
      <c r="A11" s="25"/>
      <c r="B11" s="37"/>
      <c r="C11" s="462"/>
      <c r="D11" s="28"/>
      <c r="E11" s="28"/>
      <c r="F11" s="28"/>
      <c r="G11" s="462"/>
      <c r="H11" s="462"/>
      <c r="J11" s="28"/>
      <c r="K11" s="28"/>
      <c r="L11" s="465"/>
      <c r="M11" s="466"/>
      <c r="N11" s="28"/>
      <c r="P11" s="28"/>
      <c r="Q11" s="28"/>
      <c r="R11" s="28"/>
      <c r="S11" s="462"/>
      <c r="T11" s="462"/>
      <c r="U11" s="372"/>
      <c r="V11" s="37"/>
      <c r="W11" s="37"/>
      <c r="X11" s="8"/>
    </row>
    <row r="12" spans="1:24" ht="5.25" customHeight="1">
      <c r="A12" s="25"/>
      <c r="B12" s="37"/>
      <c r="C12" s="462"/>
      <c r="D12" s="28"/>
      <c r="E12" s="28"/>
      <c r="F12" s="28"/>
      <c r="G12" s="462"/>
      <c r="H12" s="462"/>
      <c r="J12" s="28"/>
      <c r="K12" s="28"/>
      <c r="L12" s="465"/>
      <c r="M12" s="466"/>
      <c r="N12" s="28"/>
      <c r="O12" s="462"/>
      <c r="P12" s="28"/>
      <c r="Q12" s="28"/>
      <c r="R12" s="28"/>
      <c r="S12" s="462"/>
      <c r="T12" s="462"/>
      <c r="V12" s="37"/>
      <c r="W12" s="37"/>
      <c r="X12" s="8"/>
    </row>
    <row r="13" spans="1:24" ht="5.25" customHeight="1">
      <c r="A13" s="23"/>
      <c r="B13" s="37"/>
      <c r="C13" s="343"/>
      <c r="D13" s="343"/>
      <c r="E13" s="343"/>
      <c r="F13" s="343"/>
      <c r="G13" s="343"/>
      <c r="H13" s="400"/>
      <c r="J13" s="28"/>
      <c r="K13" s="343"/>
      <c r="L13" s="370"/>
      <c r="M13" s="470"/>
      <c r="N13" s="28"/>
      <c r="P13" s="343"/>
      <c r="Q13" s="343"/>
      <c r="R13" s="343"/>
      <c r="S13" s="343"/>
      <c r="T13" s="343"/>
      <c r="U13" s="343"/>
      <c r="V13" s="37"/>
    </row>
    <row r="14" spans="1:24" ht="15.75">
      <c r="A14" s="41"/>
      <c r="B14" s="140"/>
      <c r="C14" s="42"/>
      <c r="D14" s="2"/>
      <c r="E14" s="1"/>
      <c r="F14" s="255" t="str">
        <f>ACCUEIL!$D$6</f>
        <v>san siro</v>
      </c>
      <c r="G14" s="1"/>
      <c r="H14" s="1"/>
      <c r="I14" s="1"/>
      <c r="J14" s="140"/>
      <c r="K14" s="44"/>
      <c r="L14" s="765" t="s">
        <v>12</v>
      </c>
      <c r="M14" s="207"/>
      <c r="N14" s="140"/>
      <c r="O14" s="42"/>
      <c r="P14" s="2"/>
      <c r="Q14" s="1"/>
      <c r="R14" s="255" t="str">
        <f>ACCUEIL!$D$7</f>
        <v>TERRAIN 2</v>
      </c>
      <c r="S14" s="1"/>
      <c r="T14" s="42"/>
      <c r="U14" s="1"/>
      <c r="V14" s="180"/>
      <c r="W14" s="44"/>
      <c r="X14" s="15"/>
    </row>
    <row r="15" spans="1:24" ht="26.25" customHeight="1">
      <c r="A15" s="311"/>
      <c r="B15" s="70" t="s">
        <v>3</v>
      </c>
      <c r="C15" s="312">
        <f>C5</f>
        <v>27</v>
      </c>
      <c r="D15" s="740"/>
      <c r="E15" s="313"/>
      <c r="F15" s="313" t="s">
        <v>13</v>
      </c>
      <c r="G15" s="313"/>
      <c r="H15" s="740"/>
      <c r="I15" s="312" t="str">
        <f>C6</f>
        <v>7</v>
      </c>
      <c r="J15" s="70" t="s">
        <v>4</v>
      </c>
      <c r="K15" s="314"/>
      <c r="L15" s="766">
        <f>ACCUEIL!$B$6</f>
        <v>1.375</v>
      </c>
      <c r="M15" s="311"/>
      <c r="N15" s="70" t="s">
        <v>6</v>
      </c>
      <c r="O15" s="312">
        <f>C8</f>
        <v>18</v>
      </c>
      <c r="P15" s="740"/>
      <c r="Q15" s="313"/>
      <c r="R15" s="313" t="s">
        <v>13</v>
      </c>
      <c r="S15" s="313"/>
      <c r="T15" s="740"/>
      <c r="U15" s="312">
        <f>C7</f>
        <v>20</v>
      </c>
      <c r="V15" s="70" t="s">
        <v>5</v>
      </c>
      <c r="W15" s="314"/>
      <c r="X15" s="315"/>
    </row>
    <row r="16" spans="1:24" ht="26.25" customHeight="1">
      <c r="A16" s="311"/>
      <c r="B16" s="70" t="s">
        <v>8</v>
      </c>
      <c r="C16" s="312">
        <f>I5</f>
        <v>10</v>
      </c>
      <c r="D16" s="740"/>
      <c r="E16" s="313"/>
      <c r="F16" s="313" t="s">
        <v>13</v>
      </c>
      <c r="G16" s="313"/>
      <c r="H16" s="740"/>
      <c r="I16" s="312">
        <f>I6</f>
        <v>29</v>
      </c>
      <c r="J16" s="70" t="s">
        <v>9</v>
      </c>
      <c r="K16" s="314"/>
      <c r="L16" s="761">
        <f>L15+ACCUEIL!$B$7</f>
        <v>1.3888888888888899</v>
      </c>
      <c r="M16" s="311"/>
      <c r="N16" s="70" t="s">
        <v>10</v>
      </c>
      <c r="O16" s="312">
        <f>I7</f>
        <v>15</v>
      </c>
      <c r="P16" s="740"/>
      <c r="Q16" s="313"/>
      <c r="R16" s="313" t="s">
        <v>13</v>
      </c>
      <c r="S16" s="313"/>
      <c r="T16" s="740"/>
      <c r="U16" s="312">
        <f>I8</f>
        <v>25</v>
      </c>
      <c r="V16" s="70" t="s">
        <v>18</v>
      </c>
      <c r="W16" s="314"/>
      <c r="X16" s="315"/>
    </row>
    <row r="17" spans="1:24" ht="26.25" customHeight="1">
      <c r="A17" s="311"/>
      <c r="B17" s="70" t="s">
        <v>7</v>
      </c>
      <c r="C17" s="312" t="str">
        <f>C9</f>
        <v>1</v>
      </c>
      <c r="D17" s="740"/>
      <c r="E17" s="313"/>
      <c r="F17" s="313" t="s">
        <v>13</v>
      </c>
      <c r="G17" s="313"/>
      <c r="H17" s="740"/>
      <c r="I17" s="312">
        <f>C5</f>
        <v>27</v>
      </c>
      <c r="J17" s="70" t="s">
        <v>3</v>
      </c>
      <c r="K17" s="314"/>
      <c r="L17" s="761">
        <f>L16+ACCUEIL!$B$7</f>
        <v>1.4027777777777799</v>
      </c>
      <c r="M17" s="311"/>
      <c r="N17" s="70" t="s">
        <v>4</v>
      </c>
      <c r="O17" s="312" t="str">
        <f>C6</f>
        <v>7</v>
      </c>
      <c r="P17" s="740"/>
      <c r="Q17" s="313"/>
      <c r="R17" s="313" t="s">
        <v>13</v>
      </c>
      <c r="S17" s="313"/>
      <c r="T17" s="740"/>
      <c r="U17" s="312">
        <f>C8</f>
        <v>18</v>
      </c>
      <c r="V17" s="70" t="s">
        <v>6</v>
      </c>
      <c r="W17" s="316"/>
      <c r="X17" s="315"/>
    </row>
    <row r="18" spans="1:24" ht="26.25" customHeight="1">
      <c r="A18" s="311"/>
      <c r="B18" s="70" t="s">
        <v>8</v>
      </c>
      <c r="C18" s="312">
        <f>I5</f>
        <v>10</v>
      </c>
      <c r="D18" s="740"/>
      <c r="E18" s="313"/>
      <c r="F18" s="313" t="s">
        <v>13</v>
      </c>
      <c r="G18" s="313"/>
      <c r="H18" s="740"/>
      <c r="I18" s="312">
        <f>I8</f>
        <v>25</v>
      </c>
      <c r="J18" s="70" t="s">
        <v>18</v>
      </c>
      <c r="K18" s="314"/>
      <c r="L18" s="761">
        <f>L17+ACCUEIL!$B$7</f>
        <v>1.4166666666666701</v>
      </c>
      <c r="M18" s="311"/>
      <c r="N18" s="70" t="s">
        <v>9</v>
      </c>
      <c r="O18" s="312">
        <f>I6</f>
        <v>29</v>
      </c>
      <c r="P18" s="740"/>
      <c r="Q18" s="313"/>
      <c r="R18" s="313" t="s">
        <v>13</v>
      </c>
      <c r="S18" s="313"/>
      <c r="T18" s="740"/>
      <c r="U18" s="312">
        <f>I8</f>
        <v>25</v>
      </c>
      <c r="V18" s="70" t="s">
        <v>18</v>
      </c>
      <c r="W18" s="316"/>
      <c r="X18" s="315"/>
    </row>
    <row r="19" spans="1:24" ht="26.25" customHeight="1">
      <c r="A19" s="311"/>
      <c r="B19" s="70" t="s">
        <v>3</v>
      </c>
      <c r="C19" s="312">
        <f>C5</f>
        <v>27</v>
      </c>
      <c r="D19" s="740"/>
      <c r="E19" s="313"/>
      <c r="F19" s="313" t="s">
        <v>13</v>
      </c>
      <c r="G19" s="313"/>
      <c r="H19" s="740"/>
      <c r="I19" s="312">
        <f>C8</f>
        <v>18</v>
      </c>
      <c r="J19" s="70" t="s">
        <v>6</v>
      </c>
      <c r="K19" s="314"/>
      <c r="L19" s="761">
        <f>L18+ACCUEIL!$B$7</f>
        <v>1.43055555555556</v>
      </c>
      <c r="M19" s="311"/>
      <c r="N19" s="70" t="s">
        <v>7</v>
      </c>
      <c r="O19" s="312" t="str">
        <f>C9</f>
        <v>1</v>
      </c>
      <c r="P19" s="740"/>
      <c r="Q19" s="313"/>
      <c r="R19" s="313" t="s">
        <v>13</v>
      </c>
      <c r="S19" s="313"/>
      <c r="T19" s="740"/>
      <c r="U19" s="312">
        <f>C7</f>
        <v>20</v>
      </c>
      <c r="V19" s="70" t="s">
        <v>5</v>
      </c>
      <c r="W19" s="316"/>
      <c r="X19" s="315"/>
    </row>
    <row r="20" spans="1:24" ht="26.25" customHeight="1">
      <c r="A20" s="311"/>
      <c r="B20" s="70" t="s">
        <v>9</v>
      </c>
      <c r="C20" s="312">
        <f>I6</f>
        <v>29</v>
      </c>
      <c r="D20" s="740"/>
      <c r="E20" s="313"/>
      <c r="F20" s="313" t="s">
        <v>13</v>
      </c>
      <c r="G20" s="313"/>
      <c r="H20" s="740"/>
      <c r="I20" s="312">
        <f>I7</f>
        <v>15</v>
      </c>
      <c r="J20" s="70" t="s">
        <v>10</v>
      </c>
      <c r="K20" s="314"/>
      <c r="L20" s="761">
        <f>L19+ACCUEIL!$B$7</f>
        <v>1.44444444444445</v>
      </c>
      <c r="M20" s="311"/>
      <c r="N20" s="70" t="s">
        <v>8</v>
      </c>
      <c r="O20" s="312">
        <f>I5</f>
        <v>10</v>
      </c>
      <c r="P20" s="740"/>
      <c r="Q20" s="313"/>
      <c r="R20" s="313" t="s">
        <v>13</v>
      </c>
      <c r="S20" s="313"/>
      <c r="T20" s="740"/>
      <c r="U20" s="312">
        <f>I7</f>
        <v>15</v>
      </c>
      <c r="V20" s="70" t="s">
        <v>10</v>
      </c>
      <c r="W20" s="316"/>
      <c r="X20" s="315"/>
    </row>
    <row r="21" spans="1:24" ht="26.25" customHeight="1">
      <c r="A21" s="311"/>
      <c r="B21" s="70" t="s">
        <v>7</v>
      </c>
      <c r="C21" s="312" t="str">
        <f>C9</f>
        <v>1</v>
      </c>
      <c r="D21" s="740"/>
      <c r="E21" s="313"/>
      <c r="F21" s="313" t="s">
        <v>13</v>
      </c>
      <c r="G21" s="313"/>
      <c r="H21" s="740"/>
      <c r="I21" s="312">
        <f>C8</f>
        <v>18</v>
      </c>
      <c r="J21" s="70" t="s">
        <v>6</v>
      </c>
      <c r="K21" s="314"/>
      <c r="L21" s="761">
        <f>L20+ACCUEIL!$B$7</f>
        <v>1.4583333333333399</v>
      </c>
      <c r="M21" s="311"/>
      <c r="N21" s="70" t="s">
        <v>4</v>
      </c>
      <c r="O21" s="312" t="str">
        <f>C6</f>
        <v>7</v>
      </c>
      <c r="P21" s="740"/>
      <c r="Q21" s="313"/>
      <c r="R21" s="313" t="s">
        <v>13</v>
      </c>
      <c r="S21" s="313"/>
      <c r="T21" s="740"/>
      <c r="U21" s="312">
        <f>C7</f>
        <v>20</v>
      </c>
      <c r="V21" s="70" t="s">
        <v>5</v>
      </c>
      <c r="W21" s="316"/>
      <c r="X21" s="315"/>
    </row>
    <row r="22" spans="1:24" ht="15" customHeight="1">
      <c r="A22" s="311"/>
      <c r="K22" s="314"/>
      <c r="L22" s="761">
        <f>L21+ACCUEIL!$B$7</f>
        <v>1.4722222222222301</v>
      </c>
      <c r="M22" s="311"/>
      <c r="W22" s="316"/>
      <c r="X22" s="315"/>
    </row>
    <row r="23" spans="1:24" ht="26.25" customHeight="1">
      <c r="A23" s="311"/>
      <c r="B23" s="70" t="s">
        <v>7</v>
      </c>
      <c r="C23" s="312" t="str">
        <f>C9</f>
        <v>1</v>
      </c>
      <c r="D23" s="740"/>
      <c r="E23" s="313"/>
      <c r="F23" s="313" t="s">
        <v>13</v>
      </c>
      <c r="G23" s="313"/>
      <c r="H23" s="740"/>
      <c r="I23" s="312" t="str">
        <f>C6</f>
        <v>7</v>
      </c>
      <c r="J23" s="70" t="s">
        <v>4</v>
      </c>
      <c r="K23" s="314"/>
      <c r="L23" s="761">
        <f>L22+ACCUEIL!$B$7</f>
        <v>1.48611111111112</v>
      </c>
      <c r="M23" s="311"/>
      <c r="N23" s="70" t="s">
        <v>3</v>
      </c>
      <c r="O23" s="312">
        <f>C5</f>
        <v>27</v>
      </c>
      <c r="P23" s="740"/>
      <c r="Q23" s="313"/>
      <c r="R23" s="313" t="s">
        <v>13</v>
      </c>
      <c r="S23" s="313"/>
      <c r="T23" s="740"/>
      <c r="U23" s="312">
        <f>C7</f>
        <v>20</v>
      </c>
      <c r="V23" s="70" t="s">
        <v>5</v>
      </c>
      <c r="W23" s="316"/>
      <c r="X23" s="315"/>
    </row>
    <row r="24" spans="1:24">
      <c r="A24" s="119"/>
      <c r="B24" s="20"/>
      <c r="C24" s="148"/>
      <c r="D24" s="60"/>
      <c r="E24" s="62"/>
      <c r="F24" s="62"/>
      <c r="G24" s="62"/>
      <c r="H24" s="282"/>
      <c r="I24" s="148"/>
      <c r="J24" s="20"/>
      <c r="K24" s="209"/>
      <c r="L24" s="171"/>
      <c r="M24" s="119"/>
      <c r="N24" s="20"/>
      <c r="O24" s="148"/>
      <c r="P24" s="60"/>
      <c r="Q24" s="62"/>
      <c r="R24" s="62"/>
      <c r="S24" s="62"/>
      <c r="T24" s="18"/>
      <c r="U24" s="148"/>
      <c r="V24" s="20"/>
      <c r="W24" s="22"/>
    </row>
    <row r="25" spans="1:24">
      <c r="L25" s="759"/>
    </row>
    <row r="26" spans="1:24">
      <c r="L26" s="759"/>
    </row>
    <row r="27" spans="1:24" ht="15.75">
      <c r="A27" s="123"/>
      <c r="B27" s="3"/>
      <c r="C27" s="3"/>
      <c r="D27" s="3"/>
      <c r="E27" s="3"/>
      <c r="F27" s="255" t="str">
        <f>ACCUEIL!$D$8</f>
        <v>TERRAIN 3</v>
      </c>
      <c r="G27" s="3"/>
      <c r="H27" s="3"/>
      <c r="I27" s="3"/>
      <c r="J27" s="3"/>
      <c r="K27" s="4"/>
      <c r="L27" s="765" t="s">
        <v>12</v>
      </c>
      <c r="M27" s="123"/>
      <c r="N27" s="3"/>
      <c r="O27" s="3"/>
      <c r="P27" s="3"/>
      <c r="Q27" s="3"/>
      <c r="R27" s="255" t="str">
        <f>ACCUEIL!$D$9</f>
        <v>TERRAIN 4</v>
      </c>
      <c r="S27" s="3"/>
      <c r="T27" s="3"/>
      <c r="U27" s="3"/>
      <c r="V27" s="3"/>
      <c r="W27" s="4"/>
    </row>
    <row r="28" spans="1:24" ht="27.75" customHeight="1">
      <c r="A28" s="10"/>
      <c r="B28" s="70" t="s">
        <v>39</v>
      </c>
      <c r="C28" s="312">
        <f>O5</f>
        <v>28</v>
      </c>
      <c r="D28" s="740"/>
      <c r="E28" s="313"/>
      <c r="F28" s="313" t="s">
        <v>13</v>
      </c>
      <c r="G28" s="313"/>
      <c r="H28" s="740"/>
      <c r="I28" s="312">
        <f>O6</f>
        <v>0</v>
      </c>
      <c r="J28" s="70" t="s">
        <v>40</v>
      </c>
      <c r="K28" s="9"/>
      <c r="L28" s="766">
        <f>ACCUEIL!$B$6</f>
        <v>1.375</v>
      </c>
      <c r="M28" s="10"/>
      <c r="N28" s="70" t="s">
        <v>58</v>
      </c>
      <c r="O28" s="312" t="str">
        <f>O7</f>
        <v>5</v>
      </c>
      <c r="P28" s="740"/>
      <c r="Q28" s="313"/>
      <c r="R28" s="313" t="s">
        <v>13</v>
      </c>
      <c r="S28" s="313"/>
      <c r="T28" s="740"/>
      <c r="U28" s="312">
        <f>O8</f>
        <v>30</v>
      </c>
      <c r="V28" s="70" t="s">
        <v>59</v>
      </c>
      <c r="W28" s="9"/>
    </row>
    <row r="29" spans="1:24" ht="27.75" customHeight="1">
      <c r="A29" s="10"/>
      <c r="B29" s="70" t="s">
        <v>83</v>
      </c>
      <c r="C29" s="312">
        <f>U5</f>
        <v>8</v>
      </c>
      <c r="D29" s="740"/>
      <c r="E29" s="313"/>
      <c r="F29" s="313" t="s">
        <v>13</v>
      </c>
      <c r="G29" s="313"/>
      <c r="H29" s="740"/>
      <c r="I29" s="312" t="str">
        <f>U6</f>
        <v>2</v>
      </c>
      <c r="J29" s="70" t="s">
        <v>87</v>
      </c>
      <c r="K29" s="9"/>
      <c r="L29" s="761">
        <f>L28+ACCUEIL!$B$7</f>
        <v>1.3888888888888899</v>
      </c>
      <c r="M29" s="10"/>
      <c r="N29" s="70" t="s">
        <v>88</v>
      </c>
      <c r="O29" s="312">
        <f>U7</f>
        <v>17</v>
      </c>
      <c r="P29" s="740"/>
      <c r="Q29" s="313"/>
      <c r="R29" s="313" t="s">
        <v>13</v>
      </c>
      <c r="S29" s="313"/>
      <c r="T29" s="740"/>
      <c r="U29" s="312">
        <f>U8</f>
        <v>19</v>
      </c>
      <c r="V29" s="70" t="s">
        <v>89</v>
      </c>
      <c r="W29" s="9"/>
    </row>
    <row r="30" spans="1:24" ht="27.75" customHeight="1">
      <c r="A30" s="10"/>
      <c r="B30" s="70" t="s">
        <v>70</v>
      </c>
      <c r="C30" s="312">
        <f>O9</f>
        <v>0</v>
      </c>
      <c r="D30" s="740"/>
      <c r="E30" s="313"/>
      <c r="F30" s="313" t="s">
        <v>13</v>
      </c>
      <c r="G30" s="313"/>
      <c r="H30" s="740"/>
      <c r="I30" s="312">
        <f>O5</f>
        <v>28</v>
      </c>
      <c r="J30" s="70" t="s">
        <v>39</v>
      </c>
      <c r="K30" s="9"/>
      <c r="L30" s="761">
        <f>L29+ACCUEIL!$B$7</f>
        <v>1.4027777777777799</v>
      </c>
      <c r="M30" s="10"/>
      <c r="N30" s="70" t="s">
        <v>40</v>
      </c>
      <c r="O30" s="312">
        <f>O6</f>
        <v>0</v>
      </c>
      <c r="P30" s="740"/>
      <c r="Q30" s="313"/>
      <c r="R30" s="313" t="s">
        <v>13</v>
      </c>
      <c r="S30" s="313"/>
      <c r="T30" s="740"/>
      <c r="U30" s="312">
        <f>O8</f>
        <v>30</v>
      </c>
      <c r="V30" s="70" t="s">
        <v>59</v>
      </c>
      <c r="W30" s="9"/>
    </row>
    <row r="31" spans="1:24" ht="27.75" customHeight="1">
      <c r="A31" s="10"/>
      <c r="B31" s="70" t="s">
        <v>83</v>
      </c>
      <c r="C31" s="312">
        <f>U5</f>
        <v>8</v>
      </c>
      <c r="D31" s="740"/>
      <c r="E31" s="313"/>
      <c r="F31" s="313" t="s">
        <v>13</v>
      </c>
      <c r="G31" s="313"/>
      <c r="H31" s="740"/>
      <c r="I31" s="312">
        <f>U7</f>
        <v>17</v>
      </c>
      <c r="J31" s="70" t="s">
        <v>88</v>
      </c>
      <c r="K31" s="9"/>
      <c r="L31" s="761">
        <f>L30+ACCUEIL!$B$7</f>
        <v>1.4166666666666701</v>
      </c>
      <c r="M31" s="10"/>
      <c r="N31" s="70" t="s">
        <v>87</v>
      </c>
      <c r="O31" s="312" t="str">
        <f>U6</f>
        <v>2</v>
      </c>
      <c r="P31" s="740"/>
      <c r="Q31" s="313"/>
      <c r="R31" s="313" t="s">
        <v>13</v>
      </c>
      <c r="S31" s="313"/>
      <c r="T31" s="740"/>
      <c r="U31" s="312">
        <f>U8</f>
        <v>19</v>
      </c>
      <c r="V31" s="70" t="s">
        <v>89</v>
      </c>
      <c r="W31" s="9"/>
    </row>
    <row r="32" spans="1:24" ht="27.75" customHeight="1">
      <c r="A32" s="10"/>
      <c r="B32" s="70" t="s">
        <v>70</v>
      </c>
      <c r="C32" s="312">
        <f>O9</f>
        <v>0</v>
      </c>
      <c r="D32" s="740"/>
      <c r="E32" s="313"/>
      <c r="F32" s="313" t="s">
        <v>13</v>
      </c>
      <c r="G32" s="313"/>
      <c r="H32" s="740"/>
      <c r="I32" s="312" t="str">
        <f>O7</f>
        <v>5</v>
      </c>
      <c r="J32" s="70" t="s">
        <v>58</v>
      </c>
      <c r="K32" s="9"/>
      <c r="L32" s="761">
        <f>L31+ACCUEIL!$B$7</f>
        <v>1.43055555555556</v>
      </c>
      <c r="M32" s="10"/>
      <c r="N32" s="70" t="s">
        <v>39</v>
      </c>
      <c r="O32" s="312">
        <f>O5</f>
        <v>28</v>
      </c>
      <c r="P32" s="740"/>
      <c r="Q32" s="313"/>
      <c r="R32" s="313" t="s">
        <v>13</v>
      </c>
      <c r="S32" s="313"/>
      <c r="T32" s="740"/>
      <c r="U32" s="312">
        <f>O8</f>
        <v>30</v>
      </c>
      <c r="V32" s="70" t="s">
        <v>59</v>
      </c>
      <c r="W32" s="9"/>
    </row>
    <row r="33" spans="1:24" ht="27.75" customHeight="1">
      <c r="A33" s="10"/>
      <c r="B33" s="70" t="s">
        <v>83</v>
      </c>
      <c r="C33" s="312">
        <f>U5</f>
        <v>8</v>
      </c>
      <c r="D33" s="740"/>
      <c r="E33" s="313"/>
      <c r="F33" s="313" t="s">
        <v>13</v>
      </c>
      <c r="G33" s="313"/>
      <c r="H33" s="740"/>
      <c r="I33" s="312">
        <f>U8</f>
        <v>19</v>
      </c>
      <c r="J33" s="70" t="s">
        <v>89</v>
      </c>
      <c r="K33" s="9"/>
      <c r="L33" s="761">
        <f>L32+ACCUEIL!$B$7</f>
        <v>1.44444444444445</v>
      </c>
      <c r="M33" s="10"/>
      <c r="N33" s="70" t="s">
        <v>87</v>
      </c>
      <c r="O33" s="312" t="str">
        <f>U6</f>
        <v>2</v>
      </c>
      <c r="P33" s="740"/>
      <c r="Q33" s="313"/>
      <c r="R33" s="313" t="s">
        <v>13</v>
      </c>
      <c r="S33" s="313"/>
      <c r="T33" s="740"/>
      <c r="U33" s="312">
        <f>U7</f>
        <v>17</v>
      </c>
      <c r="V33" s="70" t="s">
        <v>88</v>
      </c>
      <c r="W33" s="9"/>
    </row>
    <row r="34" spans="1:24" ht="27.75" customHeight="1">
      <c r="A34" s="10"/>
      <c r="B34" s="130" t="s">
        <v>40</v>
      </c>
      <c r="C34" s="312">
        <f>O6</f>
        <v>0</v>
      </c>
      <c r="D34" s="740"/>
      <c r="E34" s="313"/>
      <c r="F34" s="313" t="s">
        <v>13</v>
      </c>
      <c r="G34" s="313"/>
      <c r="H34" s="740"/>
      <c r="I34" s="312" t="str">
        <f>O7</f>
        <v>5</v>
      </c>
      <c r="J34" s="70" t="s">
        <v>58</v>
      </c>
      <c r="K34" s="9"/>
      <c r="L34" s="761">
        <f>L33+ACCUEIL!$B$7</f>
        <v>1.4583333333333399</v>
      </c>
      <c r="M34" s="10"/>
      <c r="N34" s="70" t="s">
        <v>70</v>
      </c>
      <c r="O34" s="312">
        <f>O9</f>
        <v>0</v>
      </c>
      <c r="P34" s="740"/>
      <c r="Q34" s="313"/>
      <c r="R34" s="313" t="s">
        <v>13</v>
      </c>
      <c r="S34" s="313"/>
      <c r="T34" s="740"/>
      <c r="U34" s="312">
        <f>O8</f>
        <v>30</v>
      </c>
      <c r="V34" s="70" t="s">
        <v>59</v>
      </c>
      <c r="W34" s="9"/>
    </row>
    <row r="35" spans="1:24" ht="27.75" customHeight="1">
      <c r="A35" s="10"/>
      <c r="K35" s="9"/>
      <c r="L35" s="761">
        <f>L34+ACCUEIL!$B$7</f>
        <v>1.4722222222222301</v>
      </c>
      <c r="M35" s="10"/>
      <c r="N35" s="70"/>
      <c r="O35" s="312"/>
      <c r="P35" s="740"/>
      <c r="Q35" s="313"/>
      <c r="R35" s="313"/>
      <c r="S35" s="313"/>
      <c r="T35" s="740"/>
      <c r="U35" s="312"/>
      <c r="V35" s="70"/>
      <c r="W35" s="9"/>
    </row>
    <row r="36" spans="1:24" ht="27.75" customHeight="1">
      <c r="A36" s="10"/>
      <c r="B36" s="70" t="s">
        <v>39</v>
      </c>
      <c r="C36" s="312">
        <f>O5</f>
        <v>28</v>
      </c>
      <c r="D36" s="740"/>
      <c r="E36" s="313"/>
      <c r="F36" s="313" t="s">
        <v>13</v>
      </c>
      <c r="G36" s="313"/>
      <c r="H36" s="740"/>
      <c r="I36" s="312" t="str">
        <f>O7</f>
        <v>5</v>
      </c>
      <c r="J36" s="70" t="s">
        <v>58</v>
      </c>
      <c r="K36" s="9"/>
      <c r="L36" s="761">
        <f>L35+ACCUEIL!$B$7</f>
        <v>1.48611111111112</v>
      </c>
      <c r="M36" s="10"/>
      <c r="N36" s="70" t="s">
        <v>70</v>
      </c>
      <c r="O36" s="312">
        <f>O9</f>
        <v>0</v>
      </c>
      <c r="P36" s="740"/>
      <c r="Q36" s="313"/>
      <c r="R36" s="313" t="s">
        <v>13</v>
      </c>
      <c r="S36" s="313"/>
      <c r="T36" s="740"/>
      <c r="U36" s="312">
        <f>O6</f>
        <v>0</v>
      </c>
      <c r="V36" s="70" t="s">
        <v>40</v>
      </c>
      <c r="W36" s="9"/>
    </row>
    <row r="37" spans="1:24">
      <c r="A37" s="120"/>
      <c r="B37" s="19"/>
      <c r="C37" s="19"/>
      <c r="D37" s="19"/>
      <c r="E37" s="19"/>
      <c r="F37" s="19"/>
      <c r="G37" s="19"/>
      <c r="H37" s="19"/>
      <c r="I37" s="19"/>
      <c r="J37" s="19"/>
      <c r="K37" s="22"/>
      <c r="M37" s="120"/>
      <c r="N37" s="19"/>
      <c r="O37" s="19"/>
      <c r="P37" s="19"/>
      <c r="Q37" s="19"/>
      <c r="R37" s="19"/>
      <c r="S37" s="19"/>
      <c r="T37" s="19"/>
      <c r="U37" s="19"/>
      <c r="V37" s="19"/>
      <c r="W37" s="22"/>
    </row>
    <row r="38" spans="1:24">
      <c r="A38" s="55"/>
      <c r="B38" s="37"/>
      <c r="C38" s="76"/>
      <c r="D38" s="52"/>
      <c r="E38" s="57"/>
      <c r="F38" s="57"/>
      <c r="G38" s="57"/>
      <c r="H38" s="13"/>
      <c r="I38" s="76"/>
      <c r="J38" s="37"/>
      <c r="K38" s="76"/>
      <c r="L38" s="24" t="s">
        <v>2</v>
      </c>
      <c r="M38" s="55"/>
      <c r="N38" s="37"/>
      <c r="O38" s="76"/>
      <c r="P38" s="52"/>
      <c r="Q38" s="57"/>
      <c r="R38" s="57"/>
      <c r="S38" s="57"/>
      <c r="T38" s="54"/>
      <c r="U38" s="76"/>
      <c r="V38" s="37"/>
      <c r="W38" s="93"/>
    </row>
    <row r="39" spans="1:24">
      <c r="A39" s="23"/>
      <c r="B39" s="156"/>
      <c r="H39" s="23"/>
      <c r="J39" s="156"/>
      <c r="M39" s="23"/>
      <c r="N39" s="156"/>
      <c r="V39" s="156"/>
    </row>
    <row r="40" spans="1:24">
      <c r="A40" s="23"/>
      <c r="B40" s="68"/>
      <c r="C40" s="69" t="str">
        <f>C4</f>
        <v>POULE A</v>
      </c>
      <c r="D40" s="70" t="s">
        <v>0</v>
      </c>
      <c r="E40" s="70" t="s">
        <v>1</v>
      </c>
      <c r="F40" s="37"/>
      <c r="G40" s="37"/>
      <c r="H40" s="68"/>
      <c r="I40" s="69" t="str">
        <f>I4</f>
        <v>POULE B</v>
      </c>
      <c r="J40" s="70" t="s">
        <v>0</v>
      </c>
      <c r="K40" s="70" t="s">
        <v>1</v>
      </c>
      <c r="L40" s="24"/>
      <c r="M40" s="118"/>
      <c r="N40" s="68"/>
      <c r="O40" s="69" t="str">
        <f>O4</f>
        <v>POULE C</v>
      </c>
      <c r="P40" s="70" t="s">
        <v>0</v>
      </c>
      <c r="Q40" s="70" t="s">
        <v>1</v>
      </c>
      <c r="R40" s="37"/>
      <c r="S40" s="37"/>
      <c r="T40" s="68"/>
      <c r="U40" s="69" t="str">
        <f>U4</f>
        <v>POULE D</v>
      </c>
      <c r="V40" s="70" t="s">
        <v>0</v>
      </c>
      <c r="W40" s="70" t="s">
        <v>1</v>
      </c>
      <c r="X40" s="118"/>
    </row>
    <row r="41" spans="1:24" ht="22.5" customHeight="1">
      <c r="A41" s="23"/>
      <c r="B41" s="130">
        <v>1</v>
      </c>
      <c r="C41" s="711"/>
      <c r="D41" s="424"/>
      <c r="E41" s="424"/>
      <c r="F41" s="93"/>
      <c r="G41" s="93"/>
      <c r="H41" s="71">
        <v>1</v>
      </c>
      <c r="I41" s="711"/>
      <c r="J41" s="424"/>
      <c r="K41" s="424"/>
      <c r="L41" s="24"/>
      <c r="M41" s="211"/>
      <c r="N41" s="130">
        <v>1</v>
      </c>
      <c r="O41" s="711"/>
      <c r="P41" s="424"/>
      <c r="Q41" s="424"/>
      <c r="R41" s="93"/>
      <c r="S41" s="93"/>
      <c r="T41" s="71">
        <v>1</v>
      </c>
      <c r="U41" s="711"/>
      <c r="V41" s="424"/>
      <c r="W41" s="424"/>
      <c r="X41" s="93"/>
    </row>
    <row r="42" spans="1:24" ht="22.5" customHeight="1">
      <c r="A42" s="23"/>
      <c r="B42" s="130">
        <v>2</v>
      </c>
      <c r="C42" s="711"/>
      <c r="D42" s="424"/>
      <c r="E42" s="424"/>
      <c r="F42" s="93"/>
      <c r="G42" s="93"/>
      <c r="H42" s="71">
        <v>2</v>
      </c>
      <c r="I42" s="711"/>
      <c r="J42" s="424"/>
      <c r="K42" s="424"/>
      <c r="L42" s="24"/>
      <c r="M42" s="211"/>
      <c r="N42" s="130">
        <v>2</v>
      </c>
      <c r="O42" s="711"/>
      <c r="P42" s="424"/>
      <c r="Q42" s="424"/>
      <c r="R42" s="93"/>
      <c r="S42" s="93"/>
      <c r="T42" s="71">
        <v>2</v>
      </c>
      <c r="U42" s="711"/>
      <c r="V42" s="424"/>
      <c r="W42" s="424"/>
      <c r="X42" s="93"/>
    </row>
    <row r="43" spans="1:24" ht="22.5" customHeight="1">
      <c r="A43" s="23"/>
      <c r="B43" s="130">
        <v>3</v>
      </c>
      <c r="C43" s="711"/>
      <c r="D43" s="424"/>
      <c r="E43" s="424"/>
      <c r="F43" s="93"/>
      <c r="G43" s="93"/>
      <c r="H43" s="71">
        <v>3</v>
      </c>
      <c r="I43" s="711"/>
      <c r="J43" s="424"/>
      <c r="K43" s="424"/>
      <c r="L43" s="24"/>
      <c r="M43" s="211"/>
      <c r="N43" s="130">
        <v>3</v>
      </c>
      <c r="O43" s="711"/>
      <c r="P43" s="424"/>
      <c r="Q43" s="424"/>
      <c r="R43" s="93"/>
      <c r="S43" s="93"/>
      <c r="T43" s="71">
        <v>3</v>
      </c>
      <c r="U43" s="711"/>
      <c r="V43" s="424"/>
      <c r="W43" s="424"/>
      <c r="X43" s="93"/>
    </row>
    <row r="44" spans="1:24" ht="22.5" customHeight="1">
      <c r="A44" s="23"/>
      <c r="B44" s="130">
        <v>4</v>
      </c>
      <c r="C44" s="711"/>
      <c r="D44" s="424"/>
      <c r="E44" s="424"/>
      <c r="F44" s="93"/>
      <c r="G44" s="93"/>
      <c r="H44" s="71">
        <v>4</v>
      </c>
      <c r="I44" s="711"/>
      <c r="J44" s="424"/>
      <c r="K44" s="424"/>
      <c r="L44" s="24"/>
      <c r="M44" s="211"/>
      <c r="N44" s="130">
        <v>4</v>
      </c>
      <c r="O44" s="711"/>
      <c r="P44" s="424"/>
      <c r="Q44" s="424"/>
      <c r="R44" s="93"/>
      <c r="S44" s="93"/>
      <c r="T44" s="71">
        <v>4</v>
      </c>
      <c r="U44" s="711"/>
      <c r="V44" s="424"/>
      <c r="W44" s="424"/>
      <c r="X44" s="93"/>
    </row>
    <row r="45" spans="1:24" ht="22.5" customHeight="1">
      <c r="A45" s="23"/>
      <c r="B45" s="130">
        <v>5</v>
      </c>
      <c r="C45" s="711"/>
      <c r="D45" s="424"/>
      <c r="E45" s="424"/>
      <c r="F45" s="76"/>
      <c r="G45" s="76"/>
      <c r="H45" s="76"/>
      <c r="I45" s="76"/>
      <c r="J45" s="37"/>
      <c r="K45" s="113"/>
      <c r="L45" s="24"/>
      <c r="M45" s="159"/>
      <c r="N45" s="70">
        <v>5</v>
      </c>
      <c r="O45" s="711"/>
      <c r="P45" s="424"/>
      <c r="Q45" s="424"/>
      <c r="R45" s="76"/>
      <c r="S45" s="76"/>
      <c r="T45" s="76"/>
      <c r="U45" s="76"/>
      <c r="V45" s="118"/>
      <c r="W45" s="93"/>
    </row>
    <row r="46" spans="1:24">
      <c r="A46" s="23"/>
      <c r="B46" s="118"/>
      <c r="C46" s="76"/>
      <c r="D46" s="76"/>
      <c r="E46" s="76"/>
      <c r="F46" s="76"/>
      <c r="G46" s="76"/>
      <c r="H46" s="76"/>
      <c r="I46" s="76"/>
      <c r="J46" s="37"/>
      <c r="K46" s="113"/>
      <c r="L46" s="24"/>
      <c r="M46" s="159"/>
      <c r="N46" s="37"/>
      <c r="O46" s="76"/>
      <c r="P46" s="76"/>
      <c r="Q46" s="76"/>
      <c r="R46" s="76"/>
      <c r="S46" s="76"/>
      <c r="T46" s="76"/>
      <c r="U46" s="76"/>
      <c r="V46" s="118"/>
      <c r="W46" s="93"/>
    </row>
    <row r="47" spans="1:24">
      <c r="A47" s="23"/>
      <c r="B47" s="118"/>
      <c r="C47" s="76"/>
      <c r="D47" s="76"/>
      <c r="E47" s="76"/>
      <c r="F47" s="76" t="s">
        <v>90</v>
      </c>
      <c r="G47" s="76"/>
      <c r="H47" s="76"/>
      <c r="I47" s="76"/>
      <c r="J47" s="37"/>
      <c r="K47" s="113"/>
      <c r="L47" s="24"/>
      <c r="M47" s="159"/>
      <c r="N47" s="37"/>
      <c r="O47" s="76"/>
      <c r="P47" s="76"/>
      <c r="Q47" s="76"/>
      <c r="R47" s="76"/>
      <c r="S47" s="76"/>
      <c r="T47" s="76"/>
      <c r="U47" s="76"/>
      <c r="V47" s="118"/>
      <c r="W47" s="93"/>
    </row>
    <row r="48" spans="1:24">
      <c r="A48" s="23"/>
      <c r="B48" s="68"/>
      <c r="C48" s="317"/>
      <c r="D48" s="81"/>
      <c r="E48" s="81"/>
      <c r="F48" s="189" t="s">
        <v>63</v>
      </c>
      <c r="G48" s="81"/>
      <c r="H48" s="172"/>
      <c r="I48" s="69"/>
      <c r="J48" s="156"/>
      <c r="L48" s="24"/>
      <c r="M48" s="159"/>
      <c r="N48" s="68"/>
      <c r="O48" s="69" t="s">
        <v>15</v>
      </c>
      <c r="P48" s="70" t="s">
        <v>0</v>
      </c>
      <c r="Q48" s="70" t="s">
        <v>1</v>
      </c>
      <c r="R48" s="76"/>
      <c r="S48" s="76"/>
      <c r="T48" s="68"/>
      <c r="U48" s="69" t="s">
        <v>17</v>
      </c>
      <c r="V48" s="70" t="s">
        <v>0</v>
      </c>
      <c r="W48" s="70" t="s">
        <v>1</v>
      </c>
    </row>
    <row r="49" spans="1:34" ht="25.5" customHeight="1">
      <c r="A49" s="23"/>
      <c r="B49" s="130">
        <v>1</v>
      </c>
      <c r="C49" s="80" t="s">
        <v>20</v>
      </c>
      <c r="D49" s="243"/>
      <c r="E49" s="267"/>
      <c r="F49" s="318">
        <v>1</v>
      </c>
      <c r="G49" s="243"/>
      <c r="H49" s="243"/>
      <c r="I49" s="82" t="s">
        <v>21</v>
      </c>
      <c r="J49" s="156"/>
      <c r="L49" s="24"/>
      <c r="M49" s="159"/>
      <c r="N49" s="70" t="s">
        <v>3</v>
      </c>
      <c r="O49" s="35" t="s">
        <v>3</v>
      </c>
      <c r="P49" s="91">
        <f>CL($D$80,$H$80)+CL($D$85,$H$85)+CL($D$88,$H$88)+CL($D$82,$H$82)</f>
        <v>0</v>
      </c>
      <c r="Q49" s="91">
        <f>$D$80-$H$80+$D$82-$H$82+$D$85-$H$85+$D$88-$H$88</f>
        <v>0</v>
      </c>
      <c r="R49" s="76"/>
      <c r="S49" s="76"/>
      <c r="T49" s="34" t="s">
        <v>8</v>
      </c>
      <c r="U49" s="35" t="s">
        <v>8</v>
      </c>
      <c r="V49" s="91">
        <f>CL($P$80,$T$80)+CL($P$82,$T$82)+CL($P$85,$T$85)+CL($P$88,$T$88)</f>
        <v>0</v>
      </c>
      <c r="W49" s="91">
        <f>$P$80-$T$80+$P$82-$T$82+$P$88-$T$88+$P$85-$T$85</f>
        <v>0</v>
      </c>
      <c r="Z49" s="35"/>
      <c r="AA49" s="637"/>
      <c r="AB49" s="637"/>
      <c r="AC49" s="455"/>
      <c r="AD49" s="455"/>
      <c r="AE49" s="455"/>
      <c r="AF49" s="35"/>
      <c r="AG49" s="637"/>
      <c r="AH49" s="637"/>
    </row>
    <row r="50" spans="1:34" ht="25.5" customHeight="1">
      <c r="A50" s="23"/>
      <c r="B50" s="130">
        <v>2</v>
      </c>
      <c r="C50" s="80" t="s">
        <v>22</v>
      </c>
      <c r="D50" s="243"/>
      <c r="E50" s="267"/>
      <c r="F50" s="318">
        <v>2</v>
      </c>
      <c r="G50" s="243"/>
      <c r="H50" s="243"/>
      <c r="I50" s="82" t="s">
        <v>23</v>
      </c>
      <c r="J50" s="156"/>
      <c r="L50" s="24"/>
      <c r="M50" s="159"/>
      <c r="N50" s="70" t="s">
        <v>4</v>
      </c>
      <c r="O50" s="35" t="s">
        <v>4</v>
      </c>
      <c r="P50" s="91">
        <f>CL($H$80,$D$80)+CL($D$83,$H$83)+CL($D$86,$H$86)+CL($H$89,$D$89)</f>
        <v>0</v>
      </c>
      <c r="Q50" s="91">
        <f>$H$80-$D$80+$D$83-$H$83+$D$86-$H$86+$H$89-$D$89</f>
        <v>0</v>
      </c>
      <c r="R50" s="76"/>
      <c r="S50" s="76"/>
      <c r="T50" s="34" t="s">
        <v>9</v>
      </c>
      <c r="U50" s="35" t="s">
        <v>9</v>
      </c>
      <c r="V50" s="91">
        <f>CL($P$83,$T$83)+CL($T$80,$P$80)+CL($P$86,$T$86)+CL($P$89,$T$89)</f>
        <v>0</v>
      </c>
      <c r="W50" s="91">
        <f>$T$80-$P$80+$P$83-$T$83+$P$86-$T$86+$P$89-$T$89</f>
        <v>0</v>
      </c>
      <c r="Z50" s="35"/>
      <c r="AA50" s="637"/>
      <c r="AB50" s="637"/>
      <c r="AC50" s="455"/>
      <c r="AD50" s="455"/>
      <c r="AE50" s="455"/>
      <c r="AF50" s="35"/>
      <c r="AG50" s="637"/>
      <c r="AH50" s="637"/>
    </row>
    <row r="51" spans="1:34" ht="25.5" customHeight="1">
      <c r="A51" s="23"/>
      <c r="B51" s="130">
        <v>3</v>
      </c>
      <c r="C51" s="80" t="s">
        <v>24</v>
      </c>
      <c r="D51" s="243"/>
      <c r="E51" s="267"/>
      <c r="F51" s="318">
        <v>3</v>
      </c>
      <c r="G51" s="243"/>
      <c r="H51" s="243"/>
      <c r="I51" s="82" t="s">
        <v>25</v>
      </c>
      <c r="J51" s="156"/>
      <c r="L51" s="24"/>
      <c r="M51" s="159"/>
      <c r="N51" s="70" t="s">
        <v>5</v>
      </c>
      <c r="O51" s="35" t="s">
        <v>5</v>
      </c>
      <c r="P51" s="91">
        <f>CL($D$81,$H$81)+CL($D$84,$H$84)+CL($H$86,$D$86)+CL($H$88,$D$88)</f>
        <v>0</v>
      </c>
      <c r="Q51" s="91">
        <f>$D$81-$H$81+$D$84-$H$84+$H$86-$D$86+$H$88-$D$88</f>
        <v>0</v>
      </c>
      <c r="R51" s="76"/>
      <c r="S51" s="76"/>
      <c r="T51" s="34" t="s">
        <v>10</v>
      </c>
      <c r="U51" s="35" t="s">
        <v>10</v>
      </c>
      <c r="V51" s="91">
        <f>CL($P$81,$T$81)+CL($P$84,$T$84)+CL($T$86,$P$86)+CL($T$88,$P$88)</f>
        <v>0</v>
      </c>
      <c r="W51" s="91">
        <f>$P$81-$T$81+$P$84-$T$84+$T$86-$P$86+$T$88-$P$88</f>
        <v>0</v>
      </c>
      <c r="Z51" s="35"/>
      <c r="AA51" s="637"/>
      <c r="AB51" s="637"/>
      <c r="AC51" s="455"/>
      <c r="AD51" s="455"/>
      <c r="AE51" s="455"/>
      <c r="AF51" s="35"/>
      <c r="AG51" s="637"/>
      <c r="AH51" s="637"/>
    </row>
    <row r="52" spans="1:34" ht="25.5" customHeight="1">
      <c r="A52" s="23"/>
      <c r="B52" s="130">
        <v>4</v>
      </c>
      <c r="C52" s="80" t="s">
        <v>26</v>
      </c>
      <c r="D52" s="243"/>
      <c r="E52" s="267"/>
      <c r="F52" s="318">
        <v>4</v>
      </c>
      <c r="G52" s="243"/>
      <c r="H52" s="243"/>
      <c r="I52" s="82" t="s">
        <v>27</v>
      </c>
      <c r="J52" s="156"/>
      <c r="L52" s="24"/>
      <c r="M52" s="159"/>
      <c r="N52" s="70" t="s">
        <v>6</v>
      </c>
      <c r="O52" s="35" t="s">
        <v>6</v>
      </c>
      <c r="P52" s="91">
        <f>CL($H$81,$D$81)+CL($H$83,$D$83)+CL($H$85,$D$85)+CL($H$87,$D$87)</f>
        <v>0</v>
      </c>
      <c r="Q52" s="91">
        <f>$H$81-$D$81+$H$83-$D$83+$H$85-$D$85+$H$87-$D$87</f>
        <v>0</v>
      </c>
      <c r="R52" s="76"/>
      <c r="S52" s="76"/>
      <c r="T52" s="34" t="s">
        <v>18</v>
      </c>
      <c r="U52" s="35" t="s">
        <v>18</v>
      </c>
      <c r="V52" s="91">
        <f>CL($T$81,$P$81)+CL($T$83,$P$83)+CL($T$85,$P$85)+CL($P$87,$T$87)</f>
        <v>0</v>
      </c>
      <c r="W52" s="91">
        <f>$T$81-$P$81+$T$85-$P$85+$P$87-$T$87+$T$83-$P$83</f>
        <v>0</v>
      </c>
      <c r="Z52" s="35"/>
      <c r="AA52" s="637"/>
      <c r="AB52" s="637"/>
      <c r="AC52" s="455"/>
      <c r="AD52" s="455"/>
      <c r="AE52" s="455"/>
      <c r="AF52" s="35"/>
      <c r="AG52" s="637"/>
      <c r="AH52" s="637"/>
    </row>
    <row r="53" spans="1:34" ht="25.5" customHeight="1">
      <c r="A53" s="23"/>
      <c r="B53" s="156"/>
      <c r="C53" s="466"/>
      <c r="D53" s="471"/>
      <c r="E53" s="471"/>
      <c r="F53" s="471"/>
      <c r="G53" s="471"/>
      <c r="H53" s="471"/>
      <c r="I53" s="466"/>
      <c r="J53" s="156"/>
      <c r="L53" s="24"/>
      <c r="M53" s="159"/>
      <c r="N53" s="70" t="s">
        <v>7</v>
      </c>
      <c r="O53" s="35" t="s">
        <v>7</v>
      </c>
      <c r="P53" s="91">
        <f>CL($H$82,$D$82)+CL($H$84,$D$84)+CL($D$87,$H$87)+CL($D$89,$H$89)</f>
        <v>0</v>
      </c>
      <c r="Q53" s="91">
        <f>$H$82-$D$82+$H$84-$D$84+$D$87-$H$87+$D$89-$H$89</f>
        <v>0</v>
      </c>
      <c r="R53" s="76"/>
      <c r="S53" s="76"/>
      <c r="T53" s="34" t="s">
        <v>19</v>
      </c>
      <c r="U53" s="35" t="s">
        <v>19</v>
      </c>
      <c r="V53" s="91">
        <f>CL($T$82,$P$82)+CL($T$84,$P$84)+CL($T$87,$P$87)+CL($T$89,$P$89)</f>
        <v>0</v>
      </c>
      <c r="W53" s="91">
        <f>$T$82-$P$82+$T$84-$P$84+$T$87-$P$87+$T$89-$P$89</f>
        <v>0</v>
      </c>
      <c r="Z53" s="35"/>
      <c r="AA53" s="637"/>
      <c r="AB53" s="637"/>
      <c r="AC53" s="455"/>
      <c r="AD53" s="455"/>
      <c r="AE53" s="455"/>
      <c r="AF53" s="35"/>
      <c r="AG53" s="637"/>
      <c r="AH53" s="637"/>
    </row>
    <row r="54" spans="1:34">
      <c r="A54" s="23"/>
      <c r="B54" s="156"/>
      <c r="J54" s="156"/>
      <c r="L54" s="24"/>
      <c r="N54" s="156"/>
      <c r="O54" s="466"/>
      <c r="P54" s="372"/>
      <c r="Q54" s="372"/>
      <c r="R54" s="372"/>
      <c r="S54" s="372"/>
      <c r="T54" s="372"/>
      <c r="U54" s="426"/>
      <c r="V54" s="156"/>
      <c r="Z54" s="455"/>
      <c r="AA54" s="455"/>
      <c r="AB54" s="455"/>
    </row>
    <row r="55" spans="1:34" ht="15.75">
      <c r="A55" s="41"/>
      <c r="B55" s="140"/>
      <c r="C55" s="42"/>
      <c r="D55" s="3"/>
      <c r="E55" s="42"/>
      <c r="F55" s="255" t="str">
        <f>ACCUEIL!D6</f>
        <v>san siro</v>
      </c>
      <c r="G55" s="42"/>
      <c r="H55" s="42"/>
      <c r="I55" s="42"/>
      <c r="J55" s="140"/>
      <c r="K55" s="44"/>
      <c r="L55" s="38"/>
      <c r="M55" s="207"/>
      <c r="N55" s="140"/>
      <c r="O55" s="42"/>
      <c r="P55" s="3"/>
      <c r="Q55" s="42"/>
      <c r="R55" s="255" t="str">
        <f>ACCUEIL!$D$7</f>
        <v>TERRAIN 2</v>
      </c>
      <c r="S55" s="42"/>
      <c r="T55" s="42"/>
      <c r="U55" s="42"/>
      <c r="V55" s="140"/>
      <c r="W55" s="4"/>
      <c r="Z55" s="12"/>
      <c r="AA55" s="424"/>
      <c r="AB55" s="424"/>
    </row>
    <row r="56" spans="1:34">
      <c r="A56" s="96"/>
      <c r="B56" s="156"/>
      <c r="C56" s="15"/>
      <c r="E56" s="15"/>
      <c r="F56" s="40" t="s">
        <v>63</v>
      </c>
      <c r="G56" s="15"/>
      <c r="H56" s="15"/>
      <c r="I56" s="15"/>
      <c r="J56" s="156"/>
      <c r="K56" s="98"/>
      <c r="L56" s="758" t="s">
        <v>12</v>
      </c>
      <c r="M56" s="245"/>
      <c r="N56" s="156"/>
      <c r="O56" s="15"/>
      <c r="Q56" s="15"/>
      <c r="R56" s="40" t="s">
        <v>2</v>
      </c>
      <c r="S56" s="15"/>
      <c r="T56" s="15"/>
      <c r="U56" s="15"/>
      <c r="V56" s="156"/>
      <c r="W56" s="9"/>
      <c r="Z56" s="12"/>
      <c r="AA56" s="424"/>
      <c r="AB56" s="424"/>
    </row>
    <row r="57" spans="1:34">
      <c r="A57" s="10"/>
      <c r="K57" s="9"/>
      <c r="L57" s="759"/>
      <c r="M57" s="10"/>
      <c r="W57" s="9"/>
      <c r="Z57" s="12"/>
      <c r="AA57" s="424"/>
      <c r="AB57" s="424"/>
    </row>
    <row r="58" spans="1:34" ht="26.25" customHeight="1">
      <c r="A58" s="321">
        <v>1</v>
      </c>
      <c r="B58" s="70" t="s">
        <v>20</v>
      </c>
      <c r="C58" s="47" t="str">
        <f>C49</f>
        <v>1A</v>
      </c>
      <c r="D58" s="740"/>
      <c r="E58" s="985" t="s">
        <v>13</v>
      </c>
      <c r="F58" s="985"/>
      <c r="G58" s="985"/>
      <c r="H58" s="740"/>
      <c r="I58" s="47" t="str">
        <f>I49</f>
        <v>1B</v>
      </c>
      <c r="J58" s="173" t="s">
        <v>21</v>
      </c>
      <c r="K58" s="9"/>
      <c r="L58" s="755">
        <f>ACCUEIL!$B$9</f>
        <v>1.5833333333333299</v>
      </c>
      <c r="M58" s="321">
        <v>2</v>
      </c>
      <c r="N58" s="70" t="s">
        <v>22</v>
      </c>
      <c r="O58" s="47" t="str">
        <f>C50</f>
        <v>2A</v>
      </c>
      <c r="P58" s="740"/>
      <c r="Q58" s="109"/>
      <c r="R58" s="109" t="s">
        <v>13</v>
      </c>
      <c r="S58" s="109"/>
      <c r="T58" s="740"/>
      <c r="U58" s="47" t="str">
        <f>I50</f>
        <v>2B</v>
      </c>
      <c r="V58" s="173" t="s">
        <v>23</v>
      </c>
      <c r="Z58" s="12"/>
      <c r="AA58" s="424"/>
      <c r="AB58" s="424"/>
    </row>
    <row r="59" spans="1:34" ht="26.25" hidden="1" customHeight="1">
      <c r="A59" s="321"/>
      <c r="B59" s="70"/>
      <c r="C59" s="796" t="s">
        <v>290</v>
      </c>
      <c r="D59" s="740"/>
      <c r="E59" s="833"/>
      <c r="F59" s="833"/>
      <c r="G59" s="833"/>
      <c r="H59" s="740"/>
      <c r="I59" s="796" t="s">
        <v>290</v>
      </c>
      <c r="J59" s="173"/>
      <c r="K59" s="9"/>
      <c r="L59" s="755"/>
      <c r="M59" s="321"/>
      <c r="N59" s="70"/>
      <c r="O59" s="796" t="s">
        <v>290</v>
      </c>
      <c r="P59" s="740"/>
      <c r="Q59" s="833"/>
      <c r="R59" s="833"/>
      <c r="S59" s="833"/>
      <c r="T59" s="740"/>
      <c r="U59" s="796" t="s">
        <v>290</v>
      </c>
      <c r="V59" s="173"/>
      <c r="Z59" s="12"/>
      <c r="AA59" s="424"/>
      <c r="AB59" s="424"/>
    </row>
    <row r="60" spans="1:34" ht="26.25" customHeight="1">
      <c r="A60" s="321">
        <v>3</v>
      </c>
      <c r="B60" s="70" t="s">
        <v>24</v>
      </c>
      <c r="C60" s="47" t="str">
        <f>C51</f>
        <v>3A</v>
      </c>
      <c r="D60" s="740"/>
      <c r="E60" s="985" t="s">
        <v>13</v>
      </c>
      <c r="F60" s="985"/>
      <c r="G60" s="985"/>
      <c r="H60" s="740"/>
      <c r="I60" s="47" t="str">
        <f>I51</f>
        <v>3B</v>
      </c>
      <c r="J60" s="173" t="s">
        <v>25</v>
      </c>
      <c r="K60" s="9"/>
      <c r="L60" s="755">
        <f>L58+ACCUEIL!$B$10</f>
        <v>1.5972222222222201</v>
      </c>
      <c r="M60" s="321">
        <v>4</v>
      </c>
      <c r="N60" s="70" t="s">
        <v>26</v>
      </c>
      <c r="O60" s="47" t="str">
        <f>C52</f>
        <v>4A</v>
      </c>
      <c r="P60" s="740"/>
      <c r="Q60" s="109"/>
      <c r="R60" s="109" t="s">
        <v>13</v>
      </c>
      <c r="S60" s="109"/>
      <c r="T60" s="740"/>
      <c r="U60" s="47" t="str">
        <f>I52</f>
        <v>4B</v>
      </c>
      <c r="V60" s="173" t="s">
        <v>27</v>
      </c>
      <c r="W60" s="9"/>
      <c r="Z60" s="12"/>
      <c r="AA60" s="424"/>
      <c r="AB60" s="424"/>
    </row>
    <row r="61" spans="1:34" ht="26.25" hidden="1" customHeight="1">
      <c r="A61" s="321"/>
      <c r="B61" s="70"/>
      <c r="C61" s="796" t="s">
        <v>290</v>
      </c>
      <c r="D61" s="740"/>
      <c r="E61" s="833"/>
      <c r="F61" s="833"/>
      <c r="G61" s="833"/>
      <c r="H61" s="740"/>
      <c r="I61" s="796" t="s">
        <v>290</v>
      </c>
      <c r="J61" s="173"/>
      <c r="K61" s="9"/>
      <c r="L61" s="755"/>
      <c r="M61" s="321"/>
      <c r="N61" s="70"/>
      <c r="O61" s="796" t="s">
        <v>290</v>
      </c>
      <c r="P61" s="740"/>
      <c r="Q61" s="833"/>
      <c r="R61" s="833"/>
      <c r="S61" s="833"/>
      <c r="T61" s="740"/>
      <c r="U61" s="796" t="s">
        <v>290</v>
      </c>
      <c r="V61" s="173"/>
      <c r="W61" s="9"/>
      <c r="Z61" s="12"/>
      <c r="AA61" s="424"/>
      <c r="AB61" s="424"/>
    </row>
    <row r="62" spans="1:34">
      <c r="A62" s="10"/>
      <c r="B62" s="118"/>
      <c r="D62" s="263"/>
      <c r="F62" s="40" t="s">
        <v>28</v>
      </c>
      <c r="H62" s="263"/>
      <c r="J62" s="118"/>
      <c r="K62" s="9"/>
      <c r="L62" s="760"/>
      <c r="M62" s="10"/>
      <c r="W62" s="9"/>
    </row>
    <row r="63" spans="1:34">
      <c r="A63" s="10"/>
      <c r="B63" s="70" t="s">
        <v>6</v>
      </c>
      <c r="C63" s="218" t="s">
        <v>64</v>
      </c>
      <c r="D63" s="293"/>
      <c r="E63" s="218"/>
      <c r="F63" s="218"/>
      <c r="G63" s="218"/>
      <c r="H63" s="293"/>
      <c r="I63" s="218" t="s">
        <v>65</v>
      </c>
      <c r="J63" s="322"/>
      <c r="K63" s="9"/>
      <c r="L63" s="761"/>
      <c r="M63" s="10"/>
      <c r="N63" s="253" t="s">
        <v>5</v>
      </c>
      <c r="O63" s="291" t="s">
        <v>96</v>
      </c>
      <c r="P63" s="292"/>
      <c r="Q63" s="291"/>
      <c r="R63" s="291"/>
      <c r="S63" s="291"/>
      <c r="T63" s="292"/>
      <c r="U63" s="291" t="s">
        <v>97</v>
      </c>
      <c r="V63" s="323"/>
      <c r="W63" s="9"/>
      <c r="X63" s="211"/>
    </row>
    <row r="64" spans="1:34" ht="26.25" customHeight="1">
      <c r="A64" s="294" t="s">
        <v>66</v>
      </c>
      <c r="B64" s="70">
        <v>7</v>
      </c>
      <c r="C64" s="114"/>
      <c r="D64" s="740"/>
      <c r="E64" s="984" t="s">
        <v>13</v>
      </c>
      <c r="F64" s="984"/>
      <c r="G64" s="984"/>
      <c r="H64" s="740"/>
      <c r="I64" s="221"/>
      <c r="J64" s="322"/>
      <c r="K64" s="9"/>
      <c r="L64" s="755">
        <f>L60+ACCUEIL!$B$10</f>
        <v>1.6111111111111101</v>
      </c>
      <c r="M64" s="10"/>
      <c r="N64" s="135">
        <v>5</v>
      </c>
      <c r="O64" s="266">
        <f>GL(H58,D58,C58,I58,H59,D59)</f>
        <v>0</v>
      </c>
      <c r="P64" s="740"/>
      <c r="Q64" s="104"/>
      <c r="R64" s="105" t="s">
        <v>13</v>
      </c>
      <c r="S64" s="104"/>
      <c r="T64" s="740"/>
      <c r="U64" s="266">
        <f>GL(T58,P58,O58,U58,T59,P59)</f>
        <v>0</v>
      </c>
      <c r="V64" s="173"/>
      <c r="W64" s="9"/>
      <c r="X64" s="211"/>
    </row>
    <row r="65" spans="1:24" ht="26.25" hidden="1" customHeight="1">
      <c r="A65" s="845"/>
      <c r="B65" s="70"/>
      <c r="C65" s="796" t="s">
        <v>290</v>
      </c>
      <c r="D65" s="740"/>
      <c r="E65" s="833"/>
      <c r="F65" s="833"/>
      <c r="G65" s="833"/>
      <c r="H65" s="740"/>
      <c r="I65" s="796" t="s">
        <v>290</v>
      </c>
      <c r="J65" s="173"/>
      <c r="K65" s="9"/>
      <c r="L65" s="755"/>
      <c r="M65" s="10"/>
      <c r="N65" s="70"/>
      <c r="O65" s="796" t="s">
        <v>290</v>
      </c>
      <c r="P65" s="740"/>
      <c r="Q65" s="833"/>
      <c r="R65" s="833"/>
      <c r="S65" s="833"/>
      <c r="T65" s="740"/>
      <c r="U65" s="796" t="s">
        <v>290</v>
      </c>
      <c r="V65" s="173"/>
      <c r="W65" s="9"/>
      <c r="X65" s="211"/>
    </row>
    <row r="66" spans="1:24">
      <c r="A66" s="10"/>
      <c r="B66" s="70" t="s">
        <v>6</v>
      </c>
      <c r="C66" s="218" t="s">
        <v>67</v>
      </c>
      <c r="D66" s="293"/>
      <c r="E66" s="218"/>
      <c r="F66" s="218"/>
      <c r="G66" s="218"/>
      <c r="H66" s="293"/>
      <c r="I66" s="218" t="s">
        <v>68</v>
      </c>
      <c r="J66" s="322"/>
      <c r="K66" s="9"/>
      <c r="L66" s="762"/>
      <c r="M66" s="10"/>
      <c r="N66" s="289" t="s">
        <v>5</v>
      </c>
      <c r="O66" s="562" t="s">
        <v>98</v>
      </c>
      <c r="P66" s="124"/>
      <c r="Q66" s="290"/>
      <c r="R66" s="290"/>
      <c r="S66" s="290"/>
      <c r="T66" s="124"/>
      <c r="U66" s="562" t="s">
        <v>99</v>
      </c>
      <c r="V66" s="134"/>
      <c r="W66" s="9"/>
      <c r="X66" s="211"/>
    </row>
    <row r="67" spans="1:24" ht="26.25" customHeight="1">
      <c r="A67" s="222" t="s">
        <v>69</v>
      </c>
      <c r="B67" s="70">
        <v>8</v>
      </c>
      <c r="C67" s="114"/>
      <c r="D67" s="740"/>
      <c r="E67" s="984" t="s">
        <v>13</v>
      </c>
      <c r="F67" s="984"/>
      <c r="G67" s="984"/>
      <c r="H67" s="740"/>
      <c r="I67" s="221"/>
      <c r="J67" s="322"/>
      <c r="K67" s="9"/>
      <c r="L67" s="755">
        <f>L64+ACCUEIL!$B$10</f>
        <v>1.625</v>
      </c>
      <c r="M67" s="10"/>
      <c r="N67" s="68">
        <v>6</v>
      </c>
      <c r="O67" s="266">
        <f>GL(H60,D60,C60,I60,H61,D61)</f>
        <v>0</v>
      </c>
      <c r="P67" s="740"/>
      <c r="Q67" s="109"/>
      <c r="R67" s="105" t="s">
        <v>13</v>
      </c>
      <c r="S67" s="109"/>
      <c r="T67" s="740"/>
      <c r="U67" s="266">
        <f>GL(T60,P60,O60,U60,T61,P61)</f>
        <v>0</v>
      </c>
      <c r="V67" s="173"/>
      <c r="W67" s="9"/>
      <c r="X67" s="211"/>
    </row>
    <row r="68" spans="1:24" ht="26.25" hidden="1" customHeight="1">
      <c r="A68" s="222"/>
      <c r="B68" s="70"/>
      <c r="C68" s="796" t="s">
        <v>290</v>
      </c>
      <c r="D68" s="740"/>
      <c r="E68" s="833"/>
      <c r="F68" s="833"/>
      <c r="G68" s="833"/>
      <c r="H68" s="740"/>
      <c r="I68" s="796" t="s">
        <v>290</v>
      </c>
      <c r="J68" s="173"/>
      <c r="K68" s="9"/>
      <c r="L68" s="755"/>
      <c r="M68" s="10"/>
      <c r="N68" s="70"/>
      <c r="O68" s="796" t="s">
        <v>290</v>
      </c>
      <c r="P68" s="740"/>
      <c r="Q68" s="833"/>
      <c r="R68" s="833"/>
      <c r="S68" s="833"/>
      <c r="T68" s="740"/>
      <c r="U68" s="796" t="s">
        <v>290</v>
      </c>
      <c r="V68" s="173"/>
      <c r="W68" s="9"/>
      <c r="X68" s="211"/>
    </row>
    <row r="69" spans="1:24">
      <c r="A69" s="222"/>
      <c r="B69" s="246"/>
      <c r="C69" s="326"/>
      <c r="D69" s="327"/>
      <c r="E69" s="326"/>
      <c r="F69" s="326"/>
      <c r="G69" s="326"/>
      <c r="H69" s="327"/>
      <c r="I69" s="326"/>
      <c r="J69" s="247"/>
      <c r="K69" s="9"/>
      <c r="L69" s="761"/>
      <c r="M69" s="10"/>
      <c r="N69" s="246"/>
      <c r="O69" s="563"/>
      <c r="P69" s="327"/>
      <c r="Q69" s="326"/>
      <c r="R69" s="326"/>
      <c r="S69" s="326"/>
      <c r="T69" s="327"/>
      <c r="U69" s="563"/>
      <c r="V69" s="247"/>
      <c r="W69" s="9"/>
      <c r="X69" s="211"/>
    </row>
    <row r="70" spans="1:24">
      <c r="A70" s="10"/>
      <c r="B70" s="70" t="s">
        <v>5</v>
      </c>
      <c r="C70" s="218" t="s">
        <v>75</v>
      </c>
      <c r="D70" s="80"/>
      <c r="E70" s="189"/>
      <c r="F70" s="189"/>
      <c r="G70" s="189"/>
      <c r="H70" s="80"/>
      <c r="I70" s="218" t="s">
        <v>76</v>
      </c>
      <c r="J70" s="322"/>
      <c r="K70" s="9"/>
      <c r="L70" s="762"/>
      <c r="M70" s="10"/>
      <c r="N70" s="70" t="s">
        <v>5</v>
      </c>
      <c r="O70" s="347" t="s">
        <v>73</v>
      </c>
      <c r="P70" s="293"/>
      <c r="Q70" s="218"/>
      <c r="R70" s="218"/>
      <c r="S70" s="218"/>
      <c r="T70" s="293"/>
      <c r="U70" s="347" t="s">
        <v>74</v>
      </c>
      <c r="V70" s="322"/>
      <c r="W70" s="9"/>
    </row>
    <row r="71" spans="1:24" ht="26.25" customHeight="1">
      <c r="A71" s="10"/>
      <c r="B71" s="70">
        <v>9</v>
      </c>
      <c r="C71" s="266">
        <f>GL(T64,P64,O64,U64,T65,P65)</f>
        <v>0</v>
      </c>
      <c r="D71" s="740"/>
      <c r="E71" s="104"/>
      <c r="F71" s="105" t="s">
        <v>13</v>
      </c>
      <c r="G71" s="104"/>
      <c r="H71" s="740"/>
      <c r="I71" s="266">
        <f>GL(T67,P67,O67,U67,T68,P68)</f>
        <v>0</v>
      </c>
      <c r="J71" s="322"/>
      <c r="K71" s="9"/>
      <c r="L71" s="755">
        <f>L67+ACCUEIL!$B$10</f>
        <v>1.6388888888888899</v>
      </c>
      <c r="M71" s="10"/>
      <c r="N71" s="135">
        <v>10</v>
      </c>
      <c r="O71" s="266">
        <f>GL(P64,T64,O64,U64,P65,T65)</f>
        <v>0</v>
      </c>
      <c r="P71" s="740"/>
      <c r="Q71" s="104"/>
      <c r="R71" s="105" t="s">
        <v>13</v>
      </c>
      <c r="S71" s="104"/>
      <c r="T71" s="740"/>
      <c r="U71" s="266">
        <f>GL(P67,T67,O67,U67,P68,T68)</f>
        <v>0</v>
      </c>
      <c r="V71" s="322"/>
      <c r="W71" s="9"/>
    </row>
    <row r="72" spans="1:24" ht="26.25" hidden="1" customHeight="1">
      <c r="A72" s="10"/>
      <c r="B72" s="70"/>
      <c r="C72" s="796" t="s">
        <v>290</v>
      </c>
      <c r="D72" s="740"/>
      <c r="E72" s="833"/>
      <c r="F72" s="833"/>
      <c r="G72" s="833"/>
      <c r="H72" s="740"/>
      <c r="I72" s="796" t="s">
        <v>290</v>
      </c>
      <c r="J72" s="173"/>
      <c r="K72" s="9"/>
      <c r="L72" s="755"/>
      <c r="M72" s="10"/>
      <c r="N72" s="70"/>
      <c r="O72" s="796" t="s">
        <v>290</v>
      </c>
      <c r="P72" s="740"/>
      <c r="Q72" s="833"/>
      <c r="R72" s="833"/>
      <c r="S72" s="833"/>
      <c r="T72" s="740"/>
      <c r="U72" s="796" t="s">
        <v>290</v>
      </c>
      <c r="V72" s="173"/>
      <c r="W72" s="9"/>
    </row>
    <row r="73" spans="1:24">
      <c r="A73" s="328"/>
      <c r="B73" s="253"/>
      <c r="C73" s="561"/>
      <c r="D73" s="263"/>
      <c r="E73" s="3"/>
      <c r="F73" s="2" t="s">
        <v>33</v>
      </c>
      <c r="G73" s="3"/>
      <c r="H73" s="233"/>
      <c r="I73" s="561"/>
      <c r="J73" s="329"/>
      <c r="K73" s="100"/>
      <c r="L73" s="761"/>
      <c r="M73" s="10"/>
      <c r="N73" s="253"/>
      <c r="O73" s="561"/>
      <c r="P73" s="263"/>
      <c r="Q73" s="3"/>
      <c r="R73" s="2" t="s">
        <v>95</v>
      </c>
      <c r="S73" s="3"/>
      <c r="T73" s="233"/>
      <c r="U73" s="561"/>
      <c r="V73" s="329"/>
      <c r="W73" s="100"/>
      <c r="X73" s="14"/>
    </row>
    <row r="74" spans="1:24" ht="26.25" customHeight="1">
      <c r="A74" s="328"/>
      <c r="B74" s="70" t="s">
        <v>8</v>
      </c>
      <c r="C74" s="266">
        <f>GL(D64,H64,C64,I64,D65,H65)</f>
        <v>0</v>
      </c>
      <c r="D74" s="740"/>
      <c r="E74" s="104"/>
      <c r="F74" s="105" t="s">
        <v>13</v>
      </c>
      <c r="G74" s="104"/>
      <c r="H74" s="740"/>
      <c r="I74" s="266">
        <f>GL(D67,H67,C67,I67,D68,H68)</f>
        <v>0</v>
      </c>
      <c r="J74" s="322"/>
      <c r="K74" s="100"/>
      <c r="L74" s="755">
        <f>L71+ACCUEIL!$B$10</f>
        <v>1.6527777777777799</v>
      </c>
      <c r="M74" s="10"/>
      <c r="N74" s="70" t="s">
        <v>5</v>
      </c>
      <c r="O74" s="266">
        <f>GL(H64,D64,C64,I64,H65,D65)</f>
        <v>0</v>
      </c>
      <c r="P74" s="740"/>
      <c r="Q74" s="104"/>
      <c r="R74" s="105" t="s">
        <v>13</v>
      </c>
      <c r="S74" s="104"/>
      <c r="T74" s="740"/>
      <c r="U74" s="266">
        <f>GL(H67,D67,C67,I67,H68,D68)</f>
        <v>0</v>
      </c>
      <c r="V74" s="322"/>
      <c r="W74" s="100"/>
      <c r="X74" s="14"/>
    </row>
    <row r="75" spans="1:24" ht="26.25" hidden="1" customHeight="1">
      <c r="A75" s="328"/>
      <c r="B75" s="70"/>
      <c r="C75" s="796" t="s">
        <v>290</v>
      </c>
      <c r="D75" s="740"/>
      <c r="E75" s="833"/>
      <c r="F75" s="833"/>
      <c r="G75" s="833"/>
      <c r="H75" s="740"/>
      <c r="I75" s="796" t="s">
        <v>290</v>
      </c>
      <c r="J75" s="173"/>
      <c r="K75" s="100"/>
      <c r="L75" s="755"/>
      <c r="M75" s="10"/>
      <c r="N75" s="70"/>
      <c r="O75" s="796" t="s">
        <v>290</v>
      </c>
      <c r="P75" s="740"/>
      <c r="Q75" s="833"/>
      <c r="R75" s="833"/>
      <c r="S75" s="833"/>
      <c r="T75" s="740"/>
      <c r="U75" s="796" t="s">
        <v>290</v>
      </c>
      <c r="V75" s="173"/>
      <c r="W75" s="100"/>
      <c r="X75" s="14"/>
    </row>
    <row r="76" spans="1:24">
      <c r="A76" s="58"/>
      <c r="B76" s="20"/>
      <c r="C76" s="210"/>
      <c r="D76" s="210"/>
      <c r="E76" s="309"/>
      <c r="F76" s="310"/>
      <c r="G76" s="309"/>
      <c r="H76" s="210"/>
      <c r="I76" s="210"/>
      <c r="J76" s="330"/>
      <c r="K76" s="331"/>
      <c r="L76" s="763"/>
      <c r="M76" s="58"/>
      <c r="N76" s="63"/>
      <c r="O76" s="60"/>
      <c r="P76" s="210"/>
      <c r="Q76" s="309"/>
      <c r="R76" s="310"/>
      <c r="S76" s="309"/>
      <c r="T76" s="210"/>
      <c r="U76" s="148"/>
      <c r="V76" s="20"/>
      <c r="W76" s="331"/>
      <c r="X76" s="14"/>
    </row>
    <row r="77" spans="1:24">
      <c r="L77" s="759"/>
    </row>
    <row r="78" spans="1:24">
      <c r="L78" s="759"/>
    </row>
    <row r="79" spans="1:24" ht="15">
      <c r="A79" s="123"/>
      <c r="B79" s="3"/>
      <c r="C79" s="3"/>
      <c r="D79" s="3"/>
      <c r="E79" s="3"/>
      <c r="F79" s="618" t="str">
        <f>F27</f>
        <v>TERRAIN 3</v>
      </c>
      <c r="G79" s="3"/>
      <c r="H79" s="3"/>
      <c r="I79" s="3"/>
      <c r="J79" s="3"/>
      <c r="K79" s="4"/>
      <c r="L79" s="758" t="s">
        <v>12</v>
      </c>
      <c r="M79" s="123"/>
      <c r="N79" s="3"/>
      <c r="O79" s="3"/>
      <c r="P79" s="3"/>
      <c r="Q79" s="3"/>
      <c r="R79" s="618" t="str">
        <f>R27</f>
        <v>TERRAIN 4</v>
      </c>
      <c r="S79" s="3"/>
      <c r="T79" s="3"/>
      <c r="U79" s="3"/>
      <c r="V79" s="3"/>
      <c r="W79" s="4"/>
    </row>
    <row r="80" spans="1:24" ht="26.25" customHeight="1">
      <c r="A80" s="10"/>
      <c r="B80" s="70" t="s">
        <v>3</v>
      </c>
      <c r="C80" s="47" t="str">
        <f>O49</f>
        <v>A</v>
      </c>
      <c r="D80" s="740"/>
      <c r="E80" s="109"/>
      <c r="F80" s="109" t="s">
        <v>13</v>
      </c>
      <c r="G80" s="109"/>
      <c r="H80" s="740"/>
      <c r="I80" s="47" t="str">
        <f>O50</f>
        <v>B</v>
      </c>
      <c r="J80" s="70" t="s">
        <v>4</v>
      </c>
      <c r="K80" s="9"/>
      <c r="L80" s="755">
        <f>ACCUEIL!$B$9</f>
        <v>1.5833333333333299</v>
      </c>
      <c r="M80" s="10"/>
      <c r="N80" s="70" t="s">
        <v>8</v>
      </c>
      <c r="O80" s="47" t="str">
        <f>U49</f>
        <v>F</v>
      </c>
      <c r="P80" s="740"/>
      <c r="Q80" s="109"/>
      <c r="R80" s="109" t="s">
        <v>13</v>
      </c>
      <c r="S80" s="109"/>
      <c r="T80" s="740"/>
      <c r="U80" s="47" t="str">
        <f>U50</f>
        <v>G</v>
      </c>
      <c r="V80" s="70" t="s">
        <v>9</v>
      </c>
      <c r="W80" s="9"/>
    </row>
    <row r="81" spans="1:24" ht="26.25" customHeight="1">
      <c r="A81" s="10"/>
      <c r="B81" s="70" t="s">
        <v>5</v>
      </c>
      <c r="C81" s="47" t="str">
        <f>O51</f>
        <v>C</v>
      </c>
      <c r="D81" s="740"/>
      <c r="E81" s="109"/>
      <c r="F81" s="109" t="s">
        <v>13</v>
      </c>
      <c r="G81" s="109"/>
      <c r="H81" s="740"/>
      <c r="I81" s="47" t="str">
        <f>O52</f>
        <v>D</v>
      </c>
      <c r="J81" s="70" t="s">
        <v>6</v>
      </c>
      <c r="K81" s="9"/>
      <c r="L81" s="755">
        <f>L80+ACCUEIL!$B$11</f>
        <v>1.5902777777777699</v>
      </c>
      <c r="M81" s="10"/>
      <c r="N81" s="70" t="s">
        <v>10</v>
      </c>
      <c r="O81" s="47" t="str">
        <f>U51</f>
        <v>H</v>
      </c>
      <c r="P81" s="740"/>
      <c r="Q81" s="109"/>
      <c r="R81" s="109" t="s">
        <v>13</v>
      </c>
      <c r="S81" s="109"/>
      <c r="T81" s="740"/>
      <c r="U81" s="47" t="str">
        <f>U52</f>
        <v>I</v>
      </c>
      <c r="V81" s="70" t="s">
        <v>18</v>
      </c>
      <c r="W81" s="9"/>
    </row>
    <row r="82" spans="1:24" ht="26.25" customHeight="1">
      <c r="A82" s="10"/>
      <c r="B82" s="130" t="s">
        <v>3</v>
      </c>
      <c r="C82" s="47" t="str">
        <f>O49</f>
        <v>A</v>
      </c>
      <c r="D82" s="740"/>
      <c r="E82" s="109"/>
      <c r="F82" s="109" t="s">
        <v>13</v>
      </c>
      <c r="G82" s="109"/>
      <c r="H82" s="740"/>
      <c r="I82" s="47" t="str">
        <f>O53</f>
        <v>E</v>
      </c>
      <c r="J82" s="70" t="s">
        <v>7</v>
      </c>
      <c r="K82" s="9"/>
      <c r="L82" s="755">
        <f>L81+ACCUEIL!$B$11</f>
        <v>1.5972222222222101</v>
      </c>
      <c r="M82" s="10"/>
      <c r="N82" s="70" t="s">
        <v>8</v>
      </c>
      <c r="O82" s="47" t="str">
        <f>U49</f>
        <v>F</v>
      </c>
      <c r="P82" s="740"/>
      <c r="Q82" s="109"/>
      <c r="R82" s="109" t="s">
        <v>13</v>
      </c>
      <c r="S82" s="109"/>
      <c r="T82" s="740"/>
      <c r="U82" s="47" t="str">
        <f>U53</f>
        <v>J</v>
      </c>
      <c r="V82" s="70" t="s">
        <v>19</v>
      </c>
      <c r="W82" s="9"/>
    </row>
    <row r="83" spans="1:24" ht="26.25" customHeight="1">
      <c r="A83" s="10"/>
      <c r="B83" s="70" t="s">
        <v>4</v>
      </c>
      <c r="C83" s="34" t="str">
        <f>O50</f>
        <v>B</v>
      </c>
      <c r="D83" s="740"/>
      <c r="E83" s="109"/>
      <c r="F83" s="109" t="s">
        <v>13</v>
      </c>
      <c r="G83" s="109"/>
      <c r="H83" s="740"/>
      <c r="I83" s="34" t="str">
        <f>O52</f>
        <v>D</v>
      </c>
      <c r="J83" s="70" t="s">
        <v>6</v>
      </c>
      <c r="K83" s="9"/>
      <c r="L83" s="755">
        <f>L82+ACCUEIL!$B$11</f>
        <v>1.6041666666666501</v>
      </c>
      <c r="M83" s="10"/>
      <c r="N83" s="130" t="s">
        <v>9</v>
      </c>
      <c r="O83" s="34" t="str">
        <f>U50</f>
        <v>G</v>
      </c>
      <c r="P83" s="740"/>
      <c r="Q83" s="109"/>
      <c r="R83" s="109" t="s">
        <v>13</v>
      </c>
      <c r="S83" s="109"/>
      <c r="T83" s="740"/>
      <c r="U83" s="34" t="str">
        <f>U52</f>
        <v>I</v>
      </c>
      <c r="V83" s="70" t="s">
        <v>18</v>
      </c>
      <c r="W83" s="9"/>
    </row>
    <row r="84" spans="1:24" ht="26.25" customHeight="1">
      <c r="A84" s="10"/>
      <c r="B84" s="70" t="s">
        <v>5</v>
      </c>
      <c r="C84" s="34" t="str">
        <f>O51</f>
        <v>C</v>
      </c>
      <c r="D84" s="740"/>
      <c r="E84" s="109"/>
      <c r="F84" s="109" t="s">
        <v>13</v>
      </c>
      <c r="G84" s="109"/>
      <c r="H84" s="740"/>
      <c r="I84" s="34" t="str">
        <f>O53</f>
        <v>E</v>
      </c>
      <c r="J84" s="70" t="s">
        <v>7</v>
      </c>
      <c r="K84" s="9"/>
      <c r="L84" s="755">
        <f>L83+ACCUEIL!$B$11</f>
        <v>1.6111111111110901</v>
      </c>
      <c r="M84" s="10"/>
      <c r="N84" s="70" t="s">
        <v>10</v>
      </c>
      <c r="O84" s="34" t="str">
        <f>U51</f>
        <v>H</v>
      </c>
      <c r="P84" s="740"/>
      <c r="Q84" s="109"/>
      <c r="R84" s="109" t="s">
        <v>13</v>
      </c>
      <c r="S84" s="109"/>
      <c r="T84" s="740"/>
      <c r="U84" s="34" t="str">
        <f>U82</f>
        <v>J</v>
      </c>
      <c r="V84" s="70" t="s">
        <v>19</v>
      </c>
      <c r="W84" s="9"/>
    </row>
    <row r="85" spans="1:24" ht="26.25" customHeight="1">
      <c r="A85" s="10"/>
      <c r="B85" s="70" t="s">
        <v>3</v>
      </c>
      <c r="C85" s="34" t="str">
        <f>O49</f>
        <v>A</v>
      </c>
      <c r="D85" s="740"/>
      <c r="E85" s="109"/>
      <c r="F85" s="109" t="s">
        <v>13</v>
      </c>
      <c r="G85" s="109"/>
      <c r="H85" s="740"/>
      <c r="I85" s="34" t="str">
        <f>O52</f>
        <v>D</v>
      </c>
      <c r="J85" s="70" t="s">
        <v>6</v>
      </c>
      <c r="K85" s="9"/>
      <c r="L85" s="755">
        <f>L84+ACCUEIL!$B$11</f>
        <v>1.61805555555553</v>
      </c>
      <c r="M85" s="10"/>
      <c r="N85" s="70" t="s">
        <v>8</v>
      </c>
      <c r="O85" s="332" t="str">
        <f>U49</f>
        <v>F</v>
      </c>
      <c r="P85" s="740"/>
      <c r="Q85" s="313"/>
      <c r="R85" s="313" t="s">
        <v>13</v>
      </c>
      <c r="S85" s="313"/>
      <c r="T85" s="740"/>
      <c r="U85" s="34" t="str">
        <f>U52</f>
        <v>I</v>
      </c>
      <c r="V85" s="70" t="s">
        <v>18</v>
      </c>
      <c r="W85" s="9"/>
    </row>
    <row r="86" spans="1:24" ht="26.25" customHeight="1">
      <c r="A86" s="10"/>
      <c r="B86" s="70" t="s">
        <v>4</v>
      </c>
      <c r="C86" s="34" t="str">
        <f>O50</f>
        <v>B</v>
      </c>
      <c r="D86" s="740"/>
      <c r="E86" s="109"/>
      <c r="F86" s="109" t="s">
        <v>13</v>
      </c>
      <c r="G86" s="109"/>
      <c r="H86" s="740"/>
      <c r="I86" s="34" t="str">
        <f>O51</f>
        <v>C</v>
      </c>
      <c r="J86" s="70" t="s">
        <v>5</v>
      </c>
      <c r="K86" s="9"/>
      <c r="L86" s="755">
        <f>L85+ACCUEIL!$B$11</f>
        <v>1.62499999999997</v>
      </c>
      <c r="M86" s="10"/>
      <c r="N86" s="70" t="s">
        <v>9</v>
      </c>
      <c r="O86" s="34" t="str">
        <f>U50</f>
        <v>G</v>
      </c>
      <c r="P86" s="740"/>
      <c r="Q86" s="109"/>
      <c r="R86" s="109" t="s">
        <v>13</v>
      </c>
      <c r="S86" s="109"/>
      <c r="T86" s="740"/>
      <c r="U86" s="34" t="str">
        <f>U51</f>
        <v>H</v>
      </c>
      <c r="V86" s="70" t="s">
        <v>10</v>
      </c>
      <c r="W86" s="9"/>
    </row>
    <row r="87" spans="1:24" ht="26.25" customHeight="1">
      <c r="A87" s="10"/>
      <c r="B87" s="70" t="s">
        <v>7</v>
      </c>
      <c r="C87" s="34" t="str">
        <f>O53</f>
        <v>E</v>
      </c>
      <c r="D87" s="740"/>
      <c r="E87" s="109"/>
      <c r="F87" s="109" t="s">
        <v>13</v>
      </c>
      <c r="G87" s="109"/>
      <c r="H87" s="740"/>
      <c r="I87" s="34" t="str">
        <f>O52</f>
        <v>D</v>
      </c>
      <c r="J87" s="70" t="s">
        <v>6</v>
      </c>
      <c r="K87" s="9"/>
      <c r="L87" s="755">
        <f>L86+ACCUEIL!$B$11</f>
        <v>1.63194444444441</v>
      </c>
      <c r="M87" s="10"/>
      <c r="N87" s="70" t="s">
        <v>18</v>
      </c>
      <c r="O87" s="332" t="str">
        <f>U52</f>
        <v>I</v>
      </c>
      <c r="P87" s="740"/>
      <c r="Q87" s="333"/>
      <c r="R87" s="208" t="s">
        <v>13</v>
      </c>
      <c r="S87" s="333"/>
      <c r="T87" s="740"/>
      <c r="U87" s="34" t="str">
        <f>U53</f>
        <v>J</v>
      </c>
      <c r="V87" s="70" t="s">
        <v>19</v>
      </c>
      <c r="W87" s="9"/>
    </row>
    <row r="88" spans="1:24" ht="26.25" customHeight="1">
      <c r="A88" s="10"/>
      <c r="B88" s="70" t="s">
        <v>3</v>
      </c>
      <c r="C88" s="296" t="str">
        <f>O49</f>
        <v>A</v>
      </c>
      <c r="D88" s="740"/>
      <c r="E88" s="109"/>
      <c r="F88" s="109" t="s">
        <v>13</v>
      </c>
      <c r="G88" s="109"/>
      <c r="H88" s="740"/>
      <c r="I88" s="297" t="str">
        <f>O51</f>
        <v>C</v>
      </c>
      <c r="J88" s="70" t="s">
        <v>5</v>
      </c>
      <c r="K88" s="9"/>
      <c r="L88" s="755">
        <f>L87+ACCUEIL!$B$11</f>
        <v>1.63888888888885</v>
      </c>
      <c r="M88" s="10"/>
      <c r="N88" s="70" t="s">
        <v>8</v>
      </c>
      <c r="O88" s="332" t="str">
        <f>U49</f>
        <v>F</v>
      </c>
      <c r="P88" s="740"/>
      <c r="Q88" s="313"/>
      <c r="R88" s="313" t="s">
        <v>13</v>
      </c>
      <c r="S88" s="313"/>
      <c r="T88" s="740"/>
      <c r="U88" s="34" t="str">
        <f>U51</f>
        <v>H</v>
      </c>
      <c r="V88" s="70" t="s">
        <v>10</v>
      </c>
      <c r="W88" s="9"/>
    </row>
    <row r="89" spans="1:24" ht="26.25" customHeight="1">
      <c r="A89" s="10"/>
      <c r="B89" s="70" t="s">
        <v>7</v>
      </c>
      <c r="C89" s="332" t="str">
        <f>O53</f>
        <v>E</v>
      </c>
      <c r="D89" s="740"/>
      <c r="E89" s="313"/>
      <c r="F89" s="313" t="s">
        <v>13</v>
      </c>
      <c r="G89" s="313"/>
      <c r="H89" s="740"/>
      <c r="I89" s="34" t="str">
        <f>O50</f>
        <v>B</v>
      </c>
      <c r="J89" s="70" t="s">
        <v>4</v>
      </c>
      <c r="K89" s="9"/>
      <c r="L89" s="755">
        <f>L88+ACCUEIL!$B$11</f>
        <v>1.64583333333329</v>
      </c>
      <c r="M89" s="10"/>
      <c r="N89" s="70" t="s">
        <v>9</v>
      </c>
      <c r="O89" s="47" t="str">
        <f>U50</f>
        <v>G</v>
      </c>
      <c r="P89" s="740"/>
      <c r="Q89" s="109"/>
      <c r="R89" s="109" t="s">
        <v>13</v>
      </c>
      <c r="S89" s="109"/>
      <c r="T89" s="740"/>
      <c r="U89" s="47" t="str">
        <f>U53</f>
        <v>J</v>
      </c>
      <c r="V89" s="70" t="s">
        <v>19</v>
      </c>
      <c r="W89" s="9"/>
    </row>
    <row r="90" spans="1:24">
      <c r="A90" s="120"/>
      <c r="B90" s="19"/>
      <c r="C90" s="19"/>
      <c r="D90" s="19"/>
      <c r="E90" s="19"/>
      <c r="F90" s="19"/>
      <c r="G90" s="19"/>
      <c r="H90" s="19"/>
      <c r="I90" s="19"/>
      <c r="J90" s="19"/>
      <c r="K90" s="22"/>
      <c r="L90" s="760"/>
      <c r="M90" s="120"/>
      <c r="N90" s="19"/>
      <c r="O90" s="19"/>
      <c r="P90" s="19"/>
      <c r="Q90" s="19"/>
      <c r="R90" s="19"/>
      <c r="S90" s="19"/>
      <c r="T90" s="19"/>
      <c r="U90" s="19"/>
      <c r="V90" s="19"/>
      <c r="W90" s="22"/>
    </row>
    <row r="91" spans="1:24">
      <c r="A91" s="54"/>
      <c r="B91" s="37"/>
      <c r="C91" s="67"/>
      <c r="D91" s="67"/>
      <c r="E91" s="127"/>
      <c r="F91" s="128"/>
      <c r="G91" s="127"/>
      <c r="H91" s="67"/>
      <c r="I91" s="67"/>
      <c r="J91" s="6"/>
      <c r="K91" s="54"/>
      <c r="L91" s="764"/>
      <c r="M91" s="54"/>
      <c r="N91" s="11"/>
      <c r="O91" s="52"/>
      <c r="P91" s="67"/>
      <c r="Q91" s="127"/>
      <c r="R91" s="128"/>
      <c r="S91" s="127"/>
      <c r="T91" s="67"/>
      <c r="U91" s="76"/>
      <c r="V91" s="37"/>
      <c r="W91" s="54"/>
      <c r="X91" s="14"/>
    </row>
    <row r="92" spans="1:24">
      <c r="A92" s="14"/>
      <c r="B92" s="156"/>
      <c r="I92" s="122" t="s">
        <v>34</v>
      </c>
      <c r="J92" s="156"/>
      <c r="K92" s="54"/>
      <c r="L92" s="755">
        <f>L74+ACCUEIL!$B$10</f>
        <v>1.6666666666666701</v>
      </c>
      <c r="N92" s="156"/>
      <c r="V92" s="156"/>
      <c r="W92" s="14"/>
      <c r="X92" s="14"/>
    </row>
    <row r="93" spans="1:24">
      <c r="A93" s="123"/>
      <c r="B93" s="180"/>
      <c r="C93" s="233"/>
      <c r="D93" s="233"/>
      <c r="E93" s="299"/>
      <c r="F93" s="300"/>
      <c r="G93" s="299"/>
      <c r="H93" s="233"/>
      <c r="I93" s="233"/>
      <c r="J93" s="140"/>
      <c r="K93" s="3"/>
      <c r="L93" s="45" t="s">
        <v>100</v>
      </c>
      <c r="M93" s="3"/>
      <c r="N93" s="180"/>
      <c r="O93" s="233"/>
      <c r="P93" s="3"/>
      <c r="Q93" s="3"/>
      <c r="R93" s="3"/>
      <c r="S93" s="3"/>
      <c r="T93" s="180"/>
      <c r="U93" s="233"/>
      <c r="V93" s="329"/>
    </row>
    <row r="94" spans="1:24" ht="26.25" customHeight="1">
      <c r="A94" s="10"/>
      <c r="B94" s="70">
        <v>1</v>
      </c>
      <c r="C94" s="266">
        <f>GL(D74,H74,C74,I74,D75,H75)</f>
        <v>0</v>
      </c>
      <c r="D94" s="95"/>
      <c r="E94" s="127"/>
      <c r="F94" s="128"/>
      <c r="G94" s="127"/>
      <c r="H94" s="304">
        <v>5</v>
      </c>
      <c r="I94" s="266">
        <f>GL(P71,T71,O71,U71,P72,T72)</f>
        <v>0</v>
      </c>
      <c r="J94" s="118"/>
      <c r="K94" s="93"/>
      <c r="L94" s="24"/>
      <c r="N94" s="70">
        <v>9</v>
      </c>
      <c r="O94" s="108">
        <f t="shared" ref="O94:O98" si="0">Z49</f>
        <v>0</v>
      </c>
      <c r="T94" s="70">
        <v>14</v>
      </c>
      <c r="U94" s="108">
        <f t="shared" ref="U94:U98" si="1">AF49</f>
        <v>0</v>
      </c>
      <c r="V94" s="334"/>
    </row>
    <row r="95" spans="1:24" ht="26.25" customHeight="1">
      <c r="A95" s="10"/>
      <c r="B95" s="70">
        <v>2</v>
      </c>
      <c r="C95" s="266">
        <f>GL(H74,D74,C74,I74,H75,D75)</f>
        <v>0</v>
      </c>
      <c r="D95" s="95"/>
      <c r="E95" s="127"/>
      <c r="F95" s="128"/>
      <c r="G95" s="127"/>
      <c r="H95" s="304">
        <v>6</v>
      </c>
      <c r="I95" s="266">
        <f>GL(T71,P71,O71,U71,T72,P72)</f>
        <v>0</v>
      </c>
      <c r="J95" s="118"/>
      <c r="K95" s="93"/>
      <c r="L95" s="24"/>
      <c r="N95" s="70">
        <v>10</v>
      </c>
      <c r="O95" s="108">
        <f t="shared" si="0"/>
        <v>0</v>
      </c>
      <c r="T95" s="70">
        <v>15</v>
      </c>
      <c r="U95" s="108">
        <f t="shared" si="1"/>
        <v>0</v>
      </c>
      <c r="V95" s="334"/>
    </row>
    <row r="96" spans="1:24" ht="26.25" customHeight="1">
      <c r="A96" s="10"/>
      <c r="B96" s="70">
        <v>3</v>
      </c>
      <c r="C96" s="266">
        <f>GL(P74,T74,O74,U74,P75,T75)</f>
        <v>0</v>
      </c>
      <c r="D96" s="95"/>
      <c r="E96" s="127"/>
      <c r="F96" s="128"/>
      <c r="G96" s="127"/>
      <c r="H96" s="304">
        <v>7</v>
      </c>
      <c r="I96" s="266">
        <f>GL(D71,H71,C71,I71,D72,H72)</f>
        <v>0</v>
      </c>
      <c r="J96" s="118"/>
      <c r="K96" s="93"/>
      <c r="L96" s="24"/>
      <c r="N96" s="70">
        <v>11</v>
      </c>
      <c r="O96" s="108">
        <f t="shared" si="0"/>
        <v>0</v>
      </c>
      <c r="T96" s="70">
        <v>16</v>
      </c>
      <c r="U96" s="108">
        <f t="shared" si="1"/>
        <v>0</v>
      </c>
      <c r="V96" s="334"/>
    </row>
    <row r="97" spans="1:22" ht="26.25" customHeight="1">
      <c r="A97" s="10"/>
      <c r="B97" s="70">
        <v>4</v>
      </c>
      <c r="C97" s="266">
        <f>GL(T74,P74,O74,U74,T75,P75)</f>
        <v>0</v>
      </c>
      <c r="D97" s="95"/>
      <c r="E97" s="127"/>
      <c r="F97" s="128"/>
      <c r="G97" s="127"/>
      <c r="H97" s="304">
        <v>8</v>
      </c>
      <c r="I97" s="266">
        <f>GL(H71,D71,C71,I71,H72,D72)</f>
        <v>0</v>
      </c>
      <c r="J97" s="118"/>
      <c r="K97" s="93"/>
      <c r="L97" s="24"/>
      <c r="N97" s="70">
        <v>12</v>
      </c>
      <c r="O97" s="108">
        <f t="shared" si="0"/>
        <v>0</v>
      </c>
      <c r="T97" s="70">
        <v>17</v>
      </c>
      <c r="U97" s="108">
        <f t="shared" si="1"/>
        <v>0</v>
      </c>
      <c r="V97" s="334"/>
    </row>
    <row r="98" spans="1:22" ht="26.25" customHeight="1">
      <c r="A98" s="10"/>
      <c r="B98" s="37"/>
      <c r="C98" s="95"/>
      <c r="D98" s="95"/>
      <c r="E98" s="127"/>
      <c r="F98" s="128"/>
      <c r="G98" s="127"/>
      <c r="H98" s="95"/>
      <c r="I98" s="95"/>
      <c r="J98" s="118"/>
      <c r="K98" s="93"/>
      <c r="L98" s="24"/>
      <c r="N98" s="70">
        <v>13</v>
      </c>
      <c r="O98" s="108">
        <f t="shared" si="0"/>
        <v>0</v>
      </c>
      <c r="T98" s="70">
        <v>18</v>
      </c>
      <c r="U98" s="108">
        <f t="shared" si="1"/>
        <v>0</v>
      </c>
      <c r="V98" s="334"/>
    </row>
    <row r="99" spans="1:22">
      <c r="A99" s="120"/>
      <c r="B99" s="20"/>
      <c r="C99" s="232"/>
      <c r="D99" s="232"/>
      <c r="E99" s="309"/>
      <c r="F99" s="310"/>
      <c r="G99" s="309"/>
      <c r="H99" s="232"/>
      <c r="I99" s="232"/>
      <c r="J99" s="21"/>
      <c r="K99" s="19"/>
      <c r="L99" s="121"/>
      <c r="M99" s="19"/>
      <c r="N99" s="20"/>
      <c r="O99" s="232"/>
      <c r="P99" s="19"/>
      <c r="Q99" s="19"/>
      <c r="R99" s="19"/>
      <c r="S99" s="19"/>
      <c r="T99" s="20"/>
      <c r="U99" s="232"/>
      <c r="V99" s="335"/>
    </row>
  </sheetData>
  <sheetProtection password="C9F9" sheet="1" objects="1" scenarios="1" formatCells="0" formatColumns="0" formatRows="0"/>
  <sortState ref="AF49:AH53">
    <sortCondition descending="1" ref="AG49:AG53"/>
    <sortCondition descending="1" ref="AH49:AH53"/>
  </sortState>
  <mergeCells count="4">
    <mergeCell ref="E67:G67"/>
    <mergeCell ref="E58:G58"/>
    <mergeCell ref="E60:G60"/>
    <mergeCell ref="E64:G64"/>
  </mergeCells>
  <phoneticPr fontId="9" type="noConversion"/>
  <conditionalFormatting sqref="D80:D89">
    <cfRule type="notContainsBlanks" dxfId="1469" priority="85">
      <formula>LEN(TRIM(D80))&gt;0</formula>
    </cfRule>
  </conditionalFormatting>
  <conditionalFormatting sqref="H80:H89">
    <cfRule type="notContainsBlanks" dxfId="1468" priority="84">
      <formula>LEN(TRIM(H80))&gt;0</formula>
    </cfRule>
  </conditionalFormatting>
  <conditionalFormatting sqref="P80:P89">
    <cfRule type="notContainsBlanks" dxfId="1467" priority="83">
      <formula>LEN(TRIM(P80))&gt;0</formula>
    </cfRule>
  </conditionalFormatting>
  <conditionalFormatting sqref="T80:T89">
    <cfRule type="notContainsBlanks" dxfId="1466" priority="82">
      <formula>LEN(TRIM(T80))&gt;0</formula>
    </cfRule>
  </conditionalFormatting>
  <conditionalFormatting sqref="D58:D60">
    <cfRule type="notContainsBlanks" dxfId="1465" priority="81">
      <formula>LEN(TRIM(D58))&gt;0</formula>
    </cfRule>
  </conditionalFormatting>
  <conditionalFormatting sqref="H58:H60">
    <cfRule type="notContainsBlanks" dxfId="1464" priority="80">
      <formula>LEN(TRIM(H58))&gt;0</formula>
    </cfRule>
  </conditionalFormatting>
  <conditionalFormatting sqref="D64">
    <cfRule type="notContainsBlanks" dxfId="1463" priority="79">
      <formula>LEN(TRIM(D64))&gt;0</formula>
    </cfRule>
  </conditionalFormatting>
  <conditionalFormatting sqref="H64">
    <cfRule type="notContainsBlanks" dxfId="1462" priority="78">
      <formula>LEN(TRIM(H64))&gt;0</formula>
    </cfRule>
  </conditionalFormatting>
  <conditionalFormatting sqref="D67">
    <cfRule type="notContainsBlanks" dxfId="1461" priority="77">
      <formula>LEN(TRIM(D67))&gt;0</formula>
    </cfRule>
  </conditionalFormatting>
  <conditionalFormatting sqref="H67">
    <cfRule type="notContainsBlanks" dxfId="1460" priority="76">
      <formula>LEN(TRIM(H67))&gt;0</formula>
    </cfRule>
  </conditionalFormatting>
  <conditionalFormatting sqref="D71">
    <cfRule type="notContainsBlanks" dxfId="1459" priority="75">
      <formula>LEN(TRIM(D71))&gt;0</formula>
    </cfRule>
  </conditionalFormatting>
  <conditionalFormatting sqref="H71">
    <cfRule type="notContainsBlanks" dxfId="1458" priority="74">
      <formula>LEN(TRIM(H71))&gt;0</formula>
    </cfRule>
  </conditionalFormatting>
  <conditionalFormatting sqref="D74">
    <cfRule type="notContainsBlanks" dxfId="1457" priority="73">
      <formula>LEN(TRIM(D74))&gt;0</formula>
    </cfRule>
  </conditionalFormatting>
  <conditionalFormatting sqref="H74">
    <cfRule type="notContainsBlanks" dxfId="1456" priority="72">
      <formula>LEN(TRIM(H74))&gt;0</formula>
    </cfRule>
  </conditionalFormatting>
  <conditionalFormatting sqref="P74">
    <cfRule type="notContainsBlanks" dxfId="1455" priority="71">
      <formula>LEN(TRIM(P74))&gt;0</formula>
    </cfRule>
  </conditionalFormatting>
  <conditionalFormatting sqref="T74">
    <cfRule type="notContainsBlanks" dxfId="1454" priority="70">
      <formula>LEN(TRIM(T74))&gt;0</formula>
    </cfRule>
  </conditionalFormatting>
  <conditionalFormatting sqref="P71">
    <cfRule type="notContainsBlanks" dxfId="1453" priority="69">
      <formula>LEN(TRIM(P71))&gt;0</formula>
    </cfRule>
  </conditionalFormatting>
  <conditionalFormatting sqref="T71">
    <cfRule type="notContainsBlanks" dxfId="1452" priority="68">
      <formula>LEN(TRIM(T71))&gt;0</formula>
    </cfRule>
  </conditionalFormatting>
  <conditionalFormatting sqref="P67">
    <cfRule type="notContainsBlanks" dxfId="1451" priority="67">
      <formula>LEN(TRIM(P67))&gt;0</formula>
    </cfRule>
  </conditionalFormatting>
  <conditionalFormatting sqref="T67">
    <cfRule type="notContainsBlanks" dxfId="1450" priority="66">
      <formula>LEN(TRIM(T67))&gt;0</formula>
    </cfRule>
  </conditionalFormatting>
  <conditionalFormatting sqref="P64">
    <cfRule type="notContainsBlanks" dxfId="1449" priority="65">
      <formula>LEN(TRIM(P64))&gt;0</formula>
    </cfRule>
  </conditionalFormatting>
  <conditionalFormatting sqref="T64">
    <cfRule type="notContainsBlanks" dxfId="1448" priority="64">
      <formula>LEN(TRIM(T64))&gt;0</formula>
    </cfRule>
  </conditionalFormatting>
  <conditionalFormatting sqref="P58 P60">
    <cfRule type="notContainsBlanks" dxfId="1447" priority="63">
      <formula>LEN(TRIM(P58))&gt;0</formula>
    </cfRule>
  </conditionalFormatting>
  <conditionalFormatting sqref="T58 T60">
    <cfRule type="notContainsBlanks" dxfId="1446" priority="62">
      <formula>LEN(TRIM(T58))&gt;0</formula>
    </cfRule>
  </conditionalFormatting>
  <conditionalFormatting sqref="D36">
    <cfRule type="notContainsBlanks" dxfId="1445" priority="61">
      <formula>LEN(TRIM(D36))&gt;0</formula>
    </cfRule>
  </conditionalFormatting>
  <conditionalFormatting sqref="H36">
    <cfRule type="notContainsBlanks" dxfId="1444" priority="60">
      <formula>LEN(TRIM(H36))&gt;0</formula>
    </cfRule>
  </conditionalFormatting>
  <conditionalFormatting sqref="P28:P36">
    <cfRule type="notContainsBlanks" dxfId="1443" priority="59">
      <formula>LEN(TRIM(P28))&gt;0</formula>
    </cfRule>
  </conditionalFormatting>
  <conditionalFormatting sqref="T28:T36">
    <cfRule type="notContainsBlanks" dxfId="1442" priority="58">
      <formula>LEN(TRIM(T28))&gt;0</formula>
    </cfRule>
  </conditionalFormatting>
  <conditionalFormatting sqref="H28:H34">
    <cfRule type="notContainsBlanks" dxfId="1441" priority="57">
      <formula>LEN(TRIM(H28))&gt;0</formula>
    </cfRule>
  </conditionalFormatting>
  <conditionalFormatting sqref="D28:D34">
    <cfRule type="notContainsBlanks" dxfId="1440" priority="56">
      <formula>LEN(TRIM(D28))&gt;0</formula>
    </cfRule>
  </conditionalFormatting>
  <conditionalFormatting sqref="D15:D21">
    <cfRule type="notContainsBlanks" dxfId="1439" priority="55">
      <formula>LEN(TRIM(D15))&gt;0</formula>
    </cfRule>
  </conditionalFormatting>
  <conditionalFormatting sqref="H15:H21">
    <cfRule type="notContainsBlanks" dxfId="1438" priority="54">
      <formula>LEN(TRIM(H15))&gt;0</formula>
    </cfRule>
  </conditionalFormatting>
  <conditionalFormatting sqref="D23">
    <cfRule type="notContainsBlanks" dxfId="1437" priority="53">
      <formula>LEN(TRIM(D23))&gt;0</formula>
    </cfRule>
  </conditionalFormatting>
  <conditionalFormatting sqref="H23">
    <cfRule type="notContainsBlanks" dxfId="1436" priority="52">
      <formula>LEN(TRIM(H23))&gt;0</formula>
    </cfRule>
  </conditionalFormatting>
  <conditionalFormatting sqref="P15:P21">
    <cfRule type="notContainsBlanks" dxfId="1435" priority="51">
      <formula>LEN(TRIM(P15))&gt;0</formula>
    </cfRule>
  </conditionalFormatting>
  <conditionalFormatting sqref="T15:T21">
    <cfRule type="notContainsBlanks" dxfId="1434" priority="50">
      <formula>LEN(TRIM(T15))&gt;0</formula>
    </cfRule>
  </conditionalFormatting>
  <conditionalFormatting sqref="P23">
    <cfRule type="notContainsBlanks" dxfId="1433" priority="49">
      <formula>LEN(TRIM(P23))&gt;0</formula>
    </cfRule>
  </conditionalFormatting>
  <conditionalFormatting sqref="T23">
    <cfRule type="notContainsBlanks" dxfId="1432" priority="48">
      <formula>LEN(TRIM(T23))&gt;0</formula>
    </cfRule>
  </conditionalFormatting>
  <conditionalFormatting sqref="C59">
    <cfRule type="expression" dxfId="1431" priority="47">
      <formula>NOT($D58=$H58)</formula>
    </cfRule>
  </conditionalFormatting>
  <conditionalFormatting sqref="I59">
    <cfRule type="expression" dxfId="1430" priority="46">
      <formula>NOT($D58=$H58)</formula>
    </cfRule>
  </conditionalFormatting>
  <conditionalFormatting sqref="P59">
    <cfRule type="notContainsBlanks" dxfId="1429" priority="45">
      <formula>LEN(TRIM(P59))&gt;0</formula>
    </cfRule>
  </conditionalFormatting>
  <conditionalFormatting sqref="T59">
    <cfRule type="notContainsBlanks" dxfId="1428" priority="44">
      <formula>LEN(TRIM(T59))&gt;0</formula>
    </cfRule>
  </conditionalFormatting>
  <conditionalFormatting sqref="O59">
    <cfRule type="expression" dxfId="1427" priority="43">
      <formula>NOT($P58=$T58)</formula>
    </cfRule>
  </conditionalFormatting>
  <conditionalFormatting sqref="D61">
    <cfRule type="notContainsBlanks" dxfId="1426" priority="41">
      <formula>LEN(TRIM(D61))&gt;0</formula>
    </cfRule>
  </conditionalFormatting>
  <conditionalFormatting sqref="H61">
    <cfRule type="notContainsBlanks" dxfId="1425" priority="40">
      <formula>LEN(TRIM(H61))&gt;0</formula>
    </cfRule>
  </conditionalFormatting>
  <conditionalFormatting sqref="C61">
    <cfRule type="expression" dxfId="1424" priority="39">
      <formula>NOT($D60=$H60)</formula>
    </cfRule>
  </conditionalFormatting>
  <conditionalFormatting sqref="I61">
    <cfRule type="expression" dxfId="1423" priority="38">
      <formula>NOT($D60=$H60)</formula>
    </cfRule>
  </conditionalFormatting>
  <conditionalFormatting sqref="D65">
    <cfRule type="notContainsBlanks" dxfId="1422" priority="37">
      <formula>LEN(TRIM(D65))&gt;0</formula>
    </cfRule>
  </conditionalFormatting>
  <conditionalFormatting sqref="H65">
    <cfRule type="notContainsBlanks" dxfId="1421" priority="36">
      <formula>LEN(TRIM(H65))&gt;0</formula>
    </cfRule>
  </conditionalFormatting>
  <conditionalFormatting sqref="C65">
    <cfRule type="expression" dxfId="1420" priority="35">
      <formula>NOT($D64=$H64)</formula>
    </cfRule>
  </conditionalFormatting>
  <conditionalFormatting sqref="I65">
    <cfRule type="expression" dxfId="1419" priority="34">
      <formula>NOT($D64=$H64)</formula>
    </cfRule>
  </conditionalFormatting>
  <conditionalFormatting sqref="D68">
    <cfRule type="notContainsBlanks" dxfId="1418" priority="33">
      <formula>LEN(TRIM(D68))&gt;0</formula>
    </cfRule>
  </conditionalFormatting>
  <conditionalFormatting sqref="H68">
    <cfRule type="notContainsBlanks" dxfId="1417" priority="32">
      <formula>LEN(TRIM(H68))&gt;0</formula>
    </cfRule>
  </conditionalFormatting>
  <conditionalFormatting sqref="C68">
    <cfRule type="expression" dxfId="1416" priority="31">
      <formula>NOT($D67=$H67)</formula>
    </cfRule>
  </conditionalFormatting>
  <conditionalFormatting sqref="I68">
    <cfRule type="expression" dxfId="1415" priority="30">
      <formula>NOT($D67=$H67)</formula>
    </cfRule>
  </conditionalFormatting>
  <conditionalFormatting sqref="D72">
    <cfRule type="notContainsBlanks" dxfId="1414" priority="29">
      <formula>LEN(TRIM(D72))&gt;0</formula>
    </cfRule>
  </conditionalFormatting>
  <conditionalFormatting sqref="H72">
    <cfRule type="notContainsBlanks" dxfId="1413" priority="28">
      <formula>LEN(TRIM(H72))&gt;0</formula>
    </cfRule>
  </conditionalFormatting>
  <conditionalFormatting sqref="C72">
    <cfRule type="expression" dxfId="1412" priority="27">
      <formula>NOT($D71=$H71)</formula>
    </cfRule>
  </conditionalFormatting>
  <conditionalFormatting sqref="I72">
    <cfRule type="expression" dxfId="1411" priority="26">
      <formula>NOT($D71=$H71)</formula>
    </cfRule>
  </conditionalFormatting>
  <conditionalFormatting sqref="D75">
    <cfRule type="notContainsBlanks" dxfId="1410" priority="25">
      <formula>LEN(TRIM(D75))&gt;0</formula>
    </cfRule>
  </conditionalFormatting>
  <conditionalFormatting sqref="H75">
    <cfRule type="notContainsBlanks" dxfId="1409" priority="24">
      <formula>LEN(TRIM(H75))&gt;0</formula>
    </cfRule>
  </conditionalFormatting>
  <conditionalFormatting sqref="C75">
    <cfRule type="expression" dxfId="1408" priority="23">
      <formula>NOT($D74=$H74)</formula>
    </cfRule>
  </conditionalFormatting>
  <conditionalFormatting sqref="I75">
    <cfRule type="expression" dxfId="1407" priority="22">
      <formula>NOT($D74=$H74)</formula>
    </cfRule>
  </conditionalFormatting>
  <conditionalFormatting sqref="U59">
    <cfRule type="expression" dxfId="1406" priority="21">
      <formula>NOT($P58=$T58)</formula>
    </cfRule>
  </conditionalFormatting>
  <conditionalFormatting sqref="P61">
    <cfRule type="notContainsBlanks" dxfId="1405" priority="20">
      <formula>LEN(TRIM(P61))&gt;0</formula>
    </cfRule>
  </conditionalFormatting>
  <conditionalFormatting sqref="T61">
    <cfRule type="notContainsBlanks" dxfId="1404" priority="19">
      <formula>LEN(TRIM(T61))&gt;0</formula>
    </cfRule>
  </conditionalFormatting>
  <conditionalFormatting sqref="O61">
    <cfRule type="expression" dxfId="1403" priority="18">
      <formula>NOT($P60=$T60)</formula>
    </cfRule>
  </conditionalFormatting>
  <conditionalFormatting sqref="U61">
    <cfRule type="expression" dxfId="1402" priority="17">
      <formula>NOT($P60=$T60)</formula>
    </cfRule>
  </conditionalFormatting>
  <conditionalFormatting sqref="P65">
    <cfRule type="notContainsBlanks" dxfId="1401" priority="16">
      <formula>LEN(TRIM(P65))&gt;0</formula>
    </cfRule>
  </conditionalFormatting>
  <conditionalFormatting sqref="T65">
    <cfRule type="notContainsBlanks" dxfId="1400" priority="15">
      <formula>LEN(TRIM(T65))&gt;0</formula>
    </cfRule>
  </conditionalFormatting>
  <conditionalFormatting sqref="O65">
    <cfRule type="expression" dxfId="1399" priority="14">
      <formula>NOT($P64=$T64)</formula>
    </cfRule>
  </conditionalFormatting>
  <conditionalFormatting sqref="U65">
    <cfRule type="expression" dxfId="1398" priority="13">
      <formula>NOT($P64=$T64)</formula>
    </cfRule>
  </conditionalFormatting>
  <conditionalFormatting sqref="P68">
    <cfRule type="notContainsBlanks" dxfId="1397" priority="12">
      <formula>LEN(TRIM(P68))&gt;0</formula>
    </cfRule>
  </conditionalFormatting>
  <conditionalFormatting sqref="T68">
    <cfRule type="notContainsBlanks" dxfId="1396" priority="11">
      <formula>LEN(TRIM(T68))&gt;0</formula>
    </cfRule>
  </conditionalFormatting>
  <conditionalFormatting sqref="O68">
    <cfRule type="expression" dxfId="1395" priority="10">
      <formula>NOT($P67=$T67)</formula>
    </cfRule>
  </conditionalFormatting>
  <conditionalFormatting sqref="U68">
    <cfRule type="expression" dxfId="1394" priority="9">
      <formula>NOT($P67=$T67)</formula>
    </cfRule>
  </conditionalFormatting>
  <conditionalFormatting sqref="P72">
    <cfRule type="notContainsBlanks" dxfId="1393" priority="8">
      <formula>LEN(TRIM(P72))&gt;0</formula>
    </cfRule>
  </conditionalFormatting>
  <conditionalFormatting sqref="T72">
    <cfRule type="notContainsBlanks" dxfId="1392" priority="7">
      <formula>LEN(TRIM(T72))&gt;0</formula>
    </cfRule>
  </conditionalFormatting>
  <conditionalFormatting sqref="O72">
    <cfRule type="expression" dxfId="1391" priority="6">
      <formula>NOT($P71=$T71)</formula>
    </cfRule>
  </conditionalFormatting>
  <conditionalFormatting sqref="U72">
    <cfRule type="expression" dxfId="1390" priority="5">
      <formula>NOT($P71=$T71)</formula>
    </cfRule>
  </conditionalFormatting>
  <conditionalFormatting sqref="P75">
    <cfRule type="notContainsBlanks" dxfId="1389" priority="4">
      <formula>LEN(TRIM(P75))&gt;0</formula>
    </cfRule>
  </conditionalFormatting>
  <conditionalFormatting sqref="T75">
    <cfRule type="notContainsBlanks" dxfId="1388" priority="3">
      <formula>LEN(TRIM(T75))&gt;0</formula>
    </cfRule>
  </conditionalFormatting>
  <conditionalFormatting sqref="O75">
    <cfRule type="expression" dxfId="1387" priority="2">
      <formula>NOT($P74=$T74)</formula>
    </cfRule>
  </conditionalFormatting>
  <conditionalFormatting sqref="U75">
    <cfRule type="expression" dxfId="1386" priority="1">
      <formula>NOT($P74=$T74)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6" max="22" man="1"/>
  </rowBreaks>
  <ignoredErrors>
    <ignoredError sqref="I17 I31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CLA18P">
                <anchor>
                  <from>
                    <xdr:col>8</xdr:col>
                    <xdr:colOff>228600</xdr:colOff>
                    <xdr:row>44</xdr:row>
                    <xdr:rowOff>47625</xdr:rowOff>
                  </from>
                  <to>
                    <xdr:col>8</xdr:col>
                    <xdr:colOff>1362075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6" name="Button 2">
              <controlPr defaultSize="0" print="0" autoFill="0" autoPict="0" macro="[0]!RAZ18P">
                <anchor>
                  <from>
                    <xdr:col>20</xdr:col>
                    <xdr:colOff>200025</xdr:colOff>
                    <xdr:row>44</xdr:row>
                    <xdr:rowOff>123825</xdr:rowOff>
                  </from>
                  <to>
                    <xdr:col>20</xdr:col>
                    <xdr:colOff>866775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7" name="Button 3">
              <controlPr defaultSize="0" print="0" autoFill="0" autoPict="0" macro="[0]!CLA18F">
                <anchor moveWithCells="1" sizeWithCells="1">
                  <from>
                    <xdr:col>8</xdr:col>
                    <xdr:colOff>47625</xdr:colOff>
                    <xdr:row>97</xdr:row>
                    <xdr:rowOff>133350</xdr:rowOff>
                  </from>
                  <to>
                    <xdr:col>9</xdr:col>
                    <xdr:colOff>0</xdr:colOff>
                    <xdr:row>98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8" name="Button 4">
              <controlPr defaultSize="0" print="0" autoFill="0" autoPict="0" macro="[0]!RAZ18F">
                <anchor moveWithCells="1" sizeWithCells="1">
                  <from>
                    <xdr:col>10</xdr:col>
                    <xdr:colOff>95250</xdr:colOff>
                    <xdr:row>97</xdr:row>
                    <xdr:rowOff>114300</xdr:rowOff>
                  </from>
                  <to>
                    <xdr:col>12</xdr:col>
                    <xdr:colOff>0</xdr:colOff>
                    <xdr:row>97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9" name="Button 5">
              <controlPr defaultSize="0" print="0" autoFill="0" autoPict="0" macro="[0]!Module12.IMP18C">
                <anchor>
                  <from>
                    <xdr:col>8</xdr:col>
                    <xdr:colOff>133350</xdr:colOff>
                    <xdr:row>8</xdr:row>
                    <xdr:rowOff>123825</xdr:rowOff>
                  </from>
                  <to>
                    <xdr:col>9</xdr:col>
                    <xdr:colOff>9525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10" name="Button 6">
              <controlPr defaultSize="0" print="0" autoFill="0" autoPict="0" macro="[0]!Module12.IMP18F">
                <anchor>
                  <from>
                    <xdr:col>9</xdr:col>
                    <xdr:colOff>95250</xdr:colOff>
                    <xdr:row>47</xdr:row>
                    <xdr:rowOff>19050</xdr:rowOff>
                  </from>
                  <to>
                    <xdr:col>11</xdr:col>
                    <xdr:colOff>428625</xdr:colOff>
                    <xdr:row>52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8" tint="0.39997558519241921"/>
  </sheetPr>
  <dimension ref="A1:AI104"/>
  <sheetViews>
    <sheetView showGridLines="0" showRowColHeaders="0" showRuler="0" view="pageBreakPreview" topLeftCell="D81" zoomScaleNormal="100" zoomScaleSheetLayoutView="100" workbookViewId="0">
      <selection activeCell="M99" sqref="M99"/>
    </sheetView>
  </sheetViews>
  <sheetFormatPr baseColWidth="10" defaultColWidth="11.5703125" defaultRowHeight="18" customHeight="1"/>
  <cols>
    <col min="1" max="3" width="1.85546875" customWidth="1"/>
    <col min="4" max="4" width="25.42578125" customWidth="1"/>
    <col min="5" max="9" width="1.85546875" customWidth="1"/>
    <col min="10" max="10" width="25.28515625" customWidth="1"/>
    <col min="11" max="12" width="1.85546875" customWidth="1"/>
    <col min="13" max="13" width="13.85546875" customWidth="1"/>
    <col min="14" max="17" width="1.85546875" style="159" customWidth="1"/>
    <col min="18" max="18" width="25.28515625" customWidth="1"/>
    <col min="19" max="23" width="1.85546875" customWidth="1"/>
    <col min="24" max="24" width="25.28515625" customWidth="1"/>
    <col min="25" max="26" width="1.85546875" customWidth="1"/>
    <col min="27" max="27" width="32.140625" customWidth="1"/>
    <col min="28" max="28" width="1.85546875" customWidth="1"/>
    <col min="29" max="29" width="3.5703125" customWidth="1"/>
    <col min="30" max="30" width="12.5703125" customWidth="1"/>
    <col min="31" max="32" width="1.85546875" customWidth="1"/>
    <col min="33" max="33" width="9.140625" customWidth="1"/>
    <col min="34" max="34" width="3.42578125" customWidth="1"/>
    <col min="35" max="35" width="3.85546875" customWidth="1"/>
    <col min="36" max="36" width="9.5703125" customWidth="1"/>
  </cols>
  <sheetData>
    <row r="1" spans="1:27" ht="6" customHeight="1">
      <c r="D1" s="551"/>
      <c r="E1" s="552"/>
      <c r="F1" s="552"/>
      <c r="G1" s="552"/>
      <c r="H1" s="552"/>
      <c r="I1" s="552"/>
      <c r="J1" s="460"/>
      <c r="K1" s="424"/>
      <c r="L1" s="424"/>
      <c r="M1" s="424"/>
      <c r="N1" s="424"/>
      <c r="O1" s="424"/>
      <c r="P1" s="553"/>
      <c r="Q1"/>
    </row>
    <row r="2" spans="1:27" ht="6" customHeight="1">
      <c r="D2" s="554"/>
      <c r="E2" s="552"/>
      <c r="F2" s="552"/>
      <c r="G2" s="552"/>
      <c r="H2" s="552"/>
      <c r="I2" s="552"/>
      <c r="J2" s="463"/>
      <c r="K2" s="550"/>
      <c r="L2" s="550"/>
      <c r="M2" s="550"/>
      <c r="N2" s="986"/>
      <c r="O2" s="986"/>
      <c r="P2" s="986"/>
      <c r="Q2" s="986"/>
      <c r="R2" s="986"/>
      <c r="T2" s="986"/>
      <c r="U2" s="986"/>
      <c r="V2" s="986"/>
      <c r="W2" s="986"/>
      <c r="X2" s="986"/>
    </row>
    <row r="3" spans="1:27" ht="6" customHeight="1">
      <c r="D3" s="555"/>
      <c r="E3" s="552"/>
      <c r="F3" s="552"/>
      <c r="G3" s="552"/>
      <c r="H3" s="552"/>
      <c r="I3" s="552"/>
      <c r="J3" s="460"/>
      <c r="K3" s="424"/>
      <c r="L3" s="424"/>
      <c r="M3" s="460"/>
      <c r="N3" s="986"/>
      <c r="O3" s="986"/>
      <c r="P3" s="986"/>
      <c r="Q3" s="986"/>
      <c r="R3" s="986"/>
      <c r="T3" s="986"/>
      <c r="U3" s="986"/>
      <c r="V3" s="986"/>
      <c r="W3" s="986"/>
      <c r="X3" s="986"/>
    </row>
    <row r="4" spans="1:27" ht="6" customHeight="1">
      <c r="A4" s="263"/>
      <c r="B4" s="271"/>
      <c r="C4" s="12"/>
      <c r="D4" s="272"/>
      <c r="E4" s="39"/>
      <c r="F4" s="39"/>
      <c r="G4" s="39"/>
      <c r="H4" s="12"/>
      <c r="I4" s="12"/>
      <c r="J4" s="272"/>
      <c r="K4" s="39"/>
      <c r="L4" s="39"/>
      <c r="M4" s="239"/>
      <c r="N4" s="239"/>
      <c r="O4" s="239"/>
      <c r="P4" s="205"/>
      <c r="Q4" s="12"/>
      <c r="R4" s="272"/>
      <c r="S4" s="39"/>
      <c r="T4" s="39"/>
      <c r="U4" s="39"/>
      <c r="V4" s="12"/>
      <c r="W4" s="12"/>
      <c r="X4" s="272"/>
      <c r="Y4" s="39"/>
      <c r="Z4" s="39"/>
      <c r="AA4" s="205"/>
    </row>
    <row r="5" spans="1:27" ht="12.75">
      <c r="B5" s="25"/>
      <c r="C5" s="26"/>
      <c r="D5" s="27" t="s">
        <v>15</v>
      </c>
      <c r="E5" s="139" t="s">
        <v>0</v>
      </c>
      <c r="F5" s="139" t="s">
        <v>1</v>
      </c>
      <c r="G5" s="29"/>
      <c r="H5" s="30"/>
      <c r="I5" s="31" t="s">
        <v>16</v>
      </c>
      <c r="J5" s="27" t="s">
        <v>17</v>
      </c>
      <c r="K5" s="139" t="s">
        <v>0</v>
      </c>
      <c r="L5" s="139" t="s">
        <v>1</v>
      </c>
      <c r="M5" s="239"/>
      <c r="N5" s="239"/>
      <c r="O5" s="239"/>
      <c r="P5" s="205"/>
      <c r="Q5" s="31"/>
      <c r="R5" s="27" t="s">
        <v>57</v>
      </c>
      <c r="S5" s="139" t="s">
        <v>0</v>
      </c>
      <c r="T5" s="139" t="s">
        <v>1</v>
      </c>
      <c r="U5" s="29"/>
      <c r="V5" s="30"/>
      <c r="W5" s="31"/>
      <c r="X5" s="27" t="s">
        <v>86</v>
      </c>
      <c r="Y5" s="139" t="s">
        <v>0</v>
      </c>
      <c r="Z5" s="139" t="s">
        <v>1</v>
      </c>
      <c r="AA5" s="8"/>
    </row>
    <row r="6" spans="1:27" ht="26.25" customHeight="1">
      <c r="B6" s="25"/>
      <c r="C6" s="34" t="s">
        <v>3</v>
      </c>
      <c r="D6" s="710">
        <f>ACCUEIL!$H$6</f>
        <v>27</v>
      </c>
      <c r="E6" s="139">
        <f>CL($E$16,$I$16)+CL($I$18,$E$18)+CL($E$21,$I$21)+CL($E$24,$I$24)</f>
        <v>0</v>
      </c>
      <c r="F6" s="36">
        <f>$E$16-$I$16+$I$18-$E$18+$E$21-$I$21+$E$24-$I$24</f>
        <v>0</v>
      </c>
      <c r="G6" s="37"/>
      <c r="H6" s="7"/>
      <c r="I6" s="34" t="s">
        <v>8</v>
      </c>
      <c r="J6" s="710">
        <f>ACCUEIL!$H$11</f>
        <v>10</v>
      </c>
      <c r="K6" s="139">
        <f>CL($S$16,$W$16)+CL($W$18,$S$18)+CL($S$21,$W$21)+CL($S$24,$W$24)</f>
        <v>0</v>
      </c>
      <c r="L6" s="36">
        <f>$S$16-$W$16+$W$18-$S$18+$S$21-$W$21+$S$24-$W$24</f>
        <v>0</v>
      </c>
      <c r="M6" s="38"/>
      <c r="N6" s="38"/>
      <c r="O6" s="38"/>
      <c r="P6" s="8"/>
      <c r="Q6" s="34" t="s">
        <v>39</v>
      </c>
      <c r="R6" s="710">
        <f>ACCUEIL!$H$16</f>
        <v>0</v>
      </c>
      <c r="S6" s="139">
        <f>CL($E$30,$I$30)+CL($I$32,$E$32)+CL($E$35,$I$35)+CL($E$38,$I$38)</f>
        <v>0</v>
      </c>
      <c r="T6" s="36">
        <f>$E$30-$I$30+$I$32-$E$32+$E$35-$I$35+$E$38-$I$38</f>
        <v>0</v>
      </c>
      <c r="U6" s="37"/>
      <c r="V6" s="7"/>
      <c r="W6" s="34" t="s">
        <v>83</v>
      </c>
      <c r="X6" s="710" t="str">
        <f>ACCUEIL!$H$21</f>
        <v>2</v>
      </c>
      <c r="Y6" s="139">
        <f>CL($S$32,$W$32)+CL($S$38,$W$38)+CL($S$34,$W$34)</f>
        <v>0</v>
      </c>
      <c r="Z6" s="36">
        <f>$S$32-$W$32+$S$38-$W$38+$S$34-$W$34</f>
        <v>0</v>
      </c>
      <c r="AA6" s="8"/>
    </row>
    <row r="7" spans="1:27" ht="26.25" customHeight="1">
      <c r="B7" s="25"/>
      <c r="C7" s="34" t="s">
        <v>4</v>
      </c>
      <c r="D7" s="710" t="str">
        <f>ACCUEIL!$H$7</f>
        <v>7</v>
      </c>
      <c r="E7" s="139">
        <f>CL($I$16,$E$16)+CL($E$19,$I$19)+CL($E$22,$I$22)+CL($I$25,$E$25)</f>
        <v>0</v>
      </c>
      <c r="F7" s="36">
        <f>$I$16-$E$16+$E$19-$I$19+$E$22-$I$22+$I$25-$E$25</f>
        <v>0</v>
      </c>
      <c r="G7" s="37"/>
      <c r="H7" s="7"/>
      <c r="I7" s="34" t="s">
        <v>9</v>
      </c>
      <c r="J7" s="710">
        <f>ACCUEIL!$H$12</f>
        <v>29</v>
      </c>
      <c r="K7" s="139">
        <f>CL($W$16,$S$16)+CL($S$19,$W$19)+CL($S$22,$W$22)+CL($W$25,$S$25)</f>
        <v>0</v>
      </c>
      <c r="L7" s="36">
        <f>$W$16-$S$16+$S$19-$W$19+$S$22-$W$22+$W$25-$S$25</f>
        <v>0</v>
      </c>
      <c r="M7" s="38"/>
      <c r="N7" s="38"/>
      <c r="O7" s="38"/>
      <c r="P7" s="8"/>
      <c r="Q7" s="34" t="s">
        <v>40</v>
      </c>
      <c r="R7" s="710" t="str">
        <f>ACCUEIL!$H$17</f>
        <v>5</v>
      </c>
      <c r="S7" s="139">
        <f>CL($I$30,$E$30)+CL($E$33,$I$33)+CL($E$36,$I$36)+CL($I$39,$E$39)</f>
        <v>0</v>
      </c>
      <c r="T7" s="36">
        <f>$I$30-$E$30+$E$33-$I$33+$E$36-$I$36+$I$39-$E$39</f>
        <v>0</v>
      </c>
      <c r="U7" s="37"/>
      <c r="V7" s="7"/>
      <c r="W7" s="34" t="s">
        <v>87</v>
      </c>
      <c r="X7" s="710">
        <f>ACCUEIL!$H$22</f>
        <v>17</v>
      </c>
      <c r="Y7" s="139">
        <f>CL($W$32,$S$32)+CL($S$35,$W$35)+CL($S$37,$W$37)</f>
        <v>0</v>
      </c>
      <c r="Z7" s="36">
        <f>$W$32-$S$32+$S$35-$W$35+$S$37-$W$37</f>
        <v>0</v>
      </c>
      <c r="AA7" s="8"/>
    </row>
    <row r="8" spans="1:27" ht="26.25" customHeight="1">
      <c r="B8" s="25"/>
      <c r="C8" s="34" t="s">
        <v>5</v>
      </c>
      <c r="D8" s="710">
        <f>ACCUEIL!$H$8</f>
        <v>20</v>
      </c>
      <c r="E8" s="139">
        <f>CL($I$17,$E$17)+CL($I$20,$E$20)+CL($I$22,$E$22)+CL($I$24,$E$24)</f>
        <v>0</v>
      </c>
      <c r="F8" s="36">
        <f>$I$17-$E$17+$I$20-$E$20+$I$22-$E$22+$I$24-$E$24</f>
        <v>0</v>
      </c>
      <c r="G8" s="37"/>
      <c r="H8" s="7"/>
      <c r="I8" s="34" t="s">
        <v>10</v>
      </c>
      <c r="J8" s="710">
        <f>ACCUEIL!$H$13</f>
        <v>15</v>
      </c>
      <c r="K8" s="139">
        <f>CL($S$17,$W$17)+CL($W$20,$S$20)+CL($W$22,$S$22)+CL($W$24,$S$24)</f>
        <v>0</v>
      </c>
      <c r="L8" s="36">
        <f>$S$17-$W$17+$W$20-$S$20+$W$22-$S$22+$W$24-$S$24</f>
        <v>0</v>
      </c>
      <c r="M8" s="38"/>
      <c r="N8" s="38"/>
      <c r="O8" s="38"/>
      <c r="P8" s="8"/>
      <c r="Q8" s="34" t="s">
        <v>58</v>
      </c>
      <c r="R8" s="710">
        <f>ACCUEIL!$H$18</f>
        <v>30</v>
      </c>
      <c r="S8" s="139">
        <f>CL($E$31,$I$31)+CL($I$34,$E$34)+CL($I$36,$E$36)+CL($I$38,$E$38)</f>
        <v>0</v>
      </c>
      <c r="T8" s="36">
        <f>$E$31-$I$31+$I$34-$E$34+$I$36-$E$36+$I$38-$E$38</f>
        <v>0</v>
      </c>
      <c r="U8" s="37"/>
      <c r="V8" s="7"/>
      <c r="W8" s="34" t="s">
        <v>88</v>
      </c>
      <c r="X8" s="710">
        <f>ACCUEIL!$H$23</f>
        <v>19</v>
      </c>
      <c r="Y8" s="139">
        <f>CL($S$31,$W$31)+CL($W$37,$S$37)+CL($W$34,$S$34)</f>
        <v>0</v>
      </c>
      <c r="Z8" s="36">
        <f>$S$31-$W$31+$W$37-$S$37+$W$34-$S$34</f>
        <v>0</v>
      </c>
      <c r="AA8" s="8"/>
    </row>
    <row r="9" spans="1:27" ht="26.25" customHeight="1">
      <c r="B9" s="25"/>
      <c r="C9" s="34" t="s">
        <v>6</v>
      </c>
      <c r="D9" s="710">
        <f>ACCUEIL!$H$9</f>
        <v>18</v>
      </c>
      <c r="E9" s="139">
        <f>CL($E$17,$I$17)+CL($I$19,$E$19)+CL($I$21,$E$21)+CL($I$23,$E$23)</f>
        <v>0</v>
      </c>
      <c r="F9" s="36">
        <f>$E$17-$I$17+$I$19-$E$19+$I$21-$E$21+$I$23-$E$23</f>
        <v>0</v>
      </c>
      <c r="G9" s="37"/>
      <c r="H9" s="7"/>
      <c r="I9" s="34" t="s">
        <v>18</v>
      </c>
      <c r="J9" s="710">
        <f>ACCUEIL!$H$14</f>
        <v>25</v>
      </c>
      <c r="K9" s="139">
        <f>CL($W$17,$S$17)+CL($W$19,$S$19)+CL($W$21,$S$21)+CL($S$23,$W$23)</f>
        <v>0</v>
      </c>
      <c r="L9" s="36">
        <f>$W$17-$S$17+$W$19-$S$19+$W$21-$S$21+$S$23-$W$23</f>
        <v>0</v>
      </c>
      <c r="M9" s="38"/>
      <c r="N9" s="38"/>
      <c r="O9" s="38"/>
      <c r="P9" s="8"/>
      <c r="Q9" s="34" t="s">
        <v>59</v>
      </c>
      <c r="R9" s="710">
        <f>ACCUEIL!$H$19</f>
        <v>0</v>
      </c>
      <c r="S9" s="139">
        <f>CL($I$31,$E$31)+CL($I$33,$E$33)+CL($I$35,$E$35)+CL($I$37,$E$37)</f>
        <v>0</v>
      </c>
      <c r="T9" s="36">
        <f>$I$31-$E$31+$I$33-$E$33+$I$35-$E$35+$I$37-$E$37</f>
        <v>0</v>
      </c>
      <c r="U9" s="37"/>
      <c r="V9" s="7"/>
      <c r="W9" s="34" t="s">
        <v>89</v>
      </c>
      <c r="X9" s="710" t="str">
        <f>ACCUEIL!$H$24</f>
        <v>6</v>
      </c>
      <c r="Y9" s="139">
        <f>CL($W$31,$S$31)+CL($W$35,$S$35)+CL($W$38,$S$38)</f>
        <v>0</v>
      </c>
      <c r="Z9" s="36">
        <f>$W$31-$S$31+$W$35-$S$35+$W$38-$S$38</f>
        <v>0</v>
      </c>
      <c r="AA9" s="8"/>
    </row>
    <row r="10" spans="1:27" ht="26.25" customHeight="1">
      <c r="B10" s="25"/>
      <c r="C10" s="34" t="s">
        <v>7</v>
      </c>
      <c r="D10" s="710" t="str">
        <f>ACCUEIL!$H$10</f>
        <v>1</v>
      </c>
      <c r="E10" s="139">
        <f>CL($E$18,$I$18)+CL($E$20,$I$20)+CL($E$23,$I$23)+CL($E$25,$I$25)</f>
        <v>0</v>
      </c>
      <c r="F10" s="36">
        <f>$E$18-$I$18+$E$20-$I$20+$E$23-$I$23+$E$25-$I$25</f>
        <v>0</v>
      </c>
      <c r="G10" s="37"/>
      <c r="H10" s="7"/>
      <c r="I10" s="34" t="s">
        <v>19</v>
      </c>
      <c r="J10" s="710">
        <f>ACCUEIL!$H$15</f>
        <v>28</v>
      </c>
      <c r="K10" s="139">
        <f>CL($S$18,$W$18)+CL($S$20,$W$20)+CL($W$23,$S$23)+CL($S$25,$W$25)</f>
        <v>0</v>
      </c>
      <c r="L10" s="36">
        <f>$S$18-$W$18+$S$20-$W$20+$W$23-$S$23+$S$25-$W$25</f>
        <v>0</v>
      </c>
      <c r="M10" s="38"/>
      <c r="N10" s="38"/>
      <c r="O10" s="38"/>
      <c r="P10" s="8"/>
      <c r="Q10" s="34" t="s">
        <v>70</v>
      </c>
      <c r="R10" s="710">
        <f>ACCUEIL!$H$20</f>
        <v>8</v>
      </c>
      <c r="S10" s="139">
        <f>CL($E$32,$I$32)+CL($E$34,$I$34)+CL($E$37,$I$37)+CL($E$39,$I$39)</f>
        <v>0</v>
      </c>
      <c r="T10" s="36">
        <f>$E$32-$I$32+$E$34-$I$34+$E$37-$I$37+$E$39-$I$39</f>
        <v>0</v>
      </c>
      <c r="U10" s="37"/>
      <c r="V10" s="7"/>
      <c r="W10" s="7"/>
      <c r="X10" s="12"/>
      <c r="Y10" s="139"/>
      <c r="Z10" s="36"/>
      <c r="AA10" s="8"/>
    </row>
    <row r="11" spans="1:27" ht="6" customHeight="1">
      <c r="B11" s="25"/>
      <c r="C11" s="7"/>
      <c r="D11" s="462"/>
      <c r="E11" s="425"/>
      <c r="F11" s="457"/>
      <c r="G11" s="424"/>
      <c r="H11" s="423"/>
      <c r="I11" s="423"/>
      <c r="K11" s="425"/>
      <c r="L11" s="457"/>
      <c r="M11" s="464"/>
      <c r="N11" s="464"/>
      <c r="O11" s="464"/>
      <c r="P11" s="459"/>
      <c r="Q11" s="423"/>
      <c r="S11" s="139"/>
      <c r="T11" s="36"/>
      <c r="U11" s="28"/>
      <c r="V11" s="462"/>
      <c r="W11" s="462"/>
      <c r="X11" s="423"/>
      <c r="Y11" s="139"/>
      <c r="Z11" s="36"/>
      <c r="AA11" s="8"/>
    </row>
    <row r="12" spans="1:27" ht="6" customHeight="1">
      <c r="B12" s="25"/>
      <c r="C12" s="7"/>
      <c r="D12" s="423"/>
      <c r="E12" s="139"/>
      <c r="F12" s="36"/>
      <c r="G12" s="28"/>
      <c r="H12" s="462"/>
      <c r="I12" s="462"/>
      <c r="K12" s="139"/>
      <c r="L12" s="36"/>
      <c r="M12" s="465"/>
      <c r="N12" s="465"/>
      <c r="O12" s="465"/>
      <c r="P12" s="466"/>
      <c r="Q12" s="462"/>
      <c r="S12" s="139"/>
      <c r="T12" s="36"/>
      <c r="U12" s="28"/>
      <c r="V12" s="462"/>
      <c r="W12" s="462"/>
      <c r="X12" s="423"/>
      <c r="Y12" s="139"/>
      <c r="Z12" s="36"/>
      <c r="AA12" s="8"/>
    </row>
    <row r="13" spans="1:27" ht="6" customHeight="1">
      <c r="B13" s="25"/>
      <c r="C13" s="7"/>
      <c r="D13" s="423"/>
      <c r="E13" s="139"/>
      <c r="F13" s="36"/>
      <c r="G13" s="28"/>
      <c r="H13" s="462"/>
      <c r="I13" s="462"/>
      <c r="K13" s="139"/>
      <c r="L13" s="36"/>
      <c r="M13" s="465"/>
      <c r="N13" s="465"/>
      <c r="O13" s="465"/>
      <c r="P13" s="466"/>
      <c r="Q13" s="462"/>
      <c r="R13" s="423"/>
      <c r="S13" s="139"/>
      <c r="T13" s="36"/>
      <c r="U13" s="28"/>
      <c r="V13" s="462"/>
      <c r="W13" s="462"/>
      <c r="Y13" s="139"/>
      <c r="Z13" s="36"/>
      <c r="AA13" s="8"/>
    </row>
    <row r="14" spans="1:27" ht="6" customHeight="1">
      <c r="B14" s="25"/>
      <c r="C14" s="7"/>
      <c r="D14" s="12"/>
      <c r="E14" s="28"/>
      <c r="F14" s="36"/>
      <c r="G14" s="37"/>
      <c r="H14" s="7"/>
      <c r="I14" s="7"/>
      <c r="J14" s="12"/>
      <c r="K14" s="28"/>
      <c r="L14" s="36"/>
      <c r="M14" s="38"/>
      <c r="N14" s="38"/>
      <c r="O14" s="38"/>
      <c r="P14" s="8"/>
      <c r="Q14" s="7"/>
      <c r="R14" s="12"/>
      <c r="S14" s="28"/>
      <c r="T14" s="36"/>
      <c r="U14" s="37"/>
      <c r="V14" s="7"/>
      <c r="W14" s="7"/>
      <c r="X14" s="12"/>
      <c r="Y14" s="28"/>
      <c r="Z14" s="36"/>
      <c r="AA14" s="8"/>
    </row>
    <row r="15" spans="1:27" ht="15.75">
      <c r="B15" s="41"/>
      <c r="C15" s="42"/>
      <c r="D15" s="42"/>
      <c r="E15" s="3"/>
      <c r="F15" s="1"/>
      <c r="G15" s="255" t="str">
        <f>ACCUEIL!$D$6</f>
        <v>san siro</v>
      </c>
      <c r="H15" s="1"/>
      <c r="I15" s="1"/>
      <c r="J15" s="1"/>
      <c r="K15" s="42"/>
      <c r="L15" s="44"/>
      <c r="M15" s="38" t="s">
        <v>12</v>
      </c>
      <c r="N15" s="38"/>
      <c r="O15" s="38"/>
      <c r="P15" s="336"/>
      <c r="Q15" s="1"/>
      <c r="R15" s="42"/>
      <c r="S15" s="3"/>
      <c r="T15" s="1"/>
      <c r="U15" s="255" t="str">
        <f>ACCUEIL!$D$7</f>
        <v>TERRAIN 2</v>
      </c>
      <c r="V15" s="1"/>
      <c r="W15" s="42"/>
      <c r="X15" s="1"/>
      <c r="Y15" s="1"/>
      <c r="Z15" s="44"/>
      <c r="AA15" s="15"/>
    </row>
    <row r="16" spans="1:27" ht="26.25" customHeight="1">
      <c r="B16" s="10"/>
      <c r="C16" s="16" t="s">
        <v>3</v>
      </c>
      <c r="D16" s="47">
        <f>D6</f>
        <v>27</v>
      </c>
      <c r="E16" s="740"/>
      <c r="F16" s="313"/>
      <c r="G16" s="313" t="s">
        <v>13</v>
      </c>
      <c r="H16" s="313"/>
      <c r="I16" s="740"/>
      <c r="J16" s="47" t="str">
        <f>D7</f>
        <v>7</v>
      </c>
      <c r="K16" s="16" t="s">
        <v>4</v>
      </c>
      <c r="L16" s="51"/>
      <c r="M16" s="766">
        <f>ACCUEIL!$B$6</f>
        <v>1.375</v>
      </c>
      <c r="N16" s="46"/>
      <c r="O16" s="46"/>
      <c r="P16" s="236"/>
      <c r="Q16" s="16" t="s">
        <v>8</v>
      </c>
      <c r="R16" s="47">
        <f>J6</f>
        <v>10</v>
      </c>
      <c r="S16" s="740"/>
      <c r="T16" s="313"/>
      <c r="U16" s="313" t="s">
        <v>13</v>
      </c>
      <c r="V16" s="313"/>
      <c r="W16" s="740"/>
      <c r="X16" s="47">
        <f>J7</f>
        <v>29</v>
      </c>
      <c r="Y16" s="16" t="s">
        <v>9</v>
      </c>
      <c r="Z16" s="51"/>
    </row>
    <row r="17" spans="1:26" ht="26.25" customHeight="1">
      <c r="B17" s="10"/>
      <c r="C17" s="16" t="s">
        <v>6</v>
      </c>
      <c r="D17" s="47">
        <f>D9</f>
        <v>18</v>
      </c>
      <c r="E17" s="740"/>
      <c r="F17" s="313"/>
      <c r="G17" s="313" t="s">
        <v>13</v>
      </c>
      <c r="H17" s="313"/>
      <c r="I17" s="740"/>
      <c r="J17" s="47">
        <f>D8</f>
        <v>20</v>
      </c>
      <c r="K17" s="16" t="s">
        <v>5</v>
      </c>
      <c r="L17" s="51"/>
      <c r="M17" s="761">
        <f>M16+ACCUEIL!$B$7</f>
        <v>1.3888888888888899</v>
      </c>
      <c r="N17" s="24"/>
      <c r="O17" s="24"/>
      <c r="P17" s="236"/>
      <c r="Q17" s="16" t="s">
        <v>10</v>
      </c>
      <c r="R17" s="47">
        <f>J8</f>
        <v>15</v>
      </c>
      <c r="S17" s="740"/>
      <c r="T17" s="313"/>
      <c r="U17" s="313" t="s">
        <v>13</v>
      </c>
      <c r="V17" s="313"/>
      <c r="W17" s="740"/>
      <c r="X17" s="47">
        <f>J9</f>
        <v>25</v>
      </c>
      <c r="Y17" s="16" t="s">
        <v>18</v>
      </c>
      <c r="Z17" s="51"/>
    </row>
    <row r="18" spans="1:26" ht="26.25" customHeight="1">
      <c r="B18" s="10"/>
      <c r="C18" s="16" t="s">
        <v>7</v>
      </c>
      <c r="D18" s="47" t="str">
        <f>D10</f>
        <v>1</v>
      </c>
      <c r="E18" s="740"/>
      <c r="F18" s="313"/>
      <c r="G18" s="313" t="s">
        <v>13</v>
      </c>
      <c r="H18" s="313"/>
      <c r="I18" s="740"/>
      <c r="J18" s="47">
        <f>D6</f>
        <v>27</v>
      </c>
      <c r="K18" s="16" t="s">
        <v>3</v>
      </c>
      <c r="L18" s="51"/>
      <c r="M18" s="761">
        <f>M17+ACCUEIL!$B$7</f>
        <v>1.4027777777777799</v>
      </c>
      <c r="N18" s="24"/>
      <c r="O18" s="24"/>
      <c r="P18" s="236"/>
      <c r="Q18" s="16" t="s">
        <v>19</v>
      </c>
      <c r="R18" s="47">
        <f>J10</f>
        <v>28</v>
      </c>
      <c r="S18" s="740"/>
      <c r="T18" s="313"/>
      <c r="U18" s="313" t="s">
        <v>13</v>
      </c>
      <c r="V18" s="313"/>
      <c r="W18" s="740"/>
      <c r="X18" s="47">
        <f>J6</f>
        <v>10</v>
      </c>
      <c r="Y18" s="16" t="s">
        <v>8</v>
      </c>
      <c r="Z18" s="51"/>
    </row>
    <row r="19" spans="1:26" ht="26.25" customHeight="1">
      <c r="B19" s="10"/>
      <c r="C19" s="16" t="s">
        <v>4</v>
      </c>
      <c r="D19" s="47" t="str">
        <f>D7</f>
        <v>7</v>
      </c>
      <c r="E19" s="740"/>
      <c r="F19" s="313"/>
      <c r="G19" s="313" t="s">
        <v>13</v>
      </c>
      <c r="H19" s="313"/>
      <c r="I19" s="740"/>
      <c r="J19" s="47">
        <f>D9</f>
        <v>18</v>
      </c>
      <c r="K19" s="16" t="s">
        <v>6</v>
      </c>
      <c r="L19" s="51"/>
      <c r="M19" s="761">
        <f>M18+ACCUEIL!$B$7</f>
        <v>1.4166666666666701</v>
      </c>
      <c r="N19" s="24"/>
      <c r="O19" s="24"/>
      <c r="P19" s="236"/>
      <c r="Q19" s="16" t="s">
        <v>9</v>
      </c>
      <c r="R19" s="47">
        <f>J7</f>
        <v>29</v>
      </c>
      <c r="S19" s="740"/>
      <c r="T19" s="313"/>
      <c r="U19" s="313" t="s">
        <v>13</v>
      </c>
      <c r="V19" s="313"/>
      <c r="W19" s="740"/>
      <c r="X19" s="47">
        <f>J9</f>
        <v>25</v>
      </c>
      <c r="Y19" s="16" t="s">
        <v>18</v>
      </c>
      <c r="Z19" s="51"/>
    </row>
    <row r="20" spans="1:26" ht="26.25" customHeight="1">
      <c r="B20" s="10"/>
      <c r="C20" s="16" t="s">
        <v>7</v>
      </c>
      <c r="D20" s="47" t="str">
        <f>D10</f>
        <v>1</v>
      </c>
      <c r="E20" s="740"/>
      <c r="F20" s="313"/>
      <c r="G20" s="313" t="s">
        <v>13</v>
      </c>
      <c r="H20" s="313"/>
      <c r="I20" s="740"/>
      <c r="J20" s="47">
        <f>D8</f>
        <v>20</v>
      </c>
      <c r="K20" s="16" t="s">
        <v>5</v>
      </c>
      <c r="L20" s="51"/>
      <c r="M20" s="761">
        <f>M19+ACCUEIL!$B$7</f>
        <v>1.43055555555556</v>
      </c>
      <c r="N20" s="24"/>
      <c r="O20" s="24"/>
      <c r="P20" s="236"/>
      <c r="Q20" s="16" t="s">
        <v>19</v>
      </c>
      <c r="R20" s="47">
        <f>J10</f>
        <v>28</v>
      </c>
      <c r="S20" s="740"/>
      <c r="T20" s="313"/>
      <c r="U20" s="313" t="s">
        <v>13</v>
      </c>
      <c r="V20" s="313"/>
      <c r="W20" s="740"/>
      <c r="X20" s="47">
        <f>J8</f>
        <v>15</v>
      </c>
      <c r="Y20" s="16" t="s">
        <v>10</v>
      </c>
      <c r="Z20" s="9"/>
    </row>
    <row r="21" spans="1:26" ht="26.25" customHeight="1">
      <c r="B21" s="10"/>
      <c r="C21" s="16" t="s">
        <v>3</v>
      </c>
      <c r="D21" s="47">
        <f>D6</f>
        <v>27</v>
      </c>
      <c r="E21" s="740"/>
      <c r="F21" s="313"/>
      <c r="G21" s="313" t="s">
        <v>13</v>
      </c>
      <c r="H21" s="313"/>
      <c r="I21" s="740"/>
      <c r="J21" s="47">
        <f>D9</f>
        <v>18</v>
      </c>
      <c r="K21" s="16" t="s">
        <v>6</v>
      </c>
      <c r="L21" s="51"/>
      <c r="M21" s="761">
        <f>M20+ACCUEIL!$B$7</f>
        <v>1.44444444444445</v>
      </c>
      <c r="N21" s="24"/>
      <c r="O21" s="24"/>
      <c r="P21" s="236"/>
      <c r="Q21" s="16" t="s">
        <v>8</v>
      </c>
      <c r="R21" s="47">
        <f>J6</f>
        <v>10</v>
      </c>
      <c r="S21" s="740"/>
      <c r="T21" s="313"/>
      <c r="U21" s="313" t="s">
        <v>13</v>
      </c>
      <c r="V21" s="313"/>
      <c r="W21" s="740"/>
      <c r="X21" s="47">
        <f>J9</f>
        <v>25</v>
      </c>
      <c r="Y21" s="16" t="s">
        <v>18</v>
      </c>
      <c r="Z21" s="9"/>
    </row>
    <row r="22" spans="1:26" ht="26.25" customHeight="1">
      <c r="B22" s="10"/>
      <c r="C22" s="16" t="s">
        <v>4</v>
      </c>
      <c r="D22" s="47" t="str">
        <f>D7</f>
        <v>7</v>
      </c>
      <c r="E22" s="740"/>
      <c r="F22" s="313"/>
      <c r="G22" s="313" t="s">
        <v>13</v>
      </c>
      <c r="H22" s="313"/>
      <c r="I22" s="740"/>
      <c r="J22" s="47">
        <f>D8</f>
        <v>20</v>
      </c>
      <c r="K22" s="16" t="s">
        <v>5</v>
      </c>
      <c r="L22" s="51"/>
      <c r="M22" s="761">
        <f>M21+ACCUEIL!$B$7</f>
        <v>1.4583333333333399</v>
      </c>
      <c r="N22" s="24"/>
      <c r="O22" s="24"/>
      <c r="P22" s="236"/>
      <c r="Q22" s="16" t="s">
        <v>9</v>
      </c>
      <c r="R22" s="47">
        <f>J7</f>
        <v>29</v>
      </c>
      <c r="S22" s="740"/>
      <c r="T22" s="313"/>
      <c r="U22" s="313" t="s">
        <v>13</v>
      </c>
      <c r="V22" s="313"/>
      <c r="W22" s="740"/>
      <c r="X22" s="47">
        <f>J8</f>
        <v>15</v>
      </c>
      <c r="Y22" s="16" t="s">
        <v>10</v>
      </c>
      <c r="Z22" s="9"/>
    </row>
    <row r="23" spans="1:26" ht="26.25" customHeight="1">
      <c r="B23" s="10"/>
      <c r="C23" s="16" t="s">
        <v>7</v>
      </c>
      <c r="D23" s="47" t="str">
        <f>D10</f>
        <v>1</v>
      </c>
      <c r="E23" s="740"/>
      <c r="F23" s="313"/>
      <c r="G23" s="313" t="s">
        <v>13</v>
      </c>
      <c r="H23" s="313"/>
      <c r="I23" s="740"/>
      <c r="J23" s="47">
        <f>D9</f>
        <v>18</v>
      </c>
      <c r="K23" s="16" t="s">
        <v>6</v>
      </c>
      <c r="L23" s="51"/>
      <c r="M23" s="761">
        <f>M22+ACCUEIL!$B$7</f>
        <v>1.4722222222222301</v>
      </c>
      <c r="N23" s="24"/>
      <c r="O23" s="24"/>
      <c r="P23" s="236"/>
      <c r="Q23" s="16" t="s">
        <v>18</v>
      </c>
      <c r="R23" s="47">
        <f>J9</f>
        <v>25</v>
      </c>
      <c r="S23" s="740"/>
      <c r="T23" s="313"/>
      <c r="U23" s="313" t="s">
        <v>13</v>
      </c>
      <c r="V23" s="313"/>
      <c r="W23" s="740"/>
      <c r="X23" s="47">
        <f>J10</f>
        <v>28</v>
      </c>
      <c r="Y23" s="16" t="s">
        <v>19</v>
      </c>
      <c r="Z23" s="9"/>
    </row>
    <row r="24" spans="1:26" ht="26.25" customHeight="1">
      <c r="B24" s="10"/>
      <c r="C24" s="16" t="s">
        <v>3</v>
      </c>
      <c r="D24" s="47">
        <f>D6</f>
        <v>27</v>
      </c>
      <c r="E24" s="740"/>
      <c r="F24" s="313"/>
      <c r="G24" s="313" t="s">
        <v>13</v>
      </c>
      <c r="H24" s="313"/>
      <c r="I24" s="740"/>
      <c r="J24" s="47">
        <f>D8</f>
        <v>20</v>
      </c>
      <c r="K24" s="16" t="s">
        <v>5</v>
      </c>
      <c r="L24" s="51"/>
      <c r="M24" s="761">
        <f>M23+ACCUEIL!$B$7</f>
        <v>1.48611111111112</v>
      </c>
      <c r="N24" s="24"/>
      <c r="O24" s="24"/>
      <c r="P24" s="236"/>
      <c r="Q24" s="16" t="s">
        <v>8</v>
      </c>
      <c r="R24" s="47">
        <f>J6</f>
        <v>10</v>
      </c>
      <c r="S24" s="740"/>
      <c r="T24" s="313"/>
      <c r="U24" s="313" t="s">
        <v>13</v>
      </c>
      <c r="V24" s="313"/>
      <c r="W24" s="740"/>
      <c r="X24" s="47">
        <f>J8</f>
        <v>15</v>
      </c>
      <c r="Y24" s="16" t="s">
        <v>10</v>
      </c>
      <c r="Z24" s="9"/>
    </row>
    <row r="25" spans="1:26" ht="26.25" customHeight="1">
      <c r="B25" s="10"/>
      <c r="C25" s="16" t="s">
        <v>7</v>
      </c>
      <c r="D25" s="47" t="str">
        <f>D10</f>
        <v>1</v>
      </c>
      <c r="E25" s="740"/>
      <c r="F25" s="313"/>
      <c r="G25" s="313" t="s">
        <v>13</v>
      </c>
      <c r="H25" s="313"/>
      <c r="I25" s="740"/>
      <c r="J25" s="47" t="str">
        <f>D7</f>
        <v>7</v>
      </c>
      <c r="K25" s="16" t="s">
        <v>4</v>
      </c>
      <c r="L25" s="51"/>
      <c r="M25" s="761">
        <f>M24+ACCUEIL!$B$7</f>
        <v>1.50000000000001</v>
      </c>
      <c r="N25" s="24"/>
      <c r="O25" s="24"/>
      <c r="P25" s="236"/>
      <c r="Q25" s="16" t="s">
        <v>19</v>
      </c>
      <c r="R25" s="47">
        <f>J10</f>
        <v>28</v>
      </c>
      <c r="S25" s="740"/>
      <c r="T25" s="313"/>
      <c r="U25" s="313" t="s">
        <v>13</v>
      </c>
      <c r="V25" s="313"/>
      <c r="W25" s="740"/>
      <c r="X25" s="47">
        <f>J7</f>
        <v>29</v>
      </c>
      <c r="Y25" s="16" t="s">
        <v>9</v>
      </c>
      <c r="Z25" s="9"/>
    </row>
    <row r="26" spans="1:26" ht="12.75">
      <c r="A26" s="14"/>
      <c r="B26" s="58"/>
      <c r="C26" s="59"/>
      <c r="D26" s="60"/>
      <c r="E26" s="61"/>
      <c r="F26" s="62"/>
      <c r="G26" s="63"/>
      <c r="H26" s="62"/>
      <c r="I26" s="64"/>
      <c r="J26" s="60"/>
      <c r="K26" s="59"/>
      <c r="L26" s="65"/>
      <c r="M26" s="129"/>
      <c r="N26" s="129"/>
      <c r="O26" s="129"/>
      <c r="P26" s="337"/>
      <c r="Q26" s="59"/>
      <c r="R26" s="60"/>
      <c r="S26" s="61"/>
      <c r="T26" s="62"/>
      <c r="U26" s="63"/>
      <c r="V26" s="62"/>
      <c r="W26" s="210"/>
      <c r="X26" s="60"/>
      <c r="Y26" s="59"/>
      <c r="Z26" s="331"/>
    </row>
    <row r="27" spans="1:26" ht="12" customHeight="1"/>
    <row r="28" spans="1:26" ht="12" customHeight="1"/>
    <row r="29" spans="1:26" ht="15.75">
      <c r="B29" s="123"/>
      <c r="C29" s="3"/>
      <c r="D29" s="3"/>
      <c r="E29" s="3"/>
      <c r="F29" s="3"/>
      <c r="G29" s="255" t="str">
        <f>ACCUEIL!$D$8</f>
        <v>TERRAIN 3</v>
      </c>
      <c r="H29" s="3"/>
      <c r="I29" s="3"/>
      <c r="J29" s="3"/>
      <c r="K29" s="3"/>
      <c r="L29" s="4"/>
      <c r="M29" s="38" t="s">
        <v>12</v>
      </c>
      <c r="N29"/>
      <c r="O29"/>
      <c r="P29" s="123"/>
      <c r="Q29" s="3"/>
      <c r="R29" s="3"/>
      <c r="S29" s="3"/>
      <c r="T29" s="3"/>
      <c r="U29" s="255" t="str">
        <f>ACCUEIL!$D$9</f>
        <v>TERRAIN 4</v>
      </c>
      <c r="V29" s="3"/>
      <c r="W29" s="3"/>
      <c r="X29" s="3"/>
      <c r="Y29" s="3"/>
      <c r="Z29" s="4"/>
    </row>
    <row r="30" spans="1:26" ht="26.25" customHeight="1">
      <c r="B30" s="10"/>
      <c r="C30" s="16" t="s">
        <v>39</v>
      </c>
      <c r="D30" s="47">
        <f>R6</f>
        <v>0</v>
      </c>
      <c r="E30" s="740"/>
      <c r="F30" s="313"/>
      <c r="G30" s="313" t="s">
        <v>13</v>
      </c>
      <c r="H30" s="313"/>
      <c r="I30" s="740"/>
      <c r="J30" s="47" t="str">
        <f>R7</f>
        <v>5</v>
      </c>
      <c r="K30" s="16" t="s">
        <v>40</v>
      </c>
      <c r="L30" s="9"/>
      <c r="M30" s="766">
        <f>ACCUEIL!$B$6</f>
        <v>1.375</v>
      </c>
      <c r="N30"/>
      <c r="O30"/>
      <c r="P30" s="10"/>
      <c r="Z30" s="9"/>
    </row>
    <row r="31" spans="1:26" ht="26.25" customHeight="1">
      <c r="B31" s="10"/>
      <c r="C31" s="16" t="s">
        <v>58</v>
      </c>
      <c r="D31" s="47">
        <f>R8</f>
        <v>30</v>
      </c>
      <c r="E31" s="740"/>
      <c r="F31" s="313"/>
      <c r="G31" s="313" t="s">
        <v>13</v>
      </c>
      <c r="H31" s="313"/>
      <c r="I31" s="740"/>
      <c r="J31" s="47">
        <f>R9</f>
        <v>0</v>
      </c>
      <c r="K31" s="16" t="s">
        <v>59</v>
      </c>
      <c r="L31" s="9"/>
      <c r="M31" s="761">
        <f>M30+ACCUEIL!$B$7</f>
        <v>1.3888888888888899</v>
      </c>
      <c r="N31"/>
      <c r="O31"/>
      <c r="P31" s="10"/>
      <c r="Q31" s="16" t="s">
        <v>88</v>
      </c>
      <c r="R31" s="47">
        <f>X8</f>
        <v>19</v>
      </c>
      <c r="S31" s="740"/>
      <c r="T31" s="313"/>
      <c r="U31" s="313" t="s">
        <v>13</v>
      </c>
      <c r="V31" s="313"/>
      <c r="W31" s="740"/>
      <c r="X31" s="47" t="str">
        <f>X9</f>
        <v>6</v>
      </c>
      <c r="Y31" s="16" t="s">
        <v>89</v>
      </c>
      <c r="Z31" s="9"/>
    </row>
    <row r="32" spans="1:26" ht="26.25" customHeight="1">
      <c r="B32" s="10"/>
      <c r="C32" s="16" t="s">
        <v>70</v>
      </c>
      <c r="D32" s="47">
        <f>R10</f>
        <v>8</v>
      </c>
      <c r="E32" s="740"/>
      <c r="F32" s="313"/>
      <c r="G32" s="313" t="s">
        <v>13</v>
      </c>
      <c r="H32" s="313"/>
      <c r="I32" s="740"/>
      <c r="J32" s="47">
        <f>R6</f>
        <v>0</v>
      </c>
      <c r="K32" s="16" t="s">
        <v>39</v>
      </c>
      <c r="L32" s="9"/>
      <c r="M32" s="761">
        <f>M31+ACCUEIL!$B$7</f>
        <v>1.4027777777777799</v>
      </c>
      <c r="N32"/>
      <c r="O32"/>
      <c r="P32" s="10"/>
      <c r="Q32" s="576" t="s">
        <v>83</v>
      </c>
      <c r="R32" s="577" t="str">
        <f>X6</f>
        <v>2</v>
      </c>
      <c r="S32" s="740"/>
      <c r="T32" s="578"/>
      <c r="U32" s="578" t="s">
        <v>13</v>
      </c>
      <c r="V32" s="578"/>
      <c r="W32" s="740"/>
      <c r="X32" s="577">
        <f>X7</f>
        <v>17</v>
      </c>
      <c r="Y32" s="576" t="s">
        <v>87</v>
      </c>
      <c r="Z32" s="9"/>
    </row>
    <row r="33" spans="2:27" ht="26.25" customHeight="1">
      <c r="B33" s="10"/>
      <c r="C33" s="16" t="s">
        <v>40</v>
      </c>
      <c r="D33" s="47" t="str">
        <f>R7</f>
        <v>5</v>
      </c>
      <c r="E33" s="740"/>
      <c r="F33" s="313"/>
      <c r="G33" s="313" t="s">
        <v>13</v>
      </c>
      <c r="H33" s="313"/>
      <c r="I33" s="740"/>
      <c r="J33" s="47">
        <f>R9</f>
        <v>0</v>
      </c>
      <c r="K33" s="16" t="s">
        <v>59</v>
      </c>
      <c r="L33" s="9"/>
      <c r="M33" s="761">
        <f>M32+ACCUEIL!$B$7</f>
        <v>1.4166666666666701</v>
      </c>
      <c r="N33"/>
      <c r="O33"/>
      <c r="P33" s="10"/>
      <c r="Q33" s="582"/>
      <c r="R33" s="583"/>
      <c r="S33" s="583"/>
      <c r="T33" s="583"/>
      <c r="U33" s="583"/>
      <c r="V33" s="583"/>
      <c r="W33" s="583"/>
      <c r="X33" s="583"/>
      <c r="Y33" s="584"/>
      <c r="Z33" s="9"/>
    </row>
    <row r="34" spans="2:27" ht="26.25" customHeight="1">
      <c r="B34" s="10"/>
      <c r="C34" s="16" t="s">
        <v>70</v>
      </c>
      <c r="D34" s="47">
        <f>R10</f>
        <v>8</v>
      </c>
      <c r="E34" s="740"/>
      <c r="F34" s="313"/>
      <c r="G34" s="313" t="s">
        <v>13</v>
      </c>
      <c r="H34" s="313"/>
      <c r="I34" s="740"/>
      <c r="J34" s="47">
        <f>R8</f>
        <v>30</v>
      </c>
      <c r="K34" s="16" t="s">
        <v>58</v>
      </c>
      <c r="L34" s="9"/>
      <c r="M34" s="761">
        <f>M33+ACCUEIL!$B$7</f>
        <v>1.43055555555556</v>
      </c>
      <c r="N34"/>
      <c r="O34"/>
      <c r="P34" s="10"/>
      <c r="Q34" s="579" t="s">
        <v>83</v>
      </c>
      <c r="R34" s="580" t="str">
        <f>X6</f>
        <v>2</v>
      </c>
      <c r="S34" s="740"/>
      <c r="T34" s="575"/>
      <c r="U34" s="575" t="s">
        <v>13</v>
      </c>
      <c r="V34" s="575"/>
      <c r="W34" s="740"/>
      <c r="X34" s="580">
        <f>X8</f>
        <v>19</v>
      </c>
      <c r="Y34" s="579" t="s">
        <v>88</v>
      </c>
      <c r="Z34" s="9"/>
    </row>
    <row r="35" spans="2:27" ht="26.25" customHeight="1">
      <c r="B35" s="10"/>
      <c r="C35" s="16" t="s">
        <v>39</v>
      </c>
      <c r="D35" s="47">
        <f>R6</f>
        <v>0</v>
      </c>
      <c r="E35" s="740"/>
      <c r="F35" s="313"/>
      <c r="G35" s="313" t="s">
        <v>13</v>
      </c>
      <c r="H35" s="313"/>
      <c r="I35" s="740"/>
      <c r="J35" s="47">
        <f>R9</f>
        <v>0</v>
      </c>
      <c r="K35" s="16" t="s">
        <v>59</v>
      </c>
      <c r="L35" s="9"/>
      <c r="M35" s="761">
        <f>M34+ACCUEIL!$B$7</f>
        <v>1.44444444444445</v>
      </c>
      <c r="N35"/>
      <c r="O35"/>
      <c r="P35" s="10"/>
      <c r="Q35" s="576" t="s">
        <v>87</v>
      </c>
      <c r="R35" s="577">
        <f>X7</f>
        <v>17</v>
      </c>
      <c r="S35" s="740"/>
      <c r="T35" s="578"/>
      <c r="U35" s="578" t="s">
        <v>13</v>
      </c>
      <c r="V35" s="578"/>
      <c r="W35" s="740"/>
      <c r="X35" s="577" t="str">
        <f>X9</f>
        <v>6</v>
      </c>
      <c r="Y35" s="576" t="s">
        <v>89</v>
      </c>
      <c r="Z35" s="9"/>
    </row>
    <row r="36" spans="2:27" ht="26.25" customHeight="1">
      <c r="B36" s="10"/>
      <c r="C36" s="47" t="s">
        <v>40</v>
      </c>
      <c r="D36" s="47" t="str">
        <f>R7</f>
        <v>5</v>
      </c>
      <c r="E36" s="740"/>
      <c r="F36" s="313"/>
      <c r="G36" s="313" t="s">
        <v>13</v>
      </c>
      <c r="H36" s="313"/>
      <c r="I36" s="740"/>
      <c r="J36" s="47">
        <f>R8</f>
        <v>30</v>
      </c>
      <c r="K36" s="16" t="s">
        <v>58</v>
      </c>
      <c r="L36" s="9"/>
      <c r="M36" s="761">
        <f>M35+ACCUEIL!$B$7</f>
        <v>1.4583333333333399</v>
      </c>
      <c r="N36"/>
      <c r="O36"/>
      <c r="P36" s="10"/>
      <c r="Q36" s="582"/>
      <c r="R36" s="583"/>
      <c r="S36" s="583"/>
      <c r="T36" s="583"/>
      <c r="U36" s="583"/>
      <c r="V36" s="583"/>
      <c r="W36" s="583"/>
      <c r="X36" s="583"/>
      <c r="Y36" s="584"/>
      <c r="Z36" s="9"/>
    </row>
    <row r="37" spans="2:27" ht="26.25" customHeight="1">
      <c r="B37" s="10"/>
      <c r="C37" s="16" t="s">
        <v>70</v>
      </c>
      <c r="D37" s="47">
        <f>R10</f>
        <v>8</v>
      </c>
      <c r="E37" s="740"/>
      <c r="F37" s="313"/>
      <c r="G37" s="313" t="s">
        <v>13</v>
      </c>
      <c r="H37" s="313"/>
      <c r="I37" s="740"/>
      <c r="J37" s="47">
        <f>R9</f>
        <v>0</v>
      </c>
      <c r="K37" s="16" t="s">
        <v>59</v>
      </c>
      <c r="L37" s="9"/>
      <c r="M37" s="761">
        <f>M36+ACCUEIL!$B$7</f>
        <v>1.4722222222222301</v>
      </c>
      <c r="N37"/>
      <c r="O37"/>
      <c r="P37" s="10"/>
      <c r="Q37" s="579" t="s">
        <v>87</v>
      </c>
      <c r="R37" s="580">
        <f>X7</f>
        <v>17</v>
      </c>
      <c r="S37" s="740"/>
      <c r="T37" s="575"/>
      <c r="U37" s="575" t="s">
        <v>13</v>
      </c>
      <c r="V37" s="575"/>
      <c r="W37" s="740"/>
      <c r="X37" s="580">
        <f>X8</f>
        <v>19</v>
      </c>
      <c r="Y37" s="579" t="s">
        <v>88</v>
      </c>
      <c r="Z37" s="9"/>
    </row>
    <row r="38" spans="2:27" ht="26.25" customHeight="1">
      <c r="B38" s="10"/>
      <c r="C38" s="16" t="s">
        <v>39</v>
      </c>
      <c r="D38" s="47">
        <f>R6</f>
        <v>0</v>
      </c>
      <c r="E38" s="740"/>
      <c r="F38" s="313"/>
      <c r="G38" s="313" t="s">
        <v>13</v>
      </c>
      <c r="H38" s="313"/>
      <c r="I38" s="740"/>
      <c r="J38" s="47">
        <f>R8</f>
        <v>30</v>
      </c>
      <c r="K38" s="16" t="s">
        <v>58</v>
      </c>
      <c r="L38" s="9"/>
      <c r="M38" s="761">
        <f>M37+ACCUEIL!$B$7</f>
        <v>1.48611111111112</v>
      </c>
      <c r="N38"/>
      <c r="O38"/>
      <c r="P38" s="10"/>
      <c r="Q38" s="16" t="s">
        <v>83</v>
      </c>
      <c r="R38" s="47" t="str">
        <f>X6</f>
        <v>2</v>
      </c>
      <c r="S38" s="740"/>
      <c r="T38" s="313"/>
      <c r="U38" s="313" t="s">
        <v>13</v>
      </c>
      <c r="V38" s="313"/>
      <c r="W38" s="740"/>
      <c r="X38" s="47" t="str">
        <f>X9</f>
        <v>6</v>
      </c>
      <c r="Y38" s="16" t="s">
        <v>89</v>
      </c>
      <c r="Z38" s="9"/>
    </row>
    <row r="39" spans="2:27" ht="26.25" customHeight="1">
      <c r="B39" s="10"/>
      <c r="C39" s="16" t="s">
        <v>70</v>
      </c>
      <c r="D39" s="47">
        <f>R10</f>
        <v>8</v>
      </c>
      <c r="E39" s="740"/>
      <c r="F39" s="313"/>
      <c r="G39" s="313" t="s">
        <v>13</v>
      </c>
      <c r="H39" s="313"/>
      <c r="I39" s="740"/>
      <c r="J39" s="47" t="str">
        <f>R7</f>
        <v>5</v>
      </c>
      <c r="K39" s="16" t="s">
        <v>40</v>
      </c>
      <c r="L39" s="9"/>
      <c r="M39" s="761">
        <f>M38+ACCUEIL!$B$7</f>
        <v>1.50000000000001</v>
      </c>
      <c r="N39"/>
      <c r="O39"/>
      <c r="P39" s="10"/>
      <c r="Q39" s="281"/>
      <c r="R39" s="148"/>
      <c r="S39" s="567"/>
      <c r="T39" s="575"/>
      <c r="U39" s="575"/>
      <c r="V39" s="575"/>
      <c r="W39" s="567"/>
      <c r="X39" s="148"/>
      <c r="Y39" s="281"/>
      <c r="Z39" s="9"/>
    </row>
    <row r="40" spans="2:27" ht="12.75">
      <c r="B40" s="120"/>
      <c r="C40" s="19"/>
      <c r="D40" s="19"/>
      <c r="E40" s="19"/>
      <c r="F40" s="19"/>
      <c r="G40" s="19"/>
      <c r="H40" s="19"/>
      <c r="I40" s="19"/>
      <c r="J40" s="19"/>
      <c r="K40" s="19"/>
      <c r="L40" s="22"/>
      <c r="N40"/>
      <c r="O40"/>
      <c r="P40" s="120"/>
      <c r="Q40" s="19"/>
      <c r="R40" s="19"/>
      <c r="S40" s="19"/>
      <c r="T40" s="19"/>
      <c r="U40" s="19"/>
      <c r="V40" s="19"/>
      <c r="W40" s="19"/>
      <c r="X40" s="19"/>
      <c r="Y40" s="19"/>
      <c r="Z40" s="22"/>
    </row>
    <row r="44" spans="2:27" ht="12.75">
      <c r="B44" s="23"/>
      <c r="C44" s="68"/>
      <c r="D44" s="69" t="str">
        <f>D5</f>
        <v>POULE A</v>
      </c>
      <c r="E44" s="70" t="s">
        <v>0</v>
      </c>
      <c r="F44" s="70" t="s">
        <v>1</v>
      </c>
      <c r="G44" s="37"/>
      <c r="H44" s="37"/>
      <c r="I44" s="68"/>
      <c r="J44" s="69" t="str">
        <f>J5</f>
        <v>POULE B</v>
      </c>
      <c r="K44" s="70" t="s">
        <v>0</v>
      </c>
      <c r="L44" s="70" t="s">
        <v>1</v>
      </c>
      <c r="M44" s="24"/>
      <c r="N44" s="24"/>
      <c r="O44" s="24"/>
      <c r="P44" s="37"/>
      <c r="Q44" s="135"/>
      <c r="R44" s="69" t="str">
        <f>R5</f>
        <v>POULE C</v>
      </c>
      <c r="S44" s="70" t="s">
        <v>0</v>
      </c>
      <c r="T44" s="70" t="s">
        <v>1</v>
      </c>
      <c r="U44" s="37"/>
      <c r="V44" s="37"/>
      <c r="W44" s="68"/>
      <c r="X44" s="69" t="str">
        <f>X5</f>
        <v>POULE D</v>
      </c>
      <c r="Y44" s="70" t="s">
        <v>0</v>
      </c>
      <c r="Z44" s="70" t="s">
        <v>1</v>
      </c>
      <c r="AA44" s="118"/>
    </row>
    <row r="45" spans="2:27" ht="26.25" customHeight="1">
      <c r="B45" s="23"/>
      <c r="C45" s="71">
        <v>1</v>
      </c>
      <c r="D45" s="711"/>
      <c r="E45" s="425"/>
      <c r="F45" s="457"/>
      <c r="G45" s="93"/>
      <c r="H45" s="93"/>
      <c r="I45" s="71">
        <v>1</v>
      </c>
      <c r="J45" s="711"/>
      <c r="K45" s="425"/>
      <c r="L45" s="457"/>
      <c r="M45" s="24"/>
      <c r="N45" s="24"/>
      <c r="O45" s="24"/>
      <c r="P45" s="55"/>
      <c r="Q45" s="16">
        <v>1</v>
      </c>
      <c r="R45" s="711"/>
      <c r="S45" s="425"/>
      <c r="T45" s="457"/>
      <c r="U45" s="93"/>
      <c r="V45" s="93"/>
      <c r="W45" s="71">
        <v>1</v>
      </c>
      <c r="X45" s="711"/>
      <c r="Y45" s="425"/>
      <c r="Z45" s="457"/>
      <c r="AA45" s="93"/>
    </row>
    <row r="46" spans="2:27" ht="26.25" customHeight="1">
      <c r="B46" s="23"/>
      <c r="C46" s="71">
        <v>2</v>
      </c>
      <c r="D46" s="711"/>
      <c r="E46" s="425"/>
      <c r="F46" s="457"/>
      <c r="G46" s="93"/>
      <c r="H46" s="93"/>
      <c r="I46" s="71">
        <v>2</v>
      </c>
      <c r="J46" s="711"/>
      <c r="K46" s="425"/>
      <c r="L46" s="457"/>
      <c r="M46" s="24"/>
      <c r="N46" s="24"/>
      <c r="O46" s="24"/>
      <c r="P46" s="55"/>
      <c r="Q46" s="16">
        <v>2</v>
      </c>
      <c r="R46" s="711"/>
      <c r="S46" s="425"/>
      <c r="T46" s="457"/>
      <c r="U46" s="93"/>
      <c r="V46" s="93"/>
      <c r="W46" s="71">
        <v>2</v>
      </c>
      <c r="X46" s="711"/>
      <c r="Y46" s="425"/>
      <c r="Z46" s="457"/>
      <c r="AA46" s="93"/>
    </row>
    <row r="47" spans="2:27" ht="26.25" customHeight="1">
      <c r="B47" s="23"/>
      <c r="C47" s="71">
        <v>3</v>
      </c>
      <c r="D47" s="711"/>
      <c r="E47" s="425"/>
      <c r="F47" s="457"/>
      <c r="G47" s="93"/>
      <c r="H47" s="93"/>
      <c r="I47" s="71">
        <v>3</v>
      </c>
      <c r="J47" s="711"/>
      <c r="K47" s="425"/>
      <c r="L47" s="457"/>
      <c r="M47" s="24"/>
      <c r="N47" s="24"/>
      <c r="O47" s="24"/>
      <c r="P47" s="55"/>
      <c r="Q47" s="16">
        <v>3</v>
      </c>
      <c r="R47" s="711"/>
      <c r="S47" s="425"/>
      <c r="T47" s="457"/>
      <c r="U47" s="93"/>
      <c r="V47" s="93"/>
      <c r="W47" s="71">
        <v>3</v>
      </c>
      <c r="X47" s="711"/>
      <c r="Y47" s="425"/>
      <c r="Z47" s="457"/>
      <c r="AA47" s="93"/>
    </row>
    <row r="48" spans="2:27" ht="26.25" customHeight="1">
      <c r="B48" s="23"/>
      <c r="C48" s="71">
        <v>4</v>
      </c>
      <c r="D48" s="711"/>
      <c r="E48" s="425"/>
      <c r="F48" s="457"/>
      <c r="G48" s="93"/>
      <c r="H48" s="93"/>
      <c r="I48" s="71">
        <v>4</v>
      </c>
      <c r="J48" s="711"/>
      <c r="K48" s="425"/>
      <c r="L48" s="457"/>
      <c r="M48" s="24"/>
      <c r="N48" s="24"/>
      <c r="O48" s="24"/>
      <c r="P48" s="55"/>
      <c r="Q48" s="16">
        <v>4</v>
      </c>
      <c r="R48" s="711"/>
      <c r="S48" s="425"/>
      <c r="T48" s="457"/>
      <c r="U48" s="93"/>
      <c r="V48" s="93"/>
      <c r="W48" s="71">
        <v>4</v>
      </c>
      <c r="X48" s="711"/>
      <c r="Y48" s="425"/>
      <c r="Z48" s="457"/>
      <c r="AA48" s="93"/>
    </row>
    <row r="49" spans="1:35" ht="26.25" customHeight="1">
      <c r="B49" s="23"/>
      <c r="C49" s="71">
        <v>5</v>
      </c>
      <c r="D49" s="711"/>
      <c r="E49" s="425"/>
      <c r="F49" s="457"/>
      <c r="G49" s="76"/>
      <c r="H49" s="76"/>
      <c r="I49" s="47">
        <v>5</v>
      </c>
      <c r="J49" s="711"/>
      <c r="K49" s="425"/>
      <c r="L49" s="457"/>
      <c r="M49" s="24"/>
      <c r="N49" s="24"/>
      <c r="O49" s="24"/>
      <c r="Q49" s="47">
        <v>5</v>
      </c>
      <c r="R49" s="711"/>
      <c r="S49" s="425"/>
      <c r="T49" s="457"/>
      <c r="U49" s="76"/>
      <c r="V49" s="76"/>
      <c r="W49" s="76"/>
      <c r="X49" s="72"/>
      <c r="Y49" s="95"/>
      <c r="Z49" s="95"/>
    </row>
    <row r="50" spans="1:35" ht="26.25" customHeight="1">
      <c r="B50" s="23"/>
      <c r="C50" s="211"/>
      <c r="D50" s="72"/>
      <c r="E50" s="72"/>
      <c r="F50" s="72"/>
      <c r="G50" s="76"/>
      <c r="H50" s="76"/>
      <c r="I50" s="76"/>
      <c r="J50" s="72"/>
      <c r="K50" s="72"/>
      <c r="L50" s="83"/>
      <c r="M50" s="24"/>
      <c r="N50" s="24"/>
      <c r="O50" s="24"/>
      <c r="Q50" s="76"/>
      <c r="R50" s="72"/>
      <c r="S50" s="72"/>
      <c r="T50" s="72"/>
      <c r="U50" s="76"/>
      <c r="V50" s="76"/>
      <c r="W50" s="76"/>
      <c r="X50" s="72"/>
      <c r="Y50" s="95"/>
      <c r="Z50" s="95"/>
    </row>
    <row r="51" spans="1:35" ht="12.75">
      <c r="B51" s="23"/>
      <c r="C51" s="211"/>
      <c r="D51" s="72"/>
      <c r="E51" s="72"/>
      <c r="F51" s="72"/>
      <c r="G51" s="76"/>
      <c r="H51" s="76"/>
      <c r="I51" s="76"/>
      <c r="J51" s="72"/>
      <c r="K51" s="72"/>
      <c r="L51" s="83"/>
      <c r="M51" s="24"/>
      <c r="N51" s="24"/>
      <c r="O51" s="24"/>
      <c r="Q51" s="76"/>
      <c r="R51" s="72"/>
      <c r="S51" s="72"/>
      <c r="T51" s="72"/>
      <c r="U51" s="76"/>
      <c r="V51" s="76"/>
      <c r="W51" s="76"/>
      <c r="X51" s="72"/>
      <c r="Y51" s="95"/>
      <c r="Z51" s="95"/>
    </row>
    <row r="52" spans="1:35" ht="12.75">
      <c r="B52" s="23"/>
      <c r="C52" s="79"/>
      <c r="D52" s="80"/>
      <c r="E52" s="80"/>
      <c r="F52" s="80"/>
      <c r="G52" s="80" t="s">
        <v>63</v>
      </c>
      <c r="H52" s="80"/>
      <c r="I52" s="80"/>
      <c r="J52" s="82"/>
      <c r="K52" s="72"/>
      <c r="L52" s="26"/>
      <c r="M52" s="27" t="s">
        <v>15</v>
      </c>
      <c r="N52" s="84" t="s">
        <v>0</v>
      </c>
      <c r="O52" s="84" t="s">
        <v>1</v>
      </c>
      <c r="P52" s="29"/>
      <c r="Q52" s="31"/>
      <c r="R52" s="27" t="s">
        <v>17</v>
      </c>
      <c r="S52" s="84" t="s">
        <v>0</v>
      </c>
      <c r="T52" s="84" t="s">
        <v>1</v>
      </c>
      <c r="V52" s="32"/>
      <c r="W52" s="338"/>
      <c r="X52" s="27" t="s">
        <v>57</v>
      </c>
      <c r="Y52" s="84" t="s">
        <v>0</v>
      </c>
      <c r="Z52" s="84" t="s">
        <v>1</v>
      </c>
    </row>
    <row r="53" spans="1:35" ht="28.5" customHeight="1">
      <c r="B53" s="23"/>
      <c r="C53" s="84" t="s">
        <v>20</v>
      </c>
      <c r="D53" s="527" t="s">
        <v>20</v>
      </c>
      <c r="E53" s="117"/>
      <c r="F53" s="117"/>
      <c r="G53" s="88" t="s">
        <v>29</v>
      </c>
      <c r="H53" s="242"/>
      <c r="I53" s="243"/>
      <c r="J53" s="528" t="s">
        <v>21</v>
      </c>
      <c r="K53" s="72"/>
      <c r="L53" s="89" t="s">
        <v>3</v>
      </c>
      <c r="M53" s="548" t="s">
        <v>3</v>
      </c>
      <c r="N53" s="339">
        <f>CL($E$65,$I$65)+CL($E$71,$I$71)+CL($E$94,$I$94)</f>
        <v>0</v>
      </c>
      <c r="O53" s="339">
        <f>$E$65-$I$65+$E$71-$I$71+$E$94-$I$94</f>
        <v>0</v>
      </c>
      <c r="Q53" s="47" t="s">
        <v>7</v>
      </c>
      <c r="R53" s="566" t="s">
        <v>224</v>
      </c>
      <c r="S53" s="340">
        <f>CL($S$70,$W$70)+CL($E$85,$I$85)+CL($E$93,$I$93)</f>
        <v>0</v>
      </c>
      <c r="T53" s="340">
        <f>$S$70-$W$70+$E$85-$I$85+$E$93-$I$93</f>
        <v>0</v>
      </c>
      <c r="U53" s="76"/>
      <c r="V53" s="76"/>
      <c r="W53" s="47" t="s">
        <v>19</v>
      </c>
      <c r="X53" s="566" t="s">
        <v>19</v>
      </c>
      <c r="Y53" s="342">
        <f>CL($E$74,$I$74)+CL($S$85,$W$85)</f>
        <v>0</v>
      </c>
      <c r="Z53" s="341">
        <f>$E$74-$I$74+$S$85-$W$85</f>
        <v>0</v>
      </c>
      <c r="AA53" s="548"/>
      <c r="AB53" s="638"/>
      <c r="AC53" s="638"/>
      <c r="AD53" s="566"/>
      <c r="AE53" s="639"/>
      <c r="AF53" s="639"/>
      <c r="AG53" s="566"/>
      <c r="AH53" s="641"/>
      <c r="AI53" s="640"/>
    </row>
    <row r="54" spans="1:35" ht="28.5" customHeight="1">
      <c r="B54" s="23"/>
      <c r="C54" s="84" t="s">
        <v>21</v>
      </c>
      <c r="D54" s="527" t="s">
        <v>22</v>
      </c>
      <c r="E54" s="117"/>
      <c r="F54" s="117"/>
      <c r="G54" s="88" t="s">
        <v>30</v>
      </c>
      <c r="H54" s="242"/>
      <c r="I54" s="243"/>
      <c r="J54" s="528" t="s">
        <v>23</v>
      </c>
      <c r="K54" s="72"/>
      <c r="L54" s="89" t="s">
        <v>4</v>
      </c>
      <c r="M54" s="548" t="s">
        <v>4</v>
      </c>
      <c r="N54" s="339">
        <f>CL($I$65,$E$65)+CL($S$71,$W$71)+CL($S$94,$W$94)</f>
        <v>0</v>
      </c>
      <c r="O54" s="339">
        <f>$I$65-$E$65+$S$71-$W$71+$S$94-$W$94</f>
        <v>0</v>
      </c>
      <c r="Q54" s="47" t="s">
        <v>8</v>
      </c>
      <c r="R54" s="566" t="s">
        <v>225</v>
      </c>
      <c r="S54" s="340">
        <f>CL($I$85,$E$85)+CL($E$70,$I$70)+CL($S$93,$W$93)</f>
        <v>0</v>
      </c>
      <c r="T54" s="341">
        <f>$E$70-$I$70+$I$85-$E$85+$S$93-$W$93</f>
        <v>0</v>
      </c>
      <c r="U54" s="76"/>
      <c r="V54" s="76"/>
      <c r="W54" s="47" t="s">
        <v>18</v>
      </c>
      <c r="X54" s="566" t="s">
        <v>18</v>
      </c>
      <c r="Y54" s="342">
        <f>CL($W$85,$S$85)+CL($E$74,$I$74)</f>
        <v>0</v>
      </c>
      <c r="Z54" s="341">
        <f>$W$85-$S$85+$E$74-$I$74</f>
        <v>0</v>
      </c>
      <c r="AA54" s="548"/>
      <c r="AB54" s="638"/>
      <c r="AC54" s="638"/>
      <c r="AD54" s="566"/>
      <c r="AE54" s="639"/>
      <c r="AF54" s="640"/>
      <c r="AG54" s="566"/>
      <c r="AH54" s="641"/>
      <c r="AI54" s="640"/>
    </row>
    <row r="55" spans="1:35" ht="28.5" customHeight="1">
      <c r="B55" s="23"/>
      <c r="C55" s="84" t="s">
        <v>60</v>
      </c>
      <c r="D55" s="527" t="s">
        <v>24</v>
      </c>
      <c r="E55" s="117"/>
      <c r="F55" s="117"/>
      <c r="G55" s="88" t="s">
        <v>22</v>
      </c>
      <c r="H55" s="242"/>
      <c r="I55" s="243"/>
      <c r="J55" s="528" t="s">
        <v>25</v>
      </c>
      <c r="K55" s="72"/>
      <c r="L55" s="89" t="s">
        <v>5</v>
      </c>
      <c r="M55" s="548" t="s">
        <v>5</v>
      </c>
      <c r="N55" s="339">
        <f>CL($S$65,$W$65)+CL($I$71,$E$71)+CL($W$94,$S$94)</f>
        <v>0</v>
      </c>
      <c r="O55" s="339">
        <f>$S$65-$W$65+$I$71-$E$71+$W$94-$S$94</f>
        <v>0</v>
      </c>
      <c r="Q55" s="47" t="s">
        <v>9</v>
      </c>
      <c r="R55" s="566" t="s">
        <v>226</v>
      </c>
      <c r="S55" s="340">
        <f>CL($W$70,$S$70)+CL($W$93,$S$93)+CL($S$74,$W$74)</f>
        <v>0</v>
      </c>
      <c r="T55" s="340">
        <f>$W$70-$S$70+$W$93-$S$93+$S$74-$W$74</f>
        <v>0</v>
      </c>
      <c r="U55" s="76"/>
      <c r="V55" s="76"/>
      <c r="W55" s="47" t="s">
        <v>39</v>
      </c>
      <c r="X55" s="566" t="s">
        <v>39</v>
      </c>
      <c r="Y55" s="342">
        <f>CL($W$85,$S$85)+CL($S$89,$W$89)</f>
        <v>0</v>
      </c>
      <c r="Z55" s="341">
        <f>$W$85-$S$85+$S$89-$W$85</f>
        <v>0</v>
      </c>
      <c r="AA55" s="548"/>
      <c r="AB55" s="638"/>
      <c r="AC55" s="638"/>
      <c r="AD55" s="566"/>
      <c r="AE55" s="639"/>
      <c r="AF55" s="639"/>
      <c r="AG55" s="566"/>
      <c r="AH55" s="641"/>
      <c r="AI55" s="640"/>
    </row>
    <row r="56" spans="1:35" ht="28.5" customHeight="1">
      <c r="B56" s="23"/>
      <c r="C56" s="84" t="s">
        <v>80</v>
      </c>
      <c r="D56" s="527" t="s">
        <v>26</v>
      </c>
      <c r="E56" s="117"/>
      <c r="F56" s="117"/>
      <c r="G56" s="88" t="s">
        <v>23</v>
      </c>
      <c r="H56" s="242"/>
      <c r="I56" s="243"/>
      <c r="J56" s="528" t="s">
        <v>27</v>
      </c>
      <c r="K56" s="72"/>
      <c r="L56" s="89" t="s">
        <v>6</v>
      </c>
      <c r="M56" s="548" t="s">
        <v>6</v>
      </c>
      <c r="N56" s="339">
        <f>CL($W$65,$S$65)+CL($W$71,$S$71)+CL($I$94,$E$94)</f>
        <v>0</v>
      </c>
      <c r="O56" s="339">
        <f>$W$65-$S$65+$W$71-$S$71+$I$94-$E$94</f>
        <v>0</v>
      </c>
      <c r="Q56" s="47" t="s">
        <v>10</v>
      </c>
      <c r="R56" s="566" t="s">
        <v>227</v>
      </c>
      <c r="S56" s="340">
        <f>CL($I$93,$E$93)+CL($I$70,$E$70)+CL($W$74,$S$74)</f>
        <v>0</v>
      </c>
      <c r="T56" s="340">
        <f>$I$93-$E$93+$I$70-$E$70+$W$74-$S$74</f>
        <v>0</v>
      </c>
      <c r="U56" s="76"/>
      <c r="V56" s="76"/>
      <c r="W56" s="76"/>
      <c r="X56" s="72"/>
      <c r="Y56" s="77"/>
      <c r="Z56" s="78"/>
      <c r="AA56" s="548"/>
      <c r="AB56" s="638"/>
      <c r="AC56" s="638"/>
      <c r="AD56" s="566"/>
      <c r="AE56" s="639"/>
      <c r="AF56" s="639"/>
      <c r="AG56" s="455"/>
      <c r="AH56" s="455"/>
      <c r="AI56" s="455"/>
    </row>
    <row r="57" spans="1:35" ht="12.75">
      <c r="B57" s="23"/>
      <c r="C57" s="29"/>
      <c r="D57" s="72"/>
      <c r="E57" s="73"/>
      <c r="F57" s="73"/>
      <c r="G57" s="74"/>
      <c r="H57" s="73"/>
      <c r="I57" s="75"/>
      <c r="J57" s="72"/>
      <c r="K57" s="72"/>
      <c r="L57" s="83"/>
      <c r="M57" s="83"/>
      <c r="N57" s="78"/>
      <c r="O57" s="78"/>
      <c r="Q57" s="76"/>
      <c r="R57" s="72"/>
      <c r="S57" s="343"/>
      <c r="T57" s="78"/>
      <c r="U57" s="76"/>
      <c r="V57" s="76"/>
      <c r="W57" s="76"/>
      <c r="X57" s="72"/>
      <c r="Y57" s="77"/>
      <c r="Z57" s="78"/>
      <c r="AA57" s="455"/>
      <c r="AB57" s="455"/>
      <c r="AC57" s="455"/>
    </row>
    <row r="58" spans="1:35">
      <c r="B58" s="23"/>
      <c r="C58" s="29"/>
      <c r="D58" s="467"/>
      <c r="E58" s="343"/>
      <c r="F58" s="343"/>
      <c r="G58" s="468"/>
      <c r="H58" s="343"/>
      <c r="I58" s="77"/>
      <c r="K58" s="467"/>
      <c r="L58" s="463"/>
      <c r="M58" s="463"/>
      <c r="N58" s="78"/>
      <c r="O58" s="78"/>
      <c r="P58" s="469"/>
      <c r="Q58" s="343"/>
      <c r="R58" s="423"/>
      <c r="S58" s="139"/>
      <c r="T58" s="36"/>
      <c r="U58" s="28"/>
      <c r="V58" s="462"/>
      <c r="W58" s="462"/>
      <c r="Y58" s="77"/>
      <c r="Z58" s="78"/>
      <c r="AA58" s="835"/>
      <c r="AB58" s="456"/>
      <c r="AC58" s="456"/>
    </row>
    <row r="59" spans="1:35" ht="18.75" customHeight="1">
      <c r="B59" s="23"/>
      <c r="C59" s="211"/>
      <c r="D59" s="72"/>
      <c r="E59" s="72"/>
      <c r="F59" s="72"/>
      <c r="G59" s="76"/>
      <c r="H59" s="76"/>
      <c r="I59" s="76"/>
      <c r="J59" s="72"/>
      <c r="K59" s="72"/>
      <c r="L59" s="83"/>
      <c r="M59" s="24"/>
      <c r="N59" s="24"/>
      <c r="O59" s="24"/>
      <c r="Q59" s="76"/>
      <c r="R59" s="72"/>
      <c r="S59" s="72"/>
      <c r="T59" s="72"/>
      <c r="U59" s="76"/>
      <c r="V59" s="76"/>
      <c r="W59" s="76"/>
      <c r="X59" s="72"/>
      <c r="Y59" s="95"/>
      <c r="Z59" s="95"/>
      <c r="AA59" s="835"/>
      <c r="AB59" s="456"/>
      <c r="AC59" s="842"/>
    </row>
    <row r="60" spans="1:35" ht="18.75" customHeight="1">
      <c r="A60" s="123"/>
      <c r="B60" s="244"/>
      <c r="C60" s="244"/>
      <c r="D60" s="216"/>
      <c r="E60" s="216"/>
      <c r="F60" s="216"/>
      <c r="G60" s="181"/>
      <c r="H60" s="181"/>
      <c r="I60" s="181"/>
      <c r="J60" s="216"/>
      <c r="K60" s="216"/>
      <c r="L60" s="214"/>
      <c r="M60" s="24"/>
      <c r="N60" s="24"/>
      <c r="O60" s="344"/>
      <c r="P60" s="181"/>
      <c r="Q60" s="181"/>
      <c r="R60" s="216"/>
      <c r="S60" s="216"/>
      <c r="T60" s="216"/>
      <c r="U60" s="181"/>
      <c r="V60" s="181"/>
      <c r="W60" s="181"/>
      <c r="X60" s="216"/>
      <c r="Y60" s="233"/>
      <c r="Z60" s="841"/>
      <c r="AA60" s="835"/>
      <c r="AB60" s="456"/>
      <c r="AC60" s="456"/>
    </row>
    <row r="61" spans="1:35">
      <c r="A61" s="10"/>
      <c r="B61" s="211"/>
      <c r="C61" s="92"/>
      <c r="D61" s="92"/>
      <c r="E61" s="93"/>
      <c r="F61" s="92"/>
      <c r="G61" s="447" t="str">
        <f>ACCUEIL!$D$6</f>
        <v>san siro</v>
      </c>
      <c r="H61" s="92"/>
      <c r="I61" s="92"/>
      <c r="J61" s="92"/>
      <c r="K61" s="92"/>
      <c r="L61" s="98"/>
      <c r="M61" s="38"/>
      <c r="N61" s="38"/>
      <c r="O61" s="99"/>
      <c r="P61" s="7"/>
      <c r="Q61" s="7"/>
      <c r="R61" s="92"/>
      <c r="S61" s="93"/>
      <c r="T61" s="92"/>
      <c r="U61" s="447" t="str">
        <f>ACCUEIL!$D$7</f>
        <v>TERRAIN 2</v>
      </c>
      <c r="V61" s="92"/>
      <c r="W61" s="92"/>
      <c r="X61" s="92"/>
      <c r="Y61" s="93"/>
      <c r="Z61" s="93"/>
      <c r="AA61" s="835"/>
      <c r="AB61" s="456"/>
      <c r="AC61" s="456"/>
    </row>
    <row r="62" spans="1:35" ht="12.75">
      <c r="A62" s="10"/>
      <c r="B62" s="211"/>
      <c r="C62" s="15"/>
      <c r="D62" s="15"/>
      <c r="F62" s="15"/>
      <c r="G62" s="97" t="s">
        <v>63</v>
      </c>
      <c r="H62" s="15"/>
      <c r="I62" s="15"/>
      <c r="J62" s="15"/>
      <c r="K62" s="15"/>
      <c r="L62" s="98"/>
      <c r="M62" s="38" t="s">
        <v>12</v>
      </c>
      <c r="N62" s="38"/>
      <c r="O62" s="99"/>
      <c r="P62" s="7"/>
      <c r="Q62" s="8"/>
      <c r="R62" s="15"/>
      <c r="T62" s="15"/>
      <c r="V62" s="15"/>
      <c r="W62" s="15"/>
      <c r="X62" s="15"/>
      <c r="Z62" s="93"/>
      <c r="AA62" s="643"/>
      <c r="AB62" s="643"/>
      <c r="AC62" s="643"/>
    </row>
    <row r="63" spans="1:35" ht="28.5" customHeight="1">
      <c r="A63" s="10"/>
      <c r="B63" s="70">
        <v>1</v>
      </c>
      <c r="C63" s="102" t="s">
        <v>20</v>
      </c>
      <c r="D63" s="529" t="str">
        <f>D53</f>
        <v>1A</v>
      </c>
      <c r="E63" s="740"/>
      <c r="F63" s="104"/>
      <c r="G63" s="105" t="s">
        <v>13</v>
      </c>
      <c r="H63" s="104"/>
      <c r="I63" s="740"/>
      <c r="J63" s="529" t="str">
        <f>J53</f>
        <v>1B</v>
      </c>
      <c r="K63" s="102" t="s">
        <v>29</v>
      </c>
      <c r="L63" s="98"/>
      <c r="M63" s="755">
        <f>ACCUEIL!$B$9</f>
        <v>1.5833333333333299</v>
      </c>
      <c r="N63" s="38"/>
      <c r="O63" s="99"/>
      <c r="P63" s="70">
        <v>2</v>
      </c>
      <c r="Q63" s="102" t="s">
        <v>21</v>
      </c>
      <c r="R63" s="529" t="str">
        <f>D54</f>
        <v>2A</v>
      </c>
      <c r="S63" s="740"/>
      <c r="T63" s="104"/>
      <c r="U63" s="105" t="s">
        <v>13</v>
      </c>
      <c r="V63" s="104"/>
      <c r="W63" s="740"/>
      <c r="X63" s="529" t="str">
        <f>J54</f>
        <v>2B</v>
      </c>
      <c r="Y63" s="102" t="s">
        <v>30</v>
      </c>
      <c r="Z63" s="93"/>
      <c r="AA63" s="835"/>
      <c r="AB63" s="843"/>
      <c r="AC63" s="842"/>
    </row>
    <row r="64" spans="1:35" ht="19.5" hidden="1" customHeight="1">
      <c r="A64" s="10"/>
      <c r="B64" s="70"/>
      <c r="C64" s="834"/>
      <c r="D64" s="837" t="s">
        <v>290</v>
      </c>
      <c r="E64" s="740"/>
      <c r="F64" s="104"/>
      <c r="G64" s="105"/>
      <c r="H64" s="104"/>
      <c r="I64" s="740"/>
      <c r="J64" s="837" t="s">
        <v>290</v>
      </c>
      <c r="K64" s="102"/>
      <c r="L64" s="98"/>
      <c r="M64" s="755"/>
      <c r="N64" s="38"/>
      <c r="O64" s="99"/>
      <c r="P64" s="70"/>
      <c r="Q64" s="834"/>
      <c r="R64" s="837" t="s">
        <v>290</v>
      </c>
      <c r="S64" s="740"/>
      <c r="T64" s="104"/>
      <c r="U64" s="105"/>
      <c r="V64" s="104"/>
      <c r="W64" s="740"/>
      <c r="X64" s="837" t="s">
        <v>290</v>
      </c>
      <c r="Y64" s="102"/>
      <c r="Z64" s="93"/>
      <c r="AA64" s="835"/>
      <c r="AB64" s="843"/>
      <c r="AC64" s="842"/>
    </row>
    <row r="65" spans="1:29" ht="28.5" customHeight="1">
      <c r="A65" s="217"/>
      <c r="B65" s="70" t="s">
        <v>3</v>
      </c>
      <c r="C65" s="172"/>
      <c r="D65" s="530" t="str">
        <f>M53</f>
        <v>A</v>
      </c>
      <c r="E65" s="740"/>
      <c r="F65" s="104"/>
      <c r="G65" s="105" t="s">
        <v>13</v>
      </c>
      <c r="H65" s="104"/>
      <c r="I65" s="740"/>
      <c r="J65" s="529" t="str">
        <f>M54</f>
        <v>B</v>
      </c>
      <c r="K65" s="70" t="s">
        <v>4</v>
      </c>
      <c r="L65" s="107"/>
      <c r="M65" s="755">
        <f>M63+ACCUEIL!$B$10</f>
        <v>1.5972222222222201</v>
      </c>
      <c r="N65" s="46"/>
      <c r="O65" s="345"/>
      <c r="P65" s="236"/>
      <c r="Q65" s="70" t="s">
        <v>5</v>
      </c>
      <c r="R65" s="530" t="str">
        <f>M55</f>
        <v>C</v>
      </c>
      <c r="S65" s="740"/>
      <c r="T65" s="109">
        <v>0</v>
      </c>
      <c r="U65" s="109" t="s">
        <v>13</v>
      </c>
      <c r="V65" s="109">
        <v>3</v>
      </c>
      <c r="W65" s="740"/>
      <c r="X65" s="529" t="str">
        <f>M56</f>
        <v>D</v>
      </c>
      <c r="Y65" s="70" t="s">
        <v>6</v>
      </c>
      <c r="Z65" s="93"/>
      <c r="AA65" s="835"/>
      <c r="AB65" s="843"/>
      <c r="AC65" s="842"/>
    </row>
    <row r="66" spans="1:29">
      <c r="A66" s="217"/>
      <c r="G66" s="97" t="s">
        <v>28</v>
      </c>
      <c r="L66" s="107"/>
      <c r="M66" s="760"/>
      <c r="N66" s="24"/>
      <c r="O66" s="184"/>
      <c r="P66" s="236"/>
      <c r="Q66"/>
      <c r="U66" s="97" t="s">
        <v>28</v>
      </c>
      <c r="Z66" s="93"/>
      <c r="AA66" s="835"/>
      <c r="AB66" s="843"/>
      <c r="AC66" s="842"/>
    </row>
    <row r="67" spans="1:29" ht="12.75">
      <c r="A67" s="217"/>
      <c r="B67" s="16">
        <v>7</v>
      </c>
      <c r="C67" s="250"/>
      <c r="D67" s="218" t="s">
        <v>64</v>
      </c>
      <c r="E67" s="218"/>
      <c r="F67" s="218"/>
      <c r="G67" s="218"/>
      <c r="H67" s="218"/>
      <c r="I67" s="218"/>
      <c r="J67" s="218" t="s">
        <v>65</v>
      </c>
      <c r="K67" s="112"/>
      <c r="L67" s="107"/>
      <c r="M67" s="760"/>
      <c r="N67" s="24"/>
      <c r="O67" s="184"/>
      <c r="P67" s="16">
        <v>8</v>
      </c>
      <c r="Q67" s="68"/>
      <c r="R67" s="218" t="s">
        <v>67</v>
      </c>
      <c r="S67" s="218"/>
      <c r="T67" s="218"/>
      <c r="U67" s="218"/>
      <c r="V67" s="218"/>
      <c r="W67" s="218"/>
      <c r="X67" s="218" t="s">
        <v>68</v>
      </c>
      <c r="Y67" s="112"/>
      <c r="Z67" s="9"/>
    </row>
    <row r="68" spans="1:29" ht="27.75" customHeight="1">
      <c r="A68" s="10"/>
      <c r="B68" s="70" t="s">
        <v>66</v>
      </c>
      <c r="C68" s="251"/>
      <c r="D68" s="532"/>
      <c r="E68" s="740"/>
      <c r="F68" s="104"/>
      <c r="G68" s="105" t="s">
        <v>13</v>
      </c>
      <c r="H68" s="104"/>
      <c r="I68" s="740"/>
      <c r="J68" s="533"/>
      <c r="K68" s="106"/>
      <c r="L68" s="107"/>
      <c r="M68" s="755">
        <f>M65+ACCUEIL!$B$10</f>
        <v>1.6111111111111101</v>
      </c>
      <c r="N68" s="24"/>
      <c r="O68" s="184"/>
      <c r="P68" s="70" t="s">
        <v>69</v>
      </c>
      <c r="Q68" s="251"/>
      <c r="R68" s="532"/>
      <c r="S68" s="740"/>
      <c r="T68" s="104"/>
      <c r="U68" s="105" t="s">
        <v>13</v>
      </c>
      <c r="V68" s="104"/>
      <c r="W68" s="740"/>
      <c r="X68" s="533"/>
      <c r="Y68" s="106"/>
      <c r="Z68" s="9"/>
    </row>
    <row r="69" spans="1:29" ht="19.5" hidden="1" customHeight="1">
      <c r="A69" s="10"/>
      <c r="B69" s="70"/>
      <c r="C69" s="834"/>
      <c r="D69" s="837" t="s">
        <v>290</v>
      </c>
      <c r="E69" s="740"/>
      <c r="F69" s="104"/>
      <c r="G69" s="105"/>
      <c r="H69" s="104"/>
      <c r="I69" s="740"/>
      <c r="J69" s="837" t="s">
        <v>290</v>
      </c>
      <c r="K69" s="102"/>
      <c r="L69" s="107"/>
      <c r="M69" s="755"/>
      <c r="N69" s="24"/>
      <c r="O69" s="184"/>
      <c r="P69" s="70"/>
      <c r="Q69" s="834"/>
      <c r="R69" s="837" t="s">
        <v>290</v>
      </c>
      <c r="S69" s="740"/>
      <c r="T69" s="104"/>
      <c r="U69" s="105"/>
      <c r="V69" s="104"/>
      <c r="W69" s="740"/>
      <c r="X69" s="837" t="s">
        <v>290</v>
      </c>
      <c r="Y69" s="102"/>
      <c r="Z69" s="9"/>
    </row>
    <row r="70" spans="1:29" ht="27.75" customHeight="1">
      <c r="A70" s="10"/>
      <c r="C70" s="70" t="s">
        <v>8</v>
      </c>
      <c r="D70" s="529" t="str">
        <f>R54</f>
        <v>FF</v>
      </c>
      <c r="E70" s="740"/>
      <c r="F70" s="109"/>
      <c r="G70" s="109" t="s">
        <v>13</v>
      </c>
      <c r="H70" s="109"/>
      <c r="I70" s="740"/>
      <c r="J70" s="529" t="str">
        <f>R56</f>
        <v>HH</v>
      </c>
      <c r="K70" s="70" t="s">
        <v>10</v>
      </c>
      <c r="L70" s="9"/>
      <c r="M70" s="755">
        <f>M71+ACCUEIL!$B$10</f>
        <v>1.6388888888888899</v>
      </c>
      <c r="N70" s="24"/>
      <c r="O70" s="184"/>
      <c r="P70" s="236"/>
      <c r="Q70" s="70" t="s">
        <v>7</v>
      </c>
      <c r="R70" s="529" t="str">
        <f>R53</f>
        <v>EE</v>
      </c>
      <c r="S70" s="740"/>
      <c r="T70" s="109"/>
      <c r="U70" s="109" t="s">
        <v>13</v>
      </c>
      <c r="V70" s="109"/>
      <c r="W70" s="740"/>
      <c r="X70" s="529" t="str">
        <f>R55</f>
        <v>GG</v>
      </c>
      <c r="Y70" s="70" t="s">
        <v>9</v>
      </c>
      <c r="Z70" s="9"/>
    </row>
    <row r="71" spans="1:29" ht="27.75" customHeight="1">
      <c r="A71" s="10"/>
      <c r="C71" s="70" t="s">
        <v>3</v>
      </c>
      <c r="D71" s="529" t="str">
        <f>M53</f>
        <v>A</v>
      </c>
      <c r="E71" s="740"/>
      <c r="F71" s="109">
        <v>1</v>
      </c>
      <c r="G71" s="109" t="s">
        <v>13</v>
      </c>
      <c r="H71" s="109">
        <v>2</v>
      </c>
      <c r="I71" s="740"/>
      <c r="J71" s="529" t="str">
        <f>M55</f>
        <v>C</v>
      </c>
      <c r="K71" s="70" t="s">
        <v>5</v>
      </c>
      <c r="L71" s="9"/>
      <c r="M71" s="755">
        <f>M68+ACCUEIL!$B$10</f>
        <v>1.625</v>
      </c>
      <c r="N71" s="24"/>
      <c r="O71" s="184"/>
      <c r="P71" s="236"/>
      <c r="Q71" s="70" t="s">
        <v>4</v>
      </c>
      <c r="R71" s="529" t="str">
        <f>M54</f>
        <v>B</v>
      </c>
      <c r="S71" s="740"/>
      <c r="T71" s="109"/>
      <c r="U71" s="109" t="s">
        <v>13</v>
      </c>
      <c r="V71" s="109"/>
      <c r="W71" s="740"/>
      <c r="X71" s="529" t="str">
        <f>M56</f>
        <v>D</v>
      </c>
      <c r="Y71" s="70" t="s">
        <v>6</v>
      </c>
      <c r="Z71" s="9"/>
    </row>
    <row r="72" spans="1:29" ht="7.5" customHeight="1">
      <c r="M72" s="759"/>
    </row>
    <row r="73" spans="1:29" ht="6" customHeight="1">
      <c r="A73" s="10"/>
      <c r="L73" s="9"/>
      <c r="M73" s="761"/>
      <c r="N73" s="24"/>
      <c r="O73" s="184"/>
      <c r="Z73" s="9"/>
    </row>
    <row r="74" spans="1:29" ht="28.5" customHeight="1">
      <c r="A74" s="10"/>
      <c r="C74" s="70" t="s">
        <v>19</v>
      </c>
      <c r="D74" s="530" t="str">
        <f>X53</f>
        <v>J</v>
      </c>
      <c r="E74" s="740"/>
      <c r="F74" s="109"/>
      <c r="G74" s="109" t="s">
        <v>13</v>
      </c>
      <c r="H74" s="109"/>
      <c r="I74" s="740"/>
      <c r="J74" s="529" t="str">
        <f>X54</f>
        <v>I</v>
      </c>
      <c r="K74" s="70" t="s">
        <v>18</v>
      </c>
      <c r="L74" s="9"/>
      <c r="M74" s="755">
        <f>M70+ACCUEIL!$B$10</f>
        <v>1.6527777777777799</v>
      </c>
      <c r="N74" s="24"/>
      <c r="O74" s="184"/>
      <c r="Q74" s="70" t="s">
        <v>9</v>
      </c>
      <c r="R74" s="529" t="str">
        <f>R55</f>
        <v>GG</v>
      </c>
      <c r="S74" s="740"/>
      <c r="T74" s="109"/>
      <c r="U74" s="109" t="s">
        <v>13</v>
      </c>
      <c r="V74" s="109"/>
      <c r="W74" s="740"/>
      <c r="X74" s="529" t="str">
        <f>R56</f>
        <v>HH</v>
      </c>
      <c r="Y74" s="70" t="s">
        <v>10</v>
      </c>
      <c r="Z74" s="9"/>
    </row>
    <row r="75" spans="1:29" ht="12.75" customHeight="1">
      <c r="A75" s="10"/>
      <c r="B75" s="253">
        <v>12</v>
      </c>
      <c r="C75" s="140"/>
      <c r="D75" s="3"/>
      <c r="F75" s="3"/>
      <c r="G75" s="231" t="s">
        <v>33</v>
      </c>
      <c r="H75" s="3"/>
      <c r="I75" s="3"/>
      <c r="J75" s="3"/>
      <c r="K75" s="4"/>
      <c r="L75" s="9"/>
      <c r="M75" s="762"/>
      <c r="N75" s="113"/>
      <c r="O75" s="184"/>
      <c r="P75" s="135">
        <v>11</v>
      </c>
      <c r="Q75"/>
      <c r="R75" s="347" t="s">
        <v>31</v>
      </c>
      <c r="S75" s="213"/>
      <c r="T75" s="81"/>
      <c r="U75" s="189"/>
      <c r="V75" s="81"/>
      <c r="X75" s="347" t="s">
        <v>32</v>
      </c>
      <c r="Y75" s="112"/>
      <c r="Z75" s="9"/>
    </row>
    <row r="76" spans="1:29" ht="27.75" customHeight="1">
      <c r="A76" s="10"/>
      <c r="B76" s="16" t="s">
        <v>8</v>
      </c>
      <c r="C76" s="169"/>
      <c r="D76" s="529">
        <f>GL(E68,I68,D68,J68,E69,I69)</f>
        <v>0</v>
      </c>
      <c r="E76" s="740"/>
      <c r="F76" s="104"/>
      <c r="G76" s="105" t="s">
        <v>13</v>
      </c>
      <c r="H76" s="104"/>
      <c r="I76" s="740"/>
      <c r="J76" s="529">
        <f>GL(S68,W68,R68,X68,S69,W69)</f>
        <v>0</v>
      </c>
      <c r="K76" s="106"/>
      <c r="L76" s="9"/>
      <c r="M76" s="755">
        <f>M74+ACCUEIL!$B$10</f>
        <v>1.6666666666666701</v>
      </c>
      <c r="N76" s="24"/>
      <c r="O76" s="184"/>
      <c r="P76" s="16" t="s">
        <v>5</v>
      </c>
      <c r="Q76" s="348"/>
      <c r="R76" s="529">
        <f>GL(I68,E68,D68,J68,I69,E69)</f>
        <v>0</v>
      </c>
      <c r="S76" s="740"/>
      <c r="T76" s="104"/>
      <c r="U76" s="105" t="s">
        <v>13</v>
      </c>
      <c r="V76" s="104"/>
      <c r="W76" s="740"/>
      <c r="X76" s="529">
        <f>GL(W68,S68,R68,X68,W69,S69)</f>
        <v>0</v>
      </c>
      <c r="Y76" s="112"/>
      <c r="Z76" s="9"/>
    </row>
    <row r="77" spans="1:29" ht="19.5" hidden="1" customHeight="1">
      <c r="A77" s="10"/>
      <c r="B77" s="70"/>
      <c r="C77" s="834"/>
      <c r="D77" s="837" t="s">
        <v>290</v>
      </c>
      <c r="E77" s="740"/>
      <c r="F77" s="104"/>
      <c r="G77" s="105"/>
      <c r="H77" s="104"/>
      <c r="I77" s="740"/>
      <c r="J77" s="837" t="s">
        <v>290</v>
      </c>
      <c r="K77" s="102"/>
      <c r="L77" s="9"/>
      <c r="M77" s="755"/>
      <c r="N77" s="24"/>
      <c r="O77" s="184"/>
      <c r="P77" s="70"/>
      <c r="Q77" s="834"/>
      <c r="R77" s="837" t="s">
        <v>290</v>
      </c>
      <c r="S77" s="740"/>
      <c r="T77" s="104"/>
      <c r="U77" s="105"/>
      <c r="V77" s="104"/>
      <c r="W77" s="740"/>
      <c r="X77" s="837" t="s">
        <v>290</v>
      </c>
      <c r="Y77" s="102"/>
      <c r="Z77" s="9"/>
    </row>
    <row r="78" spans="1:29" ht="18" customHeight="1">
      <c r="A78" s="120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22"/>
      <c r="N78"/>
      <c r="O78" s="120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22"/>
    </row>
    <row r="81" spans="1:35" ht="15.75">
      <c r="A81" s="123"/>
      <c r="B81" s="3"/>
      <c r="C81" s="3"/>
      <c r="D81" s="3"/>
      <c r="E81" s="3"/>
      <c r="F81" s="3"/>
      <c r="G81" s="437" t="str">
        <f>G29</f>
        <v>TERRAIN 3</v>
      </c>
      <c r="H81" s="3"/>
      <c r="I81" s="3"/>
      <c r="J81" s="3"/>
      <c r="K81" s="3"/>
      <c r="L81" s="4"/>
      <c r="N81"/>
      <c r="O81" s="123"/>
      <c r="P81" s="3"/>
      <c r="Q81" s="3"/>
      <c r="R81" s="3"/>
      <c r="S81" s="3"/>
      <c r="T81" s="3"/>
      <c r="U81" s="437" t="str">
        <f>U29</f>
        <v>TERRAIN 4</v>
      </c>
      <c r="V81" s="3"/>
      <c r="W81" s="3"/>
      <c r="X81" s="3"/>
      <c r="Y81" s="3"/>
      <c r="Z81" s="4"/>
    </row>
    <row r="82" spans="1:35" ht="12.75">
      <c r="A82" s="10"/>
      <c r="L82" s="9"/>
      <c r="M82" s="38" t="s">
        <v>12</v>
      </c>
      <c r="N82"/>
      <c r="O82" s="10"/>
      <c r="P82"/>
      <c r="Q82"/>
      <c r="Z82" s="9"/>
    </row>
    <row r="83" spans="1:35" ht="27.75" customHeight="1">
      <c r="A83" s="10"/>
      <c r="B83" s="70">
        <v>3</v>
      </c>
      <c r="C83" s="102" t="s">
        <v>60</v>
      </c>
      <c r="D83" s="529" t="str">
        <f>D55</f>
        <v>3A</v>
      </c>
      <c r="E83" s="740"/>
      <c r="F83" s="104"/>
      <c r="G83" s="105" t="s">
        <v>13</v>
      </c>
      <c r="H83" s="104"/>
      <c r="I83" s="740"/>
      <c r="J83" s="529" t="str">
        <f>J55</f>
        <v>3B</v>
      </c>
      <c r="K83" s="102" t="s">
        <v>22</v>
      </c>
      <c r="L83" s="9"/>
      <c r="M83" s="755">
        <f>ACCUEIL!$B$9</f>
        <v>1.5833333333333299</v>
      </c>
      <c r="N83"/>
      <c r="O83" s="10"/>
      <c r="P83" s="70">
        <v>4</v>
      </c>
      <c r="Q83" s="102" t="s">
        <v>80</v>
      </c>
      <c r="R83" s="529" t="str">
        <f>D56</f>
        <v>4A</v>
      </c>
      <c r="S83" s="740"/>
      <c r="T83" s="104"/>
      <c r="U83" s="105" t="s">
        <v>13</v>
      </c>
      <c r="V83" s="104"/>
      <c r="W83" s="740"/>
      <c r="X83" s="529" t="str">
        <f>J56</f>
        <v>4B</v>
      </c>
      <c r="Y83" s="102" t="s">
        <v>23</v>
      </c>
      <c r="Z83" s="9"/>
    </row>
    <row r="84" spans="1:35" ht="19.5" hidden="1" customHeight="1">
      <c r="A84" s="10"/>
      <c r="B84" s="70"/>
      <c r="C84" s="834"/>
      <c r="D84" s="837" t="s">
        <v>290</v>
      </c>
      <c r="E84" s="740"/>
      <c r="F84" s="104"/>
      <c r="G84" s="105"/>
      <c r="H84" s="104"/>
      <c r="I84" s="740"/>
      <c r="J84" s="837" t="s">
        <v>290</v>
      </c>
      <c r="K84" s="102"/>
      <c r="L84" s="9"/>
      <c r="M84" s="755"/>
      <c r="N84"/>
      <c r="O84" s="10"/>
      <c r="P84" s="70"/>
      <c r="Q84" s="834"/>
      <c r="R84" s="837" t="s">
        <v>290</v>
      </c>
      <c r="S84" s="740"/>
      <c r="T84" s="104"/>
      <c r="U84" s="105"/>
      <c r="V84" s="104"/>
      <c r="W84" s="740"/>
      <c r="X84" s="837" t="s">
        <v>290</v>
      </c>
      <c r="Y84" s="102"/>
      <c r="Z84" s="9"/>
    </row>
    <row r="85" spans="1:35" ht="28.5" customHeight="1">
      <c r="A85" s="10"/>
      <c r="C85" s="70" t="s">
        <v>7</v>
      </c>
      <c r="D85" s="529" t="str">
        <f>R53</f>
        <v>EE</v>
      </c>
      <c r="E85" s="740"/>
      <c r="F85" s="109"/>
      <c r="G85" s="109" t="s">
        <v>13</v>
      </c>
      <c r="H85" s="109"/>
      <c r="I85" s="740"/>
      <c r="J85" s="529" t="str">
        <f>R54</f>
        <v>FF</v>
      </c>
      <c r="K85" s="70" t="s">
        <v>8</v>
      </c>
      <c r="L85" s="9"/>
      <c r="M85" s="755">
        <f>M83+ACCUEIL!$B$10</f>
        <v>1.5972222222222201</v>
      </c>
      <c r="N85"/>
      <c r="O85" s="10"/>
      <c r="P85"/>
      <c r="Q85" s="70" t="s">
        <v>19</v>
      </c>
      <c r="R85" s="529" t="str">
        <f>X53</f>
        <v>J</v>
      </c>
      <c r="S85" s="740"/>
      <c r="T85" s="109"/>
      <c r="U85" s="109" t="s">
        <v>13</v>
      </c>
      <c r="V85" s="109"/>
      <c r="W85" s="740"/>
      <c r="X85" s="529" t="str">
        <f>X55</f>
        <v>K</v>
      </c>
      <c r="Y85" s="70" t="s">
        <v>39</v>
      </c>
      <c r="Z85" s="9"/>
    </row>
    <row r="86" spans="1:35" ht="12.75" customHeight="1">
      <c r="A86" s="10"/>
      <c r="B86" s="70">
        <v>5</v>
      </c>
      <c r="C86" s="250"/>
      <c r="D86" s="218" t="s">
        <v>44</v>
      </c>
      <c r="E86" s="189"/>
      <c r="F86" s="189"/>
      <c r="G86" s="189"/>
      <c r="H86" s="189"/>
      <c r="I86" s="189"/>
      <c r="J86" s="218" t="s">
        <v>45</v>
      </c>
      <c r="K86" s="112"/>
      <c r="L86" s="9"/>
      <c r="M86" s="761"/>
      <c r="N86"/>
      <c r="O86" s="10"/>
      <c r="P86" s="70">
        <v>6</v>
      </c>
      <c r="Q86" s="68"/>
      <c r="R86" s="218" t="s">
        <v>46</v>
      </c>
      <c r="S86" s="218"/>
      <c r="T86" s="218"/>
      <c r="U86" s="218"/>
      <c r="V86" s="218"/>
      <c r="W86" s="218"/>
      <c r="X86" s="218" t="s">
        <v>47</v>
      </c>
      <c r="Y86" s="112"/>
      <c r="Z86" s="93"/>
      <c r="AA86" s="37"/>
      <c r="AB86" s="564"/>
      <c r="AC86" s="12"/>
      <c r="AD86" s="565"/>
      <c r="AE86" s="565"/>
      <c r="AF86" s="565"/>
      <c r="AG86" s="12"/>
      <c r="AH86" s="564"/>
      <c r="AI86" s="37"/>
    </row>
    <row r="87" spans="1:35" ht="27.75" customHeight="1">
      <c r="A87" s="10"/>
      <c r="B87" s="16"/>
      <c r="C87" s="251"/>
      <c r="D87" s="529">
        <f>GL(I63,E63,D63,J63,I64,E64)</f>
        <v>0</v>
      </c>
      <c r="E87" s="740"/>
      <c r="F87" s="104"/>
      <c r="G87" s="105" t="s">
        <v>13</v>
      </c>
      <c r="H87" s="104"/>
      <c r="I87" s="740"/>
      <c r="J87" s="529">
        <f>GL(W63,S63,R63,X63,W64,S64)</f>
        <v>0</v>
      </c>
      <c r="K87" s="106"/>
      <c r="L87" s="9"/>
      <c r="M87" s="755">
        <f>M85+ACCUEIL!$B$10</f>
        <v>1.6111111111111101</v>
      </c>
      <c r="N87"/>
      <c r="O87" s="10"/>
      <c r="P87" s="79"/>
      <c r="Q87" s="169"/>
      <c r="R87" s="529">
        <f>GL(I83,E83,D83,J83,I84,E84)</f>
        <v>0</v>
      </c>
      <c r="S87" s="740"/>
      <c r="T87" s="104"/>
      <c r="U87" s="105" t="s">
        <v>13</v>
      </c>
      <c r="V87" s="104"/>
      <c r="W87" s="740"/>
      <c r="X87" s="529">
        <f>GL(W83,S83,R83,X83,W84,S84)</f>
        <v>0</v>
      </c>
      <c r="Y87" s="106"/>
      <c r="Z87" s="9"/>
    </row>
    <row r="88" spans="1:35" ht="19.5" hidden="1" customHeight="1">
      <c r="A88" s="10"/>
      <c r="B88" s="70"/>
      <c r="C88" s="834"/>
      <c r="D88" s="837" t="s">
        <v>290</v>
      </c>
      <c r="E88" s="740"/>
      <c r="F88" s="104"/>
      <c r="G88" s="105"/>
      <c r="H88" s="104"/>
      <c r="I88" s="740"/>
      <c r="J88" s="837" t="s">
        <v>290</v>
      </c>
      <c r="K88" s="102"/>
      <c r="L88" s="9"/>
      <c r="M88" s="755"/>
      <c r="N88"/>
      <c r="O88" s="10"/>
      <c r="P88" s="70"/>
      <c r="Q88" s="834"/>
      <c r="R88" s="837" t="s">
        <v>290</v>
      </c>
      <c r="S88" s="740"/>
      <c r="T88" s="104"/>
      <c r="U88" s="105"/>
      <c r="V88" s="104"/>
      <c r="W88" s="740"/>
      <c r="X88" s="837" t="s">
        <v>290</v>
      </c>
      <c r="Y88" s="102"/>
      <c r="Z88" s="9"/>
    </row>
    <row r="89" spans="1:35" ht="22.5" customHeight="1">
      <c r="A89" s="10"/>
      <c r="B89" s="568"/>
      <c r="C89" s="569"/>
      <c r="D89" s="570"/>
      <c r="E89" s="571"/>
      <c r="F89" s="572"/>
      <c r="G89" s="573"/>
      <c r="H89" s="572"/>
      <c r="I89" s="571"/>
      <c r="J89" s="570"/>
      <c r="K89" s="574"/>
      <c r="L89" s="9"/>
      <c r="M89" s="755">
        <f>M87+ACCUEIL!$B$10</f>
        <v>1.625</v>
      </c>
      <c r="N89"/>
      <c r="O89" s="10"/>
      <c r="P89" s="79"/>
      <c r="Q89" s="102" t="s">
        <v>18</v>
      </c>
      <c r="R89" s="529" t="str">
        <f>X54</f>
        <v>I</v>
      </c>
      <c r="S89" s="740"/>
      <c r="T89" s="109"/>
      <c r="U89" s="109" t="s">
        <v>13</v>
      </c>
      <c r="V89" s="109"/>
      <c r="W89" s="740"/>
      <c r="X89" s="529" t="str">
        <f>X55</f>
        <v>K</v>
      </c>
      <c r="Y89" s="102" t="s">
        <v>39</v>
      </c>
      <c r="Z89" s="9"/>
      <c r="AA89" s="37"/>
      <c r="AB89" s="564"/>
      <c r="AC89" s="12"/>
      <c r="AD89" s="565"/>
      <c r="AE89" s="565"/>
      <c r="AF89" s="565"/>
      <c r="AG89" s="12"/>
      <c r="AH89" s="564"/>
      <c r="AI89" s="37"/>
    </row>
    <row r="90" spans="1:35" ht="12.75">
      <c r="A90" s="10"/>
      <c r="B90" s="135">
        <v>9</v>
      </c>
      <c r="C90" s="172"/>
      <c r="D90" s="218" t="s">
        <v>75</v>
      </c>
      <c r="E90" s="218"/>
      <c r="F90" s="218"/>
      <c r="G90" s="218"/>
      <c r="H90" s="218"/>
      <c r="I90" s="218"/>
      <c r="J90" s="218" t="s">
        <v>76</v>
      </c>
      <c r="K90" s="112"/>
      <c r="L90" s="9"/>
      <c r="M90" s="760"/>
      <c r="N90"/>
      <c r="O90" s="10"/>
      <c r="P90" s="135">
        <v>10</v>
      </c>
      <c r="Q90" s="349"/>
      <c r="R90" s="218" t="s">
        <v>73</v>
      </c>
      <c r="S90" s="81"/>
      <c r="T90" s="81"/>
      <c r="U90" s="189"/>
      <c r="V90" s="81"/>
      <c r="W90" s="81"/>
      <c r="X90" s="218" t="s">
        <v>74</v>
      </c>
      <c r="Y90" s="112"/>
      <c r="Z90" s="9"/>
    </row>
    <row r="91" spans="1:35" ht="27.75" customHeight="1">
      <c r="A91" s="10"/>
      <c r="B91" s="220"/>
      <c r="C91" s="169"/>
      <c r="D91" s="529">
        <f>GL(I87,E87,D87,J87,I88,E88)</f>
        <v>0</v>
      </c>
      <c r="E91" s="740"/>
      <c r="F91" s="104"/>
      <c r="G91" s="105" t="s">
        <v>13</v>
      </c>
      <c r="H91" s="104"/>
      <c r="I91" s="740"/>
      <c r="J91" s="529">
        <f>GL(W87,S87,R87,X87,W88,S88)</f>
        <v>0</v>
      </c>
      <c r="K91" s="106"/>
      <c r="L91" s="9"/>
      <c r="M91" s="755">
        <f>M89+ACCUEIL!$B$10</f>
        <v>1.6388888888888899</v>
      </c>
      <c r="N91"/>
      <c r="O91" s="10"/>
      <c r="P91" s="16" t="s">
        <v>5</v>
      </c>
      <c r="Q91" s="251"/>
      <c r="R91" s="529">
        <f>GL(E87,I87,D87,J87,E88,I88)</f>
        <v>0</v>
      </c>
      <c r="S91" s="740"/>
      <c r="T91" s="104"/>
      <c r="U91" s="105" t="s">
        <v>13</v>
      </c>
      <c r="V91" s="104"/>
      <c r="W91" s="740"/>
      <c r="X91" s="529">
        <f>GL(S87,W87,R87,X87,S88,W88)</f>
        <v>0</v>
      </c>
      <c r="Y91" s="106"/>
      <c r="Z91" s="9"/>
    </row>
    <row r="92" spans="1:35" ht="19.5" hidden="1" customHeight="1">
      <c r="A92" s="10"/>
      <c r="B92" s="70"/>
      <c r="C92" s="834"/>
      <c r="D92" s="837" t="s">
        <v>290</v>
      </c>
      <c r="E92" s="740"/>
      <c r="F92" s="104"/>
      <c r="G92" s="105"/>
      <c r="H92" s="104"/>
      <c r="I92" s="740"/>
      <c r="J92" s="837" t="s">
        <v>290</v>
      </c>
      <c r="K92" s="102"/>
      <c r="L92" s="9"/>
      <c r="M92" s="755"/>
      <c r="N92"/>
      <c r="O92" s="10"/>
      <c r="P92" s="70"/>
      <c r="Q92" s="834"/>
      <c r="R92" s="837" t="s">
        <v>290</v>
      </c>
      <c r="S92" s="740"/>
      <c r="T92" s="104"/>
      <c r="U92" s="105"/>
      <c r="V92" s="104"/>
      <c r="W92" s="740"/>
      <c r="X92" s="837" t="s">
        <v>290</v>
      </c>
      <c r="Y92" s="102"/>
      <c r="Z92" s="9"/>
    </row>
    <row r="93" spans="1:35" ht="27.75" customHeight="1">
      <c r="A93" s="10"/>
      <c r="C93" s="102" t="s">
        <v>7</v>
      </c>
      <c r="D93" s="529" t="str">
        <f>R53</f>
        <v>EE</v>
      </c>
      <c r="E93" s="740"/>
      <c r="F93" s="109"/>
      <c r="G93" s="109" t="s">
        <v>13</v>
      </c>
      <c r="H93" s="109"/>
      <c r="I93" s="740"/>
      <c r="J93" s="529" t="str">
        <f>R56</f>
        <v>HH</v>
      </c>
      <c r="K93" s="102" t="s">
        <v>10</v>
      </c>
      <c r="L93" s="9"/>
      <c r="M93" s="755">
        <f>M91+ACCUEIL!$B$10</f>
        <v>1.6527777777777799</v>
      </c>
      <c r="N93"/>
      <c r="O93" s="10"/>
      <c r="P93"/>
      <c r="Q93" s="102" t="s">
        <v>8</v>
      </c>
      <c r="R93" s="529" t="str">
        <f>R54</f>
        <v>FF</v>
      </c>
      <c r="S93" s="740"/>
      <c r="T93" s="109"/>
      <c r="U93" s="109" t="s">
        <v>13</v>
      </c>
      <c r="V93" s="109"/>
      <c r="W93" s="740"/>
      <c r="X93" s="529" t="str">
        <f>R55</f>
        <v>GG</v>
      </c>
      <c r="Y93" s="102" t="s">
        <v>9</v>
      </c>
      <c r="Z93" s="9"/>
    </row>
    <row r="94" spans="1:35" ht="27.75" customHeight="1">
      <c r="A94" s="10"/>
      <c r="C94" s="102" t="s">
        <v>3</v>
      </c>
      <c r="D94" s="529" t="str">
        <f>M53</f>
        <v>A</v>
      </c>
      <c r="E94" s="740"/>
      <c r="F94" s="109"/>
      <c r="G94" s="109" t="s">
        <v>13</v>
      </c>
      <c r="H94" s="109"/>
      <c r="I94" s="740"/>
      <c r="J94" s="529" t="str">
        <f>M56</f>
        <v>D</v>
      </c>
      <c r="K94" s="102" t="s">
        <v>6</v>
      </c>
      <c r="L94" s="100"/>
      <c r="M94" s="755">
        <f>M93+ACCUEIL!$B$10</f>
        <v>1.6666666666666701</v>
      </c>
      <c r="N94" s="129"/>
      <c r="O94" s="346"/>
      <c r="P94" s="5"/>
      <c r="Q94" s="102" t="s">
        <v>4</v>
      </c>
      <c r="R94" s="529" t="str">
        <f>M54</f>
        <v>B</v>
      </c>
      <c r="S94" s="740"/>
      <c r="T94" s="109"/>
      <c r="U94" s="109" t="s">
        <v>13</v>
      </c>
      <c r="V94" s="109"/>
      <c r="W94" s="740"/>
      <c r="X94" s="529" t="str">
        <f>M55</f>
        <v>C</v>
      </c>
      <c r="Y94" s="102" t="s">
        <v>5</v>
      </c>
      <c r="Z94" s="9"/>
    </row>
    <row r="95" spans="1:35" ht="12.75">
      <c r="A95" s="120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22"/>
      <c r="M95" s="760"/>
      <c r="N95"/>
      <c r="O95" s="268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22"/>
    </row>
    <row r="96" spans="1:35" ht="12.75">
      <c r="A96" s="93"/>
      <c r="B96" s="93"/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760"/>
      <c r="N96" s="24"/>
      <c r="O96" s="24"/>
      <c r="P96" s="76"/>
      <c r="Q96" s="76"/>
      <c r="R96" s="93"/>
      <c r="S96" s="93"/>
      <c r="T96" s="93"/>
      <c r="U96" s="93"/>
      <c r="V96" s="93"/>
      <c r="W96" s="93"/>
      <c r="X96" s="93"/>
      <c r="Y96" s="93"/>
      <c r="Z96" s="93"/>
    </row>
    <row r="97" spans="1:27" ht="12.75">
      <c r="A97" s="14"/>
      <c r="B97" s="53"/>
      <c r="C97" s="126"/>
      <c r="D97" s="67"/>
      <c r="E97" s="67"/>
      <c r="F97" s="127"/>
      <c r="G97" s="128"/>
      <c r="H97" s="127"/>
      <c r="I97" s="67"/>
      <c r="J97" s="122" t="s">
        <v>34</v>
      </c>
      <c r="K97" s="67"/>
      <c r="L97" s="54"/>
      <c r="M97" s="755">
        <f>M76+ACCUEIL!$B$10</f>
        <v>1.68055555555556</v>
      </c>
      <c r="N97" s="129"/>
      <c r="O97" s="129"/>
      <c r="P97" s="350"/>
      <c r="Q97" s="350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 spans="1:27" ht="12.75">
      <c r="B98" s="41"/>
      <c r="C98" s="3"/>
      <c r="D98" s="3"/>
      <c r="E98" s="3"/>
      <c r="F98" s="3"/>
      <c r="G98" s="3"/>
      <c r="H98" s="3"/>
      <c r="I98" s="3"/>
      <c r="J98" s="3"/>
      <c r="K98" s="233"/>
      <c r="L98" s="233"/>
      <c r="M98" s="254" t="s">
        <v>35</v>
      </c>
      <c r="N98" s="254"/>
      <c r="O98" s="254"/>
      <c r="P98" s="216"/>
      <c r="Q98" s="216"/>
      <c r="R98" s="3"/>
      <c r="S98" s="3"/>
      <c r="T98" s="3"/>
      <c r="U98" s="3"/>
      <c r="V98" s="3"/>
      <c r="W98" s="3"/>
      <c r="X98" s="3"/>
      <c r="Y98" s="4"/>
    </row>
    <row r="99" spans="1:27" ht="27.75" customHeight="1">
      <c r="B99" s="96"/>
      <c r="C99" s="125">
        <v>1</v>
      </c>
      <c r="D99" s="529">
        <f>GL(E76,I76,D76,J76,E77,I77)</f>
        <v>0</v>
      </c>
      <c r="E99" s="93"/>
      <c r="I99" s="125">
        <v>6</v>
      </c>
      <c r="J99" s="529">
        <f>GL(W91,S91,R91,X91,W92,S92)</f>
        <v>0</v>
      </c>
      <c r="M99" s="24"/>
      <c r="N99" s="24"/>
      <c r="O99" s="24"/>
      <c r="Q99" s="70">
        <v>11</v>
      </c>
      <c r="R99" s="844">
        <f t="shared" ref="R99:R100" si="0">AA55</f>
        <v>0</v>
      </c>
      <c r="W99" s="130">
        <v>16</v>
      </c>
      <c r="X99" s="585">
        <f>$AD$56</f>
        <v>0</v>
      </c>
      <c r="Y99" s="9"/>
    </row>
    <row r="100" spans="1:27" ht="27.75" customHeight="1">
      <c r="B100" s="96"/>
      <c r="C100" s="125">
        <v>2</v>
      </c>
      <c r="D100" s="529">
        <f>GL(I76,E76,D76,J76,I77,E77)</f>
        <v>0</v>
      </c>
      <c r="E100" s="93"/>
      <c r="I100" s="125">
        <v>7</v>
      </c>
      <c r="J100" s="529">
        <f>GL(E91,I91,D91,J91,E92,I92)</f>
        <v>0</v>
      </c>
      <c r="M100" s="24"/>
      <c r="N100" s="24"/>
      <c r="O100" s="24"/>
      <c r="Q100" s="70">
        <v>12</v>
      </c>
      <c r="R100" s="844">
        <f t="shared" si="0"/>
        <v>0</v>
      </c>
      <c r="W100" s="130">
        <v>17</v>
      </c>
      <c r="X100" s="585">
        <f t="shared" ref="X100:X102" si="1">AG53</f>
        <v>0</v>
      </c>
      <c r="Y100" s="9"/>
    </row>
    <row r="101" spans="1:27" ht="27.75" customHeight="1">
      <c r="B101" s="96"/>
      <c r="C101" s="125">
        <v>3</v>
      </c>
      <c r="D101" s="529">
        <f>GL(S76,W76,R76,X76,S77,W77)</f>
        <v>0</v>
      </c>
      <c r="E101" s="93"/>
      <c r="I101" s="125">
        <v>8</v>
      </c>
      <c r="J101" s="529">
        <f>GL(I91,E91,D91,J91,I92,E92)</f>
        <v>0</v>
      </c>
      <c r="M101" s="24"/>
      <c r="N101" s="24"/>
      <c r="O101" s="24"/>
      <c r="Q101" s="70">
        <v>13</v>
      </c>
      <c r="R101" s="585">
        <f t="shared" ref="R101:R103" si="2">AD53</f>
        <v>0</v>
      </c>
      <c r="W101" s="130">
        <v>18</v>
      </c>
      <c r="X101" s="585">
        <f t="shared" si="1"/>
        <v>0</v>
      </c>
      <c r="Y101" s="9"/>
    </row>
    <row r="102" spans="1:27" ht="27.75" customHeight="1">
      <c r="B102" s="10"/>
      <c r="C102" s="125">
        <v>4</v>
      </c>
      <c r="D102" s="529">
        <f>GL(W76,S76,R76,X76,W77,S77)</f>
        <v>0</v>
      </c>
      <c r="E102" s="93"/>
      <c r="I102" s="125">
        <v>9</v>
      </c>
      <c r="J102" s="844">
        <f t="shared" ref="J102:J103" si="3">AA53</f>
        <v>0</v>
      </c>
      <c r="M102" s="24"/>
      <c r="N102" s="24"/>
      <c r="O102" s="24"/>
      <c r="Q102" s="70">
        <v>14</v>
      </c>
      <c r="R102" s="585">
        <f t="shared" si="2"/>
        <v>0</v>
      </c>
      <c r="W102" s="130">
        <v>19</v>
      </c>
      <c r="X102" s="585">
        <f t="shared" si="1"/>
        <v>0</v>
      </c>
      <c r="Y102" s="9"/>
    </row>
    <row r="103" spans="1:27" ht="27.75" customHeight="1">
      <c r="B103" s="10"/>
      <c r="C103" s="125">
        <v>5</v>
      </c>
      <c r="D103" s="529">
        <f>GL(S91,W91,R91,X91,S92,W92)</f>
        <v>0</v>
      </c>
      <c r="E103" s="93"/>
      <c r="I103" s="130">
        <v>10</v>
      </c>
      <c r="J103" s="844">
        <f t="shared" si="3"/>
        <v>0</v>
      </c>
      <c r="M103" s="24"/>
      <c r="N103" s="24"/>
      <c r="O103" s="24"/>
      <c r="Q103" s="70">
        <v>15</v>
      </c>
      <c r="R103" s="585">
        <f t="shared" si="2"/>
        <v>0</v>
      </c>
      <c r="W103" s="132"/>
      <c r="X103" s="95"/>
      <c r="Y103" s="9"/>
    </row>
    <row r="104" spans="1:27" ht="12.75">
      <c r="B104" s="234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21"/>
      <c r="N104" s="121"/>
      <c r="O104" s="121"/>
      <c r="P104" s="148"/>
      <c r="Q104" s="148"/>
      <c r="R104" s="19"/>
      <c r="S104" s="19"/>
      <c r="T104" s="19"/>
      <c r="U104" s="19"/>
      <c r="V104" s="19"/>
      <c r="W104" s="19"/>
      <c r="X104" s="19"/>
      <c r="Y104" s="22"/>
    </row>
  </sheetData>
  <sheetProtection password="C9F9" sheet="1" objects="1" scenarios="1" formatCells="0" formatColumns="0" formatRows="0"/>
  <sortState ref="AG53:AI55">
    <sortCondition descending="1" ref="AH53:AH55"/>
    <sortCondition descending="1" ref="AI53:AI55"/>
  </sortState>
  <mergeCells count="4">
    <mergeCell ref="T2:X2"/>
    <mergeCell ref="T3:X3"/>
    <mergeCell ref="N2:R2"/>
    <mergeCell ref="N3:R3"/>
  </mergeCells>
  <phoneticPr fontId="9" type="noConversion"/>
  <conditionalFormatting sqref="E91 E93:E94">
    <cfRule type="notContainsBlanks" dxfId="1385" priority="89">
      <formula>LEN(TRIM(E91))&gt;0</formula>
    </cfRule>
  </conditionalFormatting>
  <conditionalFormatting sqref="I91 I93:I94">
    <cfRule type="notContainsBlanks" dxfId="1384" priority="88">
      <formula>LEN(TRIM(I91))&gt;0</formula>
    </cfRule>
  </conditionalFormatting>
  <conditionalFormatting sqref="I16:I25">
    <cfRule type="notContainsBlanks" dxfId="1383" priority="48">
      <formula>LEN(TRIM(I16))&gt;0</formula>
    </cfRule>
  </conditionalFormatting>
  <conditionalFormatting sqref="I87 E87">
    <cfRule type="notContainsBlanks" dxfId="1382" priority="86">
      <formula>LEN(TRIM(E87))&gt;0</formula>
    </cfRule>
  </conditionalFormatting>
  <conditionalFormatting sqref="E83 E85">
    <cfRule type="notContainsBlanks" dxfId="1381" priority="85">
      <formula>LEN(TRIM(E83))&gt;0</formula>
    </cfRule>
  </conditionalFormatting>
  <conditionalFormatting sqref="S83 S85">
    <cfRule type="notContainsBlanks" dxfId="1380" priority="84">
      <formula>LEN(TRIM(S83))&gt;0</formula>
    </cfRule>
  </conditionalFormatting>
  <conditionalFormatting sqref="I83 I85">
    <cfRule type="notContainsBlanks" dxfId="1379" priority="83">
      <formula>LEN(TRIM(I83))&gt;0</formula>
    </cfRule>
  </conditionalFormatting>
  <conditionalFormatting sqref="W83 W85">
    <cfRule type="notContainsBlanks" dxfId="1378" priority="82">
      <formula>LEN(TRIM(W83))&gt;0</formula>
    </cfRule>
  </conditionalFormatting>
  <conditionalFormatting sqref="S87 S89">
    <cfRule type="notContainsBlanks" dxfId="1377" priority="81">
      <formula>LEN(TRIM(S87))&gt;0</formula>
    </cfRule>
  </conditionalFormatting>
  <conditionalFormatting sqref="S91 S93:S94">
    <cfRule type="notContainsBlanks" dxfId="1376" priority="80">
      <formula>LEN(TRIM(S91))&gt;0</formula>
    </cfRule>
  </conditionalFormatting>
  <conditionalFormatting sqref="W91 W93:W94">
    <cfRule type="notContainsBlanks" dxfId="1375" priority="79">
      <formula>LEN(TRIM(W91))&gt;0</formula>
    </cfRule>
  </conditionalFormatting>
  <conditionalFormatting sqref="W87 W89">
    <cfRule type="notContainsBlanks" dxfId="1374" priority="78">
      <formula>LEN(TRIM(W87))&gt;0</formula>
    </cfRule>
  </conditionalFormatting>
  <conditionalFormatting sqref="W76">
    <cfRule type="notContainsBlanks" dxfId="1373" priority="77">
      <formula>LEN(TRIM(W76))&gt;0</formula>
    </cfRule>
  </conditionalFormatting>
  <conditionalFormatting sqref="S76">
    <cfRule type="notContainsBlanks" dxfId="1372" priority="76">
      <formula>LEN(TRIM(S76))&gt;0</formula>
    </cfRule>
  </conditionalFormatting>
  <conditionalFormatting sqref="S74">
    <cfRule type="notContainsBlanks" dxfId="1371" priority="75">
      <formula>LEN(TRIM(S74))&gt;0</formula>
    </cfRule>
  </conditionalFormatting>
  <conditionalFormatting sqref="W74">
    <cfRule type="notContainsBlanks" dxfId="1370" priority="74">
      <formula>LEN(TRIM(W74))&gt;0</formula>
    </cfRule>
  </conditionalFormatting>
  <conditionalFormatting sqref="S71">
    <cfRule type="notContainsBlanks" dxfId="1369" priority="73">
      <formula>LEN(TRIM(S71))&gt;0</formula>
    </cfRule>
  </conditionalFormatting>
  <conditionalFormatting sqref="W71">
    <cfRule type="notContainsBlanks" dxfId="1368" priority="72">
      <formula>LEN(TRIM(W71))&gt;0</formula>
    </cfRule>
  </conditionalFormatting>
  <conditionalFormatting sqref="W68 W70">
    <cfRule type="notContainsBlanks" dxfId="1367" priority="71">
      <formula>LEN(TRIM(W68))&gt;0</formula>
    </cfRule>
  </conditionalFormatting>
  <conditionalFormatting sqref="S68 S70">
    <cfRule type="notContainsBlanks" dxfId="1366" priority="70">
      <formula>LEN(TRIM(S68))&gt;0</formula>
    </cfRule>
  </conditionalFormatting>
  <conditionalFormatting sqref="W63 W65">
    <cfRule type="notContainsBlanks" dxfId="1365" priority="69">
      <formula>LEN(TRIM(W63))&gt;0</formula>
    </cfRule>
  </conditionalFormatting>
  <conditionalFormatting sqref="S63 S65">
    <cfRule type="notContainsBlanks" dxfId="1364" priority="68">
      <formula>LEN(TRIM(S63))&gt;0</formula>
    </cfRule>
  </conditionalFormatting>
  <conditionalFormatting sqref="E63:E65">
    <cfRule type="notContainsBlanks" dxfId="1363" priority="67">
      <formula>LEN(TRIM(E63))&gt;0</formula>
    </cfRule>
  </conditionalFormatting>
  <conditionalFormatting sqref="I63:I65">
    <cfRule type="notContainsBlanks" dxfId="1362" priority="66">
      <formula>LEN(TRIM(I63))&gt;0</formula>
    </cfRule>
  </conditionalFormatting>
  <conditionalFormatting sqref="E68 E70:E71">
    <cfRule type="notContainsBlanks" dxfId="1361" priority="65">
      <formula>LEN(TRIM(E68))&gt;0</formula>
    </cfRule>
  </conditionalFormatting>
  <conditionalFormatting sqref="I68 I70:I71">
    <cfRule type="notContainsBlanks" dxfId="1360" priority="64">
      <formula>LEN(TRIM(I68))&gt;0</formula>
    </cfRule>
  </conditionalFormatting>
  <conditionalFormatting sqref="E74">
    <cfRule type="notContainsBlanks" dxfId="1359" priority="63">
      <formula>LEN(TRIM(E74))&gt;0</formula>
    </cfRule>
  </conditionalFormatting>
  <conditionalFormatting sqref="I74">
    <cfRule type="notContainsBlanks" dxfId="1358" priority="62">
      <formula>LEN(TRIM(I74))&gt;0</formula>
    </cfRule>
  </conditionalFormatting>
  <conditionalFormatting sqref="E76">
    <cfRule type="notContainsBlanks" dxfId="1357" priority="61">
      <formula>LEN(TRIM(E76))&gt;0</formula>
    </cfRule>
  </conditionalFormatting>
  <conditionalFormatting sqref="I76">
    <cfRule type="notContainsBlanks" dxfId="1356" priority="60">
      <formula>LEN(TRIM(I76))&gt;0</formula>
    </cfRule>
  </conditionalFormatting>
  <conditionalFormatting sqref="E30:E39">
    <cfRule type="notContainsBlanks" dxfId="1355" priority="59">
      <formula>LEN(TRIM(E30))&gt;0</formula>
    </cfRule>
  </conditionalFormatting>
  <conditionalFormatting sqref="I30:I39">
    <cfRule type="notContainsBlanks" dxfId="1354" priority="58">
      <formula>LEN(TRIM(I30))&gt;0</formula>
    </cfRule>
  </conditionalFormatting>
  <conditionalFormatting sqref="S31:S32">
    <cfRule type="notContainsBlanks" dxfId="1353" priority="57">
      <formula>LEN(TRIM(S31))&gt;0</formula>
    </cfRule>
  </conditionalFormatting>
  <conditionalFormatting sqref="W31:W32">
    <cfRule type="notContainsBlanks" dxfId="1352" priority="56">
      <formula>LEN(TRIM(W31))&gt;0</formula>
    </cfRule>
  </conditionalFormatting>
  <conditionalFormatting sqref="S34:S35">
    <cfRule type="notContainsBlanks" dxfId="1351" priority="55">
      <formula>LEN(TRIM(S34))&gt;0</formula>
    </cfRule>
  </conditionalFormatting>
  <conditionalFormatting sqref="W34:W35">
    <cfRule type="notContainsBlanks" dxfId="1350" priority="54">
      <formula>LEN(TRIM(W34))&gt;0</formula>
    </cfRule>
  </conditionalFormatting>
  <conditionalFormatting sqref="S37:S38">
    <cfRule type="notContainsBlanks" dxfId="1349" priority="53">
      <formula>LEN(TRIM(S37))&gt;0</formula>
    </cfRule>
  </conditionalFormatting>
  <conditionalFormatting sqref="W37:W38">
    <cfRule type="notContainsBlanks" dxfId="1348" priority="52">
      <formula>LEN(TRIM(W37))&gt;0</formula>
    </cfRule>
  </conditionalFormatting>
  <conditionalFormatting sqref="S16:S25">
    <cfRule type="notContainsBlanks" dxfId="1347" priority="51">
      <formula>LEN(TRIM(S16))&gt;0</formula>
    </cfRule>
  </conditionalFormatting>
  <conditionalFormatting sqref="W16:W25">
    <cfRule type="notContainsBlanks" dxfId="1346" priority="50">
      <formula>LEN(TRIM(W16))&gt;0</formula>
    </cfRule>
  </conditionalFormatting>
  <conditionalFormatting sqref="E16:E25">
    <cfRule type="notContainsBlanks" dxfId="1345" priority="49">
      <formula>LEN(TRIM(E16))&gt;0</formula>
    </cfRule>
  </conditionalFormatting>
  <conditionalFormatting sqref="D64">
    <cfRule type="expression" dxfId="1344" priority="47">
      <formula>NOT($E63=$I63)</formula>
    </cfRule>
  </conditionalFormatting>
  <conditionalFormatting sqref="J64">
    <cfRule type="expression" dxfId="1343" priority="46">
      <formula>NOT($E63=$I63)</formula>
    </cfRule>
  </conditionalFormatting>
  <conditionalFormatting sqref="E69">
    <cfRule type="notContainsBlanks" dxfId="1342" priority="45">
      <formula>LEN(TRIM(E69))&gt;0</formula>
    </cfRule>
  </conditionalFormatting>
  <conditionalFormatting sqref="I69">
    <cfRule type="notContainsBlanks" dxfId="1341" priority="44">
      <formula>LEN(TRIM(I69))&gt;0</formula>
    </cfRule>
  </conditionalFormatting>
  <conditionalFormatting sqref="D69">
    <cfRule type="expression" dxfId="1340" priority="43">
      <formula>NOT($E68=$I68)</formula>
    </cfRule>
  </conditionalFormatting>
  <conditionalFormatting sqref="J69">
    <cfRule type="expression" dxfId="1339" priority="42">
      <formula>NOT($E68=$I68)</formula>
    </cfRule>
  </conditionalFormatting>
  <conditionalFormatting sqref="E77">
    <cfRule type="notContainsBlanks" dxfId="1338" priority="41">
      <formula>LEN(TRIM(E77))&gt;0</formula>
    </cfRule>
  </conditionalFormatting>
  <conditionalFormatting sqref="I77">
    <cfRule type="notContainsBlanks" dxfId="1337" priority="40">
      <formula>LEN(TRIM(I77))&gt;0</formula>
    </cfRule>
  </conditionalFormatting>
  <conditionalFormatting sqref="D77">
    <cfRule type="expression" dxfId="1336" priority="39">
      <formula>NOT($E76=$I76)</formula>
    </cfRule>
  </conditionalFormatting>
  <conditionalFormatting sqref="J77">
    <cfRule type="expression" dxfId="1335" priority="38">
      <formula>NOT($E76=$I76)</formula>
    </cfRule>
  </conditionalFormatting>
  <conditionalFormatting sqref="E84">
    <cfRule type="notContainsBlanks" dxfId="1334" priority="37">
      <formula>LEN(TRIM(E84))&gt;0</formula>
    </cfRule>
  </conditionalFormatting>
  <conditionalFormatting sqref="I84">
    <cfRule type="notContainsBlanks" dxfId="1333" priority="36">
      <formula>LEN(TRIM(I84))&gt;0</formula>
    </cfRule>
  </conditionalFormatting>
  <conditionalFormatting sqref="D84">
    <cfRule type="expression" dxfId="1332" priority="35">
      <formula>NOT($E83=$I83)</formula>
    </cfRule>
  </conditionalFormatting>
  <conditionalFormatting sqref="J84">
    <cfRule type="expression" dxfId="1331" priority="34">
      <formula>NOT($E83=$I83)</formula>
    </cfRule>
  </conditionalFormatting>
  <conditionalFormatting sqref="E88">
    <cfRule type="notContainsBlanks" dxfId="1330" priority="33">
      <formula>LEN(TRIM(E88))&gt;0</formula>
    </cfRule>
  </conditionalFormatting>
  <conditionalFormatting sqref="I88">
    <cfRule type="notContainsBlanks" dxfId="1329" priority="32">
      <formula>LEN(TRIM(I88))&gt;0</formula>
    </cfRule>
  </conditionalFormatting>
  <conditionalFormatting sqref="D88">
    <cfRule type="expression" dxfId="1328" priority="31">
      <formula>NOT($E87=$I87)</formula>
    </cfRule>
  </conditionalFormatting>
  <conditionalFormatting sqref="J88">
    <cfRule type="expression" dxfId="1327" priority="30">
      <formula>NOT($E87=$I87)</formula>
    </cfRule>
  </conditionalFormatting>
  <conditionalFormatting sqref="E92">
    <cfRule type="notContainsBlanks" dxfId="1326" priority="29">
      <formula>LEN(TRIM(E92))&gt;0</formula>
    </cfRule>
  </conditionalFormatting>
  <conditionalFormatting sqref="I92">
    <cfRule type="notContainsBlanks" dxfId="1325" priority="28">
      <formula>LEN(TRIM(I92))&gt;0</formula>
    </cfRule>
  </conditionalFormatting>
  <conditionalFormatting sqref="D92">
    <cfRule type="expression" dxfId="1324" priority="27">
      <formula>NOT($E91=$I91)</formula>
    </cfRule>
  </conditionalFormatting>
  <conditionalFormatting sqref="J92">
    <cfRule type="expression" dxfId="1323" priority="26">
      <formula>NOT($E91=$I91)</formula>
    </cfRule>
  </conditionalFormatting>
  <conditionalFormatting sqref="S64">
    <cfRule type="notContainsBlanks" dxfId="1322" priority="25">
      <formula>LEN(TRIM(S64))&gt;0</formula>
    </cfRule>
  </conditionalFormatting>
  <conditionalFormatting sqref="W64">
    <cfRule type="notContainsBlanks" dxfId="1321" priority="24">
      <formula>LEN(TRIM(W64))&gt;0</formula>
    </cfRule>
  </conditionalFormatting>
  <conditionalFormatting sqref="R64">
    <cfRule type="expression" dxfId="1320" priority="23">
      <formula>NOT($S63=$W63)</formula>
    </cfRule>
  </conditionalFormatting>
  <conditionalFormatting sqref="X64">
    <cfRule type="expression" dxfId="1319" priority="21">
      <formula>NOT($S63=$W63)</formula>
    </cfRule>
  </conditionalFormatting>
  <conditionalFormatting sqref="S69">
    <cfRule type="notContainsBlanks" dxfId="1318" priority="20">
      <formula>LEN(TRIM(S69))&gt;0</formula>
    </cfRule>
  </conditionalFormatting>
  <conditionalFormatting sqref="W69">
    <cfRule type="notContainsBlanks" dxfId="1317" priority="19">
      <formula>LEN(TRIM(W69))&gt;0</formula>
    </cfRule>
  </conditionalFormatting>
  <conditionalFormatting sqref="R69">
    <cfRule type="expression" dxfId="1316" priority="18">
      <formula>NOT($S68=$W68)</formula>
    </cfRule>
  </conditionalFormatting>
  <conditionalFormatting sqref="X69">
    <cfRule type="expression" dxfId="1315" priority="17">
      <formula>NOT($S68=$W68)</formula>
    </cfRule>
  </conditionalFormatting>
  <conditionalFormatting sqref="S77">
    <cfRule type="notContainsBlanks" dxfId="1314" priority="16">
      <formula>LEN(TRIM(S77))&gt;0</formula>
    </cfRule>
  </conditionalFormatting>
  <conditionalFormatting sqref="W77">
    <cfRule type="notContainsBlanks" dxfId="1313" priority="15">
      <formula>LEN(TRIM(W77))&gt;0</formula>
    </cfRule>
  </conditionalFormatting>
  <conditionalFormatting sqref="R77">
    <cfRule type="expression" dxfId="1312" priority="14">
      <formula>NOT($S76=$W76)</formula>
    </cfRule>
  </conditionalFormatting>
  <conditionalFormatting sqref="X77">
    <cfRule type="expression" dxfId="1311" priority="13">
      <formula>NOT($S76=$W76)</formula>
    </cfRule>
  </conditionalFormatting>
  <conditionalFormatting sqref="S84">
    <cfRule type="notContainsBlanks" dxfId="1310" priority="12">
      <formula>LEN(TRIM(S84))&gt;0</formula>
    </cfRule>
  </conditionalFormatting>
  <conditionalFormatting sqref="W84">
    <cfRule type="notContainsBlanks" dxfId="1309" priority="11">
      <formula>LEN(TRIM(W84))&gt;0</formula>
    </cfRule>
  </conditionalFormatting>
  <conditionalFormatting sqref="R84">
    <cfRule type="expression" dxfId="1308" priority="10">
      <formula>NOT($S83=$W83)</formula>
    </cfRule>
  </conditionalFormatting>
  <conditionalFormatting sqref="X84">
    <cfRule type="expression" dxfId="1307" priority="9">
      <formula>NOT($S83=$W83)</formula>
    </cfRule>
  </conditionalFormatting>
  <conditionalFormatting sqref="S88">
    <cfRule type="notContainsBlanks" dxfId="1306" priority="8">
      <formula>LEN(TRIM(S88))&gt;0</formula>
    </cfRule>
  </conditionalFormatting>
  <conditionalFormatting sqref="W88">
    <cfRule type="notContainsBlanks" dxfId="1305" priority="7">
      <formula>LEN(TRIM(W88))&gt;0</formula>
    </cfRule>
  </conditionalFormatting>
  <conditionalFormatting sqref="R88">
    <cfRule type="expression" dxfId="1304" priority="6">
      <formula>NOT($S87=$W87)</formula>
    </cfRule>
  </conditionalFormatting>
  <conditionalFormatting sqref="X88">
    <cfRule type="expression" dxfId="1303" priority="5">
      <formula>NOT($S87=$W87)</formula>
    </cfRule>
  </conditionalFormatting>
  <conditionalFormatting sqref="S92">
    <cfRule type="notContainsBlanks" dxfId="1302" priority="4">
      <formula>LEN(TRIM(S92))&gt;0</formula>
    </cfRule>
  </conditionalFormatting>
  <conditionalFormatting sqref="W92">
    <cfRule type="notContainsBlanks" dxfId="1301" priority="3">
      <formula>LEN(TRIM(W92))&gt;0</formula>
    </cfRule>
  </conditionalFormatting>
  <conditionalFormatting sqref="R92">
    <cfRule type="expression" dxfId="1300" priority="2">
      <formula>NOT($S91=$W91)</formula>
    </cfRule>
  </conditionalFormatting>
  <conditionalFormatting sqref="X92">
    <cfRule type="expression" dxfId="1299" priority="1">
      <formula>NOT($S91=$W91)</formula>
    </cfRule>
  </conditionalFormatting>
  <printOptions horizontalCentered="1" verticalCentered="1"/>
  <pageMargins left="0" right="0" top="0.98425196850393704" bottom="0" header="0.39370078740157483" footer="0"/>
  <pageSetup paperSize="9" scale="70" fitToHeight="2" orientation="portrait" horizontalDpi="4294967293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50" max="25" man="1"/>
  </rowBreaks>
  <ignoredErrors>
    <ignoredError sqref="X19 J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5" name="Button 1">
              <controlPr defaultSize="0" print="0" autoFill="0" autoPict="0" macro="[0]!CLA19P">
                <anchor moveWithCells="1" sizeWithCells="1">
                  <from>
                    <xdr:col>22</xdr:col>
                    <xdr:colOff>85725</xdr:colOff>
                    <xdr:row>48</xdr:row>
                    <xdr:rowOff>133350</xdr:rowOff>
                  </from>
                  <to>
                    <xdr:col>23</xdr:col>
                    <xdr:colOff>1581150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6" name="Button 2">
              <controlPr defaultSize="0" print="0" autoFill="0" autoPict="0" macro="[0]!RAZ19P">
                <anchor moveWithCells="1" sizeWithCells="1">
                  <from>
                    <xdr:col>23</xdr:col>
                    <xdr:colOff>361950</xdr:colOff>
                    <xdr:row>49</xdr:row>
                    <xdr:rowOff>123825</xdr:rowOff>
                  </from>
                  <to>
                    <xdr:col>23</xdr:col>
                    <xdr:colOff>1076325</xdr:colOff>
                    <xdr:row>49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7" name="Button 6">
              <controlPr defaultSize="0" print="0" autoFill="0" autoPict="0" macro="[0]!CLA19F">
                <anchor moveWithCells="1" sizeWithCells="1">
                  <from>
                    <xdr:col>11</xdr:col>
                    <xdr:colOff>9525</xdr:colOff>
                    <xdr:row>99</xdr:row>
                    <xdr:rowOff>9525</xdr:rowOff>
                  </from>
                  <to>
                    <xdr:col>15</xdr:col>
                    <xdr:colOff>0</xdr:colOff>
                    <xdr:row>100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8" name="Button 7">
              <controlPr defaultSize="0" print="0" autoFill="0" autoPict="0" macro="[0]!RAZ19F">
                <anchor moveWithCells="1" sizeWithCells="1">
                  <from>
                    <xdr:col>12</xdr:col>
                    <xdr:colOff>180975</xdr:colOff>
                    <xdr:row>101</xdr:row>
                    <xdr:rowOff>104775</xdr:rowOff>
                  </from>
                  <to>
                    <xdr:col>12</xdr:col>
                    <xdr:colOff>895350</xdr:colOff>
                    <xdr:row>101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9" name="Button 9">
              <controlPr defaultSize="0" print="0" autoFill="0" autoPict="0" macro="[0]!Module12.IMP19C">
                <anchor>
                  <from>
                    <xdr:col>12</xdr:col>
                    <xdr:colOff>142875</xdr:colOff>
                    <xdr:row>6</xdr:row>
                    <xdr:rowOff>9525</xdr:rowOff>
                  </from>
                  <to>
                    <xdr:col>14</xdr:col>
                    <xdr:colOff>38100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10" name="Button 10">
              <controlPr defaultSize="0" print="0" autoFill="0" autoPict="0" macro="[0]!Module12.IMP19F">
                <anchor>
                  <from>
                    <xdr:col>23</xdr:col>
                    <xdr:colOff>47625</xdr:colOff>
                    <xdr:row>55</xdr:row>
                    <xdr:rowOff>104775</xdr:rowOff>
                  </from>
                  <to>
                    <xdr:col>24</xdr:col>
                    <xdr:colOff>66675</xdr:colOff>
                    <xdr:row>56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8" tint="-0.249977111117893"/>
  </sheetPr>
  <dimension ref="A1:AF97"/>
  <sheetViews>
    <sheetView showGridLines="0" showRowColHeaders="0" showRuler="0" view="pageBreakPreview" topLeftCell="A82" zoomScale="110" zoomScaleNormal="100" zoomScaleSheetLayoutView="110" workbookViewId="0">
      <selection activeCell="O91" sqref="O91"/>
    </sheetView>
  </sheetViews>
  <sheetFormatPr baseColWidth="10" defaultColWidth="11.5703125" defaultRowHeight="12.75"/>
  <cols>
    <col min="1" max="2" width="1.85546875" customWidth="1"/>
    <col min="3" max="3" width="30.7109375" customWidth="1"/>
    <col min="4" max="8" width="1.85546875" customWidth="1"/>
    <col min="9" max="9" width="30.7109375" customWidth="1"/>
    <col min="10" max="11" width="1.85546875" customWidth="1"/>
    <col min="12" max="12" width="7.28515625" customWidth="1"/>
    <col min="13" max="14" width="1.85546875" customWidth="1"/>
    <col min="15" max="15" width="30.7109375" customWidth="1"/>
    <col min="16" max="20" width="1.85546875" customWidth="1"/>
    <col min="21" max="21" width="30.7109375" customWidth="1"/>
    <col min="22" max="23" width="1.85546875" customWidth="1"/>
    <col min="24" max="24" width="16.7109375" customWidth="1"/>
    <col min="25" max="26" width="3.7109375" customWidth="1"/>
    <col min="27" max="27" width="16.7109375" customWidth="1"/>
    <col min="28" max="29" width="3.7109375" customWidth="1"/>
    <col min="30" max="30" width="16.7109375" customWidth="1"/>
    <col min="31" max="32" width="3.7109375" customWidth="1"/>
  </cols>
  <sheetData>
    <row r="1" spans="1:23" ht="6" customHeight="1">
      <c r="C1" s="551"/>
      <c r="D1" s="552"/>
      <c r="E1" s="552"/>
      <c r="F1" s="552"/>
      <c r="G1" s="552"/>
      <c r="H1" s="552"/>
      <c r="I1" s="463"/>
      <c r="J1" s="424"/>
      <c r="K1" s="424"/>
      <c r="L1" s="424"/>
      <c r="M1" s="424"/>
      <c r="N1" s="424"/>
      <c r="O1" s="553"/>
    </row>
    <row r="2" spans="1:23" ht="6" customHeight="1">
      <c r="C2" s="554"/>
      <c r="D2" s="552"/>
      <c r="E2" s="552"/>
      <c r="F2" s="552"/>
      <c r="G2" s="552"/>
      <c r="H2" s="552"/>
      <c r="I2" s="83"/>
      <c r="J2" s="550"/>
      <c r="K2" s="550"/>
      <c r="L2" s="550"/>
      <c r="M2" s="987"/>
      <c r="N2" s="987"/>
      <c r="O2" s="987"/>
      <c r="P2" s="423"/>
      <c r="Q2" s="423"/>
      <c r="S2" s="987"/>
      <c r="T2" s="987"/>
      <c r="U2" s="987"/>
      <c r="V2" s="423"/>
      <c r="W2" s="423"/>
    </row>
    <row r="3" spans="1:23" ht="6" customHeight="1">
      <c r="C3" s="555"/>
      <c r="D3" s="552"/>
      <c r="E3" s="552"/>
      <c r="F3" s="552"/>
      <c r="G3" s="552"/>
      <c r="H3" s="552"/>
      <c r="I3" s="463"/>
      <c r="J3" s="424"/>
      <c r="K3" s="424"/>
      <c r="L3" s="83"/>
      <c r="M3" s="987"/>
      <c r="N3" s="987"/>
      <c r="O3" s="987"/>
      <c r="P3" s="423"/>
      <c r="Q3" s="423"/>
      <c r="S3" s="987"/>
      <c r="T3" s="987"/>
      <c r="U3" s="987"/>
      <c r="V3" s="423"/>
      <c r="W3" s="423"/>
    </row>
    <row r="4" spans="1:23">
      <c r="B4" s="68"/>
      <c r="C4" s="27" t="s">
        <v>36</v>
      </c>
      <c r="D4" s="137" t="s">
        <v>0</v>
      </c>
      <c r="E4" s="137" t="s">
        <v>1</v>
      </c>
      <c r="F4" s="37"/>
      <c r="G4" s="37"/>
      <c r="H4" s="135" t="s">
        <v>16</v>
      </c>
      <c r="I4" s="27" t="s">
        <v>37</v>
      </c>
      <c r="J4" s="137" t="s">
        <v>0</v>
      </c>
      <c r="K4" s="137" t="s">
        <v>1</v>
      </c>
      <c r="L4" s="24"/>
      <c r="M4" s="136"/>
      <c r="R4" s="37"/>
      <c r="S4" s="37"/>
      <c r="T4" s="156"/>
      <c r="U4" s="461"/>
      <c r="V4" s="76"/>
    </row>
    <row r="5" spans="1:23" ht="25.5" customHeight="1">
      <c r="B5" s="70" t="s">
        <v>3</v>
      </c>
      <c r="C5" s="710">
        <f>ACCUEIL!$H$6</f>
        <v>27</v>
      </c>
      <c r="D5" s="28">
        <f>CL($D$18,$H$18)+CL($H$20,$D$20)+CL($T$23,$P$23)</f>
        <v>0</v>
      </c>
      <c r="E5" s="139">
        <f>$D$18-$H$18+$H$20-$D$20+$T$23-$P$23</f>
        <v>0</v>
      </c>
      <c r="F5" s="37"/>
      <c r="G5" s="37"/>
      <c r="H5" s="70" t="s">
        <v>7</v>
      </c>
      <c r="I5" s="710" t="str">
        <f>ACCUEIL!$H$10</f>
        <v>1</v>
      </c>
      <c r="J5" s="28">
        <f>CL($D$29,$H$29)+CL($H$21,$D$21)+CL($P$34,$T$34)</f>
        <v>0</v>
      </c>
      <c r="K5" s="139">
        <f>$D$29-$H$29+$H$21-$D$21+$P$34-$T$34</f>
        <v>0</v>
      </c>
      <c r="L5" s="24"/>
      <c r="M5" s="136"/>
      <c r="R5" s="37"/>
      <c r="S5" s="37"/>
      <c r="T5" s="156"/>
      <c r="V5" s="76"/>
    </row>
    <row r="6" spans="1:23" ht="25.5" customHeight="1">
      <c r="B6" s="70" t="s">
        <v>4</v>
      </c>
      <c r="C6" s="710" t="str">
        <f>ACCUEIL!$H$7</f>
        <v>7</v>
      </c>
      <c r="D6" s="28">
        <f>CL($H$18,$D$18)+CL($T$20,$P$20)+CL($D$23,$H$23)</f>
        <v>0</v>
      </c>
      <c r="E6" s="139">
        <f>$H$18-$D$18+$T$20-$P$20+$D$23-$H$23</f>
        <v>0</v>
      </c>
      <c r="F6" s="37"/>
      <c r="G6" s="37"/>
      <c r="H6" s="70" t="s">
        <v>8</v>
      </c>
      <c r="I6" s="710">
        <f>ACCUEIL!$H$11</f>
        <v>10</v>
      </c>
      <c r="J6" s="28">
        <f>CL($H$29,$D$29)+CL($T$21,$P$21)+CL($D$34,$H$34)</f>
        <v>0</v>
      </c>
      <c r="K6" s="139">
        <f>$H$29-$D$29+$T$21-$P$21+$D$34-$H$34</f>
        <v>0</v>
      </c>
      <c r="L6" s="24"/>
      <c r="M6" s="136"/>
      <c r="R6" s="37"/>
      <c r="S6" s="37"/>
      <c r="T6" s="156"/>
      <c r="V6" s="76"/>
    </row>
    <row r="7" spans="1:23" ht="25.5" customHeight="1">
      <c r="B7" s="70" t="s">
        <v>5</v>
      </c>
      <c r="C7" s="710">
        <f>ACCUEIL!$H$8</f>
        <v>20</v>
      </c>
      <c r="D7" s="28">
        <f>CL($T$18,$P$18)+CL($D$20,$H$20)+CL($H$23,$D$23)</f>
        <v>0</v>
      </c>
      <c r="E7" s="139">
        <f>$T$18-$P$18+$D$20-$H$20+$H$23-$D$23</f>
        <v>0</v>
      </c>
      <c r="F7" s="37"/>
      <c r="G7" s="37"/>
      <c r="H7" s="70" t="s">
        <v>9</v>
      </c>
      <c r="I7" s="710">
        <f>ACCUEIL!$H$12</f>
        <v>29</v>
      </c>
      <c r="J7" s="28">
        <f>CL($T$29,$P$29)+CL($D$21,$H$21)+CL($H$34,$D$34)</f>
        <v>0</v>
      </c>
      <c r="K7" s="139">
        <f>$T$29-$P$29+$D$21-$H$21+$H$34-$D$34</f>
        <v>0</v>
      </c>
      <c r="L7" s="24"/>
      <c r="M7" s="136"/>
      <c r="R7" s="37"/>
      <c r="S7" s="37"/>
      <c r="T7" s="156"/>
      <c r="V7" s="76"/>
    </row>
    <row r="8" spans="1:23" ht="25.5" customHeight="1">
      <c r="B8" s="70" t="s">
        <v>6</v>
      </c>
      <c r="C8" s="710">
        <f>ACCUEIL!$H$9</f>
        <v>18</v>
      </c>
      <c r="D8" s="28">
        <f>CL($P$18,$T$18)+CL($P$20,$T$20)+CL($P$23,$T$23)</f>
        <v>0</v>
      </c>
      <c r="E8" s="139">
        <f>$P$18-$T$18+$P$20-$T$20+$P$23-$T$23</f>
        <v>0</v>
      </c>
      <c r="F8" s="37"/>
      <c r="G8" s="37"/>
      <c r="H8" s="70" t="s">
        <v>10</v>
      </c>
      <c r="I8" s="710">
        <f>ACCUEIL!$H$13</f>
        <v>15</v>
      </c>
      <c r="J8" s="28">
        <f>CL($P$29,$T$29)+CL($P$21,$T$21)+CL($T$34,$P$34)</f>
        <v>0</v>
      </c>
      <c r="K8" s="139">
        <f>$P$29-$T$29+$P$21-$T$21+$T$34-$P$34</f>
        <v>0</v>
      </c>
      <c r="L8" s="24"/>
      <c r="M8" s="136"/>
      <c r="R8" s="37"/>
      <c r="S8" s="37"/>
      <c r="T8" s="156"/>
      <c r="V8" s="76"/>
    </row>
    <row r="9" spans="1:23">
      <c r="B9" s="156"/>
      <c r="D9" s="156"/>
      <c r="E9" s="351"/>
      <c r="F9" s="156"/>
      <c r="G9" s="156"/>
      <c r="H9" s="156"/>
      <c r="J9" s="156"/>
      <c r="K9" s="170"/>
      <c r="L9" s="24"/>
      <c r="M9" s="136"/>
      <c r="N9" s="156"/>
      <c r="P9" s="156"/>
      <c r="Q9" s="351"/>
      <c r="R9" s="156"/>
      <c r="S9" s="156"/>
      <c r="T9" s="156"/>
      <c r="U9" s="372"/>
    </row>
    <row r="10" spans="1:23">
      <c r="B10" s="135"/>
      <c r="C10" s="27" t="s">
        <v>38</v>
      </c>
      <c r="D10" s="137" t="s">
        <v>0</v>
      </c>
      <c r="E10" s="137" t="s">
        <v>1</v>
      </c>
      <c r="F10" s="37"/>
      <c r="G10" s="37"/>
      <c r="H10" s="135"/>
      <c r="I10" s="27" t="s">
        <v>82</v>
      </c>
      <c r="J10" s="137" t="s">
        <v>0</v>
      </c>
      <c r="K10" s="137" t="s">
        <v>1</v>
      </c>
      <c r="L10" s="24"/>
      <c r="M10" s="136"/>
      <c r="N10" s="135"/>
      <c r="O10" s="27" t="s">
        <v>101</v>
      </c>
      <c r="P10" s="137" t="s">
        <v>0</v>
      </c>
      <c r="Q10" s="137" t="s">
        <v>1</v>
      </c>
      <c r="R10" s="37"/>
      <c r="S10" s="37"/>
      <c r="T10" s="37"/>
      <c r="U10" s="462"/>
      <c r="V10" s="76"/>
    </row>
    <row r="11" spans="1:23" ht="25.5" customHeight="1">
      <c r="B11" s="70" t="s">
        <v>18</v>
      </c>
      <c r="C11" s="710">
        <f>ACCUEIL!$H$14</f>
        <v>25</v>
      </c>
      <c r="D11" s="28">
        <f>CL($D$19,$H$19)+CL($H$32,$D$32)+CL($D$24,$H$24)</f>
        <v>0</v>
      </c>
      <c r="E11" s="139">
        <f>$D$19-$H$19+$H$32-$D$32+$D$24-$H$24</f>
        <v>0</v>
      </c>
      <c r="F11" s="37"/>
      <c r="G11" s="37"/>
      <c r="H11" s="70" t="s">
        <v>58</v>
      </c>
      <c r="I11" s="710">
        <f>ACCUEIL!$H$18</f>
        <v>30</v>
      </c>
      <c r="J11" s="28">
        <f>CL($D$30,$H$30)+CL($H$22,$D$22)+CL($D$35,$H$35)</f>
        <v>0</v>
      </c>
      <c r="K11" s="139">
        <f>$D$30-$H$30+$H$22-$D$22+$D$35-$H$35</f>
        <v>0</v>
      </c>
      <c r="L11" s="24"/>
      <c r="M11" s="136"/>
      <c r="N11" s="70" t="s">
        <v>87</v>
      </c>
      <c r="O11" s="710">
        <f>ACCUEIL!$H$22</f>
        <v>17</v>
      </c>
      <c r="P11" s="28">
        <f>CL($D$31,$H$31)+CL($D$33,$H$33)+CL($D$25,$H$25)</f>
        <v>0</v>
      </c>
      <c r="Q11" s="139">
        <f>$D$31-$H$31+$D$33-$H$33+$D$25-$H$25</f>
        <v>0</v>
      </c>
      <c r="R11" s="37"/>
      <c r="S11" s="37"/>
      <c r="T11" s="37"/>
      <c r="V11" s="76"/>
    </row>
    <row r="12" spans="1:23" ht="25.5" customHeight="1">
      <c r="B12" s="70" t="s">
        <v>19</v>
      </c>
      <c r="C12" s="710">
        <f>ACCUEIL!$H$15</f>
        <v>28</v>
      </c>
      <c r="D12" s="28">
        <f>CL($H$19,$D$19)+CL($T$32,$P$32)+CL($P$24,$T$24)</f>
        <v>0</v>
      </c>
      <c r="E12" s="139">
        <f>$H$19-$D$19+$T$32-$P$32+$P$24-$T$24</f>
        <v>0</v>
      </c>
      <c r="F12" s="37"/>
      <c r="G12" s="37"/>
      <c r="H12" s="70" t="s">
        <v>59</v>
      </c>
      <c r="I12" s="710">
        <f>ACCUEIL!$H$19</f>
        <v>0</v>
      </c>
      <c r="J12" s="28">
        <f>CL($H$30,$D$30)+CL($P$22,$T$22)+CL($P$35,$T$35)</f>
        <v>0</v>
      </c>
      <c r="K12" s="139">
        <f>$H$30-$D$30+$P$22-$T$22+$P$35-$T$35</f>
        <v>0</v>
      </c>
      <c r="L12" s="24"/>
      <c r="M12" s="136"/>
      <c r="N12" s="70" t="s">
        <v>88</v>
      </c>
      <c r="O12" s="710">
        <f>ACCUEIL!$H$23</f>
        <v>19</v>
      </c>
      <c r="P12" s="28">
        <f>CL($H$31,$D$31)+CL($P$33,$T$33)+CL($T$25,$P$25)</f>
        <v>0</v>
      </c>
      <c r="Q12" s="139">
        <f>$P$33-$T$33+$H$31-$D$31+$T$25-$P$25</f>
        <v>0</v>
      </c>
      <c r="R12" s="37"/>
      <c r="S12" s="37"/>
      <c r="T12" s="37"/>
      <c r="U12" s="462"/>
      <c r="V12" s="76"/>
    </row>
    <row r="13" spans="1:23" ht="25.5" customHeight="1">
      <c r="B13" s="70" t="s">
        <v>39</v>
      </c>
      <c r="C13" s="710">
        <f>ACCUEIL!$H$16</f>
        <v>0</v>
      </c>
      <c r="D13" s="28">
        <f>CL($T$19,$P$19)+CL($D$32,$H$32)+CL($T$24,$P$24)</f>
        <v>0</v>
      </c>
      <c r="E13" s="139">
        <f>$T$19-$P$19+$D$32-$H$32+$T$24-$P$24</f>
        <v>0</v>
      </c>
      <c r="F13" s="37"/>
      <c r="G13" s="37"/>
      <c r="H13" s="70" t="s">
        <v>70</v>
      </c>
      <c r="I13" s="710">
        <f>ACCUEIL!$H$20</f>
        <v>8</v>
      </c>
      <c r="J13" s="28">
        <f>CL($P$30,$T$30)+CL($T$22,$P$22)+CL($H$35,$D$35)</f>
        <v>0</v>
      </c>
      <c r="K13" s="139">
        <f>$P$30-$T$30+$T$22-$P$22+$H$35-$D$35</f>
        <v>0</v>
      </c>
      <c r="L13" s="24"/>
      <c r="M13" s="136"/>
      <c r="N13" s="70" t="s">
        <v>89</v>
      </c>
      <c r="O13" s="710" t="str">
        <f>ACCUEIL!$H$24</f>
        <v>6</v>
      </c>
      <c r="P13" s="28">
        <f>CL($P$31,$T$31)+CL($T$33,$P$33)+CL($H$25,$D$25)</f>
        <v>0</v>
      </c>
      <c r="Q13" s="139">
        <f>$P$31-$T$31+$T$33-$P$33+$H$25-$D$25</f>
        <v>0</v>
      </c>
      <c r="R13" s="37"/>
      <c r="S13" s="37"/>
      <c r="T13" s="37"/>
      <c r="V13" s="76"/>
    </row>
    <row r="14" spans="1:23" ht="25.5" customHeight="1">
      <c r="B14" s="70" t="s">
        <v>40</v>
      </c>
      <c r="C14" s="710" t="str">
        <f>ACCUEIL!$H$17</f>
        <v>5</v>
      </c>
      <c r="D14" s="28">
        <f>CL($P$19,$T$19)+CL($P$32,$T$32)+CL($H$24,$D$24)</f>
        <v>0</v>
      </c>
      <c r="E14" s="139">
        <f>$P$19-$T$19+$P$32-$T$32+$H$24-$D$24</f>
        <v>0</v>
      </c>
      <c r="F14" s="37"/>
      <c r="G14" s="37"/>
      <c r="H14" s="70" t="s">
        <v>83</v>
      </c>
      <c r="I14" s="710" t="str">
        <f>ACCUEIL!$H$21</f>
        <v>2</v>
      </c>
      <c r="J14" s="28">
        <f>CL($T$30,$P$30)+CL($D$22,$H$22)+CL($T$35,$P$35)</f>
        <v>0</v>
      </c>
      <c r="K14" s="139">
        <f>$T$30-$P$30+$D$22-$H$22+$T$35-$P$35</f>
        <v>0</v>
      </c>
      <c r="L14" s="24"/>
      <c r="M14" s="136"/>
      <c r="N14" s="70" t="s">
        <v>102</v>
      </c>
      <c r="O14" s="710">
        <f>ACCUEIL!$H$25</f>
        <v>14</v>
      </c>
      <c r="P14" s="28">
        <f>CL($T$31,$P$31)+CL($H$33,$D$33)+CL($P$25,$T$25)</f>
        <v>0</v>
      </c>
      <c r="Q14" s="139">
        <f>$T$31-$P$31+$H$33-$D$33+$P$25-$T$25</f>
        <v>0</v>
      </c>
      <c r="R14" s="37"/>
      <c r="S14" s="37"/>
      <c r="T14" s="37"/>
      <c r="U14" s="76"/>
      <c r="V14" s="76"/>
    </row>
    <row r="15" spans="1:23">
      <c r="B15" s="37"/>
      <c r="C15" s="76"/>
      <c r="D15" s="37"/>
      <c r="E15" s="161"/>
      <c r="F15" s="37"/>
      <c r="G15" s="37"/>
      <c r="H15" s="37"/>
      <c r="I15" s="76"/>
      <c r="J15" s="37"/>
      <c r="K15" s="161"/>
      <c r="L15" s="24"/>
      <c r="M15" s="136"/>
      <c r="N15" s="37"/>
      <c r="O15" s="76"/>
      <c r="P15" s="37"/>
      <c r="Q15" s="161"/>
      <c r="R15" s="37"/>
      <c r="S15" s="37"/>
      <c r="T15" s="37"/>
      <c r="U15" s="76"/>
      <c r="V15" s="76"/>
    </row>
    <row r="16" spans="1:23">
      <c r="A16" s="123"/>
      <c r="B16" s="180"/>
      <c r="C16" s="181"/>
      <c r="D16" s="180"/>
      <c r="E16" s="180"/>
      <c r="F16" s="180"/>
      <c r="G16" s="180"/>
      <c r="H16" s="180"/>
      <c r="I16" s="181"/>
      <c r="J16" s="180"/>
      <c r="K16" s="237"/>
      <c r="L16" s="24"/>
      <c r="M16" s="141"/>
      <c r="N16" s="180"/>
      <c r="O16" s="181"/>
      <c r="P16" s="180"/>
      <c r="Q16" s="180"/>
      <c r="R16" s="180"/>
      <c r="S16" s="180"/>
      <c r="T16" s="180"/>
      <c r="U16" s="181"/>
      <c r="V16" s="181"/>
      <c r="W16" s="4"/>
    </row>
    <row r="17" spans="1:23" ht="15.75">
      <c r="A17" s="10"/>
      <c r="B17" s="156"/>
      <c r="D17" s="156"/>
      <c r="E17" s="156"/>
      <c r="F17" s="616" t="str">
        <f>ACCUEIL!$D$6</f>
        <v>san siro</v>
      </c>
      <c r="G17" s="249"/>
      <c r="H17" s="249"/>
      <c r="I17" s="159"/>
      <c r="J17" s="249"/>
      <c r="K17" s="9"/>
      <c r="L17" s="206" t="s">
        <v>12</v>
      </c>
      <c r="M17" s="142"/>
      <c r="N17" s="156"/>
      <c r="P17" s="156"/>
      <c r="Q17" s="156"/>
      <c r="R17" s="616" t="str">
        <f>ACCUEIL!$D$7</f>
        <v>TERRAIN 2</v>
      </c>
      <c r="S17" s="249"/>
      <c r="T17" s="156"/>
      <c r="U17" s="159"/>
      <c r="V17" s="76"/>
      <c r="W17" s="9"/>
    </row>
    <row r="18" spans="1:23" ht="25.5" customHeight="1">
      <c r="A18" s="10"/>
      <c r="B18" s="70" t="s">
        <v>3</v>
      </c>
      <c r="C18" s="47">
        <f>C5</f>
        <v>27</v>
      </c>
      <c r="D18" s="740"/>
      <c r="E18" s="143"/>
      <c r="F18" s="608" t="s">
        <v>13</v>
      </c>
      <c r="G18" s="143"/>
      <c r="H18" s="740"/>
      <c r="I18" s="47" t="str">
        <f>C6</f>
        <v>7</v>
      </c>
      <c r="J18" s="70" t="s">
        <v>4</v>
      </c>
      <c r="K18" s="145"/>
      <c r="L18" s="766">
        <f>ACCUEIL!$B$6</f>
        <v>1.375</v>
      </c>
      <c r="M18" s="142"/>
      <c r="N18" s="70" t="s">
        <v>6</v>
      </c>
      <c r="O18" s="47">
        <f>C8</f>
        <v>18</v>
      </c>
      <c r="P18" s="740"/>
      <c r="Q18" s="143"/>
      <c r="R18" s="608" t="s">
        <v>13</v>
      </c>
      <c r="S18" s="143"/>
      <c r="T18" s="740"/>
      <c r="U18" s="47">
        <f>C7</f>
        <v>20</v>
      </c>
      <c r="V18" s="70" t="s">
        <v>5</v>
      </c>
      <c r="W18" s="9"/>
    </row>
    <row r="19" spans="1:23" ht="25.5" customHeight="1">
      <c r="A19" s="10"/>
      <c r="B19" s="70" t="s">
        <v>18</v>
      </c>
      <c r="C19" s="47">
        <f>C11</f>
        <v>25</v>
      </c>
      <c r="D19" s="740"/>
      <c r="E19" s="146"/>
      <c r="F19" s="144" t="s">
        <v>13</v>
      </c>
      <c r="G19" s="146"/>
      <c r="H19" s="740"/>
      <c r="I19" s="47">
        <f>C12</f>
        <v>28</v>
      </c>
      <c r="J19" s="70" t="s">
        <v>19</v>
      </c>
      <c r="K19" s="145"/>
      <c r="L19" s="761">
        <f>L18+ACCUEIL!$B$7</f>
        <v>1.3888888888888899</v>
      </c>
      <c r="M19" s="142"/>
      <c r="N19" s="70" t="s">
        <v>40</v>
      </c>
      <c r="O19" s="47" t="str">
        <f>C14</f>
        <v>5</v>
      </c>
      <c r="P19" s="740"/>
      <c r="Q19" s="146"/>
      <c r="R19" s="144" t="s">
        <v>13</v>
      </c>
      <c r="S19" s="146"/>
      <c r="T19" s="740"/>
      <c r="U19" s="47">
        <f>C13</f>
        <v>0</v>
      </c>
      <c r="V19" s="70" t="s">
        <v>39</v>
      </c>
      <c r="W19" s="9"/>
    </row>
    <row r="20" spans="1:23" ht="25.5" customHeight="1">
      <c r="A20" s="10"/>
      <c r="B20" s="70" t="s">
        <v>5</v>
      </c>
      <c r="C20" s="47">
        <f>C7</f>
        <v>20</v>
      </c>
      <c r="D20" s="740"/>
      <c r="E20" s="143"/>
      <c r="F20" s="144" t="s">
        <v>13</v>
      </c>
      <c r="G20" s="143"/>
      <c r="H20" s="740"/>
      <c r="I20" s="47">
        <f>C5</f>
        <v>27</v>
      </c>
      <c r="J20" s="70" t="s">
        <v>3</v>
      </c>
      <c r="K20" s="145"/>
      <c r="L20" s="761">
        <f>L19+ACCUEIL!$B$7</f>
        <v>1.4027777777777799</v>
      </c>
      <c r="M20" s="142"/>
      <c r="N20" s="70" t="s">
        <v>6</v>
      </c>
      <c r="O20" s="47">
        <f>C8</f>
        <v>18</v>
      </c>
      <c r="P20" s="740"/>
      <c r="Q20" s="143"/>
      <c r="R20" s="144" t="s">
        <v>13</v>
      </c>
      <c r="S20" s="143"/>
      <c r="T20" s="740"/>
      <c r="U20" s="47" t="str">
        <f>C6</f>
        <v>7</v>
      </c>
      <c r="V20" s="70" t="s">
        <v>4</v>
      </c>
      <c r="W20" s="9"/>
    </row>
    <row r="21" spans="1:23" ht="25.5" customHeight="1">
      <c r="A21" s="10"/>
      <c r="B21" s="70" t="s">
        <v>9</v>
      </c>
      <c r="C21" s="47">
        <f>I7</f>
        <v>29</v>
      </c>
      <c r="D21" s="740"/>
      <c r="E21" s="143"/>
      <c r="F21" s="144" t="s">
        <v>13</v>
      </c>
      <c r="G21" s="143"/>
      <c r="H21" s="740"/>
      <c r="I21" s="47" t="str">
        <f>I5</f>
        <v>1</v>
      </c>
      <c r="J21" s="70" t="s">
        <v>7</v>
      </c>
      <c r="K21" s="145"/>
      <c r="L21" s="761">
        <f>L20+ACCUEIL!$B$7</f>
        <v>1.4166666666666701</v>
      </c>
      <c r="M21" s="142"/>
      <c r="N21" s="70" t="s">
        <v>10</v>
      </c>
      <c r="O21" s="47">
        <f>I8</f>
        <v>15</v>
      </c>
      <c r="P21" s="740"/>
      <c r="Q21" s="143"/>
      <c r="R21" s="144" t="s">
        <v>13</v>
      </c>
      <c r="S21" s="143"/>
      <c r="T21" s="740"/>
      <c r="U21" s="47">
        <f>I6</f>
        <v>10</v>
      </c>
      <c r="V21" s="70" t="s">
        <v>8</v>
      </c>
      <c r="W21" s="9"/>
    </row>
    <row r="22" spans="1:23" ht="25.5" customHeight="1">
      <c r="A22" s="10"/>
      <c r="B22" s="70" t="s">
        <v>83</v>
      </c>
      <c r="C22" s="47" t="str">
        <f>I14</f>
        <v>2</v>
      </c>
      <c r="D22" s="740"/>
      <c r="E22" s="146"/>
      <c r="F22" s="144" t="s">
        <v>13</v>
      </c>
      <c r="G22" s="146"/>
      <c r="H22" s="740"/>
      <c r="I22" s="47">
        <f>I11</f>
        <v>30</v>
      </c>
      <c r="J22" s="70" t="s">
        <v>58</v>
      </c>
      <c r="K22" s="145"/>
      <c r="L22" s="761">
        <f>L21+ACCUEIL!$B$7</f>
        <v>1.43055555555556</v>
      </c>
      <c r="M22" s="142"/>
      <c r="N22" s="70" t="s">
        <v>59</v>
      </c>
      <c r="O22" s="47">
        <f>I12</f>
        <v>0</v>
      </c>
      <c r="P22" s="740"/>
      <c r="Q22" s="146"/>
      <c r="R22" s="144" t="s">
        <v>13</v>
      </c>
      <c r="S22" s="146"/>
      <c r="T22" s="740"/>
      <c r="U22" s="47">
        <f>I13</f>
        <v>8</v>
      </c>
      <c r="V22" s="70" t="s">
        <v>70</v>
      </c>
      <c r="W22" s="9"/>
    </row>
    <row r="23" spans="1:23" ht="25.5" customHeight="1">
      <c r="A23" s="10"/>
      <c r="B23" s="70" t="s">
        <v>4</v>
      </c>
      <c r="C23" s="47" t="str">
        <f>C6</f>
        <v>7</v>
      </c>
      <c r="D23" s="740"/>
      <c r="E23" s="143"/>
      <c r="F23" s="144" t="s">
        <v>13</v>
      </c>
      <c r="G23" s="143"/>
      <c r="H23" s="740"/>
      <c r="I23" s="47">
        <f>C7</f>
        <v>20</v>
      </c>
      <c r="J23" s="70" t="s">
        <v>5</v>
      </c>
      <c r="K23" s="145"/>
      <c r="L23" s="761">
        <f>L22+ACCUEIL!$B$7</f>
        <v>1.44444444444445</v>
      </c>
      <c r="M23" s="142"/>
      <c r="N23" s="70" t="s">
        <v>6</v>
      </c>
      <c r="O23" s="47">
        <f>C8</f>
        <v>18</v>
      </c>
      <c r="P23" s="740"/>
      <c r="Q23" s="143"/>
      <c r="R23" s="144" t="s">
        <v>13</v>
      </c>
      <c r="S23" s="143"/>
      <c r="T23" s="740"/>
      <c r="U23" s="47">
        <f>C5</f>
        <v>27</v>
      </c>
      <c r="V23" s="70" t="s">
        <v>3</v>
      </c>
      <c r="W23" s="9"/>
    </row>
    <row r="24" spans="1:23" ht="25.5" customHeight="1">
      <c r="A24" s="10"/>
      <c r="B24" s="70" t="s">
        <v>18</v>
      </c>
      <c r="C24" s="47">
        <f>C11</f>
        <v>25</v>
      </c>
      <c r="D24" s="740"/>
      <c r="E24" s="146"/>
      <c r="F24" s="144" t="s">
        <v>13</v>
      </c>
      <c r="G24" s="146"/>
      <c r="H24" s="740"/>
      <c r="I24" s="47" t="str">
        <f>C14</f>
        <v>5</v>
      </c>
      <c r="J24" s="70" t="s">
        <v>40</v>
      </c>
      <c r="K24" s="145"/>
      <c r="L24" s="761">
        <f>L23+ACCUEIL!$B$7</f>
        <v>1.4583333333333399</v>
      </c>
      <c r="M24" s="142"/>
      <c r="N24" s="70" t="s">
        <v>19</v>
      </c>
      <c r="O24" s="47">
        <f>C12</f>
        <v>28</v>
      </c>
      <c r="P24" s="740"/>
      <c r="Q24" s="146"/>
      <c r="R24" s="144" t="s">
        <v>13</v>
      </c>
      <c r="S24" s="146"/>
      <c r="T24" s="740"/>
      <c r="U24" s="47">
        <f>C13</f>
        <v>0</v>
      </c>
      <c r="V24" s="70" t="s">
        <v>39</v>
      </c>
      <c r="W24" s="147"/>
    </row>
    <row r="25" spans="1:23" ht="25.5" customHeight="1">
      <c r="A25" s="10"/>
      <c r="B25" s="70" t="s">
        <v>87</v>
      </c>
      <c r="C25" s="47">
        <f>O11</f>
        <v>17</v>
      </c>
      <c r="D25" s="740"/>
      <c r="E25" s="143"/>
      <c r="F25" s="144" t="s">
        <v>13</v>
      </c>
      <c r="G25" s="143"/>
      <c r="H25" s="740"/>
      <c r="I25" s="47" t="str">
        <f>O13</f>
        <v>6</v>
      </c>
      <c r="J25" s="70" t="s">
        <v>89</v>
      </c>
      <c r="K25" s="9"/>
      <c r="L25" s="761">
        <f>L24+ACCUEIL!$B$7</f>
        <v>1.4722222222222301</v>
      </c>
      <c r="M25" s="142"/>
      <c r="N25" s="70" t="s">
        <v>102</v>
      </c>
      <c r="O25" s="47">
        <f>O14</f>
        <v>14</v>
      </c>
      <c r="P25" s="740"/>
      <c r="Q25" s="143"/>
      <c r="R25" s="144" t="s">
        <v>13</v>
      </c>
      <c r="S25" s="143"/>
      <c r="T25" s="740"/>
      <c r="U25" s="47">
        <f>O12</f>
        <v>19</v>
      </c>
      <c r="V25" s="70" t="s">
        <v>88</v>
      </c>
      <c r="W25" s="9"/>
    </row>
    <row r="26" spans="1:23">
      <c r="A26" s="120"/>
      <c r="B26" s="20"/>
      <c r="C26" s="148"/>
      <c r="D26" s="63"/>
      <c r="E26" s="149"/>
      <c r="F26" s="150"/>
      <c r="G26" s="149"/>
      <c r="H26" s="63"/>
      <c r="I26" s="148"/>
      <c r="J26" s="20"/>
      <c r="K26" s="22"/>
      <c r="L26" s="24"/>
      <c r="M26" s="151"/>
      <c r="N26" s="20"/>
      <c r="O26" s="148"/>
      <c r="P26" s="63"/>
      <c r="Q26" s="152"/>
      <c r="R26" s="150"/>
      <c r="S26" s="152"/>
      <c r="T26" s="63"/>
      <c r="U26" s="148"/>
      <c r="V26" s="20"/>
      <c r="W26" s="22"/>
    </row>
    <row r="28" spans="1:23" ht="15.75">
      <c r="F28" s="616" t="str">
        <f>ACCUEIL!$D$8</f>
        <v>TERRAIN 3</v>
      </c>
      <c r="L28" s="206" t="s">
        <v>12</v>
      </c>
      <c r="R28" s="616" t="str">
        <f>ACCUEIL!$D$9</f>
        <v>TERRAIN 4</v>
      </c>
    </row>
    <row r="29" spans="1:23" ht="25.5" customHeight="1">
      <c r="B29" s="70" t="s">
        <v>7</v>
      </c>
      <c r="C29" s="47" t="str">
        <f>I5</f>
        <v>1</v>
      </c>
      <c r="D29" s="740"/>
      <c r="E29" s="143"/>
      <c r="F29" s="608" t="s">
        <v>13</v>
      </c>
      <c r="G29" s="143"/>
      <c r="H29" s="740"/>
      <c r="I29" s="47">
        <f>I6</f>
        <v>10</v>
      </c>
      <c r="J29" s="70" t="s">
        <v>8</v>
      </c>
      <c r="L29" s="766">
        <f>ACCUEIL!$B$6</f>
        <v>1.375</v>
      </c>
      <c r="N29" s="70" t="s">
        <v>10</v>
      </c>
      <c r="O29" s="47">
        <f>I8</f>
        <v>15</v>
      </c>
      <c r="P29" s="740"/>
      <c r="Q29" s="143"/>
      <c r="R29" s="608" t="s">
        <v>13</v>
      </c>
      <c r="S29" s="143"/>
      <c r="T29" s="740"/>
      <c r="U29" s="47">
        <f>I7</f>
        <v>29</v>
      </c>
      <c r="V29" s="70" t="s">
        <v>9</v>
      </c>
    </row>
    <row r="30" spans="1:23" ht="25.5" customHeight="1">
      <c r="B30" s="70" t="s">
        <v>58</v>
      </c>
      <c r="C30" s="47">
        <f>I11</f>
        <v>30</v>
      </c>
      <c r="D30" s="740"/>
      <c r="E30" s="146"/>
      <c r="F30" s="144" t="s">
        <v>13</v>
      </c>
      <c r="G30" s="146"/>
      <c r="H30" s="740"/>
      <c r="I30" s="47">
        <f>I12</f>
        <v>0</v>
      </c>
      <c r="J30" s="70" t="s">
        <v>59</v>
      </c>
      <c r="L30" s="761">
        <f>L29+ACCUEIL!$B$7</f>
        <v>1.3888888888888899</v>
      </c>
      <c r="N30" s="70" t="s">
        <v>70</v>
      </c>
      <c r="O30" s="47">
        <f>I13</f>
        <v>8</v>
      </c>
      <c r="P30" s="740"/>
      <c r="Q30" s="146"/>
      <c r="R30" s="144" t="s">
        <v>13</v>
      </c>
      <c r="S30" s="146"/>
      <c r="T30" s="740"/>
      <c r="U30" s="47" t="str">
        <f>I14</f>
        <v>2</v>
      </c>
      <c r="V30" s="70" t="s">
        <v>83</v>
      </c>
    </row>
    <row r="31" spans="1:23" ht="25.5" customHeight="1">
      <c r="B31" s="70" t="s">
        <v>87</v>
      </c>
      <c r="C31" s="47">
        <f>O11</f>
        <v>17</v>
      </c>
      <c r="D31" s="740"/>
      <c r="E31" s="143"/>
      <c r="F31" s="144" t="s">
        <v>13</v>
      </c>
      <c r="G31" s="143"/>
      <c r="H31" s="740"/>
      <c r="I31" s="47">
        <f>O12</f>
        <v>19</v>
      </c>
      <c r="J31" s="70" t="s">
        <v>88</v>
      </c>
      <c r="L31" s="761">
        <f>L30+ACCUEIL!$B$7</f>
        <v>1.4027777777777799</v>
      </c>
      <c r="N31" s="70" t="s">
        <v>89</v>
      </c>
      <c r="O31" s="47" t="str">
        <f>O13</f>
        <v>6</v>
      </c>
      <c r="P31" s="740"/>
      <c r="Q31" s="143"/>
      <c r="R31" s="144" t="s">
        <v>13</v>
      </c>
      <c r="S31" s="143"/>
      <c r="T31" s="740"/>
      <c r="U31" s="47">
        <f>O14</f>
        <v>14</v>
      </c>
      <c r="V31" s="70" t="s">
        <v>102</v>
      </c>
    </row>
    <row r="32" spans="1:23" ht="25.5" customHeight="1">
      <c r="B32" s="70" t="s">
        <v>39</v>
      </c>
      <c r="C32" s="47">
        <f>C13</f>
        <v>0</v>
      </c>
      <c r="D32" s="740"/>
      <c r="E32" s="146"/>
      <c r="F32" s="144" t="s">
        <v>13</v>
      </c>
      <c r="G32" s="146"/>
      <c r="H32" s="740"/>
      <c r="I32" s="47">
        <f>C11</f>
        <v>25</v>
      </c>
      <c r="J32" s="70" t="s">
        <v>18</v>
      </c>
      <c r="L32" s="761">
        <f>L31+ACCUEIL!$B$7</f>
        <v>1.4166666666666701</v>
      </c>
      <c r="N32" s="70" t="s">
        <v>40</v>
      </c>
      <c r="O32" s="47" t="str">
        <f>C14</f>
        <v>5</v>
      </c>
      <c r="P32" s="740"/>
      <c r="Q32" s="146"/>
      <c r="R32" s="144" t="s">
        <v>13</v>
      </c>
      <c r="S32" s="146"/>
      <c r="T32" s="740"/>
      <c r="U32" s="47">
        <f>C12</f>
        <v>28</v>
      </c>
      <c r="V32" s="70" t="s">
        <v>19</v>
      </c>
    </row>
    <row r="33" spans="1:24" ht="25.5" customHeight="1">
      <c r="B33" s="70" t="s">
        <v>87</v>
      </c>
      <c r="C33" s="47">
        <f>O11</f>
        <v>17</v>
      </c>
      <c r="D33" s="740"/>
      <c r="E33" s="143"/>
      <c r="F33" s="144" t="s">
        <v>13</v>
      </c>
      <c r="G33" s="143"/>
      <c r="H33" s="740"/>
      <c r="I33" s="47">
        <f>O14</f>
        <v>14</v>
      </c>
      <c r="J33" s="70" t="s">
        <v>102</v>
      </c>
      <c r="L33" s="761">
        <f>L32+ACCUEIL!$B$7</f>
        <v>1.43055555555556</v>
      </c>
      <c r="N33" s="70" t="s">
        <v>88</v>
      </c>
      <c r="O33" s="47">
        <f>O12</f>
        <v>19</v>
      </c>
      <c r="P33" s="740"/>
      <c r="Q33" s="143"/>
      <c r="R33" s="144" t="s">
        <v>13</v>
      </c>
      <c r="S33" s="143"/>
      <c r="T33" s="740"/>
      <c r="U33" s="47" t="str">
        <f>O13</f>
        <v>6</v>
      </c>
      <c r="V33" s="70" t="s">
        <v>89</v>
      </c>
    </row>
    <row r="34" spans="1:24" ht="25.5" customHeight="1">
      <c r="B34" s="70" t="s">
        <v>8</v>
      </c>
      <c r="C34" s="47">
        <f>I6</f>
        <v>10</v>
      </c>
      <c r="D34" s="740"/>
      <c r="E34" s="143"/>
      <c r="F34" s="144" t="s">
        <v>13</v>
      </c>
      <c r="G34" s="143"/>
      <c r="H34" s="740"/>
      <c r="I34" s="47">
        <f>I7</f>
        <v>29</v>
      </c>
      <c r="J34" s="70" t="s">
        <v>9</v>
      </c>
      <c r="L34" s="761">
        <f>L33+ACCUEIL!$B$7</f>
        <v>1.44444444444445</v>
      </c>
      <c r="N34" s="70" t="s">
        <v>7</v>
      </c>
      <c r="O34" s="47" t="str">
        <f>I5</f>
        <v>1</v>
      </c>
      <c r="P34" s="740"/>
      <c r="Q34" s="143"/>
      <c r="R34" s="144" t="s">
        <v>13</v>
      </c>
      <c r="S34" s="143"/>
      <c r="T34" s="740"/>
      <c r="U34" s="47">
        <f>I8</f>
        <v>15</v>
      </c>
      <c r="V34" s="70" t="s">
        <v>10</v>
      </c>
    </row>
    <row r="35" spans="1:24" ht="25.5" customHeight="1">
      <c r="B35" s="70" t="s">
        <v>58</v>
      </c>
      <c r="C35" s="47">
        <f>I11</f>
        <v>30</v>
      </c>
      <c r="D35" s="740"/>
      <c r="E35" s="146"/>
      <c r="F35" s="144" t="s">
        <v>13</v>
      </c>
      <c r="G35" s="146"/>
      <c r="H35" s="740"/>
      <c r="I35" s="47">
        <f>I13</f>
        <v>8</v>
      </c>
      <c r="J35" s="70" t="s">
        <v>70</v>
      </c>
      <c r="L35" s="761">
        <f>L34+ACCUEIL!$B$7</f>
        <v>1.4583333333333399</v>
      </c>
      <c r="N35" s="70" t="s">
        <v>59</v>
      </c>
      <c r="O35" s="47">
        <f>I12</f>
        <v>0</v>
      </c>
      <c r="P35" s="740"/>
      <c r="Q35" s="146"/>
      <c r="R35" s="144" t="s">
        <v>13</v>
      </c>
      <c r="S35" s="146"/>
      <c r="T35" s="740"/>
      <c r="U35" s="47" t="str">
        <f>I14</f>
        <v>2</v>
      </c>
      <c r="V35" s="70" t="s">
        <v>83</v>
      </c>
    </row>
    <row r="37" spans="1:24">
      <c r="A37" s="123"/>
      <c r="B37" s="140"/>
      <c r="C37" s="3"/>
      <c r="D37" s="140"/>
      <c r="E37" s="140"/>
      <c r="F37" s="140"/>
      <c r="G37" s="140"/>
      <c r="H37" s="140"/>
      <c r="I37" s="3"/>
      <c r="J37" s="140"/>
      <c r="K37" s="3"/>
      <c r="L37" s="45"/>
      <c r="M37" s="264"/>
      <c r="N37" s="140"/>
      <c r="O37" s="3"/>
      <c r="P37" s="140"/>
      <c r="Q37" s="140"/>
      <c r="R37" s="140"/>
      <c r="S37" s="140"/>
      <c r="T37" s="140"/>
      <c r="U37" s="3"/>
      <c r="V37" s="3"/>
      <c r="W37" s="4"/>
    </row>
    <row r="38" spans="1:24">
      <c r="A38" s="10"/>
      <c r="B38" s="68"/>
      <c r="C38" s="69" t="str">
        <f>C4</f>
        <v>POULE 1</v>
      </c>
      <c r="D38" s="137" t="s">
        <v>0</v>
      </c>
      <c r="E38" s="137" t="s">
        <v>1</v>
      </c>
      <c r="F38" s="156"/>
      <c r="G38" s="156"/>
      <c r="H38" s="68"/>
      <c r="I38" s="69" t="str">
        <f>I4</f>
        <v>POULE 2</v>
      </c>
      <c r="J38" s="137" t="s">
        <v>0</v>
      </c>
      <c r="K38" s="137" t="s">
        <v>1</v>
      </c>
      <c r="L38" s="159"/>
      <c r="N38" s="68"/>
      <c r="O38" s="69" t="str">
        <f>C10</f>
        <v>POULE 3</v>
      </c>
      <c r="P38" s="137" t="s">
        <v>0</v>
      </c>
      <c r="Q38" s="137" t="s">
        <v>1</v>
      </c>
      <c r="R38" s="156"/>
      <c r="S38" s="156"/>
      <c r="T38" s="352"/>
      <c r="U38" s="353" t="s">
        <v>63</v>
      </c>
      <c r="W38" s="9"/>
    </row>
    <row r="39" spans="1:24" ht="25.5" customHeight="1">
      <c r="A39" s="10"/>
      <c r="B39" s="130">
        <v>1</v>
      </c>
      <c r="C39" s="711"/>
      <c r="D39" s="424"/>
      <c r="E39" s="425"/>
      <c r="F39" s="156"/>
      <c r="G39" s="156"/>
      <c r="H39" s="130">
        <v>1</v>
      </c>
      <c r="I39" s="711"/>
      <c r="J39" s="424"/>
      <c r="K39" s="425"/>
      <c r="L39" s="159"/>
      <c r="N39" s="130">
        <v>1</v>
      </c>
      <c r="O39" s="711"/>
      <c r="P39" s="424"/>
      <c r="Q39" s="425"/>
      <c r="R39" s="156"/>
      <c r="S39" s="156"/>
      <c r="T39" s="261"/>
      <c r="U39" s="22"/>
      <c r="W39" s="9"/>
    </row>
    <row r="40" spans="1:24" ht="25.5" customHeight="1">
      <c r="A40" s="10"/>
      <c r="B40" s="130">
        <v>2</v>
      </c>
      <c r="C40" s="711"/>
      <c r="D40" s="424"/>
      <c r="E40" s="425"/>
      <c r="F40" s="156"/>
      <c r="G40" s="156"/>
      <c r="H40" s="130">
        <v>2</v>
      </c>
      <c r="I40" s="711"/>
      <c r="J40" s="424"/>
      <c r="K40" s="425"/>
      <c r="L40" s="159"/>
      <c r="N40" s="130">
        <v>2</v>
      </c>
      <c r="O40" s="711"/>
      <c r="P40" s="424"/>
      <c r="Q40" s="425"/>
      <c r="R40" s="156"/>
      <c r="S40" s="156"/>
      <c r="T40" s="130" t="s">
        <v>20</v>
      </c>
      <c r="U40" s="35" t="s">
        <v>20</v>
      </c>
      <c r="W40" s="9"/>
    </row>
    <row r="41" spans="1:24" ht="25.5" customHeight="1">
      <c r="A41" s="10"/>
      <c r="B41" s="130">
        <v>3</v>
      </c>
      <c r="C41" s="711"/>
      <c r="D41" s="424"/>
      <c r="E41" s="425"/>
      <c r="F41" s="156"/>
      <c r="G41" s="156"/>
      <c r="H41" s="130">
        <v>3</v>
      </c>
      <c r="I41" s="711"/>
      <c r="J41" s="424"/>
      <c r="K41" s="425"/>
      <c r="L41" s="159"/>
      <c r="N41" s="130">
        <v>3</v>
      </c>
      <c r="O41" s="711"/>
      <c r="P41" s="424"/>
      <c r="Q41" s="425"/>
      <c r="R41" s="156"/>
      <c r="S41" s="156"/>
      <c r="T41" s="88" t="s">
        <v>29</v>
      </c>
      <c r="U41" s="35" t="s">
        <v>29</v>
      </c>
      <c r="V41" s="75"/>
      <c r="W41" s="9"/>
      <c r="X41" s="10"/>
    </row>
    <row r="42" spans="1:24" ht="25.5" customHeight="1">
      <c r="A42" s="10"/>
      <c r="B42" s="130">
        <v>4</v>
      </c>
      <c r="C42" s="711"/>
      <c r="D42" s="424"/>
      <c r="E42" s="425"/>
      <c r="F42" s="156"/>
      <c r="G42" s="156"/>
      <c r="H42" s="130">
        <v>4</v>
      </c>
      <c r="I42" s="711"/>
      <c r="J42" s="424"/>
      <c r="K42" s="425"/>
      <c r="L42" s="159"/>
      <c r="N42" s="130">
        <v>4</v>
      </c>
      <c r="O42" s="711"/>
      <c r="P42" s="424"/>
      <c r="Q42" s="425"/>
      <c r="R42" s="156"/>
      <c r="S42" s="156"/>
      <c r="T42" s="84" t="s">
        <v>21</v>
      </c>
      <c r="U42" s="35" t="s">
        <v>21</v>
      </c>
      <c r="W42" s="9"/>
      <c r="X42" s="10"/>
    </row>
    <row r="43" spans="1:24" ht="25.5" customHeight="1">
      <c r="A43" s="10"/>
      <c r="B43" s="118"/>
      <c r="C43" s="93"/>
      <c r="D43" s="118"/>
      <c r="E43" s="165"/>
      <c r="F43" s="156"/>
      <c r="G43" s="156"/>
      <c r="H43" s="118"/>
      <c r="I43" s="93"/>
      <c r="J43" s="118"/>
      <c r="K43" s="166"/>
      <c r="L43" s="159"/>
      <c r="N43" s="118"/>
      <c r="O43" s="93"/>
      <c r="P43" s="118"/>
      <c r="Q43" s="165"/>
      <c r="R43" s="156"/>
      <c r="S43" s="156"/>
      <c r="T43" s="88" t="s">
        <v>30</v>
      </c>
      <c r="U43" s="35" t="s">
        <v>30</v>
      </c>
      <c r="V43" s="75"/>
      <c r="W43" s="9"/>
      <c r="X43" s="10"/>
    </row>
    <row r="44" spans="1:24" ht="25.5" customHeight="1">
      <c r="A44" s="10"/>
      <c r="B44" s="156"/>
      <c r="D44" s="156"/>
      <c r="E44" s="351"/>
      <c r="F44" s="156"/>
      <c r="G44" s="156"/>
      <c r="H44" s="156"/>
      <c r="J44" s="156"/>
      <c r="K44" s="170"/>
      <c r="L44" s="24"/>
      <c r="M44" s="136"/>
      <c r="N44" s="156"/>
      <c r="P44" s="156"/>
      <c r="Q44" s="351"/>
      <c r="R44" s="156"/>
      <c r="S44" s="156"/>
      <c r="T44" s="84" t="s">
        <v>60</v>
      </c>
      <c r="U44" s="35" t="s">
        <v>60</v>
      </c>
      <c r="W44" s="9"/>
      <c r="X44" s="10"/>
    </row>
    <row r="45" spans="1:24" ht="25.5" customHeight="1">
      <c r="A45" s="10"/>
      <c r="B45" s="68"/>
      <c r="C45" s="69" t="str">
        <f>I10</f>
        <v>POULE 4</v>
      </c>
      <c r="D45" s="137" t="s">
        <v>0</v>
      </c>
      <c r="E45" s="137" t="s">
        <v>1</v>
      </c>
      <c r="F45" s="156"/>
      <c r="G45" s="156"/>
      <c r="H45" s="68"/>
      <c r="I45" s="69" t="str">
        <f>O10</f>
        <v>POULE 5</v>
      </c>
      <c r="J45" s="137" t="s">
        <v>0</v>
      </c>
      <c r="K45" s="137" t="s">
        <v>1</v>
      </c>
      <c r="L45" s="159"/>
      <c r="N45" s="118"/>
      <c r="O45" s="160"/>
      <c r="P45" s="37"/>
      <c r="Q45" s="161"/>
      <c r="R45" s="156"/>
      <c r="S45" s="156"/>
      <c r="T45" s="88" t="s">
        <v>22</v>
      </c>
      <c r="U45" s="35" t="s">
        <v>22</v>
      </c>
      <c r="W45" s="9"/>
      <c r="X45" s="10"/>
    </row>
    <row r="46" spans="1:24" ht="25.5" customHeight="1">
      <c r="A46" s="10"/>
      <c r="B46" s="130">
        <v>1</v>
      </c>
      <c r="C46" s="711"/>
      <c r="D46" s="424"/>
      <c r="E46" s="425"/>
      <c r="F46" s="156"/>
      <c r="G46" s="156"/>
      <c r="H46" s="130">
        <v>1</v>
      </c>
      <c r="I46" s="711"/>
      <c r="J46" s="424"/>
      <c r="K46" s="425"/>
      <c r="L46" s="159"/>
      <c r="N46" s="118"/>
      <c r="O46" s="95"/>
      <c r="P46" s="163"/>
      <c r="Q46" s="164"/>
      <c r="R46" s="156"/>
      <c r="S46" s="156"/>
      <c r="T46" s="84" t="s">
        <v>80</v>
      </c>
      <c r="U46" s="35" t="s">
        <v>80</v>
      </c>
      <c r="W46" s="9"/>
      <c r="X46" s="10"/>
    </row>
    <row r="47" spans="1:24" ht="25.5" customHeight="1">
      <c r="A47" s="10"/>
      <c r="B47" s="130">
        <v>2</v>
      </c>
      <c r="C47" s="711"/>
      <c r="D47" s="424"/>
      <c r="E47" s="425"/>
      <c r="F47" s="156"/>
      <c r="G47" s="156"/>
      <c r="H47" s="130">
        <v>2</v>
      </c>
      <c r="I47" s="711"/>
      <c r="J47" s="424"/>
      <c r="K47" s="425"/>
      <c r="L47" s="159"/>
      <c r="N47" s="118"/>
      <c r="O47" s="95"/>
      <c r="P47" s="163"/>
      <c r="Q47" s="164"/>
      <c r="R47" s="156"/>
      <c r="S47" s="156"/>
      <c r="T47" s="257" t="s">
        <v>22</v>
      </c>
      <c r="U47" s="35" t="s">
        <v>23</v>
      </c>
      <c r="W47" s="9"/>
      <c r="X47" s="10"/>
    </row>
    <row r="48" spans="1:24" ht="25.5" customHeight="1">
      <c r="A48" s="10"/>
      <c r="B48" s="130">
        <v>3</v>
      </c>
      <c r="C48" s="711"/>
      <c r="D48" s="424"/>
      <c r="E48" s="425"/>
      <c r="F48" s="156"/>
      <c r="G48" s="156"/>
      <c r="H48" s="130">
        <v>3</v>
      </c>
      <c r="I48" s="711"/>
      <c r="J48" s="424"/>
      <c r="K48" s="425"/>
      <c r="L48" s="159"/>
      <c r="N48" s="118"/>
      <c r="O48" s="95"/>
      <c r="P48" s="163"/>
      <c r="Q48" s="164"/>
      <c r="R48" s="156"/>
      <c r="S48" s="156"/>
      <c r="W48" s="9"/>
    </row>
    <row r="49" spans="1:32" ht="25.5" customHeight="1">
      <c r="A49" s="10"/>
      <c r="B49" s="130">
        <v>4</v>
      </c>
      <c r="C49" s="711"/>
      <c r="D49" s="424"/>
      <c r="E49" s="425"/>
      <c r="F49" s="156"/>
      <c r="G49" s="156"/>
      <c r="H49" s="130">
        <v>4</v>
      </c>
      <c r="I49" s="711"/>
      <c r="J49" s="424"/>
      <c r="K49" s="425"/>
      <c r="L49" s="159"/>
      <c r="N49" s="118"/>
      <c r="O49" s="95"/>
      <c r="P49" s="163"/>
      <c r="Q49" s="164"/>
      <c r="R49" s="156"/>
      <c r="S49" s="156"/>
      <c r="T49" s="118"/>
      <c r="U49" s="93"/>
      <c r="W49" s="9"/>
    </row>
    <row r="50" spans="1:32">
      <c r="A50" s="120"/>
      <c r="B50" s="21"/>
      <c r="C50" s="19"/>
      <c r="D50" s="21"/>
      <c r="E50" s="354"/>
      <c r="F50" s="21"/>
      <c r="G50" s="21"/>
      <c r="H50" s="21"/>
      <c r="I50" s="19"/>
      <c r="J50" s="21"/>
      <c r="K50" s="355"/>
      <c r="L50" s="148"/>
      <c r="M50" s="19"/>
      <c r="N50" s="21"/>
      <c r="O50" s="19"/>
      <c r="P50" s="21"/>
      <c r="Q50" s="354"/>
      <c r="R50" s="21"/>
      <c r="S50" s="21"/>
      <c r="T50" s="21"/>
      <c r="U50" s="19"/>
      <c r="V50" s="19"/>
      <c r="W50" s="22"/>
    </row>
    <row r="51" spans="1:32">
      <c r="H51" s="26"/>
      <c r="I51" s="27" t="s">
        <v>15</v>
      </c>
      <c r="J51" s="84" t="s">
        <v>0</v>
      </c>
      <c r="K51" s="84" t="s">
        <v>1</v>
      </c>
      <c r="N51" s="31"/>
      <c r="O51" s="27" t="s">
        <v>17</v>
      </c>
      <c r="P51" s="84" t="s">
        <v>0</v>
      </c>
      <c r="Q51" s="84" t="s">
        <v>1</v>
      </c>
      <c r="T51" s="338"/>
      <c r="U51" s="27" t="s">
        <v>57</v>
      </c>
      <c r="V51" s="84" t="s">
        <v>0</v>
      </c>
      <c r="W51" s="84" t="s">
        <v>1</v>
      </c>
    </row>
    <row r="52" spans="1:32" ht="25.5" customHeight="1">
      <c r="H52" s="89" t="s">
        <v>3</v>
      </c>
      <c r="I52" s="35" t="s">
        <v>3</v>
      </c>
      <c r="J52" s="90">
        <f>CL($D$61,$H$61)+CL($D$69,$H$69)+CL($P$73,$T$73)</f>
        <v>0</v>
      </c>
      <c r="K52" s="90">
        <f>$D$61-$H$61+$D$69-$H$69+$P$73-$T$73</f>
        <v>0</v>
      </c>
      <c r="N52" s="47" t="s">
        <v>7</v>
      </c>
      <c r="O52" s="35" t="s">
        <v>7</v>
      </c>
      <c r="P52" s="91">
        <f>CL($D$82,$H$82)+CL($D$84,$H$84)+CL($D$86,$H$86)</f>
        <v>0</v>
      </c>
      <c r="Q52" s="90">
        <f>$D$82-$H$82+$D$84-$H$84+$D$86-$H$86</f>
        <v>0</v>
      </c>
      <c r="T52" s="47" t="s">
        <v>18</v>
      </c>
      <c r="U52" s="35" t="s">
        <v>18</v>
      </c>
      <c r="V52" s="212">
        <f>CL($D$83,$H$83)+CL($D$85,$H$85)+CL($D$87,$H$87)</f>
        <v>0</v>
      </c>
      <c r="W52" s="90">
        <f>$D$83-$H$83+$D$85-$H$85+$D$87-$H$87</f>
        <v>0</v>
      </c>
      <c r="X52" s="35"/>
      <c r="Y52" s="642"/>
      <c r="Z52" s="642"/>
      <c r="AA52" s="35"/>
      <c r="AB52" s="637"/>
      <c r="AC52" s="642"/>
      <c r="AD52" s="35"/>
      <c r="AE52" s="645"/>
      <c r="AF52" s="642"/>
    </row>
    <row r="53" spans="1:32" ht="25.5" customHeight="1">
      <c r="H53" s="89" t="s">
        <v>4</v>
      </c>
      <c r="I53" s="35" t="s">
        <v>4</v>
      </c>
      <c r="J53" s="90">
        <f>CL($H$61,$D$61)+CL($P$69,$T$69)+CL($D$73,$H$73)</f>
        <v>0</v>
      </c>
      <c r="K53" s="90">
        <f>$H$61-$D$61+$P$69-$T$69+$D$73-$H$73</f>
        <v>0</v>
      </c>
      <c r="N53" s="47" t="s">
        <v>8</v>
      </c>
      <c r="O53" s="35" t="s">
        <v>8</v>
      </c>
      <c r="P53" s="91">
        <f>CL($H$82,$D$82)+CL($P$84,$T$84)+CL($P$86,$T$86)</f>
        <v>0</v>
      </c>
      <c r="Q53" s="90">
        <f>$H$82-$D$82+$P$84-$T$84+$P$86-$T$86</f>
        <v>0</v>
      </c>
      <c r="T53" s="47" t="s">
        <v>19</v>
      </c>
      <c r="U53" s="35" t="s">
        <v>19</v>
      </c>
      <c r="V53" s="212">
        <f>CL($H$83,$D$83)+CL($P$85,$T$85)+CL($P$87,$T$87)</f>
        <v>0</v>
      </c>
      <c r="W53" s="90">
        <f>$H$83-$D$83+$P$85-$T$85+$P$87-$T$87</f>
        <v>0</v>
      </c>
      <c r="X53" s="35"/>
      <c r="Y53" s="642"/>
      <c r="Z53" s="642"/>
      <c r="AA53" s="35"/>
      <c r="AB53" s="637"/>
      <c r="AC53" s="642"/>
      <c r="AD53" s="35"/>
      <c r="AE53" s="645"/>
      <c r="AF53" s="642"/>
    </row>
    <row r="54" spans="1:32" ht="25.5" customHeight="1">
      <c r="H54" s="89" t="s">
        <v>5</v>
      </c>
      <c r="I54" s="35" t="s">
        <v>5</v>
      </c>
      <c r="J54" s="90">
        <f>CL($P$61,$T$61)+CL($H$69,$D$69)+CL($H$73,$D$73)</f>
        <v>0</v>
      </c>
      <c r="K54" s="90">
        <f>$P$61-$T$61+$H$69-$D$69+$H$73-$D$73</f>
        <v>0</v>
      </c>
      <c r="N54" s="47" t="s">
        <v>9</v>
      </c>
      <c r="O54" s="35" t="s">
        <v>9</v>
      </c>
      <c r="P54" s="91">
        <f>CL($P$82,$T$82)+CL($H$84,$D$84)+CL($T$86,$P$86)</f>
        <v>0</v>
      </c>
      <c r="Q54" s="90">
        <f>$P$82-$T$82+$H$84-$D$84+$T$86-$P$86</f>
        <v>0</v>
      </c>
      <c r="T54" s="47" t="s">
        <v>39</v>
      </c>
      <c r="U54" s="35" t="s">
        <v>39</v>
      </c>
      <c r="V54" s="212">
        <f>CL($P$83,$T$83)+CL($H$85,$D$85)+CL($T$87,$P$87)</f>
        <v>0</v>
      </c>
      <c r="W54" s="90">
        <f>$P$83-$T$83+$T$87-$P$87+$H$85-$D$85</f>
        <v>0</v>
      </c>
      <c r="X54" s="35"/>
      <c r="Y54" s="642"/>
      <c r="Z54" s="642"/>
      <c r="AA54" s="35"/>
      <c r="AB54" s="637"/>
      <c r="AC54" s="642"/>
      <c r="AD54" s="35"/>
      <c r="AE54" s="645"/>
      <c r="AF54" s="642"/>
    </row>
    <row r="55" spans="1:32" ht="25.5" customHeight="1">
      <c r="H55" s="89" t="s">
        <v>6</v>
      </c>
      <c r="I55" s="35" t="s">
        <v>6</v>
      </c>
      <c r="J55" s="90">
        <f>CL($T$61,$P$61)+CL($T$69,$P$69)+CL($T$73,$P$73)</f>
        <v>0</v>
      </c>
      <c r="K55" s="90">
        <f>$T$61-$P$61+$T$69-$P$69+$T$73-$P$73</f>
        <v>0</v>
      </c>
      <c r="N55" s="47" t="s">
        <v>10</v>
      </c>
      <c r="O55" s="35" t="s">
        <v>10</v>
      </c>
      <c r="P55" s="91">
        <f>CL($T$82,$P$82)+CL($T$84,$P$84)+CL($H$86,$D$86)</f>
        <v>0</v>
      </c>
      <c r="Q55" s="90">
        <f>$T$82-$P$82+$T$84-$P$84+$H$86-$D$86</f>
        <v>0</v>
      </c>
      <c r="T55" s="47" t="s">
        <v>40</v>
      </c>
      <c r="U55" s="35" t="s">
        <v>40</v>
      </c>
      <c r="V55" s="212">
        <f>CL($T$83,$P$83)+CL($T$85,$P$85)+CL($H$87,$D$87)</f>
        <v>0</v>
      </c>
      <c r="W55" s="90">
        <f>$T$83-$P$83+$T$85-$P$85+$H$87-$D$87</f>
        <v>0</v>
      </c>
      <c r="X55" s="35"/>
      <c r="Y55" s="642"/>
      <c r="Z55" s="642"/>
      <c r="AA55" s="35"/>
      <c r="AB55" s="637"/>
      <c r="AC55" s="642"/>
      <c r="AD55" s="35"/>
      <c r="AE55" s="645"/>
      <c r="AF55" s="642"/>
    </row>
    <row r="56" spans="1:32">
      <c r="A56" s="23"/>
      <c r="B56" s="211"/>
      <c r="C56" s="30"/>
      <c r="D56" s="72"/>
      <c r="E56" s="72"/>
      <c r="F56" s="76"/>
      <c r="G56" s="76"/>
      <c r="H56" s="76"/>
      <c r="J56" s="72"/>
      <c r="K56" s="83"/>
      <c r="L56" s="24"/>
      <c r="M56" s="24"/>
      <c r="N56" s="24"/>
      <c r="O56" s="30"/>
      <c r="P56" s="76"/>
      <c r="R56" s="72"/>
      <c r="S56" s="72"/>
      <c r="T56" s="76"/>
      <c r="V56" s="76"/>
      <c r="X56" s="643"/>
      <c r="Y56" s="643"/>
      <c r="Z56" s="455"/>
    </row>
    <row r="57" spans="1:32" ht="15.75">
      <c r="A57" s="664"/>
      <c r="B57" s="244"/>
      <c r="C57" s="216"/>
      <c r="D57" s="216"/>
      <c r="E57" s="216"/>
      <c r="F57" s="255" t="str">
        <f>ACCUEIL!$D$6</f>
        <v>san siro</v>
      </c>
      <c r="G57" s="181"/>
      <c r="H57" s="181"/>
      <c r="I57" s="216"/>
      <c r="J57" s="216"/>
      <c r="K57" s="214"/>
      <c r="L57" s="24"/>
      <c r="M57" s="672"/>
      <c r="N57" s="181"/>
      <c r="O57" s="216"/>
      <c r="P57" s="216"/>
      <c r="Q57" s="216"/>
      <c r="R57" s="255" t="str">
        <f>ACCUEIL!$D$7</f>
        <v>TERRAIN 2</v>
      </c>
      <c r="S57" s="181"/>
      <c r="T57" s="181"/>
      <c r="U57" s="216"/>
      <c r="V57" s="233"/>
      <c r="W57" s="4"/>
      <c r="X57" s="644"/>
      <c r="Y57" s="643"/>
      <c r="Z57" s="455"/>
    </row>
    <row r="58" spans="1:32">
      <c r="A58" s="665"/>
      <c r="B58" s="92"/>
      <c r="C58" s="92"/>
      <c r="D58" s="93"/>
      <c r="E58" s="92"/>
      <c r="F58" s="97" t="s">
        <v>63</v>
      </c>
      <c r="G58" s="92"/>
      <c r="H58" s="92"/>
      <c r="I58" s="92"/>
      <c r="J58" s="92"/>
      <c r="K58" s="98"/>
      <c r="L58" s="38"/>
      <c r="M58" s="673"/>
      <c r="N58" s="92"/>
      <c r="O58" s="92"/>
      <c r="P58" s="93"/>
      <c r="Q58" s="92"/>
      <c r="S58" s="92"/>
      <c r="T58" s="92"/>
      <c r="U58" s="92"/>
      <c r="V58" s="93"/>
      <c r="W58" s="9"/>
      <c r="X58" s="644"/>
      <c r="Y58" s="643"/>
      <c r="Z58" s="455"/>
    </row>
    <row r="59" spans="1:32" ht="30" customHeight="1">
      <c r="A59" s="666">
        <v>1</v>
      </c>
      <c r="B59" s="102" t="s">
        <v>20</v>
      </c>
      <c r="C59" s="103" t="str">
        <f>U40</f>
        <v>1A</v>
      </c>
      <c r="D59" s="740"/>
      <c r="E59" s="104"/>
      <c r="F59" s="105" t="s">
        <v>13</v>
      </c>
      <c r="G59" s="104"/>
      <c r="H59" s="740"/>
      <c r="I59" s="103" t="str">
        <f>U41</f>
        <v>2C</v>
      </c>
      <c r="J59" s="102" t="s">
        <v>29</v>
      </c>
      <c r="K59" s="107"/>
      <c r="L59" s="755">
        <f>ACCUEIL!$B$9</f>
        <v>1.5833333333333299</v>
      </c>
      <c r="M59" s="666">
        <v>2</v>
      </c>
      <c r="N59" s="102" t="s">
        <v>21</v>
      </c>
      <c r="O59" s="103" t="str">
        <f>U42</f>
        <v>1B</v>
      </c>
      <c r="P59" s="740"/>
      <c r="Q59" s="104"/>
      <c r="R59" s="105" t="s">
        <v>13</v>
      </c>
      <c r="S59" s="104"/>
      <c r="T59" s="740"/>
      <c r="U59" s="103" t="str">
        <f>U43</f>
        <v>2D</v>
      </c>
      <c r="V59" s="102" t="s">
        <v>30</v>
      </c>
      <c r="W59" s="93"/>
      <c r="X59" s="12"/>
      <c r="Y59" s="424"/>
      <c r="Z59" s="836"/>
    </row>
    <row r="60" spans="1:32" ht="19.5" hidden="1" customHeight="1">
      <c r="A60" s="666"/>
      <c r="B60" s="834"/>
      <c r="C60" s="840" t="s">
        <v>290</v>
      </c>
      <c r="D60" s="740"/>
      <c r="E60" s="104"/>
      <c r="F60" s="105"/>
      <c r="G60" s="104"/>
      <c r="H60" s="740"/>
      <c r="I60" s="840" t="s">
        <v>290</v>
      </c>
      <c r="J60" s="102"/>
      <c r="K60" s="107"/>
      <c r="L60" s="755"/>
      <c r="M60" s="666"/>
      <c r="N60" s="834"/>
      <c r="O60" s="840" t="s">
        <v>290</v>
      </c>
      <c r="P60" s="740"/>
      <c r="Q60" s="104"/>
      <c r="R60" s="105"/>
      <c r="S60" s="104"/>
      <c r="T60" s="740"/>
      <c r="U60" s="840" t="s">
        <v>290</v>
      </c>
      <c r="V60" s="102"/>
      <c r="W60" s="93"/>
      <c r="X60" s="12"/>
      <c r="Y60" s="424"/>
      <c r="Z60" s="836"/>
    </row>
    <row r="61" spans="1:32" ht="30" customHeight="1">
      <c r="A61" s="666" t="s">
        <v>3</v>
      </c>
      <c r="B61" s="172"/>
      <c r="C61" s="117" t="str">
        <f>I52</f>
        <v>A</v>
      </c>
      <c r="D61" s="740"/>
      <c r="E61" s="105"/>
      <c r="F61" s="105" t="s">
        <v>13</v>
      </c>
      <c r="G61" s="105"/>
      <c r="H61" s="740"/>
      <c r="I61" s="103" t="str">
        <f>I53</f>
        <v>B</v>
      </c>
      <c r="J61" s="70" t="s">
        <v>4</v>
      </c>
      <c r="K61" s="107"/>
      <c r="L61" s="755">
        <f>L59+ACCUEIL!$B$10</f>
        <v>1.5972222222222201</v>
      </c>
      <c r="M61" s="666" t="s">
        <v>5</v>
      </c>
      <c r="N61" s="172"/>
      <c r="O61" s="117" t="str">
        <f>I54</f>
        <v>C</v>
      </c>
      <c r="P61" s="740"/>
      <c r="Q61" s="105"/>
      <c r="R61" s="105" t="s">
        <v>13</v>
      </c>
      <c r="S61" s="105"/>
      <c r="T61" s="740"/>
      <c r="U61" s="103" t="str">
        <f>I55</f>
        <v>D</v>
      </c>
      <c r="V61" s="70" t="s">
        <v>6</v>
      </c>
      <c r="W61" s="93"/>
      <c r="X61" s="12"/>
      <c r="Y61" s="424"/>
      <c r="Z61" s="836"/>
    </row>
    <row r="62" spans="1:32">
      <c r="A62" s="667">
        <v>5</v>
      </c>
      <c r="B62" s="172"/>
      <c r="C62" s="218" t="s">
        <v>44</v>
      </c>
      <c r="D62" s="218"/>
      <c r="E62" s="218"/>
      <c r="F62" s="218"/>
      <c r="G62" s="218"/>
      <c r="H62" s="218"/>
      <c r="I62" s="218" t="s">
        <v>45</v>
      </c>
      <c r="J62" s="112"/>
      <c r="K62" s="9"/>
      <c r="L62" s="761"/>
      <c r="M62" s="666">
        <v>6</v>
      </c>
      <c r="N62" s="68"/>
      <c r="O62" s="218" t="s">
        <v>46</v>
      </c>
      <c r="P62" s="218"/>
      <c r="Q62" s="218"/>
      <c r="R62" s="218"/>
      <c r="S62" s="218"/>
      <c r="T62" s="218"/>
      <c r="U62" s="218" t="s">
        <v>47</v>
      </c>
      <c r="V62" s="112"/>
      <c r="W62" s="93"/>
      <c r="X62" s="12"/>
      <c r="Y62" s="424"/>
      <c r="Z62" s="836"/>
    </row>
    <row r="63" spans="1:32" ht="29.25" customHeight="1">
      <c r="A63" s="668"/>
      <c r="B63" s="169"/>
      <c r="C63" s="585">
        <f>GL(H59,D59,C59,I59,H60,D60)</f>
        <v>0</v>
      </c>
      <c r="D63" s="740"/>
      <c r="E63" s="104"/>
      <c r="F63" s="105" t="s">
        <v>13</v>
      </c>
      <c r="G63" s="104"/>
      <c r="H63" s="740"/>
      <c r="I63" s="585">
        <f>GL(T59,P59,O59,U59,T60,P60)</f>
        <v>0</v>
      </c>
      <c r="J63" s="106"/>
      <c r="K63" s="9"/>
      <c r="L63" s="755">
        <f>L61+ACCUEIL!$B$10</f>
        <v>1.6111111111111101</v>
      </c>
      <c r="M63" s="674"/>
      <c r="N63" s="169"/>
      <c r="O63" s="566">
        <f>GL(H80,D80,C80,I80,H81,D81)</f>
        <v>0</v>
      </c>
      <c r="P63" s="740"/>
      <c r="Q63" s="104"/>
      <c r="R63" s="105" t="s">
        <v>13</v>
      </c>
      <c r="S63" s="104"/>
      <c r="T63" s="740"/>
      <c r="U63" s="566">
        <f>GL(T80,P80,O80,U80,T81,P81)</f>
        <v>0</v>
      </c>
      <c r="V63" s="106"/>
      <c r="W63" s="93"/>
      <c r="X63" s="12"/>
      <c r="Y63" s="424"/>
      <c r="Z63" s="836"/>
    </row>
    <row r="64" spans="1:32" ht="19.5" hidden="1" customHeight="1">
      <c r="A64" s="666"/>
      <c r="B64" s="834"/>
      <c r="C64" s="840" t="s">
        <v>290</v>
      </c>
      <c r="D64" s="740"/>
      <c r="E64" s="104"/>
      <c r="F64" s="105"/>
      <c r="G64" s="104"/>
      <c r="H64" s="740"/>
      <c r="I64" s="840" t="s">
        <v>290</v>
      </c>
      <c r="J64" s="102"/>
      <c r="K64" s="9"/>
      <c r="L64" s="755"/>
      <c r="M64" s="666"/>
      <c r="N64" s="834"/>
      <c r="O64" s="840" t="s">
        <v>290</v>
      </c>
      <c r="P64" s="740"/>
      <c r="Q64" s="104"/>
      <c r="R64" s="105"/>
      <c r="S64" s="104"/>
      <c r="T64" s="740"/>
      <c r="U64" s="840" t="s">
        <v>290</v>
      </c>
      <c r="V64" s="102"/>
      <c r="W64" s="93"/>
      <c r="X64" s="12"/>
      <c r="Y64" s="424"/>
      <c r="Z64" s="836"/>
    </row>
    <row r="65" spans="1:26">
      <c r="A65" s="669"/>
      <c r="B65" s="156"/>
      <c r="F65" s="97" t="s">
        <v>28</v>
      </c>
      <c r="J65" s="93"/>
      <c r="K65" s="9"/>
      <c r="L65" s="760"/>
      <c r="M65" s="478"/>
      <c r="W65" s="10"/>
      <c r="X65" s="643"/>
      <c r="Y65" s="643"/>
      <c r="Z65" s="643"/>
    </row>
    <row r="66" spans="1:26">
      <c r="A66" s="666">
        <v>7</v>
      </c>
      <c r="B66" s="250"/>
      <c r="C66" s="218" t="s">
        <v>71</v>
      </c>
      <c r="D66" s="218"/>
      <c r="E66" s="218"/>
      <c r="F66" s="218"/>
      <c r="G66" s="218"/>
      <c r="H66" s="218"/>
      <c r="I66" s="218" t="s">
        <v>72</v>
      </c>
      <c r="J66" s="112"/>
      <c r="K66" s="9"/>
      <c r="L66" s="760"/>
      <c r="M66" s="666">
        <v>8</v>
      </c>
      <c r="N66" s="68"/>
      <c r="O66" s="218" t="s">
        <v>77</v>
      </c>
      <c r="P66" s="218"/>
      <c r="Q66" s="218"/>
      <c r="R66" s="218"/>
      <c r="S66" s="218"/>
      <c r="T66" s="218"/>
      <c r="U66" s="218" t="s">
        <v>78</v>
      </c>
      <c r="V66" s="112"/>
      <c r="W66" s="93"/>
      <c r="X66" s="643"/>
      <c r="Y66" s="643"/>
      <c r="Z66" s="643"/>
    </row>
    <row r="67" spans="1:26" ht="30" customHeight="1">
      <c r="A67" s="666" t="s">
        <v>66</v>
      </c>
      <c r="B67" s="251"/>
      <c r="C67" s="325"/>
      <c r="D67" s="740"/>
      <c r="E67" s="104"/>
      <c r="F67" s="105" t="s">
        <v>13</v>
      </c>
      <c r="G67" s="104"/>
      <c r="H67" s="740"/>
      <c r="I67" s="324"/>
      <c r="J67" s="106"/>
      <c r="K67" s="9"/>
      <c r="L67" s="755">
        <f>L63+ACCUEIL!$B$10</f>
        <v>1.625</v>
      </c>
      <c r="M67" s="666" t="s">
        <v>69</v>
      </c>
      <c r="N67" s="251"/>
      <c r="O67" s="325"/>
      <c r="P67" s="740"/>
      <c r="Q67" s="104"/>
      <c r="R67" s="105" t="s">
        <v>13</v>
      </c>
      <c r="S67" s="104"/>
      <c r="T67" s="740"/>
      <c r="U67" s="324"/>
      <c r="V67" s="106"/>
      <c r="W67" s="19"/>
      <c r="X67" s="12"/>
      <c r="Y67" s="838"/>
      <c r="Z67" s="836"/>
    </row>
    <row r="68" spans="1:26" ht="19.5" hidden="1" customHeight="1">
      <c r="A68" s="666"/>
      <c r="B68" s="834"/>
      <c r="C68" s="840" t="s">
        <v>290</v>
      </c>
      <c r="D68" s="740"/>
      <c r="E68" s="104"/>
      <c r="F68" s="105"/>
      <c r="G68" s="104"/>
      <c r="H68" s="740"/>
      <c r="I68" s="840" t="s">
        <v>290</v>
      </c>
      <c r="J68" s="102"/>
      <c r="K68" s="9"/>
      <c r="L68" s="755"/>
      <c r="M68" s="666"/>
      <c r="N68" s="834"/>
      <c r="O68" s="840" t="s">
        <v>290</v>
      </c>
      <c r="P68" s="740"/>
      <c r="Q68" s="104"/>
      <c r="R68" s="105"/>
      <c r="S68" s="104"/>
      <c r="T68" s="740"/>
      <c r="U68" s="840" t="s">
        <v>290</v>
      </c>
      <c r="V68" s="102"/>
      <c r="W68" s="93"/>
      <c r="X68" s="12"/>
      <c r="Y68" s="838"/>
      <c r="Z68" s="836"/>
    </row>
    <row r="69" spans="1:26" ht="30" customHeight="1">
      <c r="A69" s="478"/>
      <c r="B69" s="70" t="s">
        <v>3</v>
      </c>
      <c r="C69" s="108" t="str">
        <f>I52</f>
        <v>A</v>
      </c>
      <c r="D69" s="740"/>
      <c r="E69" s="105"/>
      <c r="F69" s="105" t="s">
        <v>13</v>
      </c>
      <c r="G69" s="105"/>
      <c r="H69" s="740"/>
      <c r="I69" s="108" t="str">
        <f>I54</f>
        <v>C</v>
      </c>
      <c r="J69" s="70" t="s">
        <v>5</v>
      </c>
      <c r="K69" s="9"/>
      <c r="L69" s="755">
        <f>L67+ACCUEIL!$B$10</f>
        <v>1.6388888888888899</v>
      </c>
      <c r="M69" s="478"/>
      <c r="N69" s="70" t="s">
        <v>4</v>
      </c>
      <c r="O69" s="108" t="str">
        <f>I53</f>
        <v>B</v>
      </c>
      <c r="P69" s="740"/>
      <c r="Q69" s="105"/>
      <c r="R69" s="105" t="s">
        <v>13</v>
      </c>
      <c r="S69" s="105"/>
      <c r="T69" s="740"/>
      <c r="U69" s="108" t="str">
        <f>I55</f>
        <v>D</v>
      </c>
      <c r="V69" s="70" t="s">
        <v>6</v>
      </c>
      <c r="X69" s="12"/>
      <c r="Y69" s="838"/>
      <c r="Z69" s="836"/>
    </row>
    <row r="70" spans="1:26">
      <c r="A70" s="666">
        <v>9</v>
      </c>
      <c r="B70" s="250"/>
      <c r="C70" s="218" t="s">
        <v>75</v>
      </c>
      <c r="D70" s="189"/>
      <c r="E70" s="189"/>
      <c r="F70" s="189"/>
      <c r="G70" s="189"/>
      <c r="H70" s="189"/>
      <c r="I70" s="218" t="s">
        <v>76</v>
      </c>
      <c r="J70" s="112"/>
      <c r="K70" s="9"/>
      <c r="L70" s="760"/>
      <c r="M70" s="666">
        <v>10</v>
      </c>
      <c r="N70" s="250"/>
      <c r="O70" s="218" t="s">
        <v>73</v>
      </c>
      <c r="P70" s="218"/>
      <c r="Q70" s="218"/>
      <c r="R70" s="218"/>
      <c r="S70" s="218"/>
      <c r="T70" s="218"/>
      <c r="U70" s="218" t="s">
        <v>74</v>
      </c>
      <c r="V70" s="112"/>
      <c r="X70" s="12"/>
      <c r="Y70" s="838"/>
      <c r="Z70" s="836"/>
    </row>
    <row r="71" spans="1:26" ht="30" customHeight="1">
      <c r="A71" s="666"/>
      <c r="B71" s="251"/>
      <c r="C71" s="585">
        <f>GL(H63,D63,C63,I63,H64,D64)</f>
        <v>0</v>
      </c>
      <c r="D71" s="740"/>
      <c r="E71" s="104"/>
      <c r="F71" s="105" t="s">
        <v>13</v>
      </c>
      <c r="G71" s="104"/>
      <c r="H71" s="740"/>
      <c r="I71" s="585">
        <f>GL(T63,P63,O63,U63,T64,P64)</f>
        <v>0</v>
      </c>
      <c r="J71" s="106"/>
      <c r="K71" s="9"/>
      <c r="L71" s="755">
        <f>L69+ACCUEIL!$B$10</f>
        <v>1.6527777777777799</v>
      </c>
      <c r="M71" s="668"/>
      <c r="N71" s="169"/>
      <c r="O71" s="585">
        <f>GL(D63,H63,C63,I63,D64,H64)</f>
        <v>0</v>
      </c>
      <c r="P71" s="740"/>
      <c r="Q71" s="104"/>
      <c r="R71" s="105" t="s">
        <v>13</v>
      </c>
      <c r="S71" s="104"/>
      <c r="T71" s="740"/>
      <c r="U71" s="585">
        <f>GL(P63,T63,O63,U63,P64,T64)</f>
        <v>0</v>
      </c>
      <c r="V71" s="106"/>
      <c r="X71" s="12"/>
      <c r="Y71" s="838"/>
      <c r="Z71" s="836"/>
    </row>
    <row r="72" spans="1:26" ht="19.5" hidden="1" customHeight="1">
      <c r="A72" s="666"/>
      <c r="B72" s="834"/>
      <c r="C72" s="840" t="s">
        <v>290</v>
      </c>
      <c r="D72" s="740"/>
      <c r="E72" s="104"/>
      <c r="F72" s="105"/>
      <c r="G72" s="104"/>
      <c r="H72" s="740"/>
      <c r="I72" s="840" t="s">
        <v>290</v>
      </c>
      <c r="J72" s="102"/>
      <c r="K72" s="9"/>
      <c r="L72" s="755"/>
      <c r="M72" s="666"/>
      <c r="N72" s="834"/>
      <c r="O72" s="840" t="s">
        <v>290</v>
      </c>
      <c r="P72" s="740"/>
      <c r="Q72" s="104"/>
      <c r="R72" s="105"/>
      <c r="S72" s="104"/>
      <c r="T72" s="740"/>
      <c r="U72" s="840" t="s">
        <v>290</v>
      </c>
      <c r="V72" s="102"/>
      <c r="X72" s="839"/>
      <c r="Y72" s="838"/>
      <c r="Z72" s="836"/>
    </row>
    <row r="73" spans="1:26" ht="30" customHeight="1">
      <c r="A73" s="478"/>
      <c r="B73" s="102" t="s">
        <v>4</v>
      </c>
      <c r="C73" s="108" t="str">
        <f>I53</f>
        <v>B</v>
      </c>
      <c r="D73" s="740"/>
      <c r="E73" s="105"/>
      <c r="F73" s="105" t="s">
        <v>13</v>
      </c>
      <c r="G73" s="105"/>
      <c r="H73" s="740"/>
      <c r="I73" s="108" t="str">
        <f>I54</f>
        <v>C</v>
      </c>
      <c r="J73" s="102" t="s">
        <v>5</v>
      </c>
      <c r="K73" s="9"/>
      <c r="L73" s="755">
        <f>L71+ACCUEIL!$B$10</f>
        <v>1.6666666666666701</v>
      </c>
      <c r="M73" s="478"/>
      <c r="N73" s="102" t="s">
        <v>3</v>
      </c>
      <c r="O73" s="108" t="str">
        <f>I52</f>
        <v>A</v>
      </c>
      <c r="P73" s="740"/>
      <c r="Q73" s="105"/>
      <c r="R73" s="105" t="s">
        <v>13</v>
      </c>
      <c r="S73" s="105"/>
      <c r="T73" s="740"/>
      <c r="U73" s="108" t="str">
        <f>I55</f>
        <v>D</v>
      </c>
      <c r="V73" s="102" t="s">
        <v>6</v>
      </c>
      <c r="X73" s="10"/>
      <c r="Y73" s="93"/>
    </row>
    <row r="74" spans="1:26">
      <c r="A74" s="670"/>
      <c r="B74" s="140"/>
      <c r="C74" s="3"/>
      <c r="E74" s="3"/>
      <c r="F74" s="231" t="s">
        <v>33</v>
      </c>
      <c r="G74" s="3"/>
      <c r="H74" s="3"/>
      <c r="I74" s="3"/>
      <c r="J74" s="4"/>
      <c r="K74" s="9"/>
      <c r="L74" s="760"/>
      <c r="M74" s="667">
        <v>11</v>
      </c>
      <c r="N74" s="349"/>
      <c r="O74" s="218" t="s">
        <v>79</v>
      </c>
      <c r="P74" s="81"/>
      <c r="Q74" s="81"/>
      <c r="R74" s="189"/>
      <c r="S74" s="81"/>
      <c r="T74" s="81"/>
      <c r="U74" s="218" t="s">
        <v>81</v>
      </c>
      <c r="V74" s="112"/>
      <c r="X74" s="10"/>
      <c r="Y74" s="93"/>
    </row>
    <row r="75" spans="1:26" ht="30" customHeight="1">
      <c r="A75" s="666">
        <v>12</v>
      </c>
      <c r="B75" s="169"/>
      <c r="C75" s="585">
        <f>GL(D67,H67,C67,I67,D68,H68)</f>
        <v>0</v>
      </c>
      <c r="D75" s="740"/>
      <c r="E75" s="104"/>
      <c r="F75" s="105" t="s">
        <v>13</v>
      </c>
      <c r="G75" s="104"/>
      <c r="H75" s="740"/>
      <c r="I75" s="585">
        <f>GL(P67,T67,O67,U67,P68,T68)</f>
        <v>0</v>
      </c>
      <c r="J75" s="106"/>
      <c r="K75" s="9"/>
      <c r="L75" s="755">
        <f>L73+ACCUEIL!$B$10</f>
        <v>1.68055555555556</v>
      </c>
      <c r="M75" s="675" t="s">
        <v>5</v>
      </c>
      <c r="N75" s="251"/>
      <c r="O75" s="585">
        <f>GL(H67,D67,C67,I67,H68,D68)</f>
        <v>0</v>
      </c>
      <c r="P75" s="740"/>
      <c r="Q75" s="104"/>
      <c r="R75" s="105" t="s">
        <v>13</v>
      </c>
      <c r="S75" s="104"/>
      <c r="T75" s="740"/>
      <c r="U75" s="585">
        <f>GL(T67,P67,O67,U67,T68,P68)</f>
        <v>0</v>
      </c>
      <c r="V75" s="106"/>
      <c r="X75" s="10"/>
      <c r="Y75" s="93"/>
    </row>
    <row r="76" spans="1:26" ht="19.5" hidden="1" customHeight="1">
      <c r="A76" s="666"/>
      <c r="B76" s="834"/>
      <c r="C76" s="840" t="s">
        <v>290</v>
      </c>
      <c r="D76" s="740"/>
      <c r="E76" s="104"/>
      <c r="F76" s="105"/>
      <c r="G76" s="104"/>
      <c r="H76" s="740"/>
      <c r="I76" s="840" t="s">
        <v>290</v>
      </c>
      <c r="J76" s="102"/>
      <c r="K76" s="9"/>
      <c r="L76" s="755"/>
      <c r="M76" s="666"/>
      <c r="N76" s="834"/>
      <c r="O76" s="840" t="s">
        <v>290</v>
      </c>
      <c r="P76" s="740"/>
      <c r="Q76" s="104"/>
      <c r="R76" s="105"/>
      <c r="S76" s="104"/>
      <c r="T76" s="740"/>
      <c r="U76" s="840" t="s">
        <v>290</v>
      </c>
      <c r="V76" s="102"/>
      <c r="X76" s="10"/>
      <c r="Y76" s="93"/>
    </row>
    <row r="77" spans="1:26" ht="24" customHeight="1">
      <c r="A77" s="671"/>
      <c r="B77" s="19"/>
      <c r="C77" s="19"/>
      <c r="D77" s="19"/>
      <c r="E77" s="19"/>
      <c r="F77" s="19"/>
      <c r="G77" s="19"/>
      <c r="H77" s="19"/>
      <c r="I77" s="19"/>
      <c r="J77" s="19"/>
      <c r="K77" s="22"/>
      <c r="L77" s="760"/>
      <c r="M77" s="671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0"/>
      <c r="Y77" s="93"/>
    </row>
    <row r="78" spans="1:26">
      <c r="L78" s="760"/>
      <c r="M78" s="679"/>
    </row>
    <row r="79" spans="1:26" ht="15.75">
      <c r="A79" s="676"/>
      <c r="B79" s="3"/>
      <c r="C79" s="3"/>
      <c r="D79" s="3"/>
      <c r="E79" s="3"/>
      <c r="F79" s="255" t="str">
        <f>ACCUEIL!$D$8</f>
        <v>TERRAIN 3</v>
      </c>
      <c r="G79" s="3"/>
      <c r="H79" s="3"/>
      <c r="I79" s="3"/>
      <c r="J79" s="3"/>
      <c r="K79" s="4"/>
      <c r="L79" s="760"/>
      <c r="M79" s="123"/>
      <c r="N79" s="123"/>
      <c r="O79" s="3"/>
      <c r="P79" s="3"/>
      <c r="Q79" s="3"/>
      <c r="R79" s="255" t="str">
        <f>ACCUEIL!$D$9</f>
        <v>TERRAIN 4</v>
      </c>
      <c r="S79" s="3"/>
      <c r="T79" s="3"/>
      <c r="U79" s="3"/>
      <c r="V79" s="3"/>
      <c r="W79" s="4"/>
      <c r="X79" s="93"/>
    </row>
    <row r="80" spans="1:26" ht="30" customHeight="1">
      <c r="A80" s="666">
        <v>3</v>
      </c>
      <c r="B80" s="102" t="s">
        <v>60</v>
      </c>
      <c r="C80" s="103" t="str">
        <f>U44</f>
        <v>1C</v>
      </c>
      <c r="D80" s="740"/>
      <c r="E80" s="104"/>
      <c r="F80" s="105" t="s">
        <v>13</v>
      </c>
      <c r="G80" s="104"/>
      <c r="H80" s="740"/>
      <c r="I80" s="103" t="str">
        <f>U45</f>
        <v>2A</v>
      </c>
      <c r="J80" s="102" t="s">
        <v>22</v>
      </c>
      <c r="K80" s="9"/>
      <c r="L80" s="755">
        <f>ACCUEIL!$B$9</f>
        <v>1.5833333333333299</v>
      </c>
      <c r="M80" s="70">
        <v>4</v>
      </c>
      <c r="N80" s="102" t="s">
        <v>80</v>
      </c>
      <c r="O80" s="103" t="str">
        <f>U46</f>
        <v>1D</v>
      </c>
      <c r="P80" s="740"/>
      <c r="Q80" s="104"/>
      <c r="R80" s="105" t="s">
        <v>13</v>
      </c>
      <c r="S80" s="104"/>
      <c r="T80" s="740"/>
      <c r="U80" s="103" t="str">
        <f>U47</f>
        <v>2B</v>
      </c>
      <c r="V80" s="102" t="s">
        <v>23</v>
      </c>
      <c r="W80" s="9"/>
    </row>
    <row r="81" spans="1:25" ht="19.5" hidden="1" customHeight="1">
      <c r="A81" s="666"/>
      <c r="B81" s="834"/>
      <c r="C81" s="840" t="s">
        <v>290</v>
      </c>
      <c r="D81" s="740"/>
      <c r="E81" s="104"/>
      <c r="F81" s="105"/>
      <c r="G81" s="104"/>
      <c r="H81" s="740"/>
      <c r="I81" s="840" t="s">
        <v>290</v>
      </c>
      <c r="J81" s="102"/>
      <c r="K81" s="9"/>
      <c r="L81" s="755"/>
      <c r="M81" s="666"/>
      <c r="N81" s="834"/>
      <c r="O81" s="840" t="s">
        <v>290</v>
      </c>
      <c r="P81" s="740"/>
      <c r="Q81" s="104"/>
      <c r="R81" s="105"/>
      <c r="S81" s="104"/>
      <c r="T81" s="740"/>
      <c r="U81" s="840" t="s">
        <v>290</v>
      </c>
      <c r="V81" s="102"/>
      <c r="W81" s="9"/>
    </row>
    <row r="82" spans="1:25" ht="30" customHeight="1">
      <c r="A82" s="478"/>
      <c r="B82" s="70" t="s">
        <v>7</v>
      </c>
      <c r="C82" s="108" t="str">
        <f>O52</f>
        <v>E</v>
      </c>
      <c r="D82" s="740"/>
      <c r="E82" s="105"/>
      <c r="F82" s="105" t="s">
        <v>13</v>
      </c>
      <c r="G82" s="105"/>
      <c r="H82" s="740"/>
      <c r="I82" s="108" t="str">
        <f>O53</f>
        <v>F</v>
      </c>
      <c r="J82" s="70" t="s">
        <v>8</v>
      </c>
      <c r="K82" s="9"/>
      <c r="L82" s="755">
        <f>L80+ACCUEIL!$B$10</f>
        <v>1.5972222222222201</v>
      </c>
      <c r="M82" s="10"/>
      <c r="N82" s="70" t="s">
        <v>9</v>
      </c>
      <c r="O82" s="108" t="str">
        <f>O54</f>
        <v>G</v>
      </c>
      <c r="P82" s="740"/>
      <c r="Q82" s="105"/>
      <c r="R82" s="105" t="s">
        <v>13</v>
      </c>
      <c r="S82" s="105"/>
      <c r="T82" s="740"/>
      <c r="U82" s="108" t="str">
        <f>O55</f>
        <v>H</v>
      </c>
      <c r="V82" s="70" t="s">
        <v>10</v>
      </c>
      <c r="W82" s="9"/>
    </row>
    <row r="83" spans="1:25" ht="30" customHeight="1">
      <c r="A83" s="478"/>
      <c r="B83" s="70" t="s">
        <v>18</v>
      </c>
      <c r="C83" s="117" t="str">
        <f>U52</f>
        <v>I</v>
      </c>
      <c r="D83" s="740"/>
      <c r="E83" s="105"/>
      <c r="F83" s="105" t="s">
        <v>13</v>
      </c>
      <c r="G83" s="105"/>
      <c r="H83" s="740"/>
      <c r="I83" s="103" t="str">
        <f>U53</f>
        <v>J</v>
      </c>
      <c r="J83" s="70" t="s">
        <v>19</v>
      </c>
      <c r="K83" s="9"/>
      <c r="L83" s="755">
        <f>L82+ACCUEIL!$B$10</f>
        <v>1.6111111111111101</v>
      </c>
      <c r="M83" s="10"/>
      <c r="N83" s="70" t="s">
        <v>39</v>
      </c>
      <c r="O83" s="108" t="str">
        <f>U54</f>
        <v>K</v>
      </c>
      <c r="P83" s="740"/>
      <c r="Q83" s="105"/>
      <c r="R83" s="105" t="s">
        <v>13</v>
      </c>
      <c r="S83" s="105"/>
      <c r="T83" s="740"/>
      <c r="U83" s="108" t="str">
        <f>U55</f>
        <v>L</v>
      </c>
      <c r="V83" s="70" t="s">
        <v>40</v>
      </c>
      <c r="W83" s="9"/>
    </row>
    <row r="84" spans="1:25" ht="30" customHeight="1">
      <c r="A84" s="478"/>
      <c r="B84" s="70" t="s">
        <v>7</v>
      </c>
      <c r="C84" s="108" t="str">
        <f>O52</f>
        <v>E</v>
      </c>
      <c r="D84" s="740"/>
      <c r="E84" s="105"/>
      <c r="F84" s="105" t="s">
        <v>13</v>
      </c>
      <c r="G84" s="105"/>
      <c r="H84" s="740"/>
      <c r="I84" s="108" t="str">
        <f>O54</f>
        <v>G</v>
      </c>
      <c r="J84" s="70" t="s">
        <v>9</v>
      </c>
      <c r="K84" s="9"/>
      <c r="L84" s="755">
        <f>L83+ACCUEIL!$B$10</f>
        <v>1.625</v>
      </c>
      <c r="M84" s="10"/>
      <c r="N84" s="70" t="s">
        <v>8</v>
      </c>
      <c r="O84" s="108" t="str">
        <f>O53</f>
        <v>F</v>
      </c>
      <c r="P84" s="740"/>
      <c r="Q84" s="105"/>
      <c r="R84" s="105" t="s">
        <v>13</v>
      </c>
      <c r="S84" s="105"/>
      <c r="T84" s="740"/>
      <c r="U84" s="108" t="str">
        <f>O55</f>
        <v>H</v>
      </c>
      <c r="V84" s="70" t="s">
        <v>10</v>
      </c>
      <c r="W84" s="9"/>
    </row>
    <row r="85" spans="1:25" ht="30" customHeight="1">
      <c r="A85" s="478"/>
      <c r="B85" s="70" t="s">
        <v>18</v>
      </c>
      <c r="C85" s="108" t="str">
        <f>U52</f>
        <v>I</v>
      </c>
      <c r="D85" s="740"/>
      <c r="E85" s="105"/>
      <c r="F85" s="105" t="s">
        <v>13</v>
      </c>
      <c r="G85" s="105"/>
      <c r="H85" s="740"/>
      <c r="I85" s="108" t="str">
        <f>U54</f>
        <v>K</v>
      </c>
      <c r="J85" s="70" t="s">
        <v>39</v>
      </c>
      <c r="K85" s="9"/>
      <c r="L85" s="755">
        <f>L84+ACCUEIL!$B$10</f>
        <v>1.6388888888888899</v>
      </c>
      <c r="M85" s="10"/>
      <c r="N85" s="70" t="s">
        <v>19</v>
      </c>
      <c r="O85" s="108" t="str">
        <f>U53</f>
        <v>J</v>
      </c>
      <c r="P85" s="740"/>
      <c r="Q85" s="105"/>
      <c r="R85" s="105" t="s">
        <v>13</v>
      </c>
      <c r="S85" s="105"/>
      <c r="T85" s="740"/>
      <c r="U85" s="108" t="str">
        <f>U55</f>
        <v>L</v>
      </c>
      <c r="V85" s="70" t="s">
        <v>40</v>
      </c>
      <c r="W85" s="9"/>
    </row>
    <row r="86" spans="1:25" ht="30" customHeight="1">
      <c r="A86" s="677"/>
      <c r="B86" s="102" t="s">
        <v>7</v>
      </c>
      <c r="C86" s="108" t="str">
        <f>O52</f>
        <v>E</v>
      </c>
      <c r="D86" s="740"/>
      <c r="E86" s="105"/>
      <c r="F86" s="105" t="s">
        <v>13</v>
      </c>
      <c r="G86" s="105"/>
      <c r="H86" s="740"/>
      <c r="I86" s="108" t="str">
        <f>O55</f>
        <v>H</v>
      </c>
      <c r="J86" s="102" t="s">
        <v>10</v>
      </c>
      <c r="K86" s="17"/>
      <c r="L86" s="767">
        <f>L85+ACCUEIL!$B$10</f>
        <v>1.6527777777777799</v>
      </c>
      <c r="M86" s="17"/>
      <c r="N86" s="102" t="s">
        <v>8</v>
      </c>
      <c r="O86" s="108" t="str">
        <f>O53</f>
        <v>F</v>
      </c>
      <c r="P86" s="740"/>
      <c r="Q86" s="105"/>
      <c r="R86" s="105" t="s">
        <v>13</v>
      </c>
      <c r="S86" s="105"/>
      <c r="T86" s="740"/>
      <c r="U86" s="108" t="str">
        <f>O54</f>
        <v>G</v>
      </c>
      <c r="V86" s="102" t="s">
        <v>9</v>
      </c>
      <c r="W86" s="17"/>
    </row>
    <row r="87" spans="1:25" ht="30" customHeight="1">
      <c r="A87" s="480"/>
      <c r="B87" s="102" t="s">
        <v>18</v>
      </c>
      <c r="C87" s="108" t="str">
        <f>U52</f>
        <v>I</v>
      </c>
      <c r="D87" s="740"/>
      <c r="E87" s="105"/>
      <c r="F87" s="105" t="s">
        <v>13</v>
      </c>
      <c r="G87" s="105"/>
      <c r="H87" s="740"/>
      <c r="I87" s="108" t="str">
        <f>U55</f>
        <v>L</v>
      </c>
      <c r="J87" s="102" t="s">
        <v>40</v>
      </c>
      <c r="K87" s="9"/>
      <c r="L87" s="755">
        <f>L86+ACCUEIL!$B$10</f>
        <v>1.6666666666666701</v>
      </c>
      <c r="M87" s="10"/>
      <c r="N87" s="102" t="s">
        <v>19</v>
      </c>
      <c r="O87" s="108" t="str">
        <f>U53</f>
        <v>J</v>
      </c>
      <c r="P87" s="740"/>
      <c r="Q87" s="105"/>
      <c r="R87" s="105" t="s">
        <v>13</v>
      </c>
      <c r="S87" s="105"/>
      <c r="T87" s="740"/>
      <c r="U87" s="108" t="str">
        <f>U54</f>
        <v>K</v>
      </c>
      <c r="V87" s="102" t="s">
        <v>39</v>
      </c>
      <c r="W87" s="9"/>
    </row>
    <row r="88" spans="1: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22"/>
      <c r="L88" s="760"/>
      <c r="M88" s="268"/>
      <c r="N88" s="680"/>
      <c r="O88" s="19"/>
      <c r="P88" s="19"/>
      <c r="Q88" s="19"/>
      <c r="R88" s="19"/>
      <c r="S88" s="19"/>
      <c r="T88" s="19"/>
      <c r="U88" s="3"/>
      <c r="V88" s="19"/>
      <c r="W88" s="22"/>
      <c r="X88" s="93"/>
      <c r="Y88" s="93"/>
    </row>
    <row r="89" spans="1:25">
      <c r="L89" s="760"/>
      <c r="M89" s="24"/>
      <c r="N89" s="24"/>
      <c r="U89" s="3"/>
    </row>
    <row r="90" spans="1:25">
      <c r="A90" s="53"/>
      <c r="B90" s="126"/>
      <c r="C90" s="67"/>
      <c r="D90" s="67"/>
      <c r="E90" s="127"/>
      <c r="F90" s="128"/>
      <c r="G90" s="127"/>
      <c r="H90" s="67"/>
      <c r="I90" s="122" t="s">
        <v>34</v>
      </c>
      <c r="J90" s="67"/>
      <c r="K90" s="54"/>
      <c r="L90" s="761">
        <f>L75+ACCUEIL!B10</f>
        <v>1.69444444444445</v>
      </c>
      <c r="M90" s="129"/>
      <c r="N90" s="129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</row>
    <row r="91" spans="1:25">
      <c r="A91" s="41"/>
      <c r="B91" s="3"/>
      <c r="C91" s="3"/>
      <c r="D91" s="3"/>
      <c r="E91" s="3"/>
      <c r="F91" s="3"/>
      <c r="G91" s="3"/>
      <c r="H91" s="3"/>
      <c r="I91" s="3"/>
      <c r="J91" s="233"/>
      <c r="K91" s="233"/>
      <c r="L91" s="254" t="s">
        <v>35</v>
      </c>
      <c r="M91" s="254"/>
      <c r="N91" s="254"/>
      <c r="O91" s="233"/>
      <c r="P91" s="233"/>
      <c r="Q91" s="3"/>
      <c r="R91" s="3"/>
      <c r="S91" s="3"/>
      <c r="T91" s="3"/>
      <c r="U91" s="3"/>
      <c r="V91" s="353"/>
      <c r="X91" s="93"/>
    </row>
    <row r="92" spans="1:25" ht="25.5" customHeight="1">
      <c r="A92" s="96"/>
      <c r="B92" s="125">
        <v>1</v>
      </c>
      <c r="C92" s="585">
        <f>GL(D75,H75,C75,I75,D76,H76)</f>
        <v>0</v>
      </c>
      <c r="D92" s="93"/>
      <c r="H92" s="125">
        <v>6</v>
      </c>
      <c r="I92" s="585">
        <f>GL(T71,P71,O71,U71,T72,P72)</f>
        <v>0</v>
      </c>
      <c r="L92" s="24"/>
      <c r="M92" s="24"/>
      <c r="N92" s="130">
        <v>11</v>
      </c>
      <c r="O92" s="108">
        <f t="shared" ref="O92:O93" si="0">X54</f>
        <v>0</v>
      </c>
      <c r="T92" s="130">
        <v>16</v>
      </c>
      <c r="U92" s="108">
        <f>$AA$55</f>
        <v>0</v>
      </c>
      <c r="V92" s="678"/>
      <c r="X92" s="93"/>
    </row>
    <row r="93" spans="1:25" ht="25.5" customHeight="1">
      <c r="A93" s="96"/>
      <c r="B93" s="125">
        <v>2</v>
      </c>
      <c r="C93" s="585">
        <f>GL(H75,D75,C75,I75,H76,D76)</f>
        <v>0</v>
      </c>
      <c r="D93" s="93"/>
      <c r="H93" s="125">
        <v>7</v>
      </c>
      <c r="I93" s="585">
        <f>GL(D71,H71,C71,I71,D72,H72)</f>
        <v>0</v>
      </c>
      <c r="L93" s="24"/>
      <c r="M93" s="24"/>
      <c r="N93" s="130">
        <v>12</v>
      </c>
      <c r="O93" s="108">
        <f t="shared" si="0"/>
        <v>0</v>
      </c>
      <c r="T93" s="130">
        <v>17</v>
      </c>
      <c r="U93" s="108">
        <f t="shared" ref="U93:U96" si="1">AD52</f>
        <v>0</v>
      </c>
      <c r="V93" s="678"/>
      <c r="X93" s="93"/>
    </row>
    <row r="94" spans="1:25" ht="25.5" customHeight="1">
      <c r="A94" s="96"/>
      <c r="B94" s="125">
        <v>3</v>
      </c>
      <c r="C94" s="585">
        <f>GL(P75,T75,O75,U75,P76,T76)</f>
        <v>0</v>
      </c>
      <c r="D94" s="93"/>
      <c r="H94" s="125">
        <v>8</v>
      </c>
      <c r="I94" s="585">
        <f>GL(H71,D71,C71,I71,H72,D72)</f>
        <v>0</v>
      </c>
      <c r="L94" s="24"/>
      <c r="M94" s="24"/>
      <c r="N94" s="130">
        <v>13</v>
      </c>
      <c r="O94" s="108">
        <f t="shared" ref="O94:O96" si="2">AA52</f>
        <v>0</v>
      </c>
      <c r="T94" s="130">
        <v>18</v>
      </c>
      <c r="U94" s="108">
        <f t="shared" si="1"/>
        <v>0</v>
      </c>
      <c r="V94" s="678"/>
      <c r="X94" s="93"/>
    </row>
    <row r="95" spans="1:25" ht="25.5" customHeight="1">
      <c r="A95" s="10"/>
      <c r="B95" s="125">
        <v>4</v>
      </c>
      <c r="C95" s="585">
        <f>GL(T75,P75,O75,U75,T76,P76)</f>
        <v>0</v>
      </c>
      <c r="D95" s="93"/>
      <c r="H95" s="125">
        <v>9</v>
      </c>
      <c r="I95" s="108">
        <f t="shared" ref="I95:I96" si="3">X52</f>
        <v>0</v>
      </c>
      <c r="L95" s="24"/>
      <c r="M95" s="24"/>
      <c r="N95" s="130">
        <v>14</v>
      </c>
      <c r="O95" s="108">
        <f t="shared" si="2"/>
        <v>0</v>
      </c>
      <c r="T95" s="130">
        <v>19</v>
      </c>
      <c r="U95" s="108">
        <f t="shared" si="1"/>
        <v>0</v>
      </c>
      <c r="V95" s="678"/>
      <c r="X95" s="93"/>
    </row>
    <row r="96" spans="1:25" ht="25.5" customHeight="1">
      <c r="A96" s="10"/>
      <c r="B96" s="125">
        <v>5</v>
      </c>
      <c r="C96" s="585">
        <f>GL(P71,T71,O71,U71,P72,T72)</f>
        <v>0</v>
      </c>
      <c r="D96" s="93"/>
      <c r="H96" s="130">
        <v>10</v>
      </c>
      <c r="I96" s="108">
        <f t="shared" si="3"/>
        <v>0</v>
      </c>
      <c r="L96" s="24"/>
      <c r="M96" s="24"/>
      <c r="N96" s="130">
        <v>15</v>
      </c>
      <c r="O96" s="108">
        <f t="shared" si="2"/>
        <v>0</v>
      </c>
      <c r="T96" s="130">
        <v>20</v>
      </c>
      <c r="U96" s="108">
        <f t="shared" si="1"/>
        <v>0</v>
      </c>
      <c r="V96" s="678"/>
      <c r="X96" s="93"/>
    </row>
    <row r="97" spans="1:24">
      <c r="A97" s="234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21"/>
      <c r="M97" s="121"/>
      <c r="N97" s="121"/>
      <c r="O97" s="19"/>
      <c r="P97" s="19"/>
      <c r="Q97" s="19"/>
      <c r="R97" s="19"/>
      <c r="S97" s="19"/>
      <c r="T97" s="19"/>
      <c r="U97" s="19"/>
      <c r="V97" s="581"/>
      <c r="X97" s="93"/>
    </row>
  </sheetData>
  <sheetProtection password="C9F9" sheet="1" objects="1" scenarios="1" formatCells="0" formatColumns="0" formatRows="0"/>
  <sortState ref="AD52:AF55">
    <sortCondition descending="1" ref="AE52:AE55"/>
    <sortCondition descending="1" ref="AF52:AF55"/>
  </sortState>
  <mergeCells count="4">
    <mergeCell ref="M2:O2"/>
    <mergeCell ref="M3:O3"/>
    <mergeCell ref="S2:U2"/>
    <mergeCell ref="S3:U3"/>
  </mergeCells>
  <phoneticPr fontId="9" type="noConversion"/>
  <conditionalFormatting sqref="D80 D82:D87">
    <cfRule type="notContainsBlanks" dxfId="1298" priority="80">
      <formula>LEN(TRIM(D80))&gt;0</formula>
    </cfRule>
  </conditionalFormatting>
  <conditionalFormatting sqref="H80 H82:H87">
    <cfRule type="notContainsBlanks" dxfId="1297" priority="79">
      <formula>LEN(TRIM(H80))&gt;0</formula>
    </cfRule>
  </conditionalFormatting>
  <conditionalFormatting sqref="P80 P82:P87">
    <cfRule type="notContainsBlanks" dxfId="1296" priority="78">
      <formula>LEN(TRIM(P80))&gt;0</formula>
    </cfRule>
  </conditionalFormatting>
  <conditionalFormatting sqref="T80 T82:T87">
    <cfRule type="notContainsBlanks" dxfId="1295" priority="77">
      <formula>LEN(TRIM(T80))&gt;0</formula>
    </cfRule>
  </conditionalFormatting>
  <conditionalFormatting sqref="D75">
    <cfRule type="notContainsBlanks" dxfId="1294" priority="76">
      <formula>LEN(TRIM(D75))&gt;0</formula>
    </cfRule>
  </conditionalFormatting>
  <conditionalFormatting sqref="H75">
    <cfRule type="notContainsBlanks" dxfId="1293" priority="75">
      <formula>LEN(TRIM(H75))&gt;0</formula>
    </cfRule>
  </conditionalFormatting>
  <conditionalFormatting sqref="D71 D73">
    <cfRule type="notContainsBlanks" dxfId="1292" priority="74">
      <formula>LEN(TRIM(D71))&gt;0</formula>
    </cfRule>
  </conditionalFormatting>
  <conditionalFormatting sqref="H71 H73">
    <cfRule type="notContainsBlanks" dxfId="1291" priority="73">
      <formula>LEN(TRIM(H71))&gt;0</formula>
    </cfRule>
  </conditionalFormatting>
  <conditionalFormatting sqref="D67 D69">
    <cfRule type="notContainsBlanks" dxfId="1290" priority="72">
      <formula>LEN(TRIM(D67))&gt;0</formula>
    </cfRule>
  </conditionalFormatting>
  <conditionalFormatting sqref="H67 H69">
    <cfRule type="notContainsBlanks" dxfId="1289" priority="71">
      <formula>LEN(TRIM(H67))&gt;0</formula>
    </cfRule>
  </conditionalFormatting>
  <conditionalFormatting sqref="D63">
    <cfRule type="notContainsBlanks" dxfId="1288" priority="70">
      <formula>LEN(TRIM(D63))&gt;0</formula>
    </cfRule>
  </conditionalFormatting>
  <conditionalFormatting sqref="H63">
    <cfRule type="notContainsBlanks" dxfId="1287" priority="69">
      <formula>LEN(TRIM(H63))&gt;0</formula>
    </cfRule>
  </conditionalFormatting>
  <conditionalFormatting sqref="D59:D61">
    <cfRule type="notContainsBlanks" dxfId="1286" priority="68">
      <formula>LEN(TRIM(D59))&gt;0</formula>
    </cfRule>
  </conditionalFormatting>
  <conditionalFormatting sqref="H59:H61">
    <cfRule type="notContainsBlanks" dxfId="1285" priority="67">
      <formula>LEN(TRIM(H59))&gt;0</formula>
    </cfRule>
  </conditionalFormatting>
  <conditionalFormatting sqref="P59 P61">
    <cfRule type="notContainsBlanks" dxfId="1284" priority="66">
      <formula>LEN(TRIM(P59))&gt;0</formula>
    </cfRule>
  </conditionalFormatting>
  <conditionalFormatting sqref="T59 T61">
    <cfRule type="notContainsBlanks" dxfId="1283" priority="65">
      <formula>LEN(TRIM(T59))&gt;0</formula>
    </cfRule>
  </conditionalFormatting>
  <conditionalFormatting sqref="P63">
    <cfRule type="notContainsBlanks" dxfId="1282" priority="64">
      <formula>LEN(TRIM(P63))&gt;0</formula>
    </cfRule>
  </conditionalFormatting>
  <conditionalFormatting sqref="T63">
    <cfRule type="notContainsBlanks" dxfId="1281" priority="63">
      <formula>LEN(TRIM(T63))&gt;0</formula>
    </cfRule>
  </conditionalFormatting>
  <conditionalFormatting sqref="P67 P69">
    <cfRule type="notContainsBlanks" dxfId="1280" priority="62">
      <formula>LEN(TRIM(P67))&gt;0</formula>
    </cfRule>
  </conditionalFormatting>
  <conditionalFormatting sqref="H18:H25">
    <cfRule type="notContainsBlanks" dxfId="1279" priority="48">
      <formula>LEN(TRIM(H18))&gt;0</formula>
    </cfRule>
  </conditionalFormatting>
  <conditionalFormatting sqref="T67 T69">
    <cfRule type="notContainsBlanks" dxfId="1278" priority="60">
      <formula>LEN(TRIM(T67))&gt;0</formula>
    </cfRule>
  </conditionalFormatting>
  <conditionalFormatting sqref="P71 P73">
    <cfRule type="notContainsBlanks" dxfId="1277" priority="59">
      <formula>LEN(TRIM(P71))&gt;0</formula>
    </cfRule>
  </conditionalFormatting>
  <conditionalFormatting sqref="P75">
    <cfRule type="notContainsBlanks" dxfId="1276" priority="58">
      <formula>LEN(TRIM(P75))&gt;0</formula>
    </cfRule>
  </conditionalFormatting>
  <conditionalFormatting sqref="T75">
    <cfRule type="notContainsBlanks" dxfId="1275" priority="57">
      <formula>LEN(TRIM(T75))&gt;0</formula>
    </cfRule>
  </conditionalFormatting>
  <conditionalFormatting sqref="T71 T73">
    <cfRule type="notContainsBlanks" dxfId="1274" priority="56">
      <formula>LEN(TRIM(T71))&gt;0</formula>
    </cfRule>
  </conditionalFormatting>
  <conditionalFormatting sqref="D29:D35">
    <cfRule type="notContainsBlanks" dxfId="1273" priority="55">
      <formula>LEN(TRIM(D29))&gt;0</formula>
    </cfRule>
  </conditionalFormatting>
  <conditionalFormatting sqref="H29:H35">
    <cfRule type="notContainsBlanks" dxfId="1272" priority="54">
      <formula>LEN(TRIM(H29))&gt;0</formula>
    </cfRule>
  </conditionalFormatting>
  <conditionalFormatting sqref="P29:P35">
    <cfRule type="notContainsBlanks" dxfId="1271" priority="53">
      <formula>LEN(TRIM(P29))&gt;0</formula>
    </cfRule>
  </conditionalFormatting>
  <conditionalFormatting sqref="T29:T35">
    <cfRule type="notContainsBlanks" dxfId="1270" priority="52">
      <formula>LEN(TRIM(T29))&gt;0</formula>
    </cfRule>
  </conditionalFormatting>
  <conditionalFormatting sqref="P18:P25">
    <cfRule type="notContainsBlanks" dxfId="1269" priority="51">
      <formula>LEN(TRIM(P18))&gt;0</formula>
    </cfRule>
  </conditionalFormatting>
  <conditionalFormatting sqref="T18:T25">
    <cfRule type="notContainsBlanks" dxfId="1268" priority="50">
      <formula>LEN(TRIM(T18))&gt;0</formula>
    </cfRule>
  </conditionalFormatting>
  <conditionalFormatting sqref="D18:D25">
    <cfRule type="notContainsBlanks" dxfId="1267" priority="49">
      <formula>LEN(TRIM(D18))&gt;0</formula>
    </cfRule>
  </conditionalFormatting>
  <conditionalFormatting sqref="C60">
    <cfRule type="expression" dxfId="1266" priority="47">
      <formula>NOT($D59=$H59)</formula>
    </cfRule>
  </conditionalFormatting>
  <conditionalFormatting sqref="I60">
    <cfRule type="expression" dxfId="1265" priority="46">
      <formula>NOT($D59=$H59)</formula>
    </cfRule>
  </conditionalFormatting>
  <conditionalFormatting sqref="D64">
    <cfRule type="notContainsBlanks" dxfId="1264" priority="45">
      <formula>LEN(TRIM(D64))&gt;0</formula>
    </cfRule>
  </conditionalFormatting>
  <conditionalFormatting sqref="H64">
    <cfRule type="notContainsBlanks" dxfId="1263" priority="44">
      <formula>LEN(TRIM(H64))&gt;0</formula>
    </cfRule>
  </conditionalFormatting>
  <conditionalFormatting sqref="C64">
    <cfRule type="expression" dxfId="1262" priority="43">
      <formula>NOT($D63=$H63)</formula>
    </cfRule>
  </conditionalFormatting>
  <conditionalFormatting sqref="I64">
    <cfRule type="expression" dxfId="1261" priority="42">
      <formula>NOT($D63=$H63)</formula>
    </cfRule>
  </conditionalFormatting>
  <conditionalFormatting sqref="D68">
    <cfRule type="notContainsBlanks" dxfId="1260" priority="41">
      <formula>LEN(TRIM(D68))&gt;0</formula>
    </cfRule>
  </conditionalFormatting>
  <conditionalFormatting sqref="H68">
    <cfRule type="notContainsBlanks" dxfId="1259" priority="40">
      <formula>LEN(TRIM(H68))&gt;0</formula>
    </cfRule>
  </conditionalFormatting>
  <conditionalFormatting sqref="C68">
    <cfRule type="expression" dxfId="1258" priority="39">
      <formula>NOT($D67=$H67)</formula>
    </cfRule>
  </conditionalFormatting>
  <conditionalFormatting sqref="I68">
    <cfRule type="expression" dxfId="1257" priority="38">
      <formula>NOT($D67=$H67)</formula>
    </cfRule>
  </conditionalFormatting>
  <conditionalFormatting sqref="D72">
    <cfRule type="notContainsBlanks" dxfId="1256" priority="37">
      <formula>LEN(TRIM(D72))&gt;0</formula>
    </cfRule>
  </conditionalFormatting>
  <conditionalFormatting sqref="H72">
    <cfRule type="notContainsBlanks" dxfId="1255" priority="36">
      <formula>LEN(TRIM(H72))&gt;0</formula>
    </cfRule>
  </conditionalFormatting>
  <conditionalFormatting sqref="C72">
    <cfRule type="expression" dxfId="1254" priority="35">
      <formula>NOT($D71=$H71)</formula>
    </cfRule>
  </conditionalFormatting>
  <conditionalFormatting sqref="I72">
    <cfRule type="expression" dxfId="1253" priority="34">
      <formula>NOT($D71=$H71)</formula>
    </cfRule>
  </conditionalFormatting>
  <conditionalFormatting sqref="D76">
    <cfRule type="notContainsBlanks" dxfId="1252" priority="33">
      <formula>LEN(TRIM(D76))&gt;0</formula>
    </cfRule>
  </conditionalFormatting>
  <conditionalFormatting sqref="H76">
    <cfRule type="notContainsBlanks" dxfId="1251" priority="32">
      <formula>LEN(TRIM(H76))&gt;0</formula>
    </cfRule>
  </conditionalFormatting>
  <conditionalFormatting sqref="C76">
    <cfRule type="expression" dxfId="1250" priority="31">
      <formula>NOT($D75=$H75)</formula>
    </cfRule>
  </conditionalFormatting>
  <conditionalFormatting sqref="I76">
    <cfRule type="expression" dxfId="1249" priority="30">
      <formula>NOT($D75=$H75)</formula>
    </cfRule>
  </conditionalFormatting>
  <conditionalFormatting sqref="D81">
    <cfRule type="notContainsBlanks" dxfId="1248" priority="29">
      <formula>LEN(TRIM(D81))&gt;0</formula>
    </cfRule>
  </conditionalFormatting>
  <conditionalFormatting sqref="H81">
    <cfRule type="notContainsBlanks" dxfId="1247" priority="28">
      <formula>LEN(TRIM(H81))&gt;0</formula>
    </cfRule>
  </conditionalFormatting>
  <conditionalFormatting sqref="C81">
    <cfRule type="expression" dxfId="1246" priority="27">
      <formula>NOT($D80=$H80)</formula>
    </cfRule>
  </conditionalFormatting>
  <conditionalFormatting sqref="I81">
    <cfRule type="expression" dxfId="1245" priority="26">
      <formula>NOT($D80=$H80)</formula>
    </cfRule>
  </conditionalFormatting>
  <conditionalFormatting sqref="P60">
    <cfRule type="notContainsBlanks" dxfId="1244" priority="25">
      <formula>LEN(TRIM(P60))&gt;0</formula>
    </cfRule>
  </conditionalFormatting>
  <conditionalFormatting sqref="T60">
    <cfRule type="notContainsBlanks" dxfId="1243" priority="24">
      <formula>LEN(TRIM(T60))&gt;0</formula>
    </cfRule>
  </conditionalFormatting>
  <conditionalFormatting sqref="O60">
    <cfRule type="expression" dxfId="1242" priority="23">
      <formula>NOT($P59=$T59)</formula>
    </cfRule>
  </conditionalFormatting>
  <conditionalFormatting sqref="U60">
    <cfRule type="expression" dxfId="1241" priority="21">
      <formula>NOT($P59=$T59)</formula>
    </cfRule>
  </conditionalFormatting>
  <conditionalFormatting sqref="P64">
    <cfRule type="notContainsBlanks" dxfId="1240" priority="20">
      <formula>LEN(TRIM(P64))&gt;0</formula>
    </cfRule>
  </conditionalFormatting>
  <conditionalFormatting sqref="T64">
    <cfRule type="notContainsBlanks" dxfId="1239" priority="19">
      <formula>LEN(TRIM(T64))&gt;0</formula>
    </cfRule>
  </conditionalFormatting>
  <conditionalFormatting sqref="O64">
    <cfRule type="expression" dxfId="1238" priority="18">
      <formula>NOT($P63=$T63)</formula>
    </cfRule>
  </conditionalFormatting>
  <conditionalFormatting sqref="U64">
    <cfRule type="expression" dxfId="1237" priority="17">
      <formula>NOT($P63=$T63)</formula>
    </cfRule>
  </conditionalFormatting>
  <conditionalFormatting sqref="U81">
    <cfRule type="expression" dxfId="1236" priority="1">
      <formula>NOT($P80=$T80)</formula>
    </cfRule>
  </conditionalFormatting>
  <conditionalFormatting sqref="P68">
    <cfRule type="notContainsBlanks" dxfId="1235" priority="16">
      <formula>LEN(TRIM(P68))&gt;0</formula>
    </cfRule>
  </conditionalFormatting>
  <conditionalFormatting sqref="T68">
    <cfRule type="notContainsBlanks" dxfId="1234" priority="15">
      <formula>LEN(TRIM(T68))&gt;0</formula>
    </cfRule>
  </conditionalFormatting>
  <conditionalFormatting sqref="O68">
    <cfRule type="expression" dxfId="1233" priority="14">
      <formula>NOT($P67=$T67)</formula>
    </cfRule>
  </conditionalFormatting>
  <conditionalFormatting sqref="U68">
    <cfRule type="expression" dxfId="1232" priority="13">
      <formula>NOT($P67=$T67)</formula>
    </cfRule>
  </conditionalFormatting>
  <conditionalFormatting sqref="P72">
    <cfRule type="notContainsBlanks" dxfId="1231" priority="12">
      <formula>LEN(TRIM(P72))&gt;0</formula>
    </cfRule>
  </conditionalFormatting>
  <conditionalFormatting sqref="T72">
    <cfRule type="notContainsBlanks" dxfId="1230" priority="11">
      <formula>LEN(TRIM(T72))&gt;0</formula>
    </cfRule>
  </conditionalFormatting>
  <conditionalFormatting sqref="O72">
    <cfRule type="expression" dxfId="1229" priority="10">
      <formula>NOT($P71=$T71)</formula>
    </cfRule>
  </conditionalFormatting>
  <conditionalFormatting sqref="U72">
    <cfRule type="expression" dxfId="1228" priority="9">
      <formula>NOT($P71=$T71)</formula>
    </cfRule>
  </conditionalFormatting>
  <conditionalFormatting sqref="P76">
    <cfRule type="notContainsBlanks" dxfId="1227" priority="8">
      <formula>LEN(TRIM(P76))&gt;0</formula>
    </cfRule>
  </conditionalFormatting>
  <conditionalFormatting sqref="T76">
    <cfRule type="notContainsBlanks" dxfId="1226" priority="7">
      <formula>LEN(TRIM(T76))&gt;0</formula>
    </cfRule>
  </conditionalFormatting>
  <conditionalFormatting sqref="O76">
    <cfRule type="expression" dxfId="1225" priority="6">
      <formula>NOT($P75=$T75)</formula>
    </cfRule>
  </conditionalFormatting>
  <conditionalFormatting sqref="U76">
    <cfRule type="expression" dxfId="1224" priority="5">
      <formula>NOT($P75=$T75)</formula>
    </cfRule>
  </conditionalFormatting>
  <conditionalFormatting sqref="P81">
    <cfRule type="notContainsBlanks" dxfId="1223" priority="4">
      <formula>LEN(TRIM(P81))&gt;0</formula>
    </cfRule>
  </conditionalFormatting>
  <conditionalFormatting sqref="T81">
    <cfRule type="notContainsBlanks" dxfId="1222" priority="3">
      <formula>LEN(TRIM(T81))&gt;0</formula>
    </cfRule>
  </conditionalFormatting>
  <conditionalFormatting sqref="O81">
    <cfRule type="expression" dxfId="1221" priority="2">
      <formula>NOT($P80=$T80)</formula>
    </cfRule>
  </conditionalFormatting>
  <printOptions horizontalCentered="1" verticalCentered="1"/>
  <pageMargins left="0" right="0" top="0.98425196850393704" bottom="0" header="0.39370078740157483" footer="0"/>
  <pageSetup paperSize="9" scale="63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9" max="22" man="1"/>
  </rowBreaks>
  <ignoredErrors>
    <ignoredError sqref="I32 C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CLA20AP">
                <anchor>
                  <from>
                    <xdr:col>14</xdr:col>
                    <xdr:colOff>85725</xdr:colOff>
                    <xdr:row>44</xdr:row>
                    <xdr:rowOff>295275</xdr:rowOff>
                  </from>
                  <to>
                    <xdr:col>14</xdr:col>
                    <xdr:colOff>2047875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6" name="Button 2">
              <controlPr defaultSize="0" print="0" autoFill="0" autoPict="0" macro="[0]!RAZ20AP">
                <anchor>
                  <from>
                    <xdr:col>14</xdr:col>
                    <xdr:colOff>733425</xdr:colOff>
                    <xdr:row>46</xdr:row>
                    <xdr:rowOff>133350</xdr:rowOff>
                  </from>
                  <to>
                    <xdr:col>14</xdr:col>
                    <xdr:colOff>1238250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7" name="Button 3">
              <controlPr defaultSize="0" print="0" autoFill="0" autoPict="0" macro="[0]!CLA20AF">
                <anchor moveWithCells="1" sizeWithCells="1">
                  <from>
                    <xdr:col>10</xdr:col>
                    <xdr:colOff>0</xdr:colOff>
                    <xdr:row>91</xdr:row>
                    <xdr:rowOff>95250</xdr:rowOff>
                  </from>
                  <to>
                    <xdr:col>12</xdr:col>
                    <xdr:colOff>76200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8" name="Button 4">
              <controlPr defaultSize="0" print="0" autoFill="0" autoPict="0" macro="[0]!RAZ20AF">
                <anchor moveWithCells="1" sizeWithCells="1">
                  <from>
                    <xdr:col>11</xdr:col>
                    <xdr:colOff>19050</xdr:colOff>
                    <xdr:row>94</xdr:row>
                    <xdr:rowOff>38100</xdr:rowOff>
                  </from>
                  <to>
                    <xdr:col>12</xdr:col>
                    <xdr:colOff>0</xdr:colOff>
                    <xdr:row>94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9" name="Button 5">
              <controlPr defaultSize="0" print="0" autoFill="0" autoPict="0" macro="[0]!Module12.IMP205F">
                <anchor>
                  <from>
                    <xdr:col>2</xdr:col>
                    <xdr:colOff>38100</xdr:colOff>
                    <xdr:row>52</xdr:row>
                    <xdr:rowOff>123825</xdr:rowOff>
                  </from>
                  <to>
                    <xdr:col>2</xdr:col>
                    <xdr:colOff>1828800</xdr:colOff>
                    <xdr:row>53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10" name="Button 6">
              <controlPr defaultSize="0" print="0" autoFill="0" autoPict="0" macro="[0]!Module12.IMP205C">
                <anchor>
                  <from>
                    <xdr:col>14</xdr:col>
                    <xdr:colOff>38100</xdr:colOff>
                    <xdr:row>5</xdr:row>
                    <xdr:rowOff>123825</xdr:rowOff>
                  </from>
                  <to>
                    <xdr:col>14</xdr:col>
                    <xdr:colOff>1828800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8" tint="-0.249977111117893"/>
  </sheetPr>
  <dimension ref="A1:AI97"/>
  <sheetViews>
    <sheetView showGridLines="0" showRowColHeaders="0" showRuler="0" view="pageBreakPreview" topLeftCell="A37" zoomScaleNormal="55" zoomScaleSheetLayoutView="100" zoomScalePageLayoutView="70" workbookViewId="0">
      <selection activeCell="AA50" sqref="AA50:AI53"/>
    </sheetView>
  </sheetViews>
  <sheetFormatPr baseColWidth="10" defaultColWidth="11.5703125" defaultRowHeight="12.75"/>
  <cols>
    <col min="1" max="3" width="1.85546875" customWidth="1"/>
    <col min="4" max="4" width="26.42578125" customWidth="1"/>
    <col min="5" max="9" width="1.85546875" customWidth="1"/>
    <col min="10" max="10" width="26.42578125" customWidth="1"/>
    <col min="11" max="12" width="1.85546875" customWidth="1"/>
    <col min="13" max="13" width="20.5703125" customWidth="1"/>
    <col min="14" max="17" width="1.85546875" customWidth="1"/>
    <col min="18" max="18" width="26.42578125" customWidth="1"/>
    <col min="19" max="23" width="1.85546875" customWidth="1"/>
    <col min="24" max="24" width="26.42578125" customWidth="1"/>
    <col min="25" max="26" width="1.85546875" customWidth="1"/>
  </cols>
  <sheetData>
    <row r="1" spans="1:27" ht="6" customHeight="1">
      <c r="D1" s="551"/>
      <c r="E1" s="552"/>
      <c r="F1" s="552"/>
      <c r="G1" s="552"/>
      <c r="H1" s="552"/>
      <c r="I1" s="552"/>
      <c r="J1" s="83"/>
      <c r="K1" s="424"/>
      <c r="L1" s="424"/>
      <c r="M1" s="424"/>
      <c r="N1" s="424"/>
      <c r="O1" s="424"/>
      <c r="P1" s="553"/>
    </row>
    <row r="2" spans="1:27" ht="6" customHeight="1">
      <c r="D2" s="554"/>
      <c r="E2" s="552"/>
      <c r="F2" s="552"/>
      <c r="G2" s="552"/>
      <c r="H2" s="552"/>
      <c r="I2" s="552"/>
      <c r="J2" s="83"/>
      <c r="K2" s="550"/>
      <c r="L2" s="550"/>
      <c r="M2" s="550"/>
      <c r="O2" s="423"/>
      <c r="P2" s="423"/>
      <c r="Q2" s="423"/>
      <c r="R2" s="12"/>
      <c r="U2" s="423"/>
      <c r="V2" s="423"/>
      <c r="W2" s="423"/>
      <c r="X2" s="12"/>
    </row>
    <row r="3" spans="1:27" ht="6" customHeight="1">
      <c r="D3" s="555"/>
      <c r="E3" s="552"/>
      <c r="F3" s="552"/>
      <c r="G3" s="552"/>
      <c r="H3" s="552"/>
      <c r="I3" s="552"/>
      <c r="J3" s="83"/>
      <c r="K3" s="424"/>
      <c r="L3" s="424"/>
      <c r="M3" s="83"/>
      <c r="O3" s="423"/>
      <c r="P3" s="423"/>
      <c r="Q3" s="423"/>
      <c r="R3" s="12"/>
      <c r="U3" s="423"/>
      <c r="V3" s="423"/>
      <c r="W3" s="423"/>
      <c r="X3" s="12"/>
    </row>
    <row r="4" spans="1:27" ht="22.5" customHeight="1">
      <c r="A4" s="159"/>
      <c r="B4" s="25"/>
      <c r="C4" s="26"/>
      <c r="D4" s="27" t="s">
        <v>15</v>
      </c>
      <c r="E4" s="238" t="s">
        <v>0</v>
      </c>
      <c r="F4" s="521" t="s">
        <v>1</v>
      </c>
      <c r="G4" s="522"/>
      <c r="H4" s="30"/>
      <c r="I4" s="31" t="s">
        <v>16</v>
      </c>
      <c r="J4" s="27" t="s">
        <v>17</v>
      </c>
      <c r="K4" s="238" t="s">
        <v>0</v>
      </c>
      <c r="L4" s="521" t="s">
        <v>1</v>
      </c>
      <c r="M4" s="523"/>
      <c r="N4" s="239"/>
      <c r="O4" s="239"/>
      <c r="P4" s="205"/>
      <c r="Q4" s="31"/>
      <c r="R4" s="27" t="s">
        <v>57</v>
      </c>
      <c r="S4" s="238" t="s">
        <v>0</v>
      </c>
      <c r="T4" s="521" t="s">
        <v>1</v>
      </c>
      <c r="U4" s="522"/>
      <c r="V4" s="30"/>
      <c r="W4" s="31"/>
      <c r="X4" s="27" t="s">
        <v>86</v>
      </c>
      <c r="Y4" s="238" t="s">
        <v>0</v>
      </c>
      <c r="Z4" s="521" t="s">
        <v>1</v>
      </c>
      <c r="AA4" s="478"/>
    </row>
    <row r="5" spans="1:27" ht="23.25" customHeight="1">
      <c r="A5" s="159"/>
      <c r="B5" s="25"/>
      <c r="C5" s="34" t="s">
        <v>3</v>
      </c>
      <c r="D5" s="753">
        <f>ACCUEIL!$H$6</f>
        <v>27</v>
      </c>
      <c r="E5" s="238">
        <f>CL($E$14,$I$14)+CL($I$16,$E$16)+CL($E$19,$I$19)+CL($E$22,$I$22)</f>
        <v>0</v>
      </c>
      <c r="F5" s="240">
        <f>$E$14-$I$14+$I$16-$E$16+$E$19-$I$19+$E$22-$I$22</f>
        <v>0</v>
      </c>
      <c r="G5" s="37"/>
      <c r="H5" s="7"/>
      <c r="I5" s="34" t="s">
        <v>8</v>
      </c>
      <c r="J5" s="753">
        <f>ACCUEIL!$H$11</f>
        <v>10</v>
      </c>
      <c r="K5" s="238">
        <f>CL($S$14,$W$14)+CL($W$16,$S$16)+CL($S$19,$W$19)+CL($S$22,$W$22)</f>
        <v>0</v>
      </c>
      <c r="L5" s="240">
        <f>$S$14-$W$14+$W$16-$S$16+$S$19-$W$19+$S$22-$W$22</f>
        <v>0</v>
      </c>
      <c r="M5" s="38"/>
      <c r="N5" s="38"/>
      <c r="O5" s="38"/>
      <c r="P5" s="8"/>
      <c r="Q5" s="34" t="s">
        <v>39</v>
      </c>
      <c r="R5" s="753">
        <f>ACCUEIL!$H$16</f>
        <v>0</v>
      </c>
      <c r="S5" s="238">
        <f>CL($E$28,$I$28)+CL($I$30,$E$30)+CL($E$33,$I$33)+CL($E$36,$I$36)</f>
        <v>0</v>
      </c>
      <c r="T5" s="240">
        <f>$E$28-$I$28+$I$30-$E$30+$E$33-$I$33+$E$36-$I$36</f>
        <v>0</v>
      </c>
      <c r="U5" s="37"/>
      <c r="V5" s="7"/>
      <c r="W5" s="34" t="s">
        <v>83</v>
      </c>
      <c r="X5" s="753" t="str">
        <f>ACCUEIL!$H$21</f>
        <v>2</v>
      </c>
      <c r="Y5" s="238">
        <f>CL($S$28,$W$28)+CL($W$30,$S$30)+CL($S$33,$W$33)+CL($S$36,$W$36)</f>
        <v>0</v>
      </c>
      <c r="Z5" s="240">
        <f>$S$28-$W$28+$W$30-$S$30+$S$33-$W$33+$S$36-$W$36</f>
        <v>0</v>
      </c>
    </row>
    <row r="6" spans="1:27" ht="23.25" customHeight="1">
      <c r="A6" s="159"/>
      <c r="B6" s="25"/>
      <c r="C6" s="34" t="s">
        <v>4</v>
      </c>
      <c r="D6" s="753" t="str">
        <f>ACCUEIL!$H$7</f>
        <v>7</v>
      </c>
      <c r="E6" s="238">
        <f>CL($I$14,$E$14)+CL($E$17,$I$17)+CL($E$20,$I$20)+CL($I$23,$E$23)</f>
        <v>0</v>
      </c>
      <c r="F6" s="240">
        <f>$I$14-$E$14+$E$17-$I$17+$E$20-$I$20+$I$23-$E$23</f>
        <v>0</v>
      </c>
      <c r="G6" s="37"/>
      <c r="H6" s="7"/>
      <c r="I6" s="34" t="s">
        <v>9</v>
      </c>
      <c r="J6" s="753">
        <f>ACCUEIL!$H$12</f>
        <v>29</v>
      </c>
      <c r="K6" s="238">
        <f>CL($W$14,$S$14)+CL($S$17,$W$17)+CL($S$20,$W$20)+CL($W$23,$S$23)</f>
        <v>0</v>
      </c>
      <c r="L6" s="240">
        <f>$W$14-$S$14+$S$17-$W$17+$S$20-$W$20+$W$23-$S$23</f>
        <v>0</v>
      </c>
      <c r="M6" s="38"/>
      <c r="N6" s="38"/>
      <c r="O6" s="38"/>
      <c r="P6" s="8"/>
      <c r="Q6" s="34" t="s">
        <v>40</v>
      </c>
      <c r="R6" s="753" t="str">
        <f>ACCUEIL!$H$17</f>
        <v>5</v>
      </c>
      <c r="S6" s="238">
        <f>CL($I$28,$E$28)+CL($E$31,$I$31)+CL($E$34,$I$34)+CL($I$37,$E$37)</f>
        <v>0</v>
      </c>
      <c r="T6" s="240">
        <f>$I$28-$E$28+$E$31-$I$31+$E$34-$I$34+$I$37-$E$37</f>
        <v>0</v>
      </c>
      <c r="U6" s="37"/>
      <c r="V6" s="7"/>
      <c r="W6" s="34" t="s">
        <v>87</v>
      </c>
      <c r="X6" s="753">
        <f>ACCUEIL!$H$22</f>
        <v>17</v>
      </c>
      <c r="Y6" s="238">
        <f>CL($W$28,$S$28)+CL($S$31,$W$31)+CL($S$34,$W$34)+CL($W$37,$S$37)</f>
        <v>0</v>
      </c>
      <c r="Z6" s="240">
        <f>$W$28-$S$28+$S$31-$W$31+$S$34-$W$34+$W$37-$S$37</f>
        <v>0</v>
      </c>
    </row>
    <row r="7" spans="1:27" ht="23.25" customHeight="1">
      <c r="A7" s="159"/>
      <c r="B7" s="25"/>
      <c r="C7" s="34" t="s">
        <v>5</v>
      </c>
      <c r="D7" s="753">
        <f>ACCUEIL!$H$8</f>
        <v>20</v>
      </c>
      <c r="E7" s="238">
        <f>CL($I$15,$E$15)+CL($I$18,$E$18)+CL($I$20,$E$20)+CL($I$22,$E$22)</f>
        <v>0</v>
      </c>
      <c r="F7" s="240">
        <f>$I$15-$E$15+$I$18-$E$18+$I$20-$E$20+$I$22-$E$22</f>
        <v>0</v>
      </c>
      <c r="G7" s="37"/>
      <c r="H7" s="7"/>
      <c r="I7" s="34" t="s">
        <v>10</v>
      </c>
      <c r="J7" s="753">
        <f>ACCUEIL!$H$13</f>
        <v>15</v>
      </c>
      <c r="K7" s="238">
        <f>CL($S$15,$W$15)+CL($W$18,$S$18)+CL($W$20,$S$20)+CL($W$22,$S$22)</f>
        <v>0</v>
      </c>
      <c r="L7" s="240">
        <f>$S$15-$W$15+$W$18-$S$18+$W$20-$S$20+$W$22-$S$22</f>
        <v>0</v>
      </c>
      <c r="M7" s="38"/>
      <c r="N7" s="38"/>
      <c r="O7" s="38"/>
      <c r="P7" s="8"/>
      <c r="Q7" s="34" t="s">
        <v>58</v>
      </c>
      <c r="R7" s="753">
        <f>ACCUEIL!$H$18</f>
        <v>30</v>
      </c>
      <c r="S7" s="238">
        <f>CL($E$29,$I$29)+CL($I$32,$E$32)+CL($I$34,$E$34)+CL($I$36,$E$36)</f>
        <v>0</v>
      </c>
      <c r="T7" s="240">
        <f>$E$29-$I$29+$I$32-$E$32+$I$34-$E$34+$I$36-$E$36</f>
        <v>0</v>
      </c>
      <c r="U7" s="37"/>
      <c r="V7" s="7"/>
      <c r="W7" s="34" t="s">
        <v>88</v>
      </c>
      <c r="X7" s="753">
        <f>ACCUEIL!$H$23</f>
        <v>19</v>
      </c>
      <c r="Y7" s="238">
        <f>CL($S$29,$W$29)+CL($W$32,$S$32)+CL($W$34,$S$34)+CL($W$36,$S$36)</f>
        <v>0</v>
      </c>
      <c r="Z7" s="240">
        <f>$S$29-$W$29+$W$32-$S$32+$W$34-$S$34+$W$36-$S$36</f>
        <v>0</v>
      </c>
    </row>
    <row r="8" spans="1:27" ht="23.25" customHeight="1">
      <c r="A8" s="159"/>
      <c r="B8" s="25"/>
      <c r="C8" s="34" t="s">
        <v>6</v>
      </c>
      <c r="D8" s="753">
        <f>ACCUEIL!$H$9</f>
        <v>18</v>
      </c>
      <c r="E8" s="238">
        <f>CL($E$15,$I$15)+CL($I$17,$E$17)+CL($I$19,$E$19)+CL($I$21,$E$21)</f>
        <v>0</v>
      </c>
      <c r="F8" s="240">
        <f>$E$15-$I$15+$I$17-$E$17+$I$19-$E$19+$I$21-$E$21</f>
        <v>0</v>
      </c>
      <c r="G8" s="37"/>
      <c r="H8" s="7"/>
      <c r="I8" s="34" t="s">
        <v>18</v>
      </c>
      <c r="J8" s="753">
        <f>ACCUEIL!$H$14</f>
        <v>25</v>
      </c>
      <c r="K8" s="238">
        <f>CL($W$15,$S$15)+CL($W$17,$S$17)+CL($W$19,$S$19)+CL($S$21,$W$21)</f>
        <v>0</v>
      </c>
      <c r="L8" s="240">
        <f>$W$15-$S$15+$W$17-$S$17+$W$19-$S$19+$S$21-$W$21</f>
        <v>0</v>
      </c>
      <c r="M8" s="38"/>
      <c r="N8" s="38"/>
      <c r="O8" s="38"/>
      <c r="P8" s="8"/>
      <c r="Q8" s="34" t="s">
        <v>59</v>
      </c>
      <c r="R8" s="753">
        <f>ACCUEIL!$H$19</f>
        <v>0</v>
      </c>
      <c r="S8" s="238">
        <f>CL($I$29,$E$29)+CL($I$31,$E$31)+CL($I$33,$E$33)+CL($I$35,$E$35)</f>
        <v>0</v>
      </c>
      <c r="T8" s="240">
        <f>$I$29-$E$29+$I$31-$E$31+$I$33-$E$33+$I$35-$E$35</f>
        <v>0</v>
      </c>
      <c r="U8" s="37"/>
      <c r="V8" s="7"/>
      <c r="W8" s="34" t="s">
        <v>89</v>
      </c>
      <c r="X8" s="753" t="str">
        <f>ACCUEIL!$H$24</f>
        <v>6</v>
      </c>
      <c r="Y8" s="238">
        <f>CL($W$29,$S$29)+CL($W$31,$S$31)+CL($W$33,$S$33)+CL($W$35,$S$35)</f>
        <v>0</v>
      </c>
      <c r="Z8" s="240">
        <f>$W$29-$S$29+$W$31-$S$31+$W$33-$S$33+$W$35-$S$35</f>
        <v>0</v>
      </c>
    </row>
    <row r="9" spans="1:27" ht="23.25" customHeight="1">
      <c r="A9" s="159"/>
      <c r="B9" s="25"/>
      <c r="C9" s="34" t="s">
        <v>7</v>
      </c>
      <c r="D9" s="753" t="str">
        <f>ACCUEIL!$H$10</f>
        <v>1</v>
      </c>
      <c r="E9" s="238">
        <f>CL($E$16,$I$16)+CL($E$18,$I$18)+CL($E$21,$I$21)+CL($E$23,$I$23)</f>
        <v>0</v>
      </c>
      <c r="F9" s="240">
        <f>$E$16-$I$16+$E$18-$I$18+$E$21-$I$21+$E$23-$I$23</f>
        <v>0</v>
      </c>
      <c r="G9" s="37"/>
      <c r="H9" s="7"/>
      <c r="I9" s="34" t="s">
        <v>19</v>
      </c>
      <c r="J9" s="753">
        <f>ACCUEIL!$H$15</f>
        <v>28</v>
      </c>
      <c r="K9" s="238">
        <f>CL($S$16,$W$16)+CL($S$18,$W$18)+CL($W$21,$S$21)+CL($S$23,$W$23)</f>
        <v>0</v>
      </c>
      <c r="L9" s="240">
        <f>$S$16-$W$16+$S$18-$W$18+$W$21-$S$21+$S$23-$W$23</f>
        <v>0</v>
      </c>
      <c r="M9" s="38"/>
      <c r="N9" s="38"/>
      <c r="O9" s="38"/>
      <c r="P9" s="8"/>
      <c r="Q9" s="34" t="s">
        <v>70</v>
      </c>
      <c r="R9" s="753">
        <f>ACCUEIL!$H$20</f>
        <v>8</v>
      </c>
      <c r="S9" s="238">
        <f>CL($E$30,$I$30)+CL($E$32,$I$32)+CL($E$35,$I$35)+CL($E$37,$I$37)</f>
        <v>0</v>
      </c>
      <c r="T9" s="240">
        <f>$E$30-$I$30+$E$32-$I$32+$E$35-$I$35+$E$37-$I$37</f>
        <v>0</v>
      </c>
      <c r="U9" s="37"/>
      <c r="V9" s="7"/>
      <c r="W9" s="34" t="s">
        <v>102</v>
      </c>
      <c r="X9" s="753">
        <f>ACCUEIL!$H$25</f>
        <v>14</v>
      </c>
      <c r="Y9" s="238">
        <f>CL($S$30,$W$30)+CL($S$32,$W$32)+CL($S$35,$W$35)+CL($S$37,$W$37)</f>
        <v>0</v>
      </c>
      <c r="Z9" s="240">
        <f>$S$30-$W$30+$S$32-$W$32+$S$35-$W$35+$S$37-$W$37</f>
        <v>0</v>
      </c>
    </row>
    <row r="10" spans="1:27" ht="9" customHeight="1">
      <c r="A10" s="159"/>
      <c r="B10" s="25"/>
      <c r="C10" s="520"/>
      <c r="D10" s="12"/>
      <c r="E10" s="139"/>
      <c r="F10" s="36"/>
      <c r="G10" s="37"/>
      <c r="H10" s="520"/>
      <c r="I10" s="520"/>
      <c r="J10" s="12"/>
      <c r="K10" s="139"/>
      <c r="L10" s="36"/>
      <c r="M10" s="38"/>
      <c r="N10" s="38"/>
      <c r="O10" s="38"/>
      <c r="P10" s="519"/>
      <c r="Q10" s="520"/>
      <c r="R10" s="12"/>
      <c r="S10" s="139"/>
      <c r="T10" s="36"/>
      <c r="U10" s="37"/>
      <c r="V10" s="520"/>
      <c r="W10" s="520"/>
      <c r="X10" s="12"/>
      <c r="Y10" s="139"/>
      <c r="Z10" s="36"/>
    </row>
    <row r="11" spans="1:27" ht="9" customHeight="1">
      <c r="A11" s="159"/>
      <c r="B11" s="25"/>
      <c r="C11" s="7"/>
      <c r="D11" s="30"/>
      <c r="E11" s="139"/>
      <c r="F11" s="36"/>
      <c r="G11" s="37"/>
      <c r="H11" s="7"/>
      <c r="I11" s="7"/>
      <c r="K11" s="139"/>
      <c r="L11" s="36"/>
      <c r="N11" s="38"/>
      <c r="O11" s="38"/>
      <c r="P11" s="8"/>
      <c r="Q11" s="7"/>
      <c r="S11" s="139"/>
      <c r="T11" s="36"/>
      <c r="U11" s="37"/>
      <c r="V11" s="7"/>
      <c r="W11" s="7"/>
      <c r="Y11" s="139"/>
      <c r="Z11" s="36"/>
    </row>
    <row r="12" spans="1:27" ht="9" customHeight="1">
      <c r="A12" s="159"/>
      <c r="B12" s="25"/>
      <c r="C12" s="7"/>
      <c r="D12" s="30"/>
      <c r="E12" s="139"/>
      <c r="F12" s="36"/>
      <c r="G12" s="37"/>
      <c r="H12" s="7"/>
      <c r="I12" s="7"/>
      <c r="K12" s="139"/>
      <c r="L12" s="36"/>
      <c r="M12" s="38"/>
      <c r="N12" s="38"/>
      <c r="O12" s="38"/>
      <c r="P12" s="8"/>
      <c r="Q12" s="7"/>
      <c r="R12" s="30"/>
      <c r="S12" s="139"/>
      <c r="T12" s="36"/>
      <c r="U12" s="37"/>
      <c r="V12" s="7"/>
      <c r="W12" s="7"/>
      <c r="Y12" s="139"/>
      <c r="Z12" s="36"/>
    </row>
    <row r="13" spans="1:27" ht="15.75">
      <c r="B13" s="41"/>
      <c r="C13" s="42"/>
      <c r="D13" s="42"/>
      <c r="E13" s="3"/>
      <c r="F13" s="1"/>
      <c r="G13" s="255" t="str">
        <f>ACCUEIL!$D$6</f>
        <v>san siro</v>
      </c>
      <c r="H13" s="1"/>
      <c r="I13" s="1"/>
      <c r="J13" s="1"/>
      <c r="K13" s="42"/>
      <c r="L13" s="44"/>
      <c r="M13" s="241" t="s">
        <v>12</v>
      </c>
      <c r="N13" s="38"/>
      <c r="O13" s="38"/>
      <c r="P13" s="207"/>
      <c r="Q13" s="42"/>
      <c r="R13" s="42"/>
      <c r="S13" s="3"/>
      <c r="T13" s="1"/>
      <c r="U13" s="255" t="str">
        <f>ACCUEIL!$D$7</f>
        <v>TERRAIN 2</v>
      </c>
      <c r="V13" s="1"/>
      <c r="W13" s="42"/>
      <c r="X13" s="1"/>
      <c r="Y13" s="1"/>
      <c r="Z13" s="44"/>
    </row>
    <row r="14" spans="1:27" ht="24.75" customHeight="1">
      <c r="B14" s="10"/>
      <c r="C14" s="16" t="s">
        <v>3</v>
      </c>
      <c r="D14" s="526">
        <f>D5</f>
        <v>27</v>
      </c>
      <c r="E14" s="740"/>
      <c r="F14" s="50"/>
      <c r="G14" s="50" t="s">
        <v>13</v>
      </c>
      <c r="H14" s="50"/>
      <c r="I14" s="740"/>
      <c r="J14" s="526" t="str">
        <f>D6</f>
        <v>7</v>
      </c>
      <c r="K14" s="16" t="s">
        <v>4</v>
      </c>
      <c r="L14" s="51"/>
      <c r="M14" s="766">
        <f>ACCUEIL!$B$6</f>
        <v>1.375</v>
      </c>
      <c r="N14" s="46"/>
      <c r="O14" s="46"/>
      <c r="P14" s="10"/>
      <c r="Q14" s="16" t="s">
        <v>8</v>
      </c>
      <c r="R14" s="526">
        <f>J5</f>
        <v>10</v>
      </c>
      <c r="S14" s="740"/>
      <c r="T14" s="50"/>
      <c r="U14" s="50" t="s">
        <v>13</v>
      </c>
      <c r="V14" s="50"/>
      <c r="W14" s="740"/>
      <c r="X14" s="526">
        <f>J6</f>
        <v>29</v>
      </c>
      <c r="Y14" s="16" t="s">
        <v>9</v>
      </c>
      <c r="Z14" s="51"/>
    </row>
    <row r="15" spans="1:27" ht="24.75" customHeight="1">
      <c r="B15" s="10"/>
      <c r="C15" s="16" t="s">
        <v>6</v>
      </c>
      <c r="D15" s="526">
        <f>D8</f>
        <v>18</v>
      </c>
      <c r="E15" s="740"/>
      <c r="F15" s="50"/>
      <c r="G15" s="50" t="s">
        <v>13</v>
      </c>
      <c r="H15" s="50"/>
      <c r="I15" s="740"/>
      <c r="J15" s="526">
        <f>D7</f>
        <v>20</v>
      </c>
      <c r="K15" s="16" t="s">
        <v>5</v>
      </c>
      <c r="L15" s="51"/>
      <c r="M15" s="761">
        <f>M14+ACCUEIL!$B$7</f>
        <v>1.3888888888888899</v>
      </c>
      <c r="N15" s="24"/>
      <c r="O15" s="24"/>
      <c r="P15" s="10"/>
      <c r="Q15" s="16" t="s">
        <v>10</v>
      </c>
      <c r="R15" s="526">
        <f>J7</f>
        <v>15</v>
      </c>
      <c r="S15" s="740"/>
      <c r="T15" s="50"/>
      <c r="U15" s="50" t="s">
        <v>13</v>
      </c>
      <c r="V15" s="50"/>
      <c r="W15" s="740"/>
      <c r="X15" s="526">
        <f>J8</f>
        <v>25</v>
      </c>
      <c r="Y15" s="16" t="s">
        <v>18</v>
      </c>
      <c r="Z15" s="51"/>
    </row>
    <row r="16" spans="1:27" ht="24.75" customHeight="1">
      <c r="B16" s="10"/>
      <c r="C16" s="16" t="s">
        <v>7</v>
      </c>
      <c r="D16" s="526" t="str">
        <f>D9</f>
        <v>1</v>
      </c>
      <c r="E16" s="740"/>
      <c r="F16" s="50"/>
      <c r="G16" s="50" t="s">
        <v>13</v>
      </c>
      <c r="H16" s="50"/>
      <c r="I16" s="740"/>
      <c r="J16" s="526">
        <f>D5</f>
        <v>27</v>
      </c>
      <c r="K16" s="16" t="s">
        <v>3</v>
      </c>
      <c r="L16" s="51"/>
      <c r="M16" s="761">
        <f>M15+ACCUEIL!$B$7</f>
        <v>1.4027777777777799</v>
      </c>
      <c r="N16" s="24"/>
      <c r="O16" s="24"/>
      <c r="P16" s="10"/>
      <c r="Q16" s="16" t="s">
        <v>19</v>
      </c>
      <c r="R16" s="526">
        <f>J9</f>
        <v>28</v>
      </c>
      <c r="S16" s="740"/>
      <c r="T16" s="50"/>
      <c r="U16" s="50" t="s">
        <v>13</v>
      </c>
      <c r="V16" s="50"/>
      <c r="W16" s="740"/>
      <c r="X16" s="526">
        <f>J5</f>
        <v>10</v>
      </c>
      <c r="Y16" s="16" t="s">
        <v>8</v>
      </c>
      <c r="Z16" s="9"/>
    </row>
    <row r="17" spans="1:26" ht="24.75" customHeight="1">
      <c r="B17" s="10"/>
      <c r="C17" s="16" t="s">
        <v>4</v>
      </c>
      <c r="D17" s="526" t="str">
        <f>D6</f>
        <v>7</v>
      </c>
      <c r="E17" s="740"/>
      <c r="F17" s="50"/>
      <c r="G17" s="50" t="s">
        <v>13</v>
      </c>
      <c r="H17" s="50"/>
      <c r="I17" s="740"/>
      <c r="J17" s="526">
        <f>D8</f>
        <v>18</v>
      </c>
      <c r="K17" s="16" t="s">
        <v>6</v>
      </c>
      <c r="L17" s="51"/>
      <c r="M17" s="761">
        <f>M16+ACCUEIL!$B$7</f>
        <v>1.4166666666666701</v>
      </c>
      <c r="N17" s="24"/>
      <c r="O17" s="24"/>
      <c r="P17" s="10"/>
      <c r="Q17" s="16" t="s">
        <v>9</v>
      </c>
      <c r="R17" s="526">
        <f>J6</f>
        <v>29</v>
      </c>
      <c r="S17" s="740"/>
      <c r="T17" s="50"/>
      <c r="U17" s="50" t="s">
        <v>13</v>
      </c>
      <c r="V17" s="50"/>
      <c r="W17" s="740"/>
      <c r="X17" s="526">
        <f>J8</f>
        <v>25</v>
      </c>
      <c r="Y17" s="16" t="s">
        <v>18</v>
      </c>
      <c r="Z17" s="9"/>
    </row>
    <row r="18" spans="1:26" ht="24.75" customHeight="1">
      <c r="B18" s="10"/>
      <c r="C18" s="16" t="s">
        <v>7</v>
      </c>
      <c r="D18" s="526" t="str">
        <f>D9</f>
        <v>1</v>
      </c>
      <c r="E18" s="740"/>
      <c r="F18" s="50"/>
      <c r="G18" s="50" t="s">
        <v>13</v>
      </c>
      <c r="H18" s="50"/>
      <c r="I18" s="740"/>
      <c r="J18" s="526">
        <f>D7</f>
        <v>20</v>
      </c>
      <c r="K18" s="16" t="s">
        <v>5</v>
      </c>
      <c r="L18" s="51"/>
      <c r="M18" s="761">
        <f>M17+ACCUEIL!$B$7</f>
        <v>1.43055555555556</v>
      </c>
      <c r="N18" s="24"/>
      <c r="O18" s="24"/>
      <c r="P18" s="10"/>
      <c r="Q18" s="16" t="s">
        <v>19</v>
      </c>
      <c r="R18" s="526">
        <f>J9</f>
        <v>28</v>
      </c>
      <c r="S18" s="740"/>
      <c r="T18" s="50"/>
      <c r="U18" s="50" t="s">
        <v>13</v>
      </c>
      <c r="V18" s="50"/>
      <c r="W18" s="740"/>
      <c r="X18" s="526">
        <f>J7</f>
        <v>15</v>
      </c>
      <c r="Y18" s="16" t="s">
        <v>10</v>
      </c>
      <c r="Z18" s="9"/>
    </row>
    <row r="19" spans="1:26" ht="24.75" customHeight="1">
      <c r="B19" s="10"/>
      <c r="C19" s="16" t="s">
        <v>3</v>
      </c>
      <c r="D19" s="526">
        <f>D5</f>
        <v>27</v>
      </c>
      <c r="E19" s="740"/>
      <c r="F19" s="50"/>
      <c r="G19" s="50" t="s">
        <v>13</v>
      </c>
      <c r="H19" s="50"/>
      <c r="I19" s="740"/>
      <c r="J19" s="526">
        <f>D8</f>
        <v>18</v>
      </c>
      <c r="K19" s="16" t="s">
        <v>6</v>
      </c>
      <c r="L19" s="51"/>
      <c r="M19" s="761">
        <f>M18+ACCUEIL!$B$7</f>
        <v>1.44444444444445</v>
      </c>
      <c r="N19" s="24"/>
      <c r="O19" s="24"/>
      <c r="P19" s="10"/>
      <c r="Q19" s="16" t="s">
        <v>8</v>
      </c>
      <c r="R19" s="526">
        <f>J5</f>
        <v>10</v>
      </c>
      <c r="S19" s="740"/>
      <c r="T19" s="50"/>
      <c r="U19" s="50" t="s">
        <v>13</v>
      </c>
      <c r="V19" s="50"/>
      <c r="W19" s="740"/>
      <c r="X19" s="526">
        <f>J8</f>
        <v>25</v>
      </c>
      <c r="Y19" s="16" t="s">
        <v>18</v>
      </c>
      <c r="Z19" s="9"/>
    </row>
    <row r="20" spans="1:26" ht="24.75" customHeight="1">
      <c r="B20" s="10"/>
      <c r="C20" s="16" t="s">
        <v>4</v>
      </c>
      <c r="D20" s="526" t="str">
        <f>D6</f>
        <v>7</v>
      </c>
      <c r="E20" s="740"/>
      <c r="F20" s="50"/>
      <c r="G20" s="50" t="s">
        <v>13</v>
      </c>
      <c r="H20" s="50"/>
      <c r="I20" s="740"/>
      <c r="J20" s="526">
        <f>D7</f>
        <v>20</v>
      </c>
      <c r="K20" s="16" t="s">
        <v>5</v>
      </c>
      <c r="L20" s="51"/>
      <c r="M20" s="761">
        <f>M19+ACCUEIL!$B$7</f>
        <v>1.4583333333333399</v>
      </c>
      <c r="N20" s="24"/>
      <c r="O20" s="24"/>
      <c r="P20" s="10"/>
      <c r="Q20" s="16" t="s">
        <v>9</v>
      </c>
      <c r="R20" s="526">
        <f>J6</f>
        <v>29</v>
      </c>
      <c r="S20" s="740"/>
      <c r="T20" s="50"/>
      <c r="U20" s="50" t="s">
        <v>13</v>
      </c>
      <c r="V20" s="50"/>
      <c r="W20" s="740"/>
      <c r="X20" s="526">
        <f>J7</f>
        <v>15</v>
      </c>
      <c r="Y20" s="16" t="s">
        <v>10</v>
      </c>
      <c r="Z20" s="9"/>
    </row>
    <row r="21" spans="1:26" ht="24.75" customHeight="1">
      <c r="B21" s="10"/>
      <c r="C21" s="16" t="s">
        <v>7</v>
      </c>
      <c r="D21" s="526" t="str">
        <f>D9</f>
        <v>1</v>
      </c>
      <c r="E21" s="740"/>
      <c r="F21" s="50"/>
      <c r="G21" s="50" t="s">
        <v>13</v>
      </c>
      <c r="H21" s="50"/>
      <c r="I21" s="740"/>
      <c r="J21" s="526">
        <f>D8</f>
        <v>18</v>
      </c>
      <c r="K21" s="16" t="s">
        <v>6</v>
      </c>
      <c r="L21" s="51"/>
      <c r="M21" s="761">
        <f>M20+ACCUEIL!$B$7</f>
        <v>1.4722222222222301</v>
      </c>
      <c r="N21" s="24"/>
      <c r="O21" s="24"/>
      <c r="P21" s="10"/>
      <c r="Q21" s="16" t="s">
        <v>18</v>
      </c>
      <c r="R21" s="526">
        <f>J8</f>
        <v>25</v>
      </c>
      <c r="S21" s="740"/>
      <c r="T21" s="50"/>
      <c r="U21" s="50" t="s">
        <v>13</v>
      </c>
      <c r="V21" s="50"/>
      <c r="W21" s="740"/>
      <c r="X21" s="526">
        <f>J9</f>
        <v>28</v>
      </c>
      <c r="Y21" s="16" t="s">
        <v>19</v>
      </c>
      <c r="Z21" s="9"/>
    </row>
    <row r="22" spans="1:26" ht="24.75" customHeight="1">
      <c r="B22" s="10"/>
      <c r="C22" s="16" t="s">
        <v>3</v>
      </c>
      <c r="D22" s="526">
        <f>D5</f>
        <v>27</v>
      </c>
      <c r="E22" s="740"/>
      <c r="F22" s="50"/>
      <c r="G22" s="50" t="s">
        <v>13</v>
      </c>
      <c r="H22" s="50"/>
      <c r="I22" s="740"/>
      <c r="J22" s="526">
        <f>D7</f>
        <v>20</v>
      </c>
      <c r="K22" s="16" t="s">
        <v>5</v>
      </c>
      <c r="L22" s="51"/>
      <c r="M22" s="761">
        <f>M21+ACCUEIL!$B$7</f>
        <v>1.48611111111112</v>
      </c>
      <c r="N22" s="24"/>
      <c r="O22" s="24"/>
      <c r="P22" s="10"/>
      <c r="Q22" s="16" t="s">
        <v>8</v>
      </c>
      <c r="R22" s="526">
        <f>J5</f>
        <v>10</v>
      </c>
      <c r="S22" s="740"/>
      <c r="T22" s="50"/>
      <c r="U22" s="50" t="s">
        <v>13</v>
      </c>
      <c r="V22" s="50"/>
      <c r="W22" s="740"/>
      <c r="X22" s="526">
        <f>J7</f>
        <v>15</v>
      </c>
      <c r="Y22" s="16" t="s">
        <v>10</v>
      </c>
      <c r="Z22" s="9"/>
    </row>
    <row r="23" spans="1:26" ht="24.75" customHeight="1">
      <c r="B23" s="10"/>
      <c r="C23" s="16" t="s">
        <v>7</v>
      </c>
      <c r="D23" s="526" t="str">
        <f>D9</f>
        <v>1</v>
      </c>
      <c r="E23" s="740"/>
      <c r="F23" s="50"/>
      <c r="G23" s="50" t="s">
        <v>13</v>
      </c>
      <c r="H23" s="50"/>
      <c r="I23" s="740"/>
      <c r="J23" s="526" t="str">
        <f>D6</f>
        <v>7</v>
      </c>
      <c r="K23" s="16" t="s">
        <v>4</v>
      </c>
      <c r="L23" s="51"/>
      <c r="M23" s="761">
        <f>M22+ACCUEIL!$B$7</f>
        <v>1.50000000000001</v>
      </c>
      <c r="N23" s="24"/>
      <c r="O23" s="24"/>
      <c r="P23" s="10"/>
      <c r="Q23" s="16" t="s">
        <v>19</v>
      </c>
      <c r="R23" s="526">
        <f>J9</f>
        <v>28</v>
      </c>
      <c r="S23" s="740"/>
      <c r="T23" s="50"/>
      <c r="U23" s="50" t="s">
        <v>13</v>
      </c>
      <c r="V23" s="50"/>
      <c r="W23" s="740"/>
      <c r="X23" s="526">
        <f>J6</f>
        <v>29</v>
      </c>
      <c r="Y23" s="16" t="s">
        <v>9</v>
      </c>
      <c r="Z23" s="9"/>
    </row>
    <row r="24" spans="1:26">
      <c r="A24" s="14"/>
      <c r="B24" s="58"/>
      <c r="C24" s="59"/>
      <c r="D24" s="60"/>
      <c r="E24" s="61"/>
      <c r="F24" s="62"/>
      <c r="G24" s="63"/>
      <c r="H24" s="62"/>
      <c r="I24" s="64"/>
      <c r="J24" s="60"/>
      <c r="K24" s="59"/>
      <c r="L24" s="65"/>
      <c r="M24" s="129"/>
      <c r="N24" s="129"/>
      <c r="O24" s="129"/>
      <c r="P24" s="58"/>
      <c r="Q24" s="59"/>
      <c r="R24" s="60"/>
      <c r="S24" s="61"/>
      <c r="T24" s="62"/>
      <c r="U24" s="63"/>
      <c r="V24" s="62"/>
      <c r="W24" s="210"/>
      <c r="X24" s="60"/>
      <c r="Y24" s="59"/>
      <c r="Z24" s="331"/>
    </row>
    <row r="26" spans="1:26">
      <c r="B26" s="123"/>
      <c r="C26" s="3"/>
      <c r="D26" s="3"/>
      <c r="E26" s="3"/>
      <c r="F26" s="3"/>
      <c r="G26" s="3"/>
      <c r="H26" s="3"/>
      <c r="I26" s="3"/>
      <c r="J26" s="3"/>
      <c r="K26" s="3"/>
      <c r="L26" s="4"/>
      <c r="P26" s="123"/>
      <c r="Q26" s="3"/>
      <c r="R26" s="3"/>
      <c r="S26" s="3"/>
      <c r="T26" s="3"/>
      <c r="U26" s="3"/>
      <c r="V26" s="3"/>
      <c r="W26" s="3"/>
      <c r="X26" s="3"/>
      <c r="Y26" s="3"/>
      <c r="Z26" s="4"/>
    </row>
    <row r="27" spans="1:26" ht="15.75">
      <c r="B27" s="10"/>
      <c r="G27" s="616" t="str">
        <f>ACCUEIL!$D$8</f>
        <v>TERRAIN 3</v>
      </c>
      <c r="L27" s="9"/>
      <c r="M27" s="241" t="s">
        <v>12</v>
      </c>
      <c r="P27" s="10"/>
      <c r="U27" s="616" t="str">
        <f>ACCUEIL!$D$9</f>
        <v>TERRAIN 4</v>
      </c>
      <c r="Z27" s="9"/>
    </row>
    <row r="28" spans="1:26" ht="22.5" customHeight="1">
      <c r="B28" s="10"/>
      <c r="C28" s="16" t="s">
        <v>39</v>
      </c>
      <c r="D28" s="526">
        <f>R5</f>
        <v>0</v>
      </c>
      <c r="E28" s="740"/>
      <c r="F28" s="50"/>
      <c r="G28" s="614" t="s">
        <v>13</v>
      </c>
      <c r="H28" s="50"/>
      <c r="I28" s="740"/>
      <c r="J28" s="526" t="str">
        <f>R6</f>
        <v>5</v>
      </c>
      <c r="K28" s="16" t="s">
        <v>40</v>
      </c>
      <c r="L28" s="9"/>
      <c r="M28" s="766">
        <f>ACCUEIL!$B$6</f>
        <v>1.375</v>
      </c>
      <c r="P28" s="10"/>
      <c r="Q28" s="16" t="s">
        <v>83</v>
      </c>
      <c r="R28" s="526" t="str">
        <f>X5</f>
        <v>2</v>
      </c>
      <c r="S28" s="740"/>
      <c r="T28" s="50"/>
      <c r="U28" s="614" t="s">
        <v>13</v>
      </c>
      <c r="V28" s="50"/>
      <c r="W28" s="740"/>
      <c r="X28" s="526">
        <f>X6</f>
        <v>17</v>
      </c>
      <c r="Y28" s="16" t="s">
        <v>87</v>
      </c>
      <c r="Z28" s="9"/>
    </row>
    <row r="29" spans="1:26" ht="22.5" customHeight="1">
      <c r="B29" s="10"/>
      <c r="C29" s="16" t="s">
        <v>58</v>
      </c>
      <c r="D29" s="526">
        <f>R7</f>
        <v>30</v>
      </c>
      <c r="E29" s="740"/>
      <c r="F29" s="50"/>
      <c r="G29" s="50" t="s">
        <v>13</v>
      </c>
      <c r="H29" s="50"/>
      <c r="I29" s="740"/>
      <c r="J29" s="526">
        <f>R8</f>
        <v>0</v>
      </c>
      <c r="K29" s="16" t="s">
        <v>59</v>
      </c>
      <c r="L29" s="9"/>
      <c r="M29" s="761">
        <f>M28+ACCUEIL!$B$7</f>
        <v>1.3888888888888899</v>
      </c>
      <c r="P29" s="10"/>
      <c r="Q29" s="16" t="s">
        <v>88</v>
      </c>
      <c r="R29" s="526">
        <f>X7</f>
        <v>19</v>
      </c>
      <c r="S29" s="740"/>
      <c r="T29" s="50"/>
      <c r="U29" s="50" t="s">
        <v>13</v>
      </c>
      <c r="V29" s="50"/>
      <c r="W29" s="740"/>
      <c r="X29" s="526" t="str">
        <f>X8</f>
        <v>6</v>
      </c>
      <c r="Y29" s="16" t="s">
        <v>89</v>
      </c>
      <c r="Z29" s="9"/>
    </row>
    <row r="30" spans="1:26" ht="22.5" customHeight="1">
      <c r="B30" s="10"/>
      <c r="C30" s="16" t="s">
        <v>70</v>
      </c>
      <c r="D30" s="526">
        <f>R9</f>
        <v>8</v>
      </c>
      <c r="E30" s="740"/>
      <c r="F30" s="50"/>
      <c r="G30" s="50" t="s">
        <v>13</v>
      </c>
      <c r="H30" s="50"/>
      <c r="I30" s="740"/>
      <c r="J30" s="526">
        <f>R5</f>
        <v>0</v>
      </c>
      <c r="K30" s="16" t="s">
        <v>39</v>
      </c>
      <c r="L30" s="9"/>
      <c r="M30" s="761">
        <f>M29+ACCUEIL!$B$7</f>
        <v>1.4027777777777799</v>
      </c>
      <c r="P30" s="10"/>
      <c r="Q30" s="16" t="s">
        <v>102</v>
      </c>
      <c r="R30" s="526">
        <f>X9</f>
        <v>14</v>
      </c>
      <c r="S30" s="740"/>
      <c r="T30" s="50"/>
      <c r="U30" s="50" t="s">
        <v>13</v>
      </c>
      <c r="V30" s="50"/>
      <c r="W30" s="740"/>
      <c r="X30" s="526" t="str">
        <f>X5</f>
        <v>2</v>
      </c>
      <c r="Y30" s="16" t="s">
        <v>83</v>
      </c>
      <c r="Z30" s="9"/>
    </row>
    <row r="31" spans="1:26" ht="22.5" customHeight="1">
      <c r="B31" s="10"/>
      <c r="C31" s="16" t="s">
        <v>40</v>
      </c>
      <c r="D31" s="526" t="str">
        <f>R6</f>
        <v>5</v>
      </c>
      <c r="E31" s="740"/>
      <c r="F31" s="50"/>
      <c r="G31" s="50" t="s">
        <v>13</v>
      </c>
      <c r="H31" s="50"/>
      <c r="I31" s="740"/>
      <c r="J31" s="526">
        <f>R8</f>
        <v>0</v>
      </c>
      <c r="K31" s="16" t="s">
        <v>59</v>
      </c>
      <c r="L31" s="9"/>
      <c r="M31" s="761">
        <f>M30+ACCUEIL!$B$7</f>
        <v>1.4166666666666701</v>
      </c>
      <c r="P31" s="10"/>
      <c r="Q31" s="16" t="s">
        <v>87</v>
      </c>
      <c r="R31" s="526">
        <f>X6</f>
        <v>17</v>
      </c>
      <c r="S31" s="740"/>
      <c r="T31" s="50"/>
      <c r="U31" s="50" t="s">
        <v>13</v>
      </c>
      <c r="V31" s="50"/>
      <c r="W31" s="740"/>
      <c r="X31" s="526" t="str">
        <f>X8</f>
        <v>6</v>
      </c>
      <c r="Y31" s="16" t="s">
        <v>89</v>
      </c>
      <c r="Z31" s="9"/>
    </row>
    <row r="32" spans="1:26" ht="22.5" customHeight="1">
      <c r="B32" s="10"/>
      <c r="C32" s="16" t="s">
        <v>70</v>
      </c>
      <c r="D32" s="526">
        <f>R9</f>
        <v>8</v>
      </c>
      <c r="E32" s="740"/>
      <c r="F32" s="50"/>
      <c r="G32" s="50" t="s">
        <v>13</v>
      </c>
      <c r="H32" s="50"/>
      <c r="I32" s="740"/>
      <c r="J32" s="526">
        <f>R7</f>
        <v>30</v>
      </c>
      <c r="K32" s="16" t="s">
        <v>58</v>
      </c>
      <c r="L32" s="9"/>
      <c r="M32" s="761">
        <f>M31+ACCUEIL!$B$7</f>
        <v>1.43055555555556</v>
      </c>
      <c r="P32" s="10"/>
      <c r="Q32" s="16" t="s">
        <v>102</v>
      </c>
      <c r="R32" s="526">
        <f>X9</f>
        <v>14</v>
      </c>
      <c r="S32" s="740"/>
      <c r="T32" s="50"/>
      <c r="U32" s="50" t="s">
        <v>13</v>
      </c>
      <c r="V32" s="50"/>
      <c r="W32" s="740"/>
      <c r="X32" s="526">
        <f>X7</f>
        <v>19</v>
      </c>
      <c r="Y32" s="16" t="s">
        <v>88</v>
      </c>
      <c r="Z32" s="9"/>
    </row>
    <row r="33" spans="1:27" ht="22.5" customHeight="1">
      <c r="B33" s="10"/>
      <c r="C33" s="16" t="s">
        <v>39</v>
      </c>
      <c r="D33" s="526">
        <f>R5</f>
        <v>0</v>
      </c>
      <c r="E33" s="740"/>
      <c r="F33" s="50"/>
      <c r="G33" s="50" t="s">
        <v>13</v>
      </c>
      <c r="H33" s="50"/>
      <c r="I33" s="740"/>
      <c r="J33" s="526">
        <f>R8</f>
        <v>0</v>
      </c>
      <c r="K33" s="16" t="s">
        <v>59</v>
      </c>
      <c r="L33" s="9"/>
      <c r="M33" s="761">
        <f>M32+ACCUEIL!$B$7</f>
        <v>1.44444444444445</v>
      </c>
      <c r="P33" s="10"/>
      <c r="Q33" s="16" t="s">
        <v>83</v>
      </c>
      <c r="R33" s="526" t="str">
        <f>X5</f>
        <v>2</v>
      </c>
      <c r="S33" s="740"/>
      <c r="T33" s="50"/>
      <c r="U33" s="50" t="s">
        <v>13</v>
      </c>
      <c r="V33" s="50"/>
      <c r="W33" s="740"/>
      <c r="X33" s="526" t="str">
        <f>X8</f>
        <v>6</v>
      </c>
      <c r="Y33" s="16" t="s">
        <v>89</v>
      </c>
      <c r="Z33" s="9"/>
    </row>
    <row r="34" spans="1:27" ht="22.5" customHeight="1">
      <c r="B34" s="10"/>
      <c r="C34" s="115" t="s">
        <v>40</v>
      </c>
      <c r="D34" s="526" t="str">
        <f>R6</f>
        <v>5</v>
      </c>
      <c r="E34" s="740"/>
      <c r="F34" s="50"/>
      <c r="G34" s="50" t="s">
        <v>13</v>
      </c>
      <c r="H34" s="50"/>
      <c r="I34" s="740"/>
      <c r="J34" s="526">
        <f>R7</f>
        <v>30</v>
      </c>
      <c r="K34" s="16" t="s">
        <v>58</v>
      </c>
      <c r="L34" s="9"/>
      <c r="M34" s="761">
        <f>M33+ACCUEIL!$B$7</f>
        <v>1.4583333333333399</v>
      </c>
      <c r="P34" s="10"/>
      <c r="Q34" s="16" t="s">
        <v>87</v>
      </c>
      <c r="R34" s="526">
        <f>X6</f>
        <v>17</v>
      </c>
      <c r="S34" s="740"/>
      <c r="T34" s="50"/>
      <c r="U34" s="50" t="s">
        <v>13</v>
      </c>
      <c r="V34" s="50"/>
      <c r="W34" s="740"/>
      <c r="X34" s="526">
        <f>X7</f>
        <v>19</v>
      </c>
      <c r="Y34" s="16" t="s">
        <v>88</v>
      </c>
      <c r="Z34" s="9"/>
    </row>
    <row r="35" spans="1:27" ht="22.5" customHeight="1">
      <c r="B35" s="10"/>
      <c r="C35" s="16" t="s">
        <v>70</v>
      </c>
      <c r="D35" s="526">
        <f>R9</f>
        <v>8</v>
      </c>
      <c r="E35" s="740"/>
      <c r="F35" s="50"/>
      <c r="G35" s="50" t="s">
        <v>13</v>
      </c>
      <c r="H35" s="50"/>
      <c r="I35" s="740"/>
      <c r="J35" s="526">
        <f>R8</f>
        <v>0</v>
      </c>
      <c r="K35" s="16" t="s">
        <v>59</v>
      </c>
      <c r="L35" s="9"/>
      <c r="M35" s="761">
        <f>M34+ACCUEIL!$B$7</f>
        <v>1.4722222222222301</v>
      </c>
      <c r="P35" s="10"/>
      <c r="Q35" s="16" t="s">
        <v>102</v>
      </c>
      <c r="R35" s="526">
        <f>X9</f>
        <v>14</v>
      </c>
      <c r="S35" s="740"/>
      <c r="T35" s="50"/>
      <c r="U35" s="50" t="s">
        <v>13</v>
      </c>
      <c r="V35" s="50"/>
      <c r="W35" s="740"/>
      <c r="X35" s="526" t="str">
        <f>X8</f>
        <v>6</v>
      </c>
      <c r="Y35" s="16" t="s">
        <v>89</v>
      </c>
      <c r="Z35" s="9"/>
    </row>
    <row r="36" spans="1:27" ht="22.5" customHeight="1">
      <c r="B36" s="10"/>
      <c r="C36" s="16" t="s">
        <v>39</v>
      </c>
      <c r="D36" s="526">
        <f>R5</f>
        <v>0</v>
      </c>
      <c r="E36" s="740"/>
      <c r="F36" s="50"/>
      <c r="G36" s="50" t="s">
        <v>13</v>
      </c>
      <c r="H36" s="50"/>
      <c r="I36" s="740"/>
      <c r="J36" s="526">
        <f>R7</f>
        <v>30</v>
      </c>
      <c r="K36" s="16" t="s">
        <v>58</v>
      </c>
      <c r="L36" s="9"/>
      <c r="M36" s="761">
        <f>M35+ACCUEIL!$B$7</f>
        <v>1.48611111111112</v>
      </c>
      <c r="P36" s="10"/>
      <c r="Q36" s="16" t="s">
        <v>83</v>
      </c>
      <c r="R36" s="526" t="str">
        <f>X5</f>
        <v>2</v>
      </c>
      <c r="S36" s="740"/>
      <c r="T36" s="50"/>
      <c r="U36" s="50" t="s">
        <v>13</v>
      </c>
      <c r="V36" s="50"/>
      <c r="W36" s="740"/>
      <c r="X36" s="526">
        <f>X7</f>
        <v>19</v>
      </c>
      <c r="Y36" s="16" t="s">
        <v>88</v>
      </c>
      <c r="Z36" s="9"/>
    </row>
    <row r="37" spans="1:27" ht="22.5" customHeight="1">
      <c r="B37" s="10"/>
      <c r="C37" s="16" t="s">
        <v>70</v>
      </c>
      <c r="D37" s="526">
        <f>R9</f>
        <v>8</v>
      </c>
      <c r="E37" s="740"/>
      <c r="F37" s="50"/>
      <c r="G37" s="50" t="s">
        <v>13</v>
      </c>
      <c r="H37" s="50"/>
      <c r="I37" s="740"/>
      <c r="J37" s="526" t="str">
        <f>R6</f>
        <v>5</v>
      </c>
      <c r="K37" s="16" t="s">
        <v>40</v>
      </c>
      <c r="L37" s="9"/>
      <c r="M37" s="761">
        <f>M36+ACCUEIL!$B$7</f>
        <v>1.50000000000001</v>
      </c>
      <c r="P37" s="10"/>
      <c r="Q37" s="16" t="s">
        <v>102</v>
      </c>
      <c r="R37" s="526">
        <f>X9</f>
        <v>14</v>
      </c>
      <c r="S37" s="740"/>
      <c r="T37" s="50"/>
      <c r="U37" s="50" t="s">
        <v>13</v>
      </c>
      <c r="V37" s="50"/>
      <c r="W37" s="740"/>
      <c r="X37" s="526">
        <f>X6</f>
        <v>17</v>
      </c>
      <c r="Y37" s="16" t="s">
        <v>87</v>
      </c>
      <c r="Z37" s="9"/>
    </row>
    <row r="38" spans="1:27">
      <c r="B38" s="120"/>
      <c r="C38" s="19"/>
      <c r="D38" s="19"/>
      <c r="E38" s="19"/>
      <c r="F38" s="19"/>
      <c r="G38" s="19"/>
      <c r="H38" s="19"/>
      <c r="I38" s="19"/>
      <c r="J38" s="19"/>
      <c r="K38" s="19"/>
      <c r="L38" s="22"/>
      <c r="P38" s="120"/>
      <c r="Q38" s="19"/>
      <c r="R38" s="19"/>
      <c r="S38" s="19"/>
      <c r="T38" s="19"/>
      <c r="U38" s="19"/>
      <c r="V38" s="19"/>
      <c r="W38" s="19"/>
      <c r="X38" s="19"/>
      <c r="Y38" s="19"/>
      <c r="Z38" s="22"/>
    </row>
    <row r="40" spans="1:27">
      <c r="A40" s="14"/>
      <c r="B40" s="54"/>
      <c r="C40" s="53"/>
      <c r="D40" s="52"/>
      <c r="E40" s="56"/>
      <c r="F40" s="57"/>
      <c r="G40" s="11"/>
      <c r="H40" s="57"/>
      <c r="I40" s="66"/>
      <c r="J40" s="52"/>
      <c r="K40" s="53"/>
      <c r="L40" s="52"/>
      <c r="M40" s="129"/>
      <c r="N40" s="129"/>
      <c r="O40" s="129"/>
      <c r="P40" s="54"/>
      <c r="Q40" s="53"/>
      <c r="R40" s="52"/>
      <c r="S40" s="56"/>
      <c r="T40" s="57"/>
      <c r="U40" s="11"/>
      <c r="V40" s="57"/>
      <c r="W40" s="67"/>
      <c r="X40" s="52"/>
      <c r="Y40" s="53"/>
      <c r="Z40" s="54"/>
    </row>
    <row r="41" spans="1:27">
      <c r="B41" s="23"/>
      <c r="C41" s="68"/>
      <c r="D41" s="69" t="str">
        <f>D4</f>
        <v>POULE A</v>
      </c>
      <c r="E41" s="135" t="s">
        <v>0</v>
      </c>
      <c r="F41" s="501" t="s">
        <v>1</v>
      </c>
      <c r="G41" s="524"/>
      <c r="H41" s="37"/>
      <c r="I41" s="68"/>
      <c r="J41" s="27" t="s">
        <v>17</v>
      </c>
      <c r="K41" s="238" t="s">
        <v>0</v>
      </c>
      <c r="L41" s="521" t="s">
        <v>1</v>
      </c>
      <c r="M41" s="489"/>
      <c r="N41" s="24"/>
      <c r="O41" s="24"/>
      <c r="P41" s="118"/>
      <c r="Q41" s="68"/>
      <c r="R41" s="27" t="s">
        <v>57</v>
      </c>
      <c r="S41" s="238" t="s">
        <v>0</v>
      </c>
      <c r="T41" s="521" t="s">
        <v>1</v>
      </c>
      <c r="U41" s="524"/>
      <c r="V41" s="37"/>
      <c r="W41" s="68"/>
      <c r="X41" s="27" t="s">
        <v>86</v>
      </c>
      <c r="Y41" s="238" t="s">
        <v>0</v>
      </c>
      <c r="Z41" s="521" t="s">
        <v>1</v>
      </c>
      <c r="AA41" s="478"/>
    </row>
    <row r="42" spans="1:27" ht="24.75" customHeight="1">
      <c r="B42" s="23"/>
      <c r="C42" s="71">
        <v>1</v>
      </c>
      <c r="D42" s="525"/>
      <c r="E42" s="545"/>
      <c r="F42" s="546"/>
      <c r="G42" s="93"/>
      <c r="H42" s="93"/>
      <c r="I42" s="71">
        <v>1</v>
      </c>
      <c r="J42" s="525"/>
      <c r="K42" s="545"/>
      <c r="L42" s="546"/>
      <c r="M42" s="24"/>
      <c r="N42" s="24"/>
      <c r="O42" s="24"/>
      <c r="P42" s="211"/>
      <c r="Q42" s="71">
        <v>1</v>
      </c>
      <c r="R42" s="525"/>
      <c r="S42" s="545"/>
      <c r="T42" s="546"/>
      <c r="U42" s="93"/>
      <c r="V42" s="93"/>
      <c r="W42" s="71">
        <v>1</v>
      </c>
      <c r="X42" s="525"/>
      <c r="Y42" s="545"/>
      <c r="Z42" s="546"/>
    </row>
    <row r="43" spans="1:27" ht="24.75" customHeight="1">
      <c r="B43" s="23"/>
      <c r="C43" s="71">
        <v>2</v>
      </c>
      <c r="D43" s="525"/>
      <c r="E43" s="545"/>
      <c r="F43" s="546"/>
      <c r="G43" s="93"/>
      <c r="H43" s="93"/>
      <c r="I43" s="71">
        <v>2</v>
      </c>
      <c r="J43" s="525"/>
      <c r="K43" s="545"/>
      <c r="L43" s="546"/>
      <c r="M43" s="24"/>
      <c r="N43" s="24"/>
      <c r="O43" s="24"/>
      <c r="P43" s="211"/>
      <c r="Q43" s="71">
        <v>2</v>
      </c>
      <c r="R43" s="525"/>
      <c r="S43" s="545"/>
      <c r="T43" s="546"/>
      <c r="U43" s="93"/>
      <c r="V43" s="93"/>
      <c r="W43" s="71">
        <v>2</v>
      </c>
      <c r="X43" s="525"/>
      <c r="Y43" s="545"/>
      <c r="Z43" s="546"/>
    </row>
    <row r="44" spans="1:27" ht="24.75" customHeight="1">
      <c r="B44" s="23"/>
      <c r="C44" s="71">
        <v>3</v>
      </c>
      <c r="D44" s="525"/>
      <c r="E44" s="545"/>
      <c r="F44" s="546"/>
      <c r="G44" s="93"/>
      <c r="H44" s="93"/>
      <c r="I44" s="71">
        <v>3</v>
      </c>
      <c r="J44" s="525"/>
      <c r="K44" s="545"/>
      <c r="L44" s="546"/>
      <c r="M44" s="24"/>
      <c r="N44" s="24"/>
      <c r="O44" s="24"/>
      <c r="P44" s="211"/>
      <c r="Q44" s="71">
        <v>3</v>
      </c>
      <c r="R44" s="525"/>
      <c r="S44" s="545"/>
      <c r="T44" s="546"/>
      <c r="U44" s="93"/>
      <c r="V44" s="93"/>
      <c r="W44" s="71">
        <v>3</v>
      </c>
      <c r="X44" s="525"/>
      <c r="Y44" s="545"/>
      <c r="Z44" s="546"/>
    </row>
    <row r="45" spans="1:27" ht="24.75" customHeight="1">
      <c r="B45" s="23"/>
      <c r="C45" s="71">
        <v>4</v>
      </c>
      <c r="D45" s="525"/>
      <c r="E45" s="545"/>
      <c r="F45" s="546"/>
      <c r="G45" s="93"/>
      <c r="H45" s="93"/>
      <c r="I45" s="71">
        <v>4</v>
      </c>
      <c r="J45" s="525"/>
      <c r="K45" s="545"/>
      <c r="L45" s="546"/>
      <c r="M45" s="24"/>
      <c r="N45" s="24"/>
      <c r="O45" s="24"/>
      <c r="P45" s="211"/>
      <c r="Q45" s="71">
        <v>4</v>
      </c>
      <c r="R45" s="525"/>
      <c r="S45" s="545"/>
      <c r="T45" s="546"/>
      <c r="U45" s="93"/>
      <c r="V45" s="93"/>
      <c r="W45" s="71">
        <v>4</v>
      </c>
      <c r="X45" s="525"/>
      <c r="Y45" s="545"/>
      <c r="Z45" s="546"/>
    </row>
    <row r="46" spans="1:27" ht="24.75" customHeight="1">
      <c r="B46" s="23"/>
      <c r="C46" s="71">
        <v>5</v>
      </c>
      <c r="D46" s="525"/>
      <c r="E46" s="545"/>
      <c r="F46" s="547"/>
      <c r="G46" s="76"/>
      <c r="H46" s="76"/>
      <c r="I46" s="47">
        <v>5</v>
      </c>
      <c r="J46" s="525"/>
      <c r="K46" s="545"/>
      <c r="L46" s="546"/>
      <c r="M46" s="24"/>
      <c r="N46" s="24"/>
      <c r="O46" s="24"/>
      <c r="P46" s="159"/>
      <c r="Q46" s="47">
        <v>5</v>
      </c>
      <c r="R46" s="525"/>
      <c r="S46" s="545"/>
      <c r="T46" s="546"/>
      <c r="U46" s="76"/>
      <c r="V46" s="76"/>
      <c r="W46" s="47">
        <v>5</v>
      </c>
      <c r="X46" s="525"/>
      <c r="Y46" s="545"/>
      <c r="Z46" s="546"/>
    </row>
    <row r="47" spans="1:27">
      <c r="B47" s="23"/>
      <c r="C47" s="211"/>
      <c r="D47" s="72"/>
      <c r="E47" s="72"/>
      <c r="F47" s="72"/>
      <c r="G47" s="76"/>
      <c r="H47" s="76"/>
      <c r="I47" s="76"/>
      <c r="J47" s="72"/>
      <c r="K47" s="72"/>
      <c r="L47" s="83"/>
      <c r="M47" s="24"/>
      <c r="N47" s="24"/>
      <c r="O47" s="24"/>
      <c r="P47" s="159"/>
      <c r="Q47" s="76"/>
      <c r="R47" s="72"/>
      <c r="S47" s="72"/>
      <c r="T47" s="72"/>
      <c r="U47" s="76"/>
      <c r="V47" s="76"/>
      <c r="W47" s="76"/>
      <c r="X47" s="72"/>
      <c r="Y47" s="95"/>
      <c r="Z47" s="95"/>
    </row>
    <row r="48" spans="1:27">
      <c r="B48" s="23"/>
      <c r="C48" s="211"/>
      <c r="D48" s="72"/>
      <c r="E48" s="72"/>
      <c r="F48" s="72"/>
      <c r="G48" s="76"/>
      <c r="H48" s="76"/>
      <c r="I48" s="76"/>
      <c r="J48" s="72"/>
      <c r="K48" s="72"/>
      <c r="L48" s="83"/>
      <c r="M48" s="24"/>
      <c r="N48" s="24"/>
      <c r="O48" s="24"/>
      <c r="P48" s="159"/>
      <c r="Q48" s="76"/>
      <c r="R48" s="72"/>
      <c r="S48" s="72"/>
      <c r="T48" s="72"/>
      <c r="U48" s="76"/>
      <c r="V48" s="76"/>
      <c r="W48" s="76"/>
      <c r="X48" s="72"/>
      <c r="Y48" s="95"/>
      <c r="Z48" s="95"/>
    </row>
    <row r="49" spans="1:35">
      <c r="B49" s="23"/>
      <c r="C49" s="79"/>
      <c r="D49" s="80"/>
      <c r="E49" s="80"/>
      <c r="F49" s="80"/>
      <c r="G49" s="80" t="s">
        <v>63</v>
      </c>
      <c r="H49" s="80"/>
      <c r="I49" s="80"/>
      <c r="J49" s="82"/>
      <c r="K49" s="72"/>
      <c r="L49" s="26"/>
      <c r="M49" s="27" t="s">
        <v>15</v>
      </c>
      <c r="N49" s="84" t="s">
        <v>0</v>
      </c>
      <c r="O49" s="84" t="s">
        <v>1</v>
      </c>
      <c r="P49" s="29"/>
      <c r="Q49" s="31"/>
      <c r="R49" s="27" t="s">
        <v>17</v>
      </c>
      <c r="S49" s="84" t="s">
        <v>0</v>
      </c>
      <c r="T49" s="262" t="s">
        <v>1</v>
      </c>
      <c r="U49" s="478"/>
      <c r="V49" s="32"/>
      <c r="W49" s="338"/>
      <c r="X49" s="27" t="s">
        <v>57</v>
      </c>
      <c r="Y49" s="84" t="s">
        <v>0</v>
      </c>
      <c r="Z49" s="262" t="s">
        <v>1</v>
      </c>
      <c r="AA49" s="478"/>
    </row>
    <row r="50" spans="1:35" ht="29.25" customHeight="1">
      <c r="B50" s="23"/>
      <c r="C50" s="84" t="s">
        <v>20</v>
      </c>
      <c r="D50" s="527" t="s">
        <v>20</v>
      </c>
      <c r="E50" s="117"/>
      <c r="F50" s="117"/>
      <c r="G50" s="88" t="s">
        <v>29</v>
      </c>
      <c r="H50" s="242"/>
      <c r="I50" s="243"/>
      <c r="J50" s="528" t="s">
        <v>29</v>
      </c>
      <c r="K50" s="72"/>
      <c r="L50" s="89" t="s">
        <v>3</v>
      </c>
      <c r="M50" s="525" t="s">
        <v>3</v>
      </c>
      <c r="N50" s="90">
        <f>CL($E$59,$I$59)+CL($E$67,$I$67)+CL($S$71,$W$71)</f>
        <v>0</v>
      </c>
      <c r="O50" s="90">
        <f>$E$59-$I$59+$E$67-$I$67+$S$71-$W$71</f>
        <v>0</v>
      </c>
      <c r="P50" s="159"/>
      <c r="Q50" s="47" t="s">
        <v>7</v>
      </c>
      <c r="R50" s="525" t="s">
        <v>7</v>
      </c>
      <c r="S50" s="91">
        <f>CL($E$82,$I$82)+CL($E$84,$I$84)+CL($E$86,$I$86)</f>
        <v>0</v>
      </c>
      <c r="T50" s="90">
        <f>$E$82-$I$82+$E$84-$I$84+$E$86-$I$86</f>
        <v>0</v>
      </c>
      <c r="U50" s="76"/>
      <c r="V50" s="76"/>
      <c r="W50" s="47" t="s">
        <v>18</v>
      </c>
      <c r="X50" s="525" t="s">
        <v>18</v>
      </c>
      <c r="Y50" s="212">
        <f>CL($E$83,$I$83)+CL($E$85,$I$85)+CL($E$87,$I$87)</f>
        <v>0</v>
      </c>
      <c r="Z50" s="90">
        <f>$E$83-$I$83+$E$85-$I$85+$E$87-$I$87</f>
        <v>0</v>
      </c>
      <c r="AA50" s="525"/>
      <c r="AB50" s="642"/>
      <c r="AC50" s="642"/>
      <c r="AD50" s="525"/>
      <c r="AE50" s="637"/>
      <c r="AF50" s="642"/>
      <c r="AG50" s="525"/>
      <c r="AH50" s="645"/>
      <c r="AI50" s="642"/>
    </row>
    <row r="51" spans="1:35" ht="29.25" customHeight="1">
      <c r="B51" s="23"/>
      <c r="C51" s="84" t="s">
        <v>21</v>
      </c>
      <c r="D51" s="527" t="s">
        <v>21</v>
      </c>
      <c r="E51" s="117"/>
      <c r="F51" s="117"/>
      <c r="G51" s="88" t="s">
        <v>30</v>
      </c>
      <c r="H51" s="242"/>
      <c r="I51" s="243"/>
      <c r="J51" s="528" t="s">
        <v>30</v>
      </c>
      <c r="K51" s="72"/>
      <c r="L51" s="89" t="s">
        <v>4</v>
      </c>
      <c r="M51" s="525" t="s">
        <v>4</v>
      </c>
      <c r="N51" s="90">
        <f>CL($I$59,$E$59)+CL($S$67,$W$67)+CL($E$71,$I$71)</f>
        <v>0</v>
      </c>
      <c r="O51" s="90">
        <f>$I$59-$E$59+$S$67-$W$67+$E$71-$I$71</f>
        <v>0</v>
      </c>
      <c r="P51" s="159"/>
      <c r="Q51" s="47" t="s">
        <v>8</v>
      </c>
      <c r="R51" s="525" t="s">
        <v>8</v>
      </c>
      <c r="S51" s="91">
        <f>CL($I$82,$E$82)+CL($S$84,$W$84)+CL($S$86,$W$86)</f>
        <v>0</v>
      </c>
      <c r="T51" s="90">
        <f>$I$82-$E$82+$S$84-$W$84+$S$86-$W$86</f>
        <v>0</v>
      </c>
      <c r="U51" s="76"/>
      <c r="V51" s="76"/>
      <c r="W51" s="47" t="s">
        <v>19</v>
      </c>
      <c r="X51" s="525" t="s">
        <v>19</v>
      </c>
      <c r="Y51" s="212">
        <f>CL($I$83,$E$83)+CL($S$85,$W$85)+CL($S$87,$W$87)</f>
        <v>0</v>
      </c>
      <c r="Z51" s="90">
        <f>$I$83-$E$83+$S$85-$W$85+$S$87-$W$87</f>
        <v>0</v>
      </c>
      <c r="AA51" s="525"/>
      <c r="AB51" s="642"/>
      <c r="AC51" s="642"/>
      <c r="AD51" s="525"/>
      <c r="AE51" s="637"/>
      <c r="AF51" s="642"/>
      <c r="AG51" s="525"/>
      <c r="AH51" s="645"/>
      <c r="AI51" s="642"/>
    </row>
    <row r="52" spans="1:35" ht="29.25" customHeight="1">
      <c r="B52" s="23"/>
      <c r="C52" s="84" t="s">
        <v>60</v>
      </c>
      <c r="D52" s="527" t="s">
        <v>60</v>
      </c>
      <c r="E52" s="117"/>
      <c r="F52" s="117"/>
      <c r="G52" s="88" t="s">
        <v>22</v>
      </c>
      <c r="H52" s="242"/>
      <c r="I52" s="243"/>
      <c r="J52" s="528" t="s">
        <v>22</v>
      </c>
      <c r="K52" s="72"/>
      <c r="L52" s="89" t="s">
        <v>5</v>
      </c>
      <c r="M52" s="525" t="s">
        <v>5</v>
      </c>
      <c r="N52" s="90">
        <f>CL($S$59,$W$59)+CL($I$67,$E$67)+CL($I$71,$E$71)</f>
        <v>0</v>
      </c>
      <c r="O52" s="90">
        <f>$S$59-$W$59+$I$67-$E$67+$I$71-$E$71</f>
        <v>0</v>
      </c>
      <c r="P52" s="159"/>
      <c r="Q52" s="47" t="s">
        <v>9</v>
      </c>
      <c r="R52" s="525" t="s">
        <v>9</v>
      </c>
      <c r="S52" s="91">
        <f>CL($S$82,$W$82)+CL($I$84,$E$84)+CL($W$86,$S$86)</f>
        <v>0</v>
      </c>
      <c r="T52" s="90">
        <f>$S$82-$W$82+$I$84-$E$84+$W$86-$S$86</f>
        <v>0</v>
      </c>
      <c r="U52" s="76"/>
      <c r="V52" s="76"/>
      <c r="W52" s="47" t="s">
        <v>39</v>
      </c>
      <c r="X52" s="525" t="s">
        <v>39</v>
      </c>
      <c r="Y52" s="212">
        <f>CL($S$83,$W$83)+CL($I$85,$E$85)+CL($W$87,$S$87)</f>
        <v>0</v>
      </c>
      <c r="Z52" s="90">
        <f>$S$83-$W$83+$I$85-$E$85+$W$87-$S$87</f>
        <v>0</v>
      </c>
      <c r="AA52" s="525"/>
      <c r="AB52" s="642"/>
      <c r="AC52" s="642"/>
      <c r="AD52" s="525"/>
      <c r="AE52" s="637"/>
      <c r="AF52" s="642"/>
      <c r="AG52" s="525"/>
      <c r="AH52" s="645"/>
      <c r="AI52" s="642"/>
    </row>
    <row r="53" spans="1:35" ht="29.25" customHeight="1">
      <c r="B53" s="23"/>
      <c r="C53" s="84" t="s">
        <v>80</v>
      </c>
      <c r="D53" s="527" t="s">
        <v>80</v>
      </c>
      <c r="E53" s="117"/>
      <c r="F53" s="117"/>
      <c r="G53" s="88" t="s">
        <v>23</v>
      </c>
      <c r="H53" s="242"/>
      <c r="I53" s="243"/>
      <c r="J53" s="528" t="s">
        <v>23</v>
      </c>
      <c r="K53" s="72"/>
      <c r="L53" s="89" t="s">
        <v>6</v>
      </c>
      <c r="M53" s="525" t="s">
        <v>6</v>
      </c>
      <c r="N53" s="90">
        <f>CL($W$59,$S$59)+CL($W$67,$S$67)+CL($W$71,$S$71)</f>
        <v>0</v>
      </c>
      <c r="O53" s="90">
        <f>$W$59-$S$59+$W$67-$S$67+$W$71-$S$71</f>
        <v>0</v>
      </c>
      <c r="P53" s="159"/>
      <c r="Q53" s="47" t="s">
        <v>10</v>
      </c>
      <c r="R53" s="525" t="s">
        <v>10</v>
      </c>
      <c r="S53" s="91">
        <f>CL($W$82,$S$82)+CL($W$84,$S$84)+CL($I$86,$S$603)</f>
        <v>0</v>
      </c>
      <c r="T53" s="90">
        <f>$W$82-$S$82+$W$84-$S$84+$I$86-$E$86</f>
        <v>0</v>
      </c>
      <c r="U53" s="76"/>
      <c r="V53" s="76"/>
      <c r="W53" s="47" t="s">
        <v>40</v>
      </c>
      <c r="X53" s="525" t="s">
        <v>40</v>
      </c>
      <c r="Y53" s="212">
        <f>CL($W$83,$S$83)+CL($W$85,$S$85)+CL($I$87,$E$87)</f>
        <v>0</v>
      </c>
      <c r="Z53" s="90">
        <f>$W$83-$S$83+$W$85-$S$85+$I$87-$E$87</f>
        <v>0</v>
      </c>
      <c r="AA53" s="525"/>
      <c r="AB53" s="642"/>
      <c r="AC53" s="642"/>
      <c r="AD53" s="525"/>
      <c r="AE53" s="637"/>
      <c r="AF53" s="642"/>
      <c r="AG53" s="525"/>
      <c r="AH53" s="645"/>
      <c r="AI53" s="642"/>
    </row>
    <row r="54" spans="1:35" ht="35.25" customHeight="1">
      <c r="B54" s="23"/>
      <c r="C54" s="211"/>
      <c r="D54" s="30"/>
      <c r="E54" s="72"/>
      <c r="F54" s="72"/>
      <c r="G54" s="76"/>
      <c r="H54" s="76"/>
      <c r="I54" s="76"/>
      <c r="K54" s="72"/>
      <c r="L54" s="83"/>
      <c r="M54" s="24"/>
      <c r="N54" s="24"/>
      <c r="O54" s="24"/>
      <c r="P54" s="159"/>
      <c r="Q54" s="76"/>
      <c r="R54" s="30"/>
      <c r="S54" s="72"/>
      <c r="T54" s="72"/>
      <c r="U54" s="76"/>
      <c r="V54" s="76"/>
      <c r="W54" s="76"/>
      <c r="Y54" s="95"/>
      <c r="Z54" s="95"/>
      <c r="AA54" s="455"/>
      <c r="AB54" s="455"/>
      <c r="AC54" s="455"/>
    </row>
    <row r="55" spans="1:35" ht="15.75">
      <c r="A55" s="123"/>
      <c r="B55" s="244"/>
      <c r="C55" s="244"/>
      <c r="D55" s="216"/>
      <c r="E55" s="216"/>
      <c r="F55" s="216"/>
      <c r="G55" s="255" t="str">
        <f>ACCUEIL!$D$6</f>
        <v>san siro</v>
      </c>
      <c r="H55" s="181"/>
      <c r="I55" s="181"/>
      <c r="J55" s="216"/>
      <c r="K55" s="216"/>
      <c r="L55" s="214"/>
      <c r="M55" s="24"/>
      <c r="N55" s="24"/>
      <c r="O55" s="344"/>
      <c r="P55" s="181"/>
      <c r="Q55" s="181"/>
      <c r="R55" s="216"/>
      <c r="S55" s="216"/>
      <c r="T55" s="216"/>
      <c r="U55" s="255" t="str">
        <f>ACCUEIL!$D$7</f>
        <v>TERRAIN 2</v>
      </c>
      <c r="V55" s="181"/>
      <c r="W55" s="181"/>
      <c r="X55" s="216"/>
      <c r="Y55" s="233"/>
      <c r="Z55" s="259"/>
      <c r="AA55" s="455"/>
      <c r="AB55" s="455"/>
      <c r="AC55" s="455"/>
    </row>
    <row r="56" spans="1:35">
      <c r="A56" s="10"/>
      <c r="B56" s="211"/>
      <c r="C56" s="92"/>
      <c r="D56" s="92"/>
      <c r="E56" s="93"/>
      <c r="F56" s="92"/>
      <c r="G56" s="97" t="s">
        <v>63</v>
      </c>
      <c r="H56" s="92"/>
      <c r="I56" s="92"/>
      <c r="J56" s="92"/>
      <c r="K56" s="92"/>
      <c r="L56" s="98"/>
      <c r="M56" s="38"/>
      <c r="N56" s="38"/>
      <c r="O56" s="99"/>
      <c r="P56" s="92"/>
      <c r="Q56" s="92"/>
      <c r="R56" s="92"/>
      <c r="S56" s="93"/>
      <c r="T56" s="92"/>
      <c r="V56" s="92"/>
      <c r="W56" s="92"/>
      <c r="X56" s="92"/>
      <c r="Y56" s="93"/>
      <c r="Z56" s="9"/>
      <c r="AA56" s="455"/>
      <c r="AB56" s="455"/>
      <c r="AC56" s="455"/>
    </row>
    <row r="57" spans="1:35" ht="29.25" customHeight="1">
      <c r="A57" s="217"/>
      <c r="B57" s="70">
        <v>1</v>
      </c>
      <c r="C57" s="102" t="s">
        <v>20</v>
      </c>
      <c r="D57" s="529" t="str">
        <f>D50</f>
        <v>1A</v>
      </c>
      <c r="E57" s="740"/>
      <c r="F57" s="104"/>
      <c r="G57" s="105" t="s">
        <v>13</v>
      </c>
      <c r="H57" s="104"/>
      <c r="I57" s="740"/>
      <c r="J57" s="529" t="str">
        <f>J50</f>
        <v>2C</v>
      </c>
      <c r="K57" s="102" t="s">
        <v>29</v>
      </c>
      <c r="L57" s="107"/>
      <c r="M57" s="755">
        <f>ACCUEIL!$B$9</f>
        <v>1.5833333333333299</v>
      </c>
      <c r="N57" s="46"/>
      <c r="O57" s="345"/>
      <c r="P57" s="70">
        <v>2</v>
      </c>
      <c r="Q57" s="102" t="s">
        <v>21</v>
      </c>
      <c r="R57" s="529" t="str">
        <f>D51</f>
        <v>1B</v>
      </c>
      <c r="S57" s="740"/>
      <c r="T57" s="104"/>
      <c r="U57" s="105" t="s">
        <v>13</v>
      </c>
      <c r="V57" s="104"/>
      <c r="W57" s="740"/>
      <c r="X57" s="529" t="str">
        <f>J51</f>
        <v>2D</v>
      </c>
      <c r="Y57" s="102" t="s">
        <v>30</v>
      </c>
      <c r="Z57" s="93"/>
      <c r="AA57" s="835"/>
      <c r="AB57" s="424"/>
      <c r="AC57" s="836"/>
    </row>
    <row r="58" spans="1:35" ht="19.5" hidden="1" customHeight="1">
      <c r="A58" s="217"/>
      <c r="B58" s="70"/>
      <c r="C58" s="834"/>
      <c r="D58" s="837" t="s">
        <v>290</v>
      </c>
      <c r="E58" s="740"/>
      <c r="F58" s="104"/>
      <c r="G58" s="105"/>
      <c r="H58" s="104"/>
      <c r="I58" s="740"/>
      <c r="J58" s="837" t="s">
        <v>290</v>
      </c>
      <c r="K58" s="102"/>
      <c r="L58" s="107"/>
      <c r="M58" s="755"/>
      <c r="N58" s="46"/>
      <c r="O58" s="345"/>
      <c r="P58" s="70"/>
      <c r="Q58" s="834"/>
      <c r="R58" s="837" t="s">
        <v>290</v>
      </c>
      <c r="S58" s="740"/>
      <c r="T58" s="104"/>
      <c r="U58" s="105"/>
      <c r="V58" s="104"/>
      <c r="W58" s="740"/>
      <c r="X58" s="837" t="s">
        <v>290</v>
      </c>
      <c r="Y58" s="102"/>
      <c r="Z58" s="93"/>
      <c r="AA58" s="835"/>
      <c r="AB58" s="424"/>
      <c r="AC58" s="836"/>
    </row>
    <row r="59" spans="1:35" ht="29.25" customHeight="1">
      <c r="A59" s="217"/>
      <c r="B59" s="70" t="s">
        <v>3</v>
      </c>
      <c r="C59" s="172"/>
      <c r="D59" s="530" t="str">
        <f>M50</f>
        <v>A</v>
      </c>
      <c r="E59" s="740"/>
      <c r="F59" s="105"/>
      <c r="G59" s="105" t="s">
        <v>13</v>
      </c>
      <c r="H59" s="105"/>
      <c r="I59" s="740"/>
      <c r="J59" s="529" t="str">
        <f>M51</f>
        <v>B</v>
      </c>
      <c r="K59" s="70" t="s">
        <v>4</v>
      </c>
      <c r="L59" s="107"/>
      <c r="M59" s="755">
        <f>M57+ACCUEIL!$B$10</f>
        <v>1.5972222222222201</v>
      </c>
      <c r="N59" s="24"/>
      <c r="O59" s="184"/>
      <c r="P59" s="70" t="s">
        <v>5</v>
      </c>
      <c r="Q59" s="172"/>
      <c r="R59" s="530" t="str">
        <f>M52</f>
        <v>C</v>
      </c>
      <c r="S59" s="740"/>
      <c r="T59" s="105"/>
      <c r="U59" s="105" t="s">
        <v>13</v>
      </c>
      <c r="V59" s="105"/>
      <c r="W59" s="740"/>
      <c r="X59" s="529" t="str">
        <f>M53</f>
        <v>D</v>
      </c>
      <c r="Y59" s="70" t="s">
        <v>6</v>
      </c>
      <c r="Z59" s="93"/>
      <c r="AA59" s="835"/>
      <c r="AB59" s="424"/>
      <c r="AC59" s="836"/>
    </row>
    <row r="60" spans="1:35" ht="18">
      <c r="A60" s="10"/>
      <c r="B60" s="135">
        <v>5</v>
      </c>
      <c r="C60" s="172"/>
      <c r="D60" s="218" t="s">
        <v>44</v>
      </c>
      <c r="E60" s="218"/>
      <c r="F60" s="218"/>
      <c r="G60" s="218"/>
      <c r="H60" s="218"/>
      <c r="I60" s="218"/>
      <c r="J60" s="218" t="s">
        <v>45</v>
      </c>
      <c r="K60" s="112"/>
      <c r="L60" s="9"/>
      <c r="M60" s="171"/>
      <c r="N60" s="24"/>
      <c r="O60" s="184"/>
      <c r="P60" s="70">
        <v>6</v>
      </c>
      <c r="Q60" s="68"/>
      <c r="R60" s="218" t="s">
        <v>46</v>
      </c>
      <c r="S60" s="218"/>
      <c r="T60" s="218"/>
      <c r="U60" s="218"/>
      <c r="V60" s="218"/>
      <c r="W60" s="218"/>
      <c r="X60" s="218" t="s">
        <v>47</v>
      </c>
      <c r="Y60" s="112"/>
      <c r="Z60" s="93"/>
      <c r="AA60" s="835"/>
      <c r="AB60" s="424"/>
      <c r="AC60" s="836"/>
    </row>
    <row r="61" spans="1:35" ht="29.25" customHeight="1">
      <c r="A61" s="10"/>
      <c r="B61" s="220"/>
      <c r="C61" s="169"/>
      <c r="D61" s="585">
        <f>GL(I57,E57,D57,J57,I58,E58)</f>
        <v>0</v>
      </c>
      <c r="E61" s="740"/>
      <c r="F61" s="104"/>
      <c r="G61" s="105" t="s">
        <v>13</v>
      </c>
      <c r="H61" s="104"/>
      <c r="I61" s="740"/>
      <c r="J61" s="585">
        <f>GL(W57,S57,R57,X57,W58,S58)</f>
        <v>0</v>
      </c>
      <c r="K61" s="106"/>
      <c r="L61" s="9"/>
      <c r="M61" s="171">
        <f>M59+ACCUEIL!$B$10</f>
        <v>1.6111111111111101</v>
      </c>
      <c r="N61" s="24"/>
      <c r="O61" s="184"/>
      <c r="P61" s="167"/>
      <c r="Q61" s="169"/>
      <c r="R61" s="585">
        <f>GL(I80,E80,D80,J80,I81,E81)</f>
        <v>0</v>
      </c>
      <c r="S61" s="740"/>
      <c r="T61" s="104"/>
      <c r="U61" s="105" t="s">
        <v>13</v>
      </c>
      <c r="V61" s="104"/>
      <c r="W61" s="740"/>
      <c r="X61" s="566">
        <f>GL(W80,S80,R80,X80,W81,S81)</f>
        <v>0</v>
      </c>
      <c r="Y61" s="106"/>
      <c r="Z61" s="93"/>
      <c r="AA61" s="835"/>
      <c r="AB61" s="424"/>
      <c r="AC61" s="836"/>
    </row>
    <row r="62" spans="1:35" ht="19.5" hidden="1" customHeight="1">
      <c r="A62" s="10"/>
      <c r="B62" s="70"/>
      <c r="C62" s="834"/>
      <c r="D62" s="837" t="s">
        <v>290</v>
      </c>
      <c r="E62" s="740"/>
      <c r="F62" s="104"/>
      <c r="G62" s="105"/>
      <c r="H62" s="104"/>
      <c r="I62" s="740"/>
      <c r="J62" s="837" t="s">
        <v>290</v>
      </c>
      <c r="K62" s="102"/>
      <c r="L62" s="9"/>
      <c r="M62" s="171"/>
      <c r="N62" s="24"/>
      <c r="O62" s="184"/>
      <c r="P62" s="70"/>
      <c r="Q62" s="834"/>
      <c r="R62" s="837" t="s">
        <v>290</v>
      </c>
      <c r="S62" s="740"/>
      <c r="T62" s="104"/>
      <c r="U62" s="105"/>
      <c r="V62" s="104"/>
      <c r="W62" s="740"/>
      <c r="X62" s="837" t="s">
        <v>290</v>
      </c>
      <c r="Y62" s="102"/>
      <c r="Z62" s="93"/>
      <c r="AA62" s="835"/>
      <c r="AB62" s="424"/>
      <c r="AC62" s="836"/>
    </row>
    <row r="63" spans="1:35">
      <c r="A63" s="10"/>
      <c r="B63" s="248"/>
      <c r="C63" s="156"/>
      <c r="G63" s="97" t="s">
        <v>28</v>
      </c>
      <c r="K63" s="93"/>
      <c r="L63" s="9"/>
      <c r="M63" s="171"/>
      <c r="N63" s="24"/>
      <c r="O63" s="184"/>
      <c r="P63" s="10"/>
      <c r="Z63" s="93"/>
      <c r="AA63" s="643"/>
      <c r="AB63" s="643"/>
      <c r="AC63" s="643"/>
    </row>
    <row r="64" spans="1:35" ht="22.5" customHeight="1">
      <c r="A64" s="10"/>
      <c r="B64" s="70">
        <v>7</v>
      </c>
      <c r="C64" s="250"/>
      <c r="D64" s="218" t="s">
        <v>71</v>
      </c>
      <c r="E64" s="218"/>
      <c r="F64" s="218"/>
      <c r="G64" s="218"/>
      <c r="H64" s="218"/>
      <c r="I64" s="218"/>
      <c r="J64" s="218" t="s">
        <v>72</v>
      </c>
      <c r="K64" s="112"/>
      <c r="L64" s="9"/>
      <c r="M64" s="171"/>
      <c r="N64" s="24"/>
      <c r="O64" s="184"/>
      <c r="P64" s="70">
        <v>8</v>
      </c>
      <c r="Q64" s="68"/>
      <c r="R64" s="218" t="s">
        <v>77</v>
      </c>
      <c r="S64" s="218"/>
      <c r="T64" s="218"/>
      <c r="U64" s="218"/>
      <c r="V64" s="218"/>
      <c r="W64" s="218"/>
      <c r="X64" s="218" t="s">
        <v>78</v>
      </c>
      <c r="Y64" s="112"/>
      <c r="Z64" s="93"/>
      <c r="AA64" s="835"/>
      <c r="AB64" s="838"/>
      <c r="AC64" s="836"/>
    </row>
    <row r="65" spans="1:29" ht="29.25" customHeight="1">
      <c r="A65" s="10"/>
      <c r="B65" s="70" t="s">
        <v>66</v>
      </c>
      <c r="C65" s="251"/>
      <c r="D65" s="532" t="s">
        <v>20</v>
      </c>
      <c r="E65" s="740"/>
      <c r="F65" s="104"/>
      <c r="G65" s="105" t="s">
        <v>13</v>
      </c>
      <c r="H65" s="104"/>
      <c r="I65" s="740"/>
      <c r="J65" s="533" t="s">
        <v>21</v>
      </c>
      <c r="K65" s="106"/>
      <c r="L65" s="9"/>
      <c r="M65" s="171">
        <f>M61+ACCUEIL!$B$10</f>
        <v>1.625</v>
      </c>
      <c r="N65" s="24"/>
      <c r="O65" s="184"/>
      <c r="P65" s="70" t="s">
        <v>69</v>
      </c>
      <c r="Q65" s="251"/>
      <c r="R65" s="532" t="s">
        <v>60</v>
      </c>
      <c r="S65" s="740"/>
      <c r="T65" s="104"/>
      <c r="U65" s="105" t="s">
        <v>13</v>
      </c>
      <c r="V65" s="104"/>
      <c r="W65" s="740"/>
      <c r="X65" s="533" t="s">
        <v>80</v>
      </c>
      <c r="Y65" s="106"/>
      <c r="Z65" s="93"/>
      <c r="AA65" s="835"/>
      <c r="AB65" s="838"/>
      <c r="AC65" s="836"/>
    </row>
    <row r="66" spans="1:29" ht="19.5" hidden="1" customHeight="1">
      <c r="A66" s="10"/>
      <c r="B66" s="70"/>
      <c r="C66" s="834"/>
      <c r="D66" s="837" t="s">
        <v>290</v>
      </c>
      <c r="E66" s="740"/>
      <c r="F66" s="104"/>
      <c r="G66" s="105"/>
      <c r="H66" s="104"/>
      <c r="I66" s="740"/>
      <c r="J66" s="837" t="s">
        <v>290</v>
      </c>
      <c r="K66" s="102"/>
      <c r="L66" s="9"/>
      <c r="M66" s="171"/>
      <c r="N66" s="24"/>
      <c r="O66" s="184"/>
      <c r="P66" s="70"/>
      <c r="Q66" s="834"/>
      <c r="R66" s="837" t="s">
        <v>290</v>
      </c>
      <c r="S66" s="740"/>
      <c r="T66" s="104"/>
      <c r="U66" s="105"/>
      <c r="V66" s="104"/>
      <c r="W66" s="740"/>
      <c r="X66" s="837" t="s">
        <v>290</v>
      </c>
      <c r="Y66" s="102"/>
      <c r="Z66" s="93"/>
      <c r="AA66" s="835"/>
      <c r="AB66" s="838"/>
      <c r="AC66" s="836"/>
    </row>
    <row r="67" spans="1:29" ht="29.25" customHeight="1">
      <c r="A67" s="10"/>
      <c r="C67" s="70" t="s">
        <v>3</v>
      </c>
      <c r="D67" s="529" t="str">
        <f>M50</f>
        <v>A</v>
      </c>
      <c r="E67" s="740"/>
      <c r="F67" s="105"/>
      <c r="G67" s="105" t="s">
        <v>13</v>
      </c>
      <c r="H67" s="105"/>
      <c r="I67" s="740"/>
      <c r="J67" s="529" t="str">
        <f>M52</f>
        <v>C</v>
      </c>
      <c r="K67" s="70" t="s">
        <v>5</v>
      </c>
      <c r="L67" s="9"/>
      <c r="M67" s="171">
        <f>M65+ACCUEIL!$B$10</f>
        <v>1.6388888888888899</v>
      </c>
      <c r="N67" s="24"/>
      <c r="O67" s="184"/>
      <c r="P67" s="10"/>
      <c r="Q67" s="70" t="s">
        <v>4</v>
      </c>
      <c r="R67" s="529" t="str">
        <f>M51</f>
        <v>B</v>
      </c>
      <c r="S67" s="740"/>
      <c r="T67" s="105"/>
      <c r="U67" s="105" t="s">
        <v>13</v>
      </c>
      <c r="V67" s="105"/>
      <c r="W67" s="740"/>
      <c r="X67" s="529" t="str">
        <f>M53</f>
        <v>D</v>
      </c>
      <c r="Y67" s="70" t="s">
        <v>6</v>
      </c>
      <c r="Z67" s="93"/>
      <c r="AA67" s="835"/>
      <c r="AB67" s="838"/>
      <c r="AC67" s="836"/>
    </row>
    <row r="68" spans="1:29" ht="18">
      <c r="A68" s="10"/>
      <c r="B68" s="70">
        <v>9</v>
      </c>
      <c r="C68" s="250"/>
      <c r="D68" s="218" t="s">
        <v>75</v>
      </c>
      <c r="E68" s="189"/>
      <c r="F68" s="189"/>
      <c r="G68" s="189"/>
      <c r="H68" s="189"/>
      <c r="I68" s="189"/>
      <c r="J68" s="218" t="s">
        <v>76</v>
      </c>
      <c r="K68" s="112"/>
      <c r="L68" s="9"/>
      <c r="M68" s="270"/>
      <c r="N68" s="113"/>
      <c r="O68" s="184"/>
      <c r="P68" s="70">
        <v>10</v>
      </c>
      <c r="Q68" s="535"/>
      <c r="R68" s="291" t="s">
        <v>73</v>
      </c>
      <c r="S68" s="218"/>
      <c r="T68" s="218"/>
      <c r="U68" s="218"/>
      <c r="V68" s="218"/>
      <c r="W68" s="218"/>
      <c r="X68" s="218" t="s">
        <v>74</v>
      </c>
      <c r="Y68" s="112"/>
      <c r="Z68" s="93"/>
      <c r="AA68" s="835"/>
      <c r="AB68" s="838"/>
      <c r="AC68" s="836"/>
    </row>
    <row r="69" spans="1:29" ht="27.75" customHeight="1">
      <c r="A69" s="10"/>
      <c r="B69" s="70"/>
      <c r="C69" s="251"/>
      <c r="D69" s="585">
        <f>GL(I61,E61,D61,J61,I62,E62)</f>
        <v>0</v>
      </c>
      <c r="E69" s="740"/>
      <c r="F69" s="104"/>
      <c r="G69" s="105" t="s">
        <v>13</v>
      </c>
      <c r="H69" s="104"/>
      <c r="I69" s="740"/>
      <c r="J69" s="585">
        <f>GL(W61,S61,R61,X61,W62,S62)</f>
        <v>0</v>
      </c>
      <c r="K69" s="106"/>
      <c r="L69" s="9"/>
      <c r="M69" s="171">
        <f>M67+ACCUEIL!$B$10</f>
        <v>1.6527777777777799</v>
      </c>
      <c r="N69" s="24"/>
      <c r="O69" s="184"/>
      <c r="P69" s="220"/>
      <c r="Q69" s="536"/>
      <c r="R69" s="585">
        <f>GL(E61,I61,D61,J61,E62,I62)</f>
        <v>0</v>
      </c>
      <c r="S69" s="740"/>
      <c r="T69" s="104"/>
      <c r="U69" s="105" t="s">
        <v>13</v>
      </c>
      <c r="V69" s="104"/>
      <c r="W69" s="740"/>
      <c r="X69" s="585">
        <f>GL(S61,W61,R61,X61,S62,W62)</f>
        <v>0</v>
      </c>
      <c r="Y69" s="106"/>
      <c r="Z69" s="9"/>
    </row>
    <row r="70" spans="1:29" ht="19.5" hidden="1" customHeight="1">
      <c r="A70" s="10"/>
      <c r="B70" s="70"/>
      <c r="C70" s="834"/>
      <c r="D70" s="837" t="s">
        <v>290</v>
      </c>
      <c r="E70" s="740"/>
      <c r="F70" s="104"/>
      <c r="G70" s="105"/>
      <c r="H70" s="104"/>
      <c r="I70" s="740"/>
      <c r="J70" s="837" t="s">
        <v>290</v>
      </c>
      <c r="K70" s="102"/>
      <c r="L70" s="9"/>
      <c r="M70" s="171"/>
      <c r="N70" s="24"/>
      <c r="O70" s="184"/>
      <c r="P70" s="70"/>
      <c r="Q70" s="834"/>
      <c r="R70" s="837" t="s">
        <v>290</v>
      </c>
      <c r="S70" s="740"/>
      <c r="T70" s="104"/>
      <c r="U70" s="105"/>
      <c r="V70" s="104"/>
      <c r="W70" s="740"/>
      <c r="X70" s="837" t="s">
        <v>290</v>
      </c>
      <c r="Y70" s="102"/>
      <c r="Z70" s="9"/>
    </row>
    <row r="71" spans="1:29" ht="29.25" customHeight="1">
      <c r="A71" s="10"/>
      <c r="C71" s="102" t="s">
        <v>4</v>
      </c>
      <c r="D71" s="529" t="str">
        <f>M51</f>
        <v>B</v>
      </c>
      <c r="E71" s="740"/>
      <c r="F71" s="105"/>
      <c r="G71" s="105" t="s">
        <v>13</v>
      </c>
      <c r="H71" s="105"/>
      <c r="I71" s="740"/>
      <c r="J71" s="529" t="str">
        <f>M52</f>
        <v>C</v>
      </c>
      <c r="K71" s="102" t="s">
        <v>5</v>
      </c>
      <c r="L71" s="9"/>
      <c r="M71" s="171">
        <f>M69+ACCUEIL!$B$10</f>
        <v>1.6666666666666701</v>
      </c>
      <c r="N71" s="24"/>
      <c r="O71" s="184"/>
      <c r="P71" s="10"/>
      <c r="Q71" s="517" t="s">
        <v>3</v>
      </c>
      <c r="R71" s="534" t="str">
        <f>M50</f>
        <v>A</v>
      </c>
      <c r="S71" s="740"/>
      <c r="T71" s="105"/>
      <c r="U71" s="105" t="s">
        <v>13</v>
      </c>
      <c r="V71" s="105"/>
      <c r="W71" s="740"/>
      <c r="X71" s="529" t="str">
        <f>M53</f>
        <v>D</v>
      </c>
      <c r="Y71" s="102" t="s">
        <v>6</v>
      </c>
      <c r="Z71" s="9"/>
    </row>
    <row r="72" spans="1:29">
      <c r="A72" s="10"/>
      <c r="B72" s="253"/>
      <c r="C72" s="140"/>
      <c r="D72" s="244"/>
      <c r="E72" s="537"/>
      <c r="F72" s="531"/>
      <c r="G72" s="231" t="s">
        <v>33</v>
      </c>
      <c r="H72" s="531"/>
      <c r="I72" s="531"/>
      <c r="J72" s="531"/>
      <c r="K72" s="538"/>
      <c r="L72" s="539"/>
      <c r="M72" s="758"/>
      <c r="N72" s="320"/>
      <c r="O72" s="540"/>
      <c r="P72" s="586">
        <v>11</v>
      </c>
      <c r="Q72" s="541"/>
      <c r="R72" s="542" t="s">
        <v>79</v>
      </c>
      <c r="S72" s="543"/>
      <c r="T72" s="543"/>
      <c r="U72" s="544"/>
      <c r="V72" s="543"/>
      <c r="W72" s="543"/>
      <c r="X72" s="542" t="s">
        <v>81</v>
      </c>
      <c r="Y72" s="112"/>
      <c r="Z72" s="9"/>
    </row>
    <row r="73" spans="1:29" ht="29.25" customHeight="1">
      <c r="A73" s="10"/>
      <c r="B73" s="70">
        <v>12</v>
      </c>
      <c r="C73" s="169"/>
      <c r="D73" s="585">
        <f>GL(E65,I65,D65,J65,E66,I66)</f>
        <v>0</v>
      </c>
      <c r="E73" s="740"/>
      <c r="F73" s="104"/>
      <c r="G73" s="105" t="s">
        <v>13</v>
      </c>
      <c r="H73" s="104"/>
      <c r="I73" s="740"/>
      <c r="J73" s="585">
        <f>GL(S65,W65,R65,X65,S66,W66)</f>
        <v>0</v>
      </c>
      <c r="K73" s="106"/>
      <c r="L73" s="9"/>
      <c r="M73" s="171">
        <f>M71+ACCUEIL!$B$10</f>
        <v>1.68055555555556</v>
      </c>
      <c r="N73" s="24"/>
      <c r="O73" s="184"/>
      <c r="P73" s="70" t="s">
        <v>5</v>
      </c>
      <c r="Q73" s="251"/>
      <c r="R73" s="566">
        <f>GL(I65,E65,D65,J65,I66,E66)</f>
        <v>0</v>
      </c>
      <c r="S73" s="740"/>
      <c r="T73" s="104"/>
      <c r="U73" s="105" t="s">
        <v>13</v>
      </c>
      <c r="V73" s="104"/>
      <c r="W73" s="740"/>
      <c r="X73" s="585">
        <f>GL(W65,S65,R65,X65,W66,S66)</f>
        <v>0</v>
      </c>
      <c r="Y73" s="106"/>
      <c r="Z73" s="9"/>
    </row>
    <row r="74" spans="1:29" ht="19.5" hidden="1" customHeight="1">
      <c r="A74" s="10"/>
      <c r="B74" s="70"/>
      <c r="C74" s="834"/>
      <c r="D74" s="837" t="s">
        <v>290</v>
      </c>
      <c r="E74" s="740"/>
      <c r="F74" s="104"/>
      <c r="G74" s="105"/>
      <c r="H74" s="104"/>
      <c r="I74" s="740"/>
      <c r="J74" s="837" t="s">
        <v>290</v>
      </c>
      <c r="K74" s="102"/>
      <c r="L74" s="9"/>
      <c r="M74" s="171"/>
      <c r="N74" s="24"/>
      <c r="O74" s="184"/>
      <c r="P74" s="70"/>
      <c r="Q74" s="834"/>
      <c r="R74" s="837" t="s">
        <v>290</v>
      </c>
      <c r="S74" s="740"/>
      <c r="T74" s="104"/>
      <c r="U74" s="105"/>
      <c r="V74" s="104"/>
      <c r="W74" s="740"/>
      <c r="X74" s="837" t="s">
        <v>290</v>
      </c>
      <c r="Y74" s="102"/>
      <c r="Z74" s="9"/>
    </row>
    <row r="75" spans="1:29">
      <c r="A75" s="120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22"/>
      <c r="M75" s="759"/>
      <c r="O75" s="120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22"/>
    </row>
    <row r="76" spans="1:29">
      <c r="M76" s="759"/>
    </row>
    <row r="77" spans="1:29">
      <c r="M77" s="759"/>
    </row>
    <row r="78" spans="1:29">
      <c r="M78" s="759"/>
    </row>
    <row r="79" spans="1:29" ht="15.75">
      <c r="A79" s="123"/>
      <c r="B79" s="3"/>
      <c r="C79" s="3"/>
      <c r="D79" s="3"/>
      <c r="E79" s="3"/>
      <c r="F79" s="3"/>
      <c r="G79" s="255" t="str">
        <f>ACCUEIL!$D$8</f>
        <v>TERRAIN 3</v>
      </c>
      <c r="H79" s="3"/>
      <c r="I79" s="3"/>
      <c r="J79" s="3"/>
      <c r="K79" s="3"/>
      <c r="L79" s="4"/>
      <c r="M79" s="759"/>
      <c r="O79" s="123"/>
      <c r="P79" s="3"/>
      <c r="Q79" s="3"/>
      <c r="R79" s="3"/>
      <c r="S79" s="3"/>
      <c r="T79" s="3"/>
      <c r="U79" s="255" t="str">
        <f>ACCUEIL!$D$9</f>
        <v>TERRAIN 4</v>
      </c>
      <c r="V79" s="3"/>
      <c r="W79" s="3"/>
      <c r="X79" s="3"/>
      <c r="Y79" s="4"/>
    </row>
    <row r="80" spans="1:29" ht="29.25" customHeight="1">
      <c r="A80" s="10"/>
      <c r="B80" s="70">
        <v>3</v>
      </c>
      <c r="C80" s="102" t="s">
        <v>60</v>
      </c>
      <c r="D80" s="529" t="str">
        <f>D52</f>
        <v>1C</v>
      </c>
      <c r="E80" s="740"/>
      <c r="F80" s="104"/>
      <c r="G80" s="105" t="s">
        <v>13</v>
      </c>
      <c r="H80" s="104"/>
      <c r="I80" s="740"/>
      <c r="J80" s="529" t="str">
        <f>J52</f>
        <v>2A</v>
      </c>
      <c r="K80" s="102" t="s">
        <v>22</v>
      </c>
      <c r="L80" s="9"/>
      <c r="M80" s="755">
        <f>ACCUEIL!$B$9</f>
        <v>1.5833333333333299</v>
      </c>
      <c r="O80" s="10"/>
      <c r="P80" s="70">
        <v>4</v>
      </c>
      <c r="Q80" s="102" t="s">
        <v>80</v>
      </c>
      <c r="R80" s="529" t="str">
        <f>D53</f>
        <v>1D</v>
      </c>
      <c r="S80" s="740"/>
      <c r="T80" s="104"/>
      <c r="U80" s="105" t="s">
        <v>13</v>
      </c>
      <c r="V80" s="104"/>
      <c r="W80" s="740"/>
      <c r="X80" s="529" t="str">
        <f>J53</f>
        <v>2B</v>
      </c>
      <c r="Y80" s="102" t="s">
        <v>23</v>
      </c>
    </row>
    <row r="81" spans="1:26" ht="19.5" hidden="1" customHeight="1">
      <c r="A81" s="10"/>
      <c r="B81" s="70"/>
      <c r="C81" s="834"/>
      <c r="D81" s="837" t="s">
        <v>290</v>
      </c>
      <c r="E81" s="740"/>
      <c r="F81" s="104"/>
      <c r="G81" s="105"/>
      <c r="H81" s="104"/>
      <c r="I81" s="740"/>
      <c r="J81" s="837" t="s">
        <v>290</v>
      </c>
      <c r="K81" s="102"/>
      <c r="L81" s="9"/>
      <c r="M81" s="755"/>
      <c r="O81" s="10"/>
      <c r="P81" s="70"/>
      <c r="Q81" s="834"/>
      <c r="R81" s="837" t="s">
        <v>290</v>
      </c>
      <c r="S81" s="740"/>
      <c r="T81" s="104"/>
      <c r="U81" s="105"/>
      <c r="V81" s="104"/>
      <c r="W81" s="740"/>
      <c r="X81" s="837" t="s">
        <v>290</v>
      </c>
      <c r="Y81" s="102"/>
    </row>
    <row r="82" spans="1:26" ht="29.25" customHeight="1">
      <c r="A82" s="10"/>
      <c r="C82" s="70" t="s">
        <v>7</v>
      </c>
      <c r="D82" s="529" t="str">
        <f>R50</f>
        <v>E</v>
      </c>
      <c r="E82" s="740"/>
      <c r="F82" s="105"/>
      <c r="G82" s="105" t="s">
        <v>13</v>
      </c>
      <c r="H82" s="105"/>
      <c r="I82" s="740"/>
      <c r="J82" s="529" t="str">
        <f>R51</f>
        <v>F</v>
      </c>
      <c r="K82" s="70" t="s">
        <v>8</v>
      </c>
      <c r="L82" s="9"/>
      <c r="M82" s="755">
        <f>M80+ACCUEIL!$B$10</f>
        <v>1.5972222222222201</v>
      </c>
      <c r="O82" s="10"/>
      <c r="Q82" s="70" t="s">
        <v>9</v>
      </c>
      <c r="R82" s="529" t="str">
        <f>R52</f>
        <v>G</v>
      </c>
      <c r="S82" s="740"/>
      <c r="T82" s="105"/>
      <c r="U82" s="105" t="s">
        <v>13</v>
      </c>
      <c r="V82" s="105"/>
      <c r="W82" s="740"/>
      <c r="X82" s="529" t="str">
        <f>R53</f>
        <v>H</v>
      </c>
      <c r="Y82" s="70" t="s">
        <v>10</v>
      </c>
    </row>
    <row r="83" spans="1:26" ht="29.25" customHeight="1">
      <c r="A83" s="10"/>
      <c r="C83" s="70" t="s">
        <v>18</v>
      </c>
      <c r="D83" s="530" t="str">
        <f>X50</f>
        <v>I</v>
      </c>
      <c r="E83" s="740"/>
      <c r="F83" s="105"/>
      <c r="G83" s="105" t="s">
        <v>13</v>
      </c>
      <c r="H83" s="105"/>
      <c r="I83" s="740"/>
      <c r="J83" s="529" t="str">
        <f>X51</f>
        <v>J</v>
      </c>
      <c r="K83" s="70" t="s">
        <v>19</v>
      </c>
      <c r="L83" s="9"/>
      <c r="M83" s="755">
        <f>M82+ACCUEIL!$B$10</f>
        <v>1.6111111111111101</v>
      </c>
      <c r="O83" s="10"/>
      <c r="Q83" s="70" t="s">
        <v>39</v>
      </c>
      <c r="R83" s="529" t="str">
        <f>X52</f>
        <v>K</v>
      </c>
      <c r="S83" s="740"/>
      <c r="T83" s="105"/>
      <c r="U83" s="105" t="s">
        <v>13</v>
      </c>
      <c r="V83" s="105"/>
      <c r="W83" s="740"/>
      <c r="X83" s="529" t="str">
        <f>X53</f>
        <v>L</v>
      </c>
      <c r="Y83" s="70" t="s">
        <v>40</v>
      </c>
    </row>
    <row r="84" spans="1:26" ht="29.25" customHeight="1">
      <c r="A84" s="10"/>
      <c r="C84" s="70" t="s">
        <v>7</v>
      </c>
      <c r="D84" s="529" t="str">
        <f>R50</f>
        <v>E</v>
      </c>
      <c r="E84" s="740"/>
      <c r="F84" s="105"/>
      <c r="G84" s="105" t="s">
        <v>13</v>
      </c>
      <c r="H84" s="105"/>
      <c r="I84" s="740"/>
      <c r="J84" s="529" t="str">
        <f>R52</f>
        <v>G</v>
      </c>
      <c r="K84" s="70" t="s">
        <v>9</v>
      </c>
      <c r="L84" s="9"/>
      <c r="M84" s="755">
        <f>M83+ACCUEIL!$B$10</f>
        <v>1.625</v>
      </c>
      <c r="O84" s="10"/>
      <c r="Q84" s="70" t="s">
        <v>8</v>
      </c>
      <c r="R84" s="529" t="str">
        <f>R51</f>
        <v>F</v>
      </c>
      <c r="S84" s="740"/>
      <c r="T84" s="105"/>
      <c r="U84" s="105" t="s">
        <v>13</v>
      </c>
      <c r="V84" s="105"/>
      <c r="W84" s="740"/>
      <c r="X84" s="529" t="str">
        <f>R53</f>
        <v>H</v>
      </c>
      <c r="Y84" s="70" t="s">
        <v>10</v>
      </c>
    </row>
    <row r="85" spans="1:26" ht="29.25" customHeight="1">
      <c r="A85" s="10"/>
      <c r="C85" s="70" t="s">
        <v>18</v>
      </c>
      <c r="D85" s="529" t="str">
        <f>X50</f>
        <v>I</v>
      </c>
      <c r="E85" s="740"/>
      <c r="F85" s="105"/>
      <c r="G85" s="105" t="s">
        <v>13</v>
      </c>
      <c r="H85" s="105"/>
      <c r="I85" s="740"/>
      <c r="J85" s="529" t="str">
        <f>X52</f>
        <v>K</v>
      </c>
      <c r="K85" s="70" t="s">
        <v>39</v>
      </c>
      <c r="L85" s="9"/>
      <c r="M85" s="755">
        <f>M84+ACCUEIL!$B$10</f>
        <v>1.6388888888888899</v>
      </c>
      <c r="O85" s="10"/>
      <c r="Q85" s="70" t="s">
        <v>19</v>
      </c>
      <c r="R85" s="529" t="str">
        <f>X51</f>
        <v>J</v>
      </c>
      <c r="S85" s="740"/>
      <c r="T85" s="105"/>
      <c r="U85" s="105" t="s">
        <v>13</v>
      </c>
      <c r="V85" s="105"/>
      <c r="W85" s="740"/>
      <c r="X85" s="529" t="str">
        <f>X53</f>
        <v>L</v>
      </c>
      <c r="Y85" s="70" t="s">
        <v>40</v>
      </c>
    </row>
    <row r="86" spans="1:26" ht="29.25" customHeight="1">
      <c r="A86" s="10"/>
      <c r="C86" s="102" t="s">
        <v>7</v>
      </c>
      <c r="D86" s="529" t="str">
        <f>R50</f>
        <v>E</v>
      </c>
      <c r="E86" s="740"/>
      <c r="F86" s="105"/>
      <c r="G86" s="105" t="s">
        <v>13</v>
      </c>
      <c r="H86" s="105"/>
      <c r="I86" s="740"/>
      <c r="J86" s="529" t="str">
        <f>R53</f>
        <v>H</v>
      </c>
      <c r="K86" s="102" t="s">
        <v>10</v>
      </c>
      <c r="L86" s="9"/>
      <c r="M86" s="755">
        <f>M85+ACCUEIL!$B$10</f>
        <v>1.6527777777777799</v>
      </c>
      <c r="O86" s="10"/>
      <c r="Q86" s="102" t="s">
        <v>8</v>
      </c>
      <c r="R86" s="529" t="str">
        <f>R51</f>
        <v>F</v>
      </c>
      <c r="S86" s="740"/>
      <c r="T86" s="105"/>
      <c r="U86" s="105" t="s">
        <v>13</v>
      </c>
      <c r="V86" s="105"/>
      <c r="W86" s="740"/>
      <c r="X86" s="529" t="str">
        <f>R52</f>
        <v>G</v>
      </c>
      <c r="Y86" s="102" t="s">
        <v>9</v>
      </c>
    </row>
    <row r="87" spans="1:26" ht="29.25" customHeight="1">
      <c r="A87" s="10"/>
      <c r="C87" s="102" t="s">
        <v>18</v>
      </c>
      <c r="D87" s="529" t="str">
        <f>X50</f>
        <v>I</v>
      </c>
      <c r="E87" s="740"/>
      <c r="F87" s="105"/>
      <c r="G87" s="105" t="s">
        <v>13</v>
      </c>
      <c r="H87" s="105"/>
      <c r="I87" s="740"/>
      <c r="J87" s="529" t="str">
        <f>X53</f>
        <v>L</v>
      </c>
      <c r="K87" s="102" t="s">
        <v>40</v>
      </c>
      <c r="L87" s="9"/>
      <c r="M87" s="755">
        <f>M86+ACCUEIL!$B$10</f>
        <v>1.6666666666666701</v>
      </c>
      <c r="O87" s="10"/>
      <c r="Q87" s="102" t="s">
        <v>19</v>
      </c>
      <c r="R87" s="529" t="str">
        <f>X51</f>
        <v>J</v>
      </c>
      <c r="S87" s="740"/>
      <c r="T87" s="105"/>
      <c r="U87" s="105" t="s">
        <v>13</v>
      </c>
      <c r="V87" s="105"/>
      <c r="W87" s="740"/>
      <c r="X87" s="529" t="str">
        <f>X52</f>
        <v>K</v>
      </c>
      <c r="Y87" s="102" t="s">
        <v>39</v>
      </c>
    </row>
    <row r="88" spans="1:26">
      <c r="A88" s="120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22"/>
      <c r="M88" s="759"/>
      <c r="N88" s="24"/>
      <c r="O88" s="268"/>
      <c r="P88" s="19"/>
      <c r="Q88" s="19"/>
      <c r="R88" s="19"/>
      <c r="S88" s="19"/>
      <c r="T88" s="19"/>
      <c r="U88" s="19"/>
      <c r="V88" s="19"/>
      <c r="W88" s="19"/>
      <c r="X88" s="19"/>
      <c r="Y88" s="22"/>
      <c r="Z88" s="22"/>
    </row>
    <row r="89" spans="1:26">
      <c r="M89" s="759"/>
      <c r="N89" s="24"/>
      <c r="O89" s="24"/>
    </row>
    <row r="90" spans="1:26">
      <c r="A90" s="14"/>
      <c r="B90" s="53"/>
      <c r="C90" s="126"/>
      <c r="D90" s="67"/>
      <c r="E90" s="67"/>
      <c r="F90" s="127"/>
      <c r="G90" s="128"/>
      <c r="H90" s="127"/>
      <c r="I90" s="67"/>
      <c r="J90" s="122" t="s">
        <v>34</v>
      </c>
      <c r="K90" s="67"/>
      <c r="L90" s="54"/>
      <c r="M90" s="171">
        <f>M73+ACCUEIL!B10</f>
        <v>1.69444444444445</v>
      </c>
      <c r="N90" s="129"/>
      <c r="O90" s="129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>
      <c r="B91" s="41"/>
      <c r="C91" s="3"/>
      <c r="D91" s="3"/>
      <c r="E91" s="3"/>
      <c r="F91" s="3"/>
      <c r="G91" s="3"/>
      <c r="H91" s="3"/>
      <c r="I91" s="3"/>
      <c r="J91" s="3"/>
      <c r="K91" s="233"/>
      <c r="L91" s="233"/>
      <c r="M91" s="254" t="s">
        <v>35</v>
      </c>
      <c r="N91" s="254"/>
      <c r="O91" s="254"/>
      <c r="P91" s="233"/>
      <c r="Q91" s="233"/>
      <c r="R91" s="3"/>
      <c r="S91" s="3"/>
      <c r="T91" s="3"/>
      <c r="U91" s="3"/>
      <c r="V91" s="3"/>
      <c r="W91" s="3"/>
      <c r="X91" s="3"/>
      <c r="Y91" s="4"/>
    </row>
    <row r="92" spans="1:26" ht="29.25" customHeight="1">
      <c r="B92" s="96"/>
      <c r="C92" s="125">
        <v>1</v>
      </c>
      <c r="D92" s="585">
        <f>GL(E73,I73,D73,J73,E74,I74)</f>
        <v>0</v>
      </c>
      <c r="E92" s="93"/>
      <c r="I92" s="125">
        <v>6</v>
      </c>
      <c r="J92" s="585">
        <f>GL(W69,S69,R69,X69,W70,S70)</f>
        <v>0</v>
      </c>
      <c r="M92" s="24"/>
      <c r="N92" s="24"/>
      <c r="O92" s="24"/>
      <c r="Q92" s="130">
        <v>11</v>
      </c>
      <c r="R92" s="529">
        <f t="shared" ref="R92:R93" si="0">AA52</f>
        <v>0</v>
      </c>
      <c r="W92" s="130">
        <v>16</v>
      </c>
      <c r="X92" s="529">
        <f>$AD$53</f>
        <v>0</v>
      </c>
      <c r="Y92" s="9"/>
    </row>
    <row r="93" spans="1:26" ht="29.25" customHeight="1">
      <c r="B93" s="96"/>
      <c r="C93" s="125">
        <v>2</v>
      </c>
      <c r="D93" s="585">
        <f>GL(I73,E73,D73,J73,I74,E74)</f>
        <v>0</v>
      </c>
      <c r="E93" s="93"/>
      <c r="I93" s="125">
        <v>7</v>
      </c>
      <c r="J93" s="585">
        <f>GL(E69,I69,D69,J69,E70,I70)</f>
        <v>0</v>
      </c>
      <c r="M93" s="24"/>
      <c r="N93" s="24"/>
      <c r="O93" s="24"/>
      <c r="Q93" s="130">
        <v>12</v>
      </c>
      <c r="R93" s="529">
        <f t="shared" si="0"/>
        <v>0</v>
      </c>
      <c r="W93" s="130">
        <v>17</v>
      </c>
      <c r="X93" s="529">
        <f t="shared" ref="X93:X96" si="1">AG50</f>
        <v>0</v>
      </c>
      <c r="Y93" s="9"/>
    </row>
    <row r="94" spans="1:26" ht="29.25" customHeight="1">
      <c r="B94" s="96"/>
      <c r="C94" s="125">
        <v>3</v>
      </c>
      <c r="D94" s="585">
        <f>GL(S73,W73,R73,X73,S74,W74)</f>
        <v>0</v>
      </c>
      <c r="E94" s="93"/>
      <c r="I94" s="125">
        <v>8</v>
      </c>
      <c r="J94" s="585">
        <f>GL(I69,E69,D69,J69,I70,E70)</f>
        <v>0</v>
      </c>
      <c r="M94" s="24"/>
      <c r="N94" s="24"/>
      <c r="O94" s="24"/>
      <c r="Q94" s="130">
        <v>13</v>
      </c>
      <c r="R94" s="529">
        <f t="shared" ref="R94:R96" si="2">AD50</f>
        <v>0</v>
      </c>
      <c r="W94" s="130">
        <v>18</v>
      </c>
      <c r="X94" s="529">
        <f t="shared" si="1"/>
        <v>0</v>
      </c>
      <c r="Y94" s="9"/>
    </row>
    <row r="95" spans="1:26" ht="29.25" customHeight="1">
      <c r="B95" s="10"/>
      <c r="C95" s="125">
        <v>4</v>
      </c>
      <c r="D95" s="585">
        <f>GL(W73,S73,R73,X73,W74,S74)</f>
        <v>0</v>
      </c>
      <c r="E95" s="93"/>
      <c r="I95" s="125">
        <v>9</v>
      </c>
      <c r="J95" s="529">
        <f t="shared" ref="J95:J96" si="3">AA50</f>
        <v>0</v>
      </c>
      <c r="M95" s="24"/>
      <c r="N95" s="24"/>
      <c r="O95" s="24"/>
      <c r="Q95" s="130">
        <v>14</v>
      </c>
      <c r="R95" s="529">
        <f t="shared" si="2"/>
        <v>0</v>
      </c>
      <c r="W95" s="130">
        <v>19</v>
      </c>
      <c r="X95" s="529">
        <f t="shared" si="1"/>
        <v>0</v>
      </c>
      <c r="Y95" s="9"/>
    </row>
    <row r="96" spans="1:26" ht="29.25" customHeight="1">
      <c r="B96" s="10"/>
      <c r="C96" s="125">
        <v>5</v>
      </c>
      <c r="D96" s="585">
        <f>GL(S69,W69,R69,X69,S70,W70)</f>
        <v>0</v>
      </c>
      <c r="E96" s="93"/>
      <c r="I96" s="125">
        <v>10</v>
      </c>
      <c r="J96" s="529">
        <f t="shared" si="3"/>
        <v>0</v>
      </c>
      <c r="M96" s="24"/>
      <c r="N96" s="24"/>
      <c r="O96" s="24"/>
      <c r="Q96" s="130">
        <v>15</v>
      </c>
      <c r="R96" s="529">
        <f t="shared" si="2"/>
        <v>0</v>
      </c>
      <c r="W96" s="518">
        <v>20</v>
      </c>
      <c r="X96" s="529">
        <f t="shared" si="1"/>
        <v>0</v>
      </c>
      <c r="Y96" s="9"/>
    </row>
    <row r="97" spans="2:25">
      <c r="B97" s="234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21"/>
      <c r="N97" s="121"/>
      <c r="O97" s="121"/>
      <c r="P97" s="19"/>
      <c r="Q97" s="19"/>
      <c r="R97" s="19"/>
      <c r="S97" s="19"/>
      <c r="T97" s="19"/>
      <c r="U97" s="19"/>
      <c r="V97" s="19"/>
      <c r="W97" s="19"/>
      <c r="X97" s="19"/>
      <c r="Y97" s="22"/>
    </row>
  </sheetData>
  <sheetProtection password="C9F9" sheet="1" objects="1" scenarios="1" formatCells="0" formatColumns="0" formatRows="0"/>
  <sortState ref="AG50:AI53">
    <sortCondition descending="1" ref="AH50:AH53"/>
    <sortCondition descending="1" ref="AI50:AI53"/>
  </sortState>
  <phoneticPr fontId="9" type="noConversion"/>
  <conditionalFormatting sqref="E80 E82:E87">
    <cfRule type="notContainsBlanks" dxfId="1220" priority="100">
      <formula>LEN(TRIM(E80))&gt;0</formula>
    </cfRule>
  </conditionalFormatting>
  <conditionalFormatting sqref="I80 I82:I87">
    <cfRule type="notContainsBlanks" dxfId="1219" priority="99">
      <formula>LEN(TRIM(I80))&gt;0</formula>
    </cfRule>
  </conditionalFormatting>
  <conditionalFormatting sqref="S80 S82:S87">
    <cfRule type="notContainsBlanks" dxfId="1218" priority="98">
      <formula>LEN(TRIM(S80))&gt;0</formula>
    </cfRule>
  </conditionalFormatting>
  <conditionalFormatting sqref="W80 W82:W87">
    <cfRule type="notContainsBlanks" dxfId="1217" priority="97">
      <formula>LEN(TRIM(W80))&gt;0</formula>
    </cfRule>
  </conditionalFormatting>
  <conditionalFormatting sqref="W73">
    <cfRule type="notContainsBlanks" dxfId="1216" priority="96">
      <formula>LEN(TRIM(W73))&gt;0</formula>
    </cfRule>
  </conditionalFormatting>
  <conditionalFormatting sqref="S73">
    <cfRule type="notContainsBlanks" dxfId="1215" priority="95">
      <formula>LEN(TRIM(S73))&gt;0</formula>
    </cfRule>
  </conditionalFormatting>
  <conditionalFormatting sqref="E73">
    <cfRule type="notContainsBlanks" dxfId="1214" priority="94">
      <formula>LEN(TRIM(E73))&gt;0</formula>
    </cfRule>
  </conditionalFormatting>
  <conditionalFormatting sqref="I73">
    <cfRule type="notContainsBlanks" dxfId="1213" priority="93">
      <formula>LEN(TRIM(I73))&gt;0</formula>
    </cfRule>
  </conditionalFormatting>
  <conditionalFormatting sqref="E69 E71">
    <cfRule type="notContainsBlanks" dxfId="1212" priority="92">
      <formula>LEN(TRIM(E69))&gt;0</formula>
    </cfRule>
  </conditionalFormatting>
  <conditionalFormatting sqref="S69 S71">
    <cfRule type="notContainsBlanks" dxfId="1211" priority="91">
      <formula>LEN(TRIM(S69))&gt;0</formula>
    </cfRule>
  </conditionalFormatting>
  <conditionalFormatting sqref="W69 W71">
    <cfRule type="notContainsBlanks" dxfId="1210" priority="90">
      <formula>LEN(TRIM(W69))&gt;0</formula>
    </cfRule>
  </conditionalFormatting>
  <conditionalFormatting sqref="S65 S67">
    <cfRule type="notContainsBlanks" dxfId="1209" priority="89">
      <formula>LEN(TRIM(S65))&gt;0</formula>
    </cfRule>
  </conditionalFormatting>
  <conditionalFormatting sqref="E65 E67">
    <cfRule type="notContainsBlanks" dxfId="1208" priority="88">
      <formula>LEN(TRIM(E65))&gt;0</formula>
    </cfRule>
  </conditionalFormatting>
  <conditionalFormatting sqref="I65 I67">
    <cfRule type="notContainsBlanks" dxfId="1207" priority="87">
      <formula>LEN(TRIM(I65))&gt;0</formula>
    </cfRule>
  </conditionalFormatting>
  <conditionalFormatting sqref="I69 I71">
    <cfRule type="notContainsBlanks" dxfId="1206" priority="86">
      <formula>LEN(TRIM(I69))&gt;0</formula>
    </cfRule>
  </conditionalFormatting>
  <conditionalFormatting sqref="W65 W67">
    <cfRule type="notContainsBlanks" dxfId="1205" priority="85">
      <formula>LEN(TRIM(W65))&gt;0</formula>
    </cfRule>
  </conditionalFormatting>
  <conditionalFormatting sqref="W61">
    <cfRule type="notContainsBlanks" dxfId="1204" priority="84">
      <formula>LEN(TRIM(W61))&gt;0</formula>
    </cfRule>
  </conditionalFormatting>
  <conditionalFormatting sqref="S61">
    <cfRule type="notContainsBlanks" dxfId="1203" priority="83">
      <formula>LEN(TRIM(S61))&gt;0</formula>
    </cfRule>
  </conditionalFormatting>
  <conditionalFormatting sqref="S57 S59">
    <cfRule type="notContainsBlanks" dxfId="1202" priority="82">
      <formula>LEN(TRIM(S57))&gt;0</formula>
    </cfRule>
  </conditionalFormatting>
  <conditionalFormatting sqref="W57 W59">
    <cfRule type="notContainsBlanks" dxfId="1201" priority="81">
      <formula>LEN(TRIM(W57))&gt;0</formula>
    </cfRule>
  </conditionalFormatting>
  <conditionalFormatting sqref="E61">
    <cfRule type="notContainsBlanks" dxfId="1200" priority="80">
      <formula>LEN(TRIM(E61))&gt;0</formula>
    </cfRule>
  </conditionalFormatting>
  <conditionalFormatting sqref="I61">
    <cfRule type="notContainsBlanks" dxfId="1199" priority="79">
      <formula>LEN(TRIM(I61))&gt;0</formula>
    </cfRule>
  </conditionalFormatting>
  <conditionalFormatting sqref="E57:E59">
    <cfRule type="notContainsBlanks" dxfId="1198" priority="78">
      <formula>LEN(TRIM(E57))&gt;0</formula>
    </cfRule>
  </conditionalFormatting>
  <conditionalFormatting sqref="I57:I59">
    <cfRule type="notContainsBlanks" dxfId="1197" priority="77">
      <formula>LEN(TRIM(I57))&gt;0</formula>
    </cfRule>
  </conditionalFormatting>
  <conditionalFormatting sqref="E28:E37">
    <cfRule type="notContainsBlanks" dxfId="1196" priority="76">
      <formula>LEN(TRIM(E28))&gt;0</formula>
    </cfRule>
  </conditionalFormatting>
  <conditionalFormatting sqref="I28:I37">
    <cfRule type="notContainsBlanks" dxfId="1195" priority="75">
      <formula>LEN(TRIM(I28))&gt;0</formula>
    </cfRule>
  </conditionalFormatting>
  <conditionalFormatting sqref="S28:S37">
    <cfRule type="notContainsBlanks" dxfId="1194" priority="74">
      <formula>LEN(TRIM(S28))&gt;0</formula>
    </cfRule>
  </conditionalFormatting>
  <conditionalFormatting sqref="W28:W37">
    <cfRule type="notContainsBlanks" dxfId="1193" priority="73">
      <formula>LEN(TRIM(W28))&gt;0</formula>
    </cfRule>
  </conditionalFormatting>
  <conditionalFormatting sqref="W14:W23">
    <cfRule type="notContainsBlanks" dxfId="1192" priority="72">
      <formula>LEN(TRIM(W14))&gt;0</formula>
    </cfRule>
  </conditionalFormatting>
  <conditionalFormatting sqref="S14:S23">
    <cfRule type="notContainsBlanks" dxfId="1191" priority="71">
      <formula>LEN(TRIM(S14))&gt;0</formula>
    </cfRule>
  </conditionalFormatting>
  <conditionalFormatting sqref="E14:E23">
    <cfRule type="notContainsBlanks" dxfId="1190" priority="70">
      <formula>LEN(TRIM(E14))&gt;0</formula>
    </cfRule>
  </conditionalFormatting>
  <conditionalFormatting sqref="I14:I23">
    <cfRule type="notContainsBlanks" dxfId="1189" priority="69">
      <formula>LEN(TRIM(I14))&gt;0</formula>
    </cfRule>
  </conditionalFormatting>
  <conditionalFormatting sqref="D58">
    <cfRule type="expression" dxfId="1188" priority="68">
      <formula>NOT($E57=$I57)</formula>
    </cfRule>
  </conditionalFormatting>
  <conditionalFormatting sqref="S58">
    <cfRule type="notContainsBlanks" dxfId="1187" priority="46">
      <formula>LEN(TRIM(S58))&gt;0</formula>
    </cfRule>
  </conditionalFormatting>
  <conditionalFormatting sqref="W58">
    <cfRule type="notContainsBlanks" dxfId="1186" priority="45">
      <formula>LEN(TRIM(W58))&gt;0</formula>
    </cfRule>
  </conditionalFormatting>
  <conditionalFormatting sqref="R58">
    <cfRule type="expression" dxfId="1185" priority="44">
      <formula>NOT($S57=$W57)</formula>
    </cfRule>
  </conditionalFormatting>
  <conditionalFormatting sqref="X58">
    <cfRule type="expression" dxfId="1184" priority="42">
      <formula>NOT($S57=$W57)</formula>
    </cfRule>
  </conditionalFormatting>
  <conditionalFormatting sqref="J58">
    <cfRule type="expression" dxfId="1183" priority="41">
      <formula>NOT($E57=$I57)</formula>
    </cfRule>
  </conditionalFormatting>
  <conditionalFormatting sqref="E62">
    <cfRule type="notContainsBlanks" dxfId="1182" priority="40">
      <formula>LEN(TRIM(E62))&gt;0</formula>
    </cfRule>
  </conditionalFormatting>
  <conditionalFormatting sqref="I62">
    <cfRule type="notContainsBlanks" dxfId="1181" priority="39">
      <formula>LEN(TRIM(I62))&gt;0</formula>
    </cfRule>
  </conditionalFormatting>
  <conditionalFormatting sqref="D62">
    <cfRule type="expression" dxfId="1180" priority="38">
      <formula>NOT($E61=$I61)</formula>
    </cfRule>
  </conditionalFormatting>
  <conditionalFormatting sqref="J62">
    <cfRule type="expression" dxfId="1179" priority="37">
      <formula>NOT($E61=$I61)</formula>
    </cfRule>
  </conditionalFormatting>
  <conditionalFormatting sqref="E66">
    <cfRule type="notContainsBlanks" dxfId="1178" priority="36">
      <formula>LEN(TRIM(E66))&gt;0</formula>
    </cfRule>
  </conditionalFormatting>
  <conditionalFormatting sqref="I66">
    <cfRule type="notContainsBlanks" dxfId="1177" priority="35">
      <formula>LEN(TRIM(I66))&gt;0</formula>
    </cfRule>
  </conditionalFormatting>
  <conditionalFormatting sqref="D66">
    <cfRule type="expression" dxfId="1176" priority="34">
      <formula>NOT($E65=$I65)</formula>
    </cfRule>
  </conditionalFormatting>
  <conditionalFormatting sqref="J66">
    <cfRule type="expression" dxfId="1175" priority="33">
      <formula>NOT($E65=$I65)</formula>
    </cfRule>
  </conditionalFormatting>
  <conditionalFormatting sqref="E70">
    <cfRule type="notContainsBlanks" dxfId="1174" priority="32">
      <formula>LEN(TRIM(E70))&gt;0</formula>
    </cfRule>
  </conditionalFormatting>
  <conditionalFormatting sqref="I70">
    <cfRule type="notContainsBlanks" dxfId="1173" priority="31">
      <formula>LEN(TRIM(I70))&gt;0</formula>
    </cfRule>
  </conditionalFormatting>
  <conditionalFormatting sqref="D70">
    <cfRule type="expression" dxfId="1172" priority="30">
      <formula>NOT($E69=$I69)</formula>
    </cfRule>
  </conditionalFormatting>
  <conditionalFormatting sqref="J70">
    <cfRule type="expression" dxfId="1171" priority="29">
      <formula>NOT($E69=$I69)</formula>
    </cfRule>
  </conditionalFormatting>
  <conditionalFormatting sqref="E74">
    <cfRule type="notContainsBlanks" dxfId="1170" priority="28">
      <formula>LEN(TRIM(E74))&gt;0</formula>
    </cfRule>
  </conditionalFormatting>
  <conditionalFormatting sqref="I74">
    <cfRule type="notContainsBlanks" dxfId="1169" priority="27">
      <formula>LEN(TRIM(I74))&gt;0</formula>
    </cfRule>
  </conditionalFormatting>
  <conditionalFormatting sqref="D74">
    <cfRule type="expression" dxfId="1168" priority="26">
      <formula>NOT($E73=$I73)</formula>
    </cfRule>
  </conditionalFormatting>
  <conditionalFormatting sqref="J74">
    <cfRule type="expression" dxfId="1167" priority="25">
      <formula>NOT($E73=$I73)</formula>
    </cfRule>
  </conditionalFormatting>
  <conditionalFormatting sqref="E81">
    <cfRule type="notContainsBlanks" dxfId="1166" priority="24">
      <formula>LEN(TRIM(E81))&gt;0</formula>
    </cfRule>
  </conditionalFormatting>
  <conditionalFormatting sqref="I81">
    <cfRule type="notContainsBlanks" dxfId="1165" priority="23">
      <formula>LEN(TRIM(I81))&gt;0</formula>
    </cfRule>
  </conditionalFormatting>
  <conditionalFormatting sqref="D81">
    <cfRule type="expression" dxfId="1164" priority="22">
      <formula>NOT($E80=$I80)</formula>
    </cfRule>
  </conditionalFormatting>
  <conditionalFormatting sqref="J81">
    <cfRule type="expression" dxfId="1163" priority="21">
      <formula>NOT($E80=$I80)</formula>
    </cfRule>
  </conditionalFormatting>
  <conditionalFormatting sqref="S62">
    <cfRule type="notContainsBlanks" dxfId="1162" priority="20">
      <formula>LEN(TRIM(S62))&gt;0</formula>
    </cfRule>
  </conditionalFormatting>
  <conditionalFormatting sqref="W62">
    <cfRule type="notContainsBlanks" dxfId="1161" priority="19">
      <formula>LEN(TRIM(W62))&gt;0</formula>
    </cfRule>
  </conditionalFormatting>
  <conditionalFormatting sqref="R62">
    <cfRule type="expression" dxfId="1160" priority="18">
      <formula>NOT($S61=$W61)</formula>
    </cfRule>
  </conditionalFormatting>
  <conditionalFormatting sqref="X62">
    <cfRule type="expression" dxfId="1159" priority="17">
      <formula>NOT($S61=$W61)</formula>
    </cfRule>
  </conditionalFormatting>
  <conditionalFormatting sqref="S70">
    <cfRule type="notContainsBlanks" dxfId="1158" priority="16">
      <formula>LEN(TRIM(S70))&gt;0</formula>
    </cfRule>
  </conditionalFormatting>
  <conditionalFormatting sqref="W70">
    <cfRule type="notContainsBlanks" dxfId="1157" priority="15">
      <formula>LEN(TRIM(W70))&gt;0</formula>
    </cfRule>
  </conditionalFormatting>
  <conditionalFormatting sqref="R70">
    <cfRule type="expression" dxfId="1156" priority="14">
      <formula>NOT($S69=$W69)</formula>
    </cfRule>
  </conditionalFormatting>
  <conditionalFormatting sqref="X70">
    <cfRule type="expression" dxfId="1155" priority="13">
      <formula>NOT($S69=$W69)</formula>
    </cfRule>
  </conditionalFormatting>
  <conditionalFormatting sqref="S66">
    <cfRule type="notContainsBlanks" dxfId="1154" priority="12">
      <formula>LEN(TRIM(S66))&gt;0</formula>
    </cfRule>
  </conditionalFormatting>
  <conditionalFormatting sqref="W66">
    <cfRule type="notContainsBlanks" dxfId="1153" priority="11">
      <formula>LEN(TRIM(W66))&gt;0</formula>
    </cfRule>
  </conditionalFormatting>
  <conditionalFormatting sqref="R66">
    <cfRule type="expression" dxfId="1152" priority="10">
      <formula>NOT($S65=$W65)</formula>
    </cfRule>
  </conditionalFormatting>
  <conditionalFormatting sqref="X66">
    <cfRule type="expression" dxfId="1151" priority="9">
      <formula>NOT($S65=$W65)</formula>
    </cfRule>
  </conditionalFormatting>
  <conditionalFormatting sqref="S74">
    <cfRule type="notContainsBlanks" dxfId="1150" priority="8">
      <formula>LEN(TRIM(S74))&gt;0</formula>
    </cfRule>
  </conditionalFormatting>
  <conditionalFormatting sqref="W74">
    <cfRule type="notContainsBlanks" dxfId="1149" priority="7">
      <formula>LEN(TRIM(W74))&gt;0</formula>
    </cfRule>
  </conditionalFormatting>
  <conditionalFormatting sqref="R74">
    <cfRule type="expression" dxfId="1148" priority="6">
      <formula>NOT($S73=$W73)</formula>
    </cfRule>
  </conditionalFormatting>
  <conditionalFormatting sqref="X74">
    <cfRule type="expression" dxfId="1147" priority="5">
      <formula>NOT($S73=$W73)</formula>
    </cfRule>
  </conditionalFormatting>
  <conditionalFormatting sqref="S81">
    <cfRule type="notContainsBlanks" dxfId="1146" priority="4">
      <formula>LEN(TRIM(S81))&gt;0</formula>
    </cfRule>
  </conditionalFormatting>
  <conditionalFormatting sqref="W81">
    <cfRule type="notContainsBlanks" dxfId="1145" priority="3">
      <formula>LEN(TRIM(W81))&gt;0</formula>
    </cfRule>
  </conditionalFormatting>
  <conditionalFormatting sqref="R81">
    <cfRule type="expression" dxfId="1144" priority="2">
      <formula>NOT($S80=$W80)</formula>
    </cfRule>
  </conditionalFormatting>
  <conditionalFormatting sqref="X81">
    <cfRule type="expression" dxfId="1143" priority="1">
      <formula>NOT($S80=$W80)</formula>
    </cfRule>
  </conditionalFormatting>
  <printOptions horizontalCentered="1" verticalCentered="1"/>
  <pageMargins left="0" right="0" top="0.98425196850393704" bottom="0" header="0.39370078740157483" footer="0"/>
  <pageSetup paperSize="9" scale="63" fitToHeight="2" orientation="portrait" horizontalDpi="4294967293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7" max="25" man="1"/>
  </rowBreaks>
  <ignoredErrors>
    <ignoredError sqref="J17 J31 X31 X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Button 1">
              <controlPr defaultSize="0" print="0" autoFill="0" autoPict="0" macro="[0]!CLA20BP">
                <anchor>
                  <from>
                    <xdr:col>12</xdr:col>
                    <xdr:colOff>152400</xdr:colOff>
                    <xdr:row>41</xdr:row>
                    <xdr:rowOff>0</xdr:rowOff>
                  </from>
                  <to>
                    <xdr:col>12</xdr:col>
                    <xdr:colOff>1143000</xdr:colOff>
                    <xdr:row>42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6" name="Button 2">
              <controlPr defaultSize="0" print="0" autoFill="0" autoPict="0" macro="[0]!RAZ20BP">
                <anchor>
                  <from>
                    <xdr:col>12</xdr:col>
                    <xdr:colOff>276225</xdr:colOff>
                    <xdr:row>43</xdr:row>
                    <xdr:rowOff>95250</xdr:rowOff>
                  </from>
                  <to>
                    <xdr:col>12</xdr:col>
                    <xdr:colOff>876300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7" name="Button 3">
              <controlPr defaultSize="0" print="0" autoFill="0" autoPict="0" macro="[0]!CLA20BF">
                <anchor moveWithCells="1" sizeWithCells="1">
                  <from>
                    <xdr:col>11</xdr:col>
                    <xdr:colOff>9525</xdr:colOff>
                    <xdr:row>91</xdr:row>
                    <xdr:rowOff>323850</xdr:rowOff>
                  </from>
                  <to>
                    <xdr:col>12</xdr:col>
                    <xdr:colOff>1143000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8" name="Button 4">
              <controlPr defaultSize="0" print="0" autoFill="0" autoPict="0" macro="[0]!RAZ20BF">
                <anchor moveWithCells="1" sizeWithCells="1">
                  <from>
                    <xdr:col>12</xdr:col>
                    <xdr:colOff>85725</xdr:colOff>
                    <xdr:row>94</xdr:row>
                    <xdr:rowOff>9525</xdr:rowOff>
                  </from>
                  <to>
                    <xdr:col>12</xdr:col>
                    <xdr:colOff>752475</xdr:colOff>
                    <xdr:row>94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9" name="Button 5">
              <controlPr defaultSize="0" print="0" autoFill="0" autoPict="0" macro="[0]!Module12.IMP204C">
                <anchor>
                  <from>
                    <xdr:col>12</xdr:col>
                    <xdr:colOff>200025</xdr:colOff>
                    <xdr:row>3</xdr:row>
                    <xdr:rowOff>219075</xdr:rowOff>
                  </from>
                  <to>
                    <xdr:col>12</xdr:col>
                    <xdr:colOff>1047750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10" name="Button 6">
              <controlPr defaultSize="0" print="0" autoFill="0" autoPict="0" macro="[0]!Module12.IMP204F">
                <anchor>
                  <from>
                    <xdr:col>8</xdr:col>
                    <xdr:colOff>0</xdr:colOff>
                    <xdr:row>53</xdr:row>
                    <xdr:rowOff>76200</xdr:rowOff>
                  </from>
                  <to>
                    <xdr:col>9</xdr:col>
                    <xdr:colOff>1657350</xdr:colOff>
                    <xdr:row>53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8" tint="-0.499984740745262"/>
  </sheetPr>
  <dimension ref="A1:AL100"/>
  <sheetViews>
    <sheetView showGridLines="0" showRowColHeaders="0" showRuler="0" view="pageBreakPreview" topLeftCell="A3" zoomScale="90" zoomScaleNormal="100" zoomScaleSheetLayoutView="90" workbookViewId="0">
      <pane ySplit="1" activePane="bottomLeft"/>
      <selection activeCell="K3" sqref="K3"/>
      <selection pane="bottomLeft" activeCell="E53" sqref="E53"/>
    </sheetView>
  </sheetViews>
  <sheetFormatPr baseColWidth="10" defaultColWidth="11.5703125" defaultRowHeight="12.75"/>
  <cols>
    <col min="1" max="3" width="1.85546875" customWidth="1"/>
    <col min="4" max="4" width="21.85546875" customWidth="1"/>
    <col min="5" max="9" width="1.85546875" customWidth="1"/>
    <col min="10" max="10" width="21.85546875" customWidth="1"/>
    <col min="11" max="12" width="1.85546875" customWidth="1"/>
    <col min="13" max="13" width="11.5703125" customWidth="1"/>
    <col min="14" max="15" width="1.85546875" customWidth="1"/>
    <col min="16" max="16" width="21.85546875" customWidth="1"/>
    <col min="17" max="21" width="1.85546875" customWidth="1"/>
    <col min="22" max="22" width="21.85546875" customWidth="1"/>
    <col min="23" max="26" width="1.85546875" customWidth="1"/>
    <col min="27" max="27" width="21.85546875" customWidth="1"/>
    <col min="28" max="29" width="1.85546875" customWidth="1"/>
    <col min="30" max="30" width="11.5703125" customWidth="1"/>
    <col min="31" max="35" width="1.85546875" customWidth="1"/>
  </cols>
  <sheetData>
    <row r="1" spans="2:29" ht="6" customHeight="1">
      <c r="D1" s="551"/>
      <c r="E1" s="552"/>
      <c r="F1" s="552"/>
      <c r="G1" s="552"/>
      <c r="H1" s="552"/>
      <c r="I1" s="552"/>
      <c r="J1" s="46"/>
      <c r="K1" s="424"/>
      <c r="L1" s="424"/>
      <c r="M1" s="424"/>
      <c r="N1" s="424"/>
      <c r="O1" s="424"/>
      <c r="P1" s="553"/>
    </row>
    <row r="2" spans="2:29" ht="6" customHeight="1">
      <c r="D2" s="554"/>
      <c r="E2" s="552"/>
      <c r="F2" s="552"/>
      <c r="G2" s="552"/>
      <c r="H2" s="552"/>
      <c r="I2" s="552"/>
      <c r="J2" s="46"/>
      <c r="K2" s="550"/>
      <c r="L2" s="550"/>
      <c r="M2" s="550"/>
      <c r="O2" s="423"/>
      <c r="P2" s="359"/>
      <c r="Q2" s="423"/>
      <c r="R2" s="423"/>
      <c r="T2" s="558"/>
      <c r="U2" s="558"/>
      <c r="V2" s="359"/>
      <c r="W2" s="558"/>
      <c r="X2" s="558"/>
    </row>
    <row r="3" spans="2:29" ht="6" customHeight="1">
      <c r="D3" s="555"/>
      <c r="E3" s="552"/>
      <c r="F3" s="552"/>
      <c r="G3" s="552"/>
      <c r="H3" s="552"/>
      <c r="I3" s="552"/>
      <c r="J3" s="357"/>
      <c r="K3" s="424"/>
      <c r="L3" s="424"/>
      <c r="M3" s="357"/>
      <c r="N3" s="558"/>
      <c r="O3" s="558"/>
      <c r="P3" s="359"/>
      <c r="Q3" s="558"/>
      <c r="R3" s="558"/>
      <c r="T3" s="558"/>
      <c r="U3" s="558"/>
      <c r="V3" s="359"/>
      <c r="W3" s="558"/>
      <c r="X3" s="558"/>
    </row>
    <row r="4" spans="2:29">
      <c r="B4" s="25"/>
      <c r="C4" s="26"/>
      <c r="D4" s="69" t="s">
        <v>15</v>
      </c>
      <c r="E4" s="29" t="s">
        <v>0</v>
      </c>
      <c r="F4" s="29" t="s">
        <v>1</v>
      </c>
      <c r="G4" s="29"/>
      <c r="H4" s="30"/>
      <c r="I4" s="31" t="s">
        <v>16</v>
      </c>
      <c r="J4" s="85" t="s">
        <v>17</v>
      </c>
      <c r="K4" s="28" t="s">
        <v>0</v>
      </c>
      <c r="L4" s="28" t="s">
        <v>1</v>
      </c>
      <c r="M4" s="239"/>
      <c r="N4" s="200"/>
      <c r="O4" s="31"/>
      <c r="P4" s="85" t="s">
        <v>57</v>
      </c>
      <c r="Q4" s="139" t="s">
        <v>0</v>
      </c>
      <c r="R4" s="139" t="s">
        <v>1</v>
      </c>
      <c r="S4" s="29"/>
      <c r="T4" s="30"/>
      <c r="U4" s="31"/>
      <c r="V4" s="85" t="s">
        <v>86</v>
      </c>
      <c r="W4" s="28" t="s">
        <v>0</v>
      </c>
      <c r="X4" s="28" t="s">
        <v>1</v>
      </c>
      <c r="Y4" s="28"/>
      <c r="Z4" s="31"/>
      <c r="AA4" s="85" t="s">
        <v>103</v>
      </c>
      <c r="AB4" s="139" t="s">
        <v>0</v>
      </c>
      <c r="AC4" s="139" t="s">
        <v>1</v>
      </c>
    </row>
    <row r="5" spans="2:29" ht="25.5" customHeight="1">
      <c r="B5" s="25"/>
      <c r="C5" s="34" t="s">
        <v>3</v>
      </c>
      <c r="D5" s="710">
        <f>ACCUEIL!$H$6</f>
        <v>27</v>
      </c>
      <c r="E5" s="28">
        <f>CL($E$14,$I$14)+CL($I$16,$E$16)+CL($Q$19,$U$19)+CL($E$23,$I$23)</f>
        <v>0</v>
      </c>
      <c r="F5" s="36">
        <f>$E$14-$I$14+$I$16-$E$16+$Q$19-$U$19+$E$23-$I$23</f>
        <v>0</v>
      </c>
      <c r="G5" s="37"/>
      <c r="H5" s="7"/>
      <c r="I5" s="34" t="s">
        <v>8</v>
      </c>
      <c r="J5" s="710">
        <f>ACCUEIL!$H$11</f>
        <v>10</v>
      </c>
      <c r="K5" s="28">
        <f>CL($E$27,$I$27)+CL($E$30,$I$30)+CL($E$32,$I$32)</f>
        <v>0</v>
      </c>
      <c r="L5" s="36">
        <f>$E$27-$I$27+$E$30-$I$30+$E$32-$I$32</f>
        <v>0</v>
      </c>
      <c r="M5" s="38"/>
      <c r="N5" s="8"/>
      <c r="O5" s="34" t="s">
        <v>39</v>
      </c>
      <c r="P5" s="710">
        <f>ACCUEIL!$H$15</f>
        <v>28</v>
      </c>
      <c r="Q5" s="139">
        <f>CL($E$15,$I$15)+CL($E$17,$I$17)+CL($Q$20,$U$20)</f>
        <v>0</v>
      </c>
      <c r="R5" s="36">
        <f>$E$15-$I$15+$E$17-$I$17+$Q$20-$U$20</f>
        <v>0</v>
      </c>
      <c r="S5" s="37"/>
      <c r="T5" s="7"/>
      <c r="U5" s="34" t="s">
        <v>83</v>
      </c>
      <c r="V5" s="710">
        <f>ACCUEIL!$H$19</f>
        <v>0</v>
      </c>
      <c r="W5" s="28">
        <f>CL($E$28,$I$28)+CL($E$18,$I$18)+CL($E$33,$I$33)</f>
        <v>0</v>
      </c>
      <c r="X5" s="36">
        <f>$E$18-$I$18+$E$28-$I$28+$E$33-$I$33</f>
        <v>0</v>
      </c>
      <c r="Y5" s="36"/>
      <c r="Z5" s="34" t="s">
        <v>104</v>
      </c>
      <c r="AA5" s="710">
        <f>ACCUEIL!$H$23</f>
        <v>19</v>
      </c>
      <c r="AB5" s="139">
        <f>CL($E$29,$I$29)+CL($E$31,$I$31)+CL($E$22,$I$22)</f>
        <v>0</v>
      </c>
      <c r="AC5" s="36">
        <f>$E$22-$I$22+$E$29-$I$29+$E$31-$I$31</f>
        <v>0</v>
      </c>
    </row>
    <row r="6" spans="2:29" ht="25.5" customHeight="1">
      <c r="B6" s="25"/>
      <c r="C6" s="34" t="s">
        <v>4</v>
      </c>
      <c r="D6" s="710" t="str">
        <f>ACCUEIL!$H$7</f>
        <v>7</v>
      </c>
      <c r="E6" s="28">
        <f>CL($I$14,$E$14)+CL($Q$16,$U$16)+CL($E$21,$I$21)+CL($U$23,$Q$23)</f>
        <v>0</v>
      </c>
      <c r="F6" s="36">
        <f>$I$14-$E$14+$Q$16-$U$16+$E$21-$I$21+$U$23-$Q$23</f>
        <v>0</v>
      </c>
      <c r="G6" s="37"/>
      <c r="H6" s="7"/>
      <c r="I6" s="34" t="s">
        <v>9</v>
      </c>
      <c r="J6" s="710">
        <f>ACCUEIL!$H$12</f>
        <v>29</v>
      </c>
      <c r="K6" s="28">
        <f>CL($I$27,$E$27)+CL($Q$30,$U$30)+CL($Q$32,$U$32)</f>
        <v>0</v>
      </c>
      <c r="L6" s="36">
        <f>$I$27-$E$27+$Q$30-$U$30+$Q$32-$U$32</f>
        <v>0</v>
      </c>
      <c r="M6" s="38"/>
      <c r="N6" s="8"/>
      <c r="O6" s="34" t="s">
        <v>40</v>
      </c>
      <c r="P6" s="710">
        <f>ACCUEIL!$H$16</f>
        <v>0</v>
      </c>
      <c r="Q6" s="139">
        <f>CL($I$15,$E$15)+CL($Q$17,$U$17)+CL($E$20,$I$20)</f>
        <v>0</v>
      </c>
      <c r="R6" s="36">
        <f>$I$15-$E$15+$Q$17-$U$17+$E$20-$I$20</f>
        <v>0</v>
      </c>
      <c r="S6" s="37"/>
      <c r="T6" s="7"/>
      <c r="U6" s="34" t="s">
        <v>87</v>
      </c>
      <c r="V6" s="710">
        <f>ACCUEIL!$H$20</f>
        <v>8</v>
      </c>
      <c r="W6" s="28">
        <f>CL($Q$18,$U$18)+CL($I$28,$E$28)+CL($Q$33,$U$33)</f>
        <v>0</v>
      </c>
      <c r="X6" s="36">
        <f>$Q$18-$U$18+$I$28-$E$28+$Q$33-$U$33</f>
        <v>0</v>
      </c>
      <c r="Y6" s="36"/>
      <c r="Z6" s="34" t="s">
        <v>105</v>
      </c>
      <c r="AA6" s="710" t="str">
        <f>ACCUEIL!$H$24</f>
        <v>6</v>
      </c>
      <c r="AB6" s="139">
        <f>CL($I$29,$E$29)+CL($U$31,$Q$31)+CL($Q$22,$U$22)</f>
        <v>0</v>
      </c>
      <c r="AC6" s="36">
        <f>$Q$22-$U$22+$U$31-$Q$31+$I$29-$E$29</f>
        <v>0</v>
      </c>
    </row>
    <row r="7" spans="2:29" ht="25.5" customHeight="1">
      <c r="B7" s="25"/>
      <c r="C7" s="34" t="s">
        <v>5</v>
      </c>
      <c r="D7" s="710">
        <f>ACCUEIL!$H$8</f>
        <v>20</v>
      </c>
      <c r="E7" s="28">
        <f>CL($U$14,$Q$14)+CL($I$19,$E$19)+CL($I$21,$E$21)+CL($I$23,$E$23)</f>
        <v>0</v>
      </c>
      <c r="F7" s="36">
        <f>$U$14-$Q$14+$I$19-$E$19+$I$21-$E$21+$I$23-$E$23</f>
        <v>0</v>
      </c>
      <c r="G7" s="37"/>
      <c r="H7" s="7"/>
      <c r="I7" s="34" t="s">
        <v>10</v>
      </c>
      <c r="J7" s="710">
        <f>ACCUEIL!$H$13</f>
        <v>15</v>
      </c>
      <c r="K7" s="28">
        <f>CL($Q$27,$U$27)+CL($I$30,$E$30)+CL($U$32,$Q$32)</f>
        <v>0</v>
      </c>
      <c r="L7" s="36">
        <f>$Q$27-$U$27+$I$30-$E$30+$U$32-$Q$32</f>
        <v>0</v>
      </c>
      <c r="M7" s="38"/>
      <c r="N7" s="8"/>
      <c r="O7" s="356" t="s">
        <v>58</v>
      </c>
      <c r="P7" s="710" t="str">
        <f>ACCUEIL!$H$17</f>
        <v>5</v>
      </c>
      <c r="Q7" s="139">
        <f>CL($Q$15,$U$15)+CL($I$17,$E$17)+CL($I$20,$E$20)</f>
        <v>0</v>
      </c>
      <c r="R7" s="36">
        <f>$Q$15-$U$15+$I$17-$E$17+$I$20-$E$20</f>
        <v>0</v>
      </c>
      <c r="S7" s="37"/>
      <c r="T7" s="7"/>
      <c r="U7" s="34" t="s">
        <v>88</v>
      </c>
      <c r="V7" s="710" t="str">
        <f>ACCUEIL!$H$21</f>
        <v>2</v>
      </c>
      <c r="W7" s="28">
        <f>CL($I$18,$E$18)+CL($Q$28,$U$28)+CL($U$33,$Q$33)</f>
        <v>0</v>
      </c>
      <c r="X7" s="36">
        <f>$I$18-$E$18+$Q$28-$U$28+$U$33-$Q$33</f>
        <v>0</v>
      </c>
      <c r="Y7" s="36"/>
      <c r="Z7" s="34" t="s">
        <v>106</v>
      </c>
      <c r="AA7" s="710">
        <f>ACCUEIL!$H$25</f>
        <v>14</v>
      </c>
      <c r="AB7" s="139">
        <f>CL($U$22,$Q$22)+CL($Q$29,$U$29)+CL($I$31,$E$31)</f>
        <v>0</v>
      </c>
      <c r="AC7" s="36">
        <f>$U$22-$Q$22+$I$31-$E$31+$Q$29-$U$29</f>
        <v>0</v>
      </c>
    </row>
    <row r="8" spans="2:29" ht="25.5" customHeight="1">
      <c r="B8" s="25"/>
      <c r="C8" s="34" t="s">
        <v>6</v>
      </c>
      <c r="D8" s="710">
        <f>ACCUEIL!$H$9</f>
        <v>18</v>
      </c>
      <c r="E8" s="28">
        <f>CL($Q$14,$U$14)+CL($U$16,$Q$16)+CL($U$19,$Q$19)+CL($U$21,$Q$21)</f>
        <v>0</v>
      </c>
      <c r="F8" s="36">
        <f>$Q$14-$U$14+$U$16-$Q$16+$U$19-$Q$19+$U$21-$Q$21</f>
        <v>0</v>
      </c>
      <c r="G8" s="37"/>
      <c r="H8" s="7"/>
      <c r="I8" s="34" t="s">
        <v>18</v>
      </c>
      <c r="J8" s="710">
        <f>ACCUEIL!$H$14</f>
        <v>25</v>
      </c>
      <c r="K8" s="28">
        <f>CL($U$27,$Q$27)+CL($U$30,$Q$30)+CL($I$32,$E$32)</f>
        <v>0</v>
      </c>
      <c r="L8" s="36">
        <f>$U$27-$Q$27+$U$30-$Q$30+$I$32-$E$32</f>
        <v>0</v>
      </c>
      <c r="M8" s="38"/>
      <c r="N8" s="8"/>
      <c r="O8" s="34" t="s">
        <v>59</v>
      </c>
      <c r="P8" s="710">
        <f>ACCUEIL!$H$18</f>
        <v>30</v>
      </c>
      <c r="Q8" s="139">
        <f>CL($U$15,$Q$15)+CL($U$17,$Q$17)+CL($U$20,$Q$20)</f>
        <v>0</v>
      </c>
      <c r="R8" s="36">
        <f>$U$17-$Q$17+$U$20-$Q$20+$U$15-$Q$15</f>
        <v>0</v>
      </c>
      <c r="S8" s="37"/>
      <c r="T8" s="7"/>
      <c r="U8" s="34" t="s">
        <v>89</v>
      </c>
      <c r="V8" s="710">
        <f>ACCUEIL!$H$22</f>
        <v>17</v>
      </c>
      <c r="W8" s="28">
        <f>CL($U$18,$Q$18)+CL($U$28,$Q$28)+CL($I$33,$E$33)</f>
        <v>0</v>
      </c>
      <c r="X8" s="36">
        <f>$U$18-$Q$18+$U$28-$Q$28+$I$33-$E$33</f>
        <v>0</v>
      </c>
      <c r="Y8" s="36"/>
      <c r="Z8" s="34" t="s">
        <v>107</v>
      </c>
      <c r="AA8" s="710" t="str">
        <f>ACCUEIL!$H$26</f>
        <v>9</v>
      </c>
      <c r="AB8" s="139">
        <f>CL($I$22,$E$22)+CL($U$29,$Q$29)+CL($Q$31,$U$31)</f>
        <v>0</v>
      </c>
      <c r="AC8" s="36">
        <f>$I$22-$E$22+$Q$31-$U$31+$U$29-$Q$29</f>
        <v>0</v>
      </c>
    </row>
    <row r="9" spans="2:29" ht="25.5" customHeight="1">
      <c r="B9" s="25"/>
      <c r="C9" s="34" t="s">
        <v>7</v>
      </c>
      <c r="D9" s="710" t="str">
        <f>ACCUEIL!$H$10</f>
        <v>1</v>
      </c>
      <c r="E9" s="28">
        <f>CL($E$16,$I$16)+CL($E$19,$I$19)+CL($Q$21,$U$21)+CL($Q$23,$U$23)</f>
        <v>0</v>
      </c>
      <c r="F9" s="36">
        <f>$E$16-$I$16+$E$19-$I$19+$Q$21-$U$21+$Q$23-$U$23</f>
        <v>0</v>
      </c>
      <c r="G9" s="37"/>
      <c r="H9" s="7"/>
      <c r="I9" s="7"/>
      <c r="J9" s="30"/>
      <c r="K9" s="28"/>
      <c r="L9" s="36"/>
      <c r="N9" s="8"/>
      <c r="O9" s="7"/>
      <c r="P9" s="30"/>
      <c r="Q9" s="139"/>
      <c r="R9" s="36"/>
      <c r="S9" s="37"/>
      <c r="T9" s="7"/>
      <c r="U9" s="7"/>
      <c r="W9" s="28"/>
      <c r="X9" s="36"/>
      <c r="Y9" s="36"/>
      <c r="Z9" s="7"/>
      <c r="AA9" s="358"/>
      <c r="AB9" s="139"/>
      <c r="AC9" s="36"/>
    </row>
    <row r="10" spans="2:29">
      <c r="B10" s="25"/>
      <c r="C10" s="7"/>
      <c r="D10" s="12"/>
      <c r="E10" s="28"/>
      <c r="F10" s="36"/>
      <c r="G10" s="37"/>
      <c r="H10" s="7"/>
      <c r="I10" s="7"/>
      <c r="J10" s="12"/>
      <c r="K10" s="28"/>
      <c r="L10" s="36"/>
      <c r="M10" s="38"/>
      <c r="N10" s="8"/>
      <c r="O10" s="7"/>
      <c r="P10" s="12"/>
      <c r="Q10" s="139"/>
      <c r="R10" s="36"/>
      <c r="S10" s="37"/>
      <c r="T10" s="7"/>
      <c r="U10" s="7"/>
      <c r="V10" s="358"/>
      <c r="W10" s="28"/>
      <c r="X10" s="36"/>
      <c r="Y10" s="36"/>
      <c r="Z10" s="7"/>
      <c r="AA10" s="358"/>
      <c r="AB10" s="139"/>
      <c r="AC10" s="36"/>
    </row>
    <row r="11" spans="2:29">
      <c r="B11" s="25"/>
      <c r="C11" s="7"/>
      <c r="D11" s="39"/>
      <c r="E11" s="28"/>
      <c r="F11" s="36"/>
      <c r="G11" s="37"/>
      <c r="H11" s="7"/>
      <c r="I11" s="7"/>
      <c r="K11" s="28"/>
      <c r="L11" s="36"/>
      <c r="M11" s="38"/>
      <c r="N11" s="8"/>
      <c r="O11" s="7"/>
      <c r="Q11" s="28"/>
      <c r="R11" s="36"/>
      <c r="S11" s="37"/>
      <c r="T11" s="7"/>
      <c r="U11" s="7"/>
      <c r="W11" s="28"/>
      <c r="X11" s="36"/>
    </row>
    <row r="12" spans="2:29" ht="15.75">
      <c r="B12" s="41"/>
      <c r="C12" s="42"/>
      <c r="D12" s="42"/>
      <c r="E12" s="181"/>
      <c r="F12" s="1"/>
      <c r="G12" s="255" t="str">
        <f>ACCUEIL!$D$6</f>
        <v>san siro</v>
      </c>
      <c r="H12" s="1"/>
      <c r="I12" s="1"/>
      <c r="J12" s="360"/>
      <c r="K12" s="42"/>
      <c r="L12" s="44"/>
      <c r="M12" s="171" t="s">
        <v>12</v>
      </c>
      <c r="N12" s="207"/>
      <c r="O12" s="42"/>
      <c r="P12" s="42"/>
      <c r="Q12" s="181"/>
      <c r="R12" s="1"/>
      <c r="S12" s="255" t="str">
        <f>ACCUEIL!$D$7</f>
        <v>TERRAIN 2</v>
      </c>
      <c r="T12" s="1"/>
      <c r="U12" s="1"/>
      <c r="V12" s="360"/>
      <c r="W12" s="1"/>
      <c r="X12" s="44"/>
    </row>
    <row r="13" spans="2:29">
      <c r="B13" s="96"/>
      <c r="C13" s="15"/>
      <c r="D13" s="15"/>
      <c r="E13" s="159"/>
      <c r="F13" s="8"/>
      <c r="G13" s="40" t="s">
        <v>11</v>
      </c>
      <c r="H13" s="8"/>
      <c r="I13" s="8"/>
      <c r="J13" s="8"/>
      <c r="K13" s="15"/>
      <c r="L13" s="98"/>
      <c r="M13" s="38"/>
      <c r="N13" s="245"/>
      <c r="O13" s="15"/>
      <c r="P13" s="15"/>
      <c r="Q13" s="159"/>
      <c r="R13" s="8"/>
      <c r="S13" s="40" t="s">
        <v>11</v>
      </c>
      <c r="T13" s="8"/>
      <c r="U13" s="8"/>
      <c r="V13" s="8"/>
      <c r="W13" s="7"/>
      <c r="X13" s="98"/>
    </row>
    <row r="14" spans="2:29" ht="25.5" customHeight="1">
      <c r="B14" s="10"/>
      <c r="C14" s="16" t="s">
        <v>3</v>
      </c>
      <c r="D14" s="47">
        <f>D5</f>
        <v>27</v>
      </c>
      <c r="E14" s="740"/>
      <c r="F14" s="49"/>
      <c r="G14" s="50" t="s">
        <v>13</v>
      </c>
      <c r="H14" s="49"/>
      <c r="I14" s="740"/>
      <c r="J14" s="47" t="str">
        <f>D6</f>
        <v>7</v>
      </c>
      <c r="K14" s="16" t="s">
        <v>4</v>
      </c>
      <c r="L14" s="51"/>
      <c r="M14" s="766">
        <f>ACCUEIL!$B$6</f>
        <v>1.375</v>
      </c>
      <c r="N14" s="10"/>
      <c r="O14" s="16" t="s">
        <v>6</v>
      </c>
      <c r="P14" s="47">
        <f>D8</f>
        <v>18</v>
      </c>
      <c r="Q14" s="740"/>
      <c r="R14" s="49"/>
      <c r="S14" s="50" t="s">
        <v>13</v>
      </c>
      <c r="T14" s="49"/>
      <c r="U14" s="740"/>
      <c r="V14" s="47">
        <f>D7</f>
        <v>20</v>
      </c>
      <c r="W14" s="16" t="s">
        <v>5</v>
      </c>
      <c r="Y14" s="10"/>
    </row>
    <row r="15" spans="2:29" ht="25.5" customHeight="1">
      <c r="B15" s="10"/>
      <c r="C15" s="16" t="s">
        <v>39</v>
      </c>
      <c r="D15" s="47">
        <f>P5</f>
        <v>28</v>
      </c>
      <c r="E15" s="740"/>
      <c r="F15" s="50"/>
      <c r="G15" s="50" t="s">
        <v>13</v>
      </c>
      <c r="H15" s="50"/>
      <c r="I15" s="740"/>
      <c r="J15" s="47">
        <f>P6</f>
        <v>0</v>
      </c>
      <c r="K15" s="16" t="s">
        <v>40</v>
      </c>
      <c r="L15" s="51"/>
      <c r="M15" s="761">
        <f>M14+ACCUEIL!$B$7</f>
        <v>1.3888888888888899</v>
      </c>
      <c r="N15" s="10"/>
      <c r="O15" s="16" t="s">
        <v>58</v>
      </c>
      <c r="P15" s="47" t="str">
        <f>P7</f>
        <v>5</v>
      </c>
      <c r="Q15" s="740"/>
      <c r="R15" s="50"/>
      <c r="S15" s="50" t="s">
        <v>13</v>
      </c>
      <c r="T15" s="50"/>
      <c r="U15" s="740"/>
      <c r="V15" s="47">
        <f>P8</f>
        <v>30</v>
      </c>
      <c r="W15" s="16" t="s">
        <v>59</v>
      </c>
      <c r="Y15" s="10"/>
    </row>
    <row r="16" spans="2:29" ht="25.5" customHeight="1">
      <c r="B16" s="10"/>
      <c r="C16" s="16" t="s">
        <v>7</v>
      </c>
      <c r="D16" s="47" t="str">
        <f>D9</f>
        <v>1</v>
      </c>
      <c r="E16" s="740"/>
      <c r="F16" s="49"/>
      <c r="G16" s="50" t="s">
        <v>13</v>
      </c>
      <c r="H16" s="49"/>
      <c r="I16" s="740"/>
      <c r="J16" s="47">
        <f>D5</f>
        <v>27</v>
      </c>
      <c r="K16" s="16" t="s">
        <v>3</v>
      </c>
      <c r="L16" s="51"/>
      <c r="M16" s="761">
        <f>M15+ACCUEIL!$B$7</f>
        <v>1.4027777777777799</v>
      </c>
      <c r="N16" s="10"/>
      <c r="O16" s="16" t="s">
        <v>4</v>
      </c>
      <c r="P16" s="47" t="str">
        <f>D6</f>
        <v>7</v>
      </c>
      <c r="Q16" s="740"/>
      <c r="R16" s="49"/>
      <c r="S16" s="50" t="s">
        <v>13</v>
      </c>
      <c r="T16" s="49"/>
      <c r="U16" s="740"/>
      <c r="V16" s="47">
        <f>D8</f>
        <v>18</v>
      </c>
      <c r="W16" s="16" t="s">
        <v>6</v>
      </c>
      <c r="Y16" s="10"/>
    </row>
    <row r="17" spans="2:25" ht="25.5" customHeight="1">
      <c r="B17" s="10"/>
      <c r="C17" s="16" t="s">
        <v>39</v>
      </c>
      <c r="D17" s="47">
        <f>P5</f>
        <v>28</v>
      </c>
      <c r="E17" s="740"/>
      <c r="F17" s="50"/>
      <c r="G17" s="50" t="s">
        <v>13</v>
      </c>
      <c r="H17" s="50"/>
      <c r="I17" s="740"/>
      <c r="J17" s="47" t="str">
        <f>P7</f>
        <v>5</v>
      </c>
      <c r="K17" s="16" t="s">
        <v>58</v>
      </c>
      <c r="L17" s="51"/>
      <c r="M17" s="761">
        <f>M16+ACCUEIL!$B$7</f>
        <v>1.4166666666666701</v>
      </c>
      <c r="N17" s="10"/>
      <c r="O17" s="16" t="s">
        <v>40</v>
      </c>
      <c r="P17" s="47">
        <f>P6</f>
        <v>0</v>
      </c>
      <c r="Q17" s="740"/>
      <c r="R17" s="50"/>
      <c r="S17" s="50" t="s">
        <v>13</v>
      </c>
      <c r="T17" s="50"/>
      <c r="U17" s="740"/>
      <c r="V17" s="47">
        <f>P8</f>
        <v>30</v>
      </c>
      <c r="W17" s="16" t="s">
        <v>59</v>
      </c>
      <c r="Y17" s="10"/>
    </row>
    <row r="18" spans="2:25" ht="25.5" customHeight="1">
      <c r="B18" s="10"/>
      <c r="C18" s="16" t="s">
        <v>83</v>
      </c>
      <c r="D18" s="47">
        <f>V5</f>
        <v>0</v>
      </c>
      <c r="E18" s="740"/>
      <c r="F18" s="49"/>
      <c r="G18" s="50" t="s">
        <v>13</v>
      </c>
      <c r="H18" s="49"/>
      <c r="I18" s="740"/>
      <c r="J18" s="47" t="str">
        <f>V7</f>
        <v>2</v>
      </c>
      <c r="K18" s="16" t="s">
        <v>88</v>
      </c>
      <c r="L18" s="51"/>
      <c r="M18" s="761">
        <f>M17+ACCUEIL!$B$7</f>
        <v>1.43055555555556</v>
      </c>
      <c r="N18" s="10"/>
      <c r="O18" s="16" t="s">
        <v>87</v>
      </c>
      <c r="P18" s="47">
        <f>V6</f>
        <v>8</v>
      </c>
      <c r="Q18" s="740"/>
      <c r="R18" s="49"/>
      <c r="S18" s="50" t="s">
        <v>13</v>
      </c>
      <c r="T18" s="49"/>
      <c r="U18" s="740"/>
      <c r="V18" s="47">
        <f>V8</f>
        <v>17</v>
      </c>
      <c r="W18" s="16" t="s">
        <v>89</v>
      </c>
      <c r="Y18" s="10"/>
    </row>
    <row r="19" spans="2:25" ht="25.5" customHeight="1">
      <c r="B19" s="10"/>
      <c r="C19" s="16" t="s">
        <v>7</v>
      </c>
      <c r="D19" s="47" t="str">
        <f>D9</f>
        <v>1</v>
      </c>
      <c r="E19" s="740"/>
      <c r="F19" s="49"/>
      <c r="G19" s="50" t="s">
        <v>13</v>
      </c>
      <c r="H19" s="49"/>
      <c r="I19" s="740"/>
      <c r="J19" s="47">
        <f>D7</f>
        <v>20</v>
      </c>
      <c r="K19" s="16" t="s">
        <v>5</v>
      </c>
      <c r="L19" s="51"/>
      <c r="M19" s="761">
        <f>M18+ACCUEIL!$B$7</f>
        <v>1.44444444444445</v>
      </c>
      <c r="N19" s="10"/>
      <c r="O19" s="16" t="s">
        <v>3</v>
      </c>
      <c r="P19" s="47">
        <f>D5</f>
        <v>27</v>
      </c>
      <c r="Q19" s="740"/>
      <c r="R19" s="49"/>
      <c r="S19" s="50" t="s">
        <v>13</v>
      </c>
      <c r="T19" s="49"/>
      <c r="U19" s="740"/>
      <c r="V19" s="47">
        <f>D8</f>
        <v>18</v>
      </c>
      <c r="W19" s="16" t="s">
        <v>6</v>
      </c>
      <c r="Y19" s="10"/>
    </row>
    <row r="20" spans="2:25" ht="25.5" customHeight="1">
      <c r="B20" s="10"/>
      <c r="C20" s="16" t="s">
        <v>40</v>
      </c>
      <c r="D20" s="47">
        <f>P6</f>
        <v>0</v>
      </c>
      <c r="E20" s="740"/>
      <c r="F20" s="50"/>
      <c r="G20" s="50" t="s">
        <v>13</v>
      </c>
      <c r="H20" s="50"/>
      <c r="I20" s="740"/>
      <c r="J20" s="47" t="str">
        <f>P7</f>
        <v>5</v>
      </c>
      <c r="K20" s="16" t="s">
        <v>58</v>
      </c>
      <c r="L20" s="51"/>
      <c r="M20" s="761">
        <f>M19+ACCUEIL!$B$7</f>
        <v>1.4583333333333399</v>
      </c>
      <c r="N20" s="10"/>
      <c r="O20" s="16" t="s">
        <v>39</v>
      </c>
      <c r="P20" s="47">
        <f>P5</f>
        <v>28</v>
      </c>
      <c r="Q20" s="740"/>
      <c r="R20" s="50"/>
      <c r="S20" s="50" t="s">
        <v>13</v>
      </c>
      <c r="T20" s="50"/>
      <c r="U20" s="740"/>
      <c r="V20" s="47">
        <f>P8</f>
        <v>30</v>
      </c>
      <c r="W20" s="16" t="s">
        <v>59</v>
      </c>
      <c r="Y20" s="10"/>
    </row>
    <row r="21" spans="2:25" ht="25.5" customHeight="1">
      <c r="B21" s="10"/>
      <c r="C21" s="16" t="s">
        <v>4</v>
      </c>
      <c r="D21" s="47" t="str">
        <f>D6</f>
        <v>7</v>
      </c>
      <c r="E21" s="740"/>
      <c r="F21" s="49"/>
      <c r="G21" s="50" t="s">
        <v>13</v>
      </c>
      <c r="H21" s="49"/>
      <c r="I21" s="740"/>
      <c r="J21" s="47">
        <f>D7</f>
        <v>20</v>
      </c>
      <c r="K21" s="16" t="s">
        <v>5</v>
      </c>
      <c r="L21" s="51"/>
      <c r="M21" s="761">
        <f>M20+ACCUEIL!$B$7</f>
        <v>1.4722222222222301</v>
      </c>
      <c r="N21" s="10"/>
      <c r="O21" s="16" t="s">
        <v>7</v>
      </c>
      <c r="P21" s="47" t="str">
        <f>D9</f>
        <v>1</v>
      </c>
      <c r="Q21" s="740"/>
      <c r="R21" s="49"/>
      <c r="S21" s="50" t="s">
        <v>13</v>
      </c>
      <c r="T21" s="49"/>
      <c r="U21" s="740"/>
      <c r="V21" s="47">
        <f>D8</f>
        <v>18</v>
      </c>
      <c r="W21" s="16" t="s">
        <v>6</v>
      </c>
      <c r="Y21" s="10"/>
    </row>
    <row r="22" spans="2:25" ht="25.5" customHeight="1">
      <c r="B22" s="10"/>
      <c r="C22" s="16" t="s">
        <v>104</v>
      </c>
      <c r="D22" s="47">
        <f>AA5</f>
        <v>19</v>
      </c>
      <c r="E22" s="740"/>
      <c r="F22" s="50"/>
      <c r="G22" s="50" t="s">
        <v>13</v>
      </c>
      <c r="H22" s="50"/>
      <c r="I22" s="740"/>
      <c r="J22" s="47" t="str">
        <f>AA8</f>
        <v>9</v>
      </c>
      <c r="K22" s="16" t="s">
        <v>107</v>
      </c>
      <c r="L22" s="51"/>
      <c r="M22" s="761">
        <f>M21+ACCUEIL!$B$7</f>
        <v>1.48611111111112</v>
      </c>
      <c r="N22" s="10"/>
      <c r="O22" s="16" t="s">
        <v>105</v>
      </c>
      <c r="P22" s="47" t="str">
        <f>AA6</f>
        <v>6</v>
      </c>
      <c r="Q22" s="740"/>
      <c r="R22" s="50"/>
      <c r="S22" s="50" t="s">
        <v>13</v>
      </c>
      <c r="T22" s="50"/>
      <c r="U22" s="740"/>
      <c r="V22" s="47">
        <f>AA7</f>
        <v>14</v>
      </c>
      <c r="W22" s="16" t="s">
        <v>106</v>
      </c>
      <c r="Y22" s="10"/>
    </row>
    <row r="23" spans="2:25" ht="25.5" customHeight="1">
      <c r="B23" s="10"/>
      <c r="C23" s="16" t="s">
        <v>3</v>
      </c>
      <c r="D23" s="47">
        <f>D5</f>
        <v>27</v>
      </c>
      <c r="E23" s="740"/>
      <c r="F23" s="49"/>
      <c r="G23" s="50" t="s">
        <v>13</v>
      </c>
      <c r="H23" s="49"/>
      <c r="I23" s="740"/>
      <c r="J23" s="47">
        <f>D7</f>
        <v>20</v>
      </c>
      <c r="K23" s="16" t="s">
        <v>5</v>
      </c>
      <c r="L23" s="51"/>
      <c r="M23" s="761">
        <f>M22+ACCUEIL!$B$7</f>
        <v>1.50000000000001</v>
      </c>
      <c r="N23" s="10"/>
      <c r="O23" s="16" t="s">
        <v>7</v>
      </c>
      <c r="P23" s="47" t="str">
        <f>D9</f>
        <v>1</v>
      </c>
      <c r="Q23" s="740"/>
      <c r="R23" s="49"/>
      <c r="S23" s="50" t="s">
        <v>13</v>
      </c>
      <c r="T23" s="49"/>
      <c r="U23" s="740"/>
      <c r="V23" s="47" t="str">
        <f>D6</f>
        <v>7</v>
      </c>
      <c r="W23" s="16" t="s">
        <v>4</v>
      </c>
      <c r="Y23" s="10"/>
    </row>
    <row r="24" spans="2:25">
      <c r="B24" s="10"/>
      <c r="C24" s="53"/>
      <c r="D24" s="56"/>
      <c r="E24" s="56"/>
      <c r="F24" s="361"/>
      <c r="G24" s="258"/>
      <c r="H24" s="361"/>
      <c r="I24" s="56"/>
      <c r="J24" s="56"/>
      <c r="K24" s="53"/>
      <c r="L24" s="51"/>
      <c r="M24" s="171"/>
      <c r="N24" s="10"/>
      <c r="Q24" s="159"/>
      <c r="U24" s="159"/>
      <c r="X24" s="9"/>
    </row>
    <row r="25" spans="2:25" ht="15.75">
      <c r="B25" s="10"/>
      <c r="C25" s="53"/>
      <c r="D25" s="56"/>
      <c r="E25" s="56"/>
      <c r="F25" s="361"/>
      <c r="G25" s="447" t="str">
        <f>ACCUEIL!$D$8</f>
        <v>TERRAIN 3</v>
      </c>
      <c r="H25" s="361"/>
      <c r="I25" s="56"/>
      <c r="J25" s="56"/>
      <c r="K25" s="53"/>
      <c r="L25" s="51"/>
      <c r="M25" s="171"/>
      <c r="N25" s="10"/>
      <c r="Q25" s="159"/>
      <c r="S25" s="447" t="str">
        <f>ACCUEIL!$D$9</f>
        <v>TERRAIN 4</v>
      </c>
      <c r="U25" s="159"/>
      <c r="X25" s="9"/>
    </row>
    <row r="26" spans="2:25">
      <c r="B26" s="10"/>
      <c r="C26" s="53"/>
      <c r="D26" s="56"/>
      <c r="E26" s="56"/>
      <c r="F26" s="361"/>
      <c r="G26" s="265" t="s">
        <v>11</v>
      </c>
      <c r="H26" s="361"/>
      <c r="I26" s="56"/>
      <c r="J26" s="56"/>
      <c r="K26" s="53"/>
      <c r="L26" s="51"/>
      <c r="M26" s="171"/>
      <c r="N26" s="10"/>
      <c r="Q26" s="159"/>
      <c r="S26" s="40" t="s">
        <v>11</v>
      </c>
      <c r="U26" s="159"/>
      <c r="X26" s="9"/>
    </row>
    <row r="27" spans="2:25" ht="25.5" customHeight="1">
      <c r="B27" s="10"/>
      <c r="C27" s="16" t="s">
        <v>8</v>
      </c>
      <c r="D27" s="47">
        <f>J5</f>
        <v>10</v>
      </c>
      <c r="E27" s="740"/>
      <c r="F27" s="49"/>
      <c r="G27" s="50" t="s">
        <v>13</v>
      </c>
      <c r="H27" s="49"/>
      <c r="I27" s="740"/>
      <c r="J27" s="47">
        <f>J6</f>
        <v>29</v>
      </c>
      <c r="K27" s="16" t="s">
        <v>9</v>
      </c>
      <c r="L27" s="51"/>
      <c r="M27" s="766">
        <f>ACCUEIL!$B$6</f>
        <v>1.375</v>
      </c>
      <c r="N27" s="10"/>
      <c r="O27" s="16" t="s">
        <v>10</v>
      </c>
      <c r="P27" s="47">
        <f>J7</f>
        <v>15</v>
      </c>
      <c r="Q27" s="740"/>
      <c r="R27" s="49"/>
      <c r="S27" s="50" t="s">
        <v>13</v>
      </c>
      <c r="T27" s="49"/>
      <c r="U27" s="740"/>
      <c r="V27" s="47">
        <f>J8</f>
        <v>25</v>
      </c>
      <c r="W27" s="16" t="s">
        <v>18</v>
      </c>
      <c r="X27" s="9"/>
    </row>
    <row r="28" spans="2:25" ht="25.5" customHeight="1">
      <c r="B28" s="10"/>
      <c r="C28" s="16" t="s">
        <v>83</v>
      </c>
      <c r="D28" s="47">
        <f>V5</f>
        <v>0</v>
      </c>
      <c r="E28" s="740"/>
      <c r="F28" s="49"/>
      <c r="G28" s="50" t="s">
        <v>13</v>
      </c>
      <c r="H28" s="49"/>
      <c r="I28" s="740"/>
      <c r="J28" s="47">
        <f>V6</f>
        <v>8</v>
      </c>
      <c r="K28" s="16" t="s">
        <v>87</v>
      </c>
      <c r="L28" s="51"/>
      <c r="M28" s="761">
        <f>M27+ACCUEIL!$B$7</f>
        <v>1.3888888888888899</v>
      </c>
      <c r="N28" s="10"/>
      <c r="O28" s="16" t="s">
        <v>88</v>
      </c>
      <c r="P28" s="47" t="str">
        <f>V7</f>
        <v>2</v>
      </c>
      <c r="Q28" s="740"/>
      <c r="R28" s="49"/>
      <c r="S28" s="50" t="s">
        <v>13</v>
      </c>
      <c r="T28" s="49"/>
      <c r="U28" s="740"/>
      <c r="V28" s="47">
        <f>V8</f>
        <v>17</v>
      </c>
      <c r="W28" s="16" t="s">
        <v>89</v>
      </c>
      <c r="X28" s="9"/>
    </row>
    <row r="29" spans="2:25" ht="25.5" customHeight="1">
      <c r="B29" s="10"/>
      <c r="C29" s="16" t="s">
        <v>104</v>
      </c>
      <c r="D29" s="47">
        <f>AA5</f>
        <v>19</v>
      </c>
      <c r="E29" s="740"/>
      <c r="F29" s="50"/>
      <c r="G29" s="50" t="s">
        <v>13</v>
      </c>
      <c r="H29" s="50"/>
      <c r="I29" s="740"/>
      <c r="J29" s="47" t="str">
        <f>AA6</f>
        <v>6</v>
      </c>
      <c r="K29" s="16" t="s">
        <v>105</v>
      </c>
      <c r="L29" s="51"/>
      <c r="M29" s="761">
        <f>M28+ACCUEIL!$B$7</f>
        <v>1.4027777777777799</v>
      </c>
      <c r="N29" s="10"/>
      <c r="O29" s="16" t="s">
        <v>106</v>
      </c>
      <c r="P29" s="47">
        <f>AA7</f>
        <v>14</v>
      </c>
      <c r="Q29" s="740"/>
      <c r="R29" s="50"/>
      <c r="S29" s="50" t="s">
        <v>13</v>
      </c>
      <c r="T29" s="50"/>
      <c r="U29" s="740"/>
      <c r="V29" s="47" t="str">
        <f>AA8</f>
        <v>9</v>
      </c>
      <c r="W29" s="16" t="s">
        <v>107</v>
      </c>
      <c r="X29" s="9"/>
    </row>
    <row r="30" spans="2:25" ht="25.5" customHeight="1">
      <c r="B30" s="10"/>
      <c r="C30" s="16" t="s">
        <v>8</v>
      </c>
      <c r="D30" s="47">
        <f>J5</f>
        <v>10</v>
      </c>
      <c r="E30" s="740"/>
      <c r="F30" s="49"/>
      <c r="G30" s="50" t="s">
        <v>13</v>
      </c>
      <c r="H30" s="49"/>
      <c r="I30" s="740"/>
      <c r="J30" s="47">
        <f>J7</f>
        <v>15</v>
      </c>
      <c r="K30" s="16" t="s">
        <v>10</v>
      </c>
      <c r="L30" s="51"/>
      <c r="M30" s="761">
        <f>M29+ACCUEIL!$B$7</f>
        <v>1.4166666666666701</v>
      </c>
      <c r="N30" s="10"/>
      <c r="O30" s="16" t="s">
        <v>9</v>
      </c>
      <c r="P30" s="47">
        <f>J6</f>
        <v>29</v>
      </c>
      <c r="Q30" s="740"/>
      <c r="R30" s="49"/>
      <c r="S30" s="50" t="s">
        <v>13</v>
      </c>
      <c r="T30" s="49"/>
      <c r="U30" s="740"/>
      <c r="V30" s="47">
        <f>J8</f>
        <v>25</v>
      </c>
      <c r="W30" s="16" t="s">
        <v>18</v>
      </c>
      <c r="X30" s="9"/>
    </row>
    <row r="31" spans="2:25" ht="25.5" customHeight="1">
      <c r="B31" s="10"/>
      <c r="C31" s="16" t="s">
        <v>104</v>
      </c>
      <c r="D31" s="47">
        <f>AA5</f>
        <v>19</v>
      </c>
      <c r="E31" s="740"/>
      <c r="F31" s="49"/>
      <c r="G31" s="50" t="s">
        <v>13</v>
      </c>
      <c r="H31" s="49"/>
      <c r="I31" s="740"/>
      <c r="J31" s="47">
        <f>AA7</f>
        <v>14</v>
      </c>
      <c r="K31" s="16" t="s">
        <v>106</v>
      </c>
      <c r="L31" s="51"/>
      <c r="M31" s="761">
        <f>M30+ACCUEIL!$B$7</f>
        <v>1.43055555555556</v>
      </c>
      <c r="N31" s="10"/>
      <c r="O31" s="16" t="s">
        <v>107</v>
      </c>
      <c r="P31" s="47" t="str">
        <f>AA8</f>
        <v>9</v>
      </c>
      <c r="Q31" s="740"/>
      <c r="R31" s="50"/>
      <c r="S31" s="50" t="s">
        <v>13</v>
      </c>
      <c r="T31" s="50"/>
      <c r="U31" s="740"/>
      <c r="V31" s="47" t="str">
        <f>AA6</f>
        <v>6</v>
      </c>
      <c r="W31" s="16" t="s">
        <v>105</v>
      </c>
      <c r="X31" s="9"/>
    </row>
    <row r="32" spans="2:25" ht="25.5" customHeight="1">
      <c r="B32" s="10"/>
      <c r="C32" s="16" t="s">
        <v>8</v>
      </c>
      <c r="D32" s="47">
        <f>J5</f>
        <v>10</v>
      </c>
      <c r="E32" s="740"/>
      <c r="F32" s="49"/>
      <c r="G32" s="50" t="s">
        <v>13</v>
      </c>
      <c r="H32" s="49"/>
      <c r="I32" s="740"/>
      <c r="J32" s="47">
        <f>J8</f>
        <v>25</v>
      </c>
      <c r="K32" s="16" t="s">
        <v>18</v>
      </c>
      <c r="L32" s="51"/>
      <c r="M32" s="761">
        <f>M31+ACCUEIL!$B$7</f>
        <v>1.44444444444445</v>
      </c>
      <c r="N32" s="10"/>
      <c r="O32" s="16" t="s">
        <v>9</v>
      </c>
      <c r="P32" s="47">
        <f>J6</f>
        <v>29</v>
      </c>
      <c r="Q32" s="740"/>
      <c r="R32" s="49"/>
      <c r="S32" s="50" t="s">
        <v>13</v>
      </c>
      <c r="T32" s="49"/>
      <c r="U32" s="740"/>
      <c r="V32" s="47">
        <f>J7</f>
        <v>15</v>
      </c>
      <c r="W32" s="16" t="s">
        <v>10</v>
      </c>
      <c r="X32" s="9"/>
    </row>
    <row r="33" spans="1:38" ht="25.5" customHeight="1">
      <c r="B33" s="10"/>
      <c r="C33" s="16" t="s">
        <v>83</v>
      </c>
      <c r="D33" s="47">
        <f>V5</f>
        <v>0</v>
      </c>
      <c r="E33" s="740"/>
      <c r="F33" s="49"/>
      <c r="G33" s="50" t="s">
        <v>13</v>
      </c>
      <c r="H33" s="49"/>
      <c r="I33" s="740"/>
      <c r="J33" s="47">
        <f>V8</f>
        <v>17</v>
      </c>
      <c r="K33" s="16" t="s">
        <v>89</v>
      </c>
      <c r="L33" s="51"/>
      <c r="M33" s="761">
        <f>M32+ACCUEIL!$B$7</f>
        <v>1.4583333333333399</v>
      </c>
      <c r="N33" s="10"/>
      <c r="O33" s="16" t="s">
        <v>87</v>
      </c>
      <c r="P33" s="47">
        <f>V6</f>
        <v>8</v>
      </c>
      <c r="Q33" s="740"/>
      <c r="R33" s="49"/>
      <c r="S33" s="50" t="s">
        <v>13</v>
      </c>
      <c r="T33" s="49"/>
      <c r="U33" s="740"/>
      <c r="V33" s="47" t="str">
        <f>V7</f>
        <v>2</v>
      </c>
      <c r="W33" s="16" t="s">
        <v>88</v>
      </c>
      <c r="X33" s="9"/>
    </row>
    <row r="34" spans="1:38">
      <c r="B34" s="10"/>
      <c r="C34" s="53"/>
      <c r="D34" s="52"/>
      <c r="E34" s="56"/>
      <c r="F34" s="57"/>
      <c r="G34" s="11"/>
      <c r="H34" s="57"/>
      <c r="I34" s="56"/>
      <c r="J34" s="52"/>
      <c r="K34" s="53"/>
      <c r="L34" s="51"/>
      <c r="M34" s="24"/>
      <c r="N34" s="10"/>
      <c r="Q34" s="159"/>
      <c r="U34" s="159"/>
      <c r="X34" s="9"/>
    </row>
    <row r="35" spans="1:38">
      <c r="B35" s="3"/>
      <c r="C35" s="3"/>
      <c r="D35" s="3"/>
      <c r="E35" s="181"/>
      <c r="F35" s="3"/>
      <c r="G35" s="3"/>
      <c r="H35" s="3"/>
      <c r="I35" s="181"/>
      <c r="J35" s="3"/>
      <c r="K35" s="3"/>
      <c r="L35" s="181"/>
      <c r="M35" s="362" t="s">
        <v>2</v>
      </c>
      <c r="N35" s="3"/>
      <c r="O35" s="3"/>
      <c r="P35" s="3"/>
      <c r="Q35" s="181"/>
      <c r="R35" s="3"/>
      <c r="S35" s="3"/>
      <c r="T35" s="3"/>
      <c r="U35" s="181"/>
      <c r="V35" s="3"/>
      <c r="W35" s="3"/>
      <c r="X35" s="3"/>
    </row>
    <row r="36" spans="1:38">
      <c r="A36" s="14"/>
      <c r="B36" s="14"/>
      <c r="C36" s="68"/>
      <c r="D36" s="69" t="str">
        <f>D4</f>
        <v>POULE A</v>
      </c>
      <c r="E36" s="70" t="s">
        <v>0</v>
      </c>
      <c r="F36" s="70" t="s">
        <v>1</v>
      </c>
      <c r="I36" s="135"/>
      <c r="J36" s="69" t="str">
        <f>J4</f>
        <v>POULE B</v>
      </c>
      <c r="K36" s="70" t="s">
        <v>0</v>
      </c>
      <c r="L36" s="70" t="s">
        <v>1</v>
      </c>
      <c r="N36" s="93"/>
      <c r="O36" s="31"/>
      <c r="P36" s="85" t="str">
        <f>P4</f>
        <v>POULE C</v>
      </c>
      <c r="Q36" s="84" t="s">
        <v>0</v>
      </c>
      <c r="R36" s="84" t="s">
        <v>1</v>
      </c>
      <c r="U36" s="31"/>
      <c r="V36" s="85" t="str">
        <f>V4</f>
        <v>POULE D</v>
      </c>
      <c r="W36" s="84" t="s">
        <v>0</v>
      </c>
      <c r="X36" s="84" t="s">
        <v>1</v>
      </c>
      <c r="Y36" s="54"/>
      <c r="Z36" s="31"/>
      <c r="AA36" s="85" t="str">
        <f>AA4</f>
        <v>POULE E</v>
      </c>
      <c r="AB36" s="84" t="s">
        <v>0</v>
      </c>
      <c r="AC36" s="84" t="s">
        <v>1</v>
      </c>
    </row>
    <row r="37" spans="1:38" ht="25.5" customHeight="1">
      <c r="A37" s="14"/>
      <c r="B37" s="14"/>
      <c r="C37" s="34" t="s">
        <v>3</v>
      </c>
      <c r="D37" s="35"/>
      <c r="E37" s="424"/>
      <c r="F37" s="457"/>
      <c r="G37" s="11"/>
      <c r="H37" s="57"/>
      <c r="I37" s="34" t="s">
        <v>8</v>
      </c>
      <c r="J37" s="35"/>
      <c r="K37" s="424"/>
      <c r="L37" s="457"/>
      <c r="M37" s="46"/>
      <c r="O37" s="34" t="s">
        <v>39</v>
      </c>
      <c r="P37" s="35"/>
      <c r="Q37" s="425"/>
      <c r="R37" s="457"/>
      <c r="U37" s="34" t="s">
        <v>83</v>
      </c>
      <c r="V37" s="35"/>
      <c r="W37" s="424"/>
      <c r="X37" s="457"/>
      <c r="Y37" s="54"/>
      <c r="Z37" s="34" t="s">
        <v>104</v>
      </c>
      <c r="AA37" s="35"/>
      <c r="AB37" s="425"/>
      <c r="AC37" s="457"/>
    </row>
    <row r="38" spans="1:38" ht="25.5" customHeight="1">
      <c r="A38" s="14"/>
      <c r="B38" s="14"/>
      <c r="C38" s="34" t="s">
        <v>4</v>
      </c>
      <c r="D38" s="35"/>
      <c r="E38" s="424"/>
      <c r="F38" s="457"/>
      <c r="G38" s="11"/>
      <c r="H38" s="57"/>
      <c r="I38" s="34" t="s">
        <v>9</v>
      </c>
      <c r="J38" s="35"/>
      <c r="K38" s="424"/>
      <c r="L38" s="457"/>
      <c r="M38" s="24"/>
      <c r="O38" s="34" t="s">
        <v>40</v>
      </c>
      <c r="P38" s="35"/>
      <c r="Q38" s="425"/>
      <c r="R38" s="457"/>
      <c r="U38" s="34" t="s">
        <v>87</v>
      </c>
      <c r="V38" s="35"/>
      <c r="W38" s="424"/>
      <c r="X38" s="457"/>
      <c r="Y38" s="54"/>
      <c r="Z38" s="34" t="s">
        <v>105</v>
      </c>
      <c r="AA38" s="35"/>
      <c r="AB38" s="425"/>
      <c r="AC38" s="457"/>
    </row>
    <row r="39" spans="1:38" ht="25.5" customHeight="1">
      <c r="A39" s="14"/>
      <c r="B39" s="14"/>
      <c r="C39" s="34" t="s">
        <v>5</v>
      </c>
      <c r="D39" s="35"/>
      <c r="E39" s="424"/>
      <c r="F39" s="457"/>
      <c r="G39" s="11"/>
      <c r="H39" s="57"/>
      <c r="I39" s="34" t="s">
        <v>10</v>
      </c>
      <c r="J39" s="35"/>
      <c r="K39" s="424"/>
      <c r="L39" s="457"/>
      <c r="M39" s="24"/>
      <c r="O39" s="34" t="s">
        <v>58</v>
      </c>
      <c r="P39" s="35"/>
      <c r="Q39" s="425"/>
      <c r="R39" s="457"/>
      <c r="U39" s="34" t="s">
        <v>88</v>
      </c>
      <c r="V39" s="35"/>
      <c r="W39" s="424"/>
      <c r="X39" s="457"/>
      <c r="Y39" s="54"/>
      <c r="Z39" s="34" t="s">
        <v>106</v>
      </c>
      <c r="AA39" s="35"/>
      <c r="AB39" s="425"/>
      <c r="AC39" s="457"/>
    </row>
    <row r="40" spans="1:38" ht="25.5" customHeight="1">
      <c r="A40" s="14"/>
      <c r="B40" s="14"/>
      <c r="C40" s="34" t="s">
        <v>6</v>
      </c>
      <c r="D40" s="35"/>
      <c r="E40" s="424"/>
      <c r="F40" s="457"/>
      <c r="G40" s="11"/>
      <c r="H40" s="57"/>
      <c r="I40" s="34" t="s">
        <v>18</v>
      </c>
      <c r="J40" s="35"/>
      <c r="K40" s="424"/>
      <c r="L40" s="457"/>
      <c r="M40" s="24"/>
      <c r="O40" s="34" t="s">
        <v>59</v>
      </c>
      <c r="P40" s="35"/>
      <c r="Q40" s="425"/>
      <c r="R40" s="457"/>
      <c r="U40" s="34" t="s">
        <v>89</v>
      </c>
      <c r="V40" s="35"/>
      <c r="W40" s="424"/>
      <c r="X40" s="457"/>
      <c r="Y40" s="54"/>
      <c r="Z40" s="34" t="s">
        <v>107</v>
      </c>
      <c r="AA40" s="35"/>
      <c r="AB40" s="425"/>
      <c r="AC40" s="457"/>
    </row>
    <row r="41" spans="1:38" ht="25.5" customHeight="1">
      <c r="A41" s="14"/>
      <c r="B41" s="14"/>
      <c r="C41" s="34" t="s">
        <v>7</v>
      </c>
      <c r="D41" s="35"/>
      <c r="E41" s="424"/>
      <c r="F41" s="457"/>
      <c r="G41" s="11"/>
      <c r="H41" s="57"/>
      <c r="I41" s="7"/>
      <c r="J41" s="72"/>
      <c r="K41" s="72"/>
      <c r="L41" s="83"/>
      <c r="M41" s="24"/>
      <c r="O41" s="7"/>
      <c r="P41" s="12"/>
      <c r="Q41" s="28"/>
      <c r="R41" s="36"/>
      <c r="U41" s="7"/>
      <c r="V41" s="12"/>
      <c r="W41" s="28"/>
      <c r="X41" s="36"/>
      <c r="Y41" s="54"/>
      <c r="Z41" s="7"/>
      <c r="AA41" s="12"/>
      <c r="AB41" s="28"/>
      <c r="AC41" s="36"/>
    </row>
    <row r="42" spans="1:38">
      <c r="A42" s="14"/>
      <c r="B42" s="14"/>
      <c r="E42" s="159"/>
      <c r="I42" s="159"/>
      <c r="M42" s="24"/>
      <c r="P42" s="988" t="s">
        <v>43</v>
      </c>
      <c r="Q42" s="988"/>
      <c r="R42" s="988"/>
      <c r="S42" s="988"/>
      <c r="T42" s="988"/>
      <c r="U42" s="988"/>
      <c r="V42" s="988"/>
      <c r="W42" s="988"/>
      <c r="X42" s="988"/>
      <c r="Y42" s="988"/>
      <c r="Z42" s="988"/>
      <c r="AA42" s="988"/>
      <c r="AB42" s="159"/>
    </row>
    <row r="43" spans="1:38">
      <c r="A43" s="14"/>
      <c r="B43" s="14"/>
      <c r="C43" s="79"/>
      <c r="D43" s="80"/>
      <c r="E43" s="80"/>
      <c r="F43" s="80"/>
      <c r="G43" s="80" t="s">
        <v>108</v>
      </c>
      <c r="H43" s="80"/>
      <c r="I43" s="80"/>
      <c r="J43" s="82"/>
      <c r="M43" s="24"/>
      <c r="O43" s="26"/>
      <c r="P43" s="27" t="s">
        <v>15</v>
      </c>
      <c r="Q43" s="84" t="s">
        <v>0</v>
      </c>
      <c r="R43" s="84" t="s">
        <v>1</v>
      </c>
      <c r="S43" s="14"/>
      <c r="T43" s="14"/>
      <c r="U43" s="31"/>
      <c r="V43" s="27" t="s">
        <v>17</v>
      </c>
      <c r="W43" s="84" t="s">
        <v>0</v>
      </c>
      <c r="X43" s="84" t="s">
        <v>1</v>
      </c>
      <c r="Y43" s="29"/>
      <c r="Z43" s="338"/>
      <c r="AA43" s="27" t="s">
        <v>57</v>
      </c>
      <c r="AB43" s="84" t="s">
        <v>0</v>
      </c>
      <c r="AC43" s="84" t="s">
        <v>1</v>
      </c>
    </row>
    <row r="44" spans="1:38" ht="25.5" customHeight="1">
      <c r="A44" s="14"/>
      <c r="B44" s="14"/>
      <c r="C44" s="84" t="s">
        <v>20</v>
      </c>
      <c r="D44" s="86" t="s">
        <v>294</v>
      </c>
      <c r="E44" s="363"/>
      <c r="F44" s="363"/>
      <c r="G44" s="88" t="s">
        <v>29</v>
      </c>
      <c r="H44" s="364"/>
      <c r="I44" s="363"/>
      <c r="J44" s="82" t="s">
        <v>295</v>
      </c>
      <c r="M44" s="24"/>
      <c r="O44" s="89" t="s">
        <v>3</v>
      </c>
      <c r="P44" s="89" t="s">
        <v>3</v>
      </c>
      <c r="Q44" s="90">
        <f>CL($Q$58,$U$58)+CL($Q$68,$U$68)+CL($Q$74,$U$74)</f>
        <v>0</v>
      </c>
      <c r="R44" s="238">
        <f>$Q$68-$U$68+$Q$58-$U$58+$Q$74-$U$74</f>
        <v>0</v>
      </c>
      <c r="S44" s="14"/>
      <c r="T44" s="14"/>
      <c r="U44" s="47" t="s">
        <v>7</v>
      </c>
      <c r="V44" s="35" t="s">
        <v>7</v>
      </c>
      <c r="W44" s="91">
        <f>CL($Q$61,$U$61)+CL($Q$77,$U$77)+CL($Q$71,$U$71)</f>
        <v>0</v>
      </c>
      <c r="X44" s="238">
        <f>$Q$61-$U$61+$Q$77-$U$77+$Q$71-$U$71</f>
        <v>0</v>
      </c>
      <c r="Z44" s="47" t="s">
        <v>58</v>
      </c>
      <c r="AA44" s="35" t="s">
        <v>58</v>
      </c>
      <c r="AB44" s="91">
        <f>CL($E$81,$I$81)+CL($E$83,$I$83)+CL($I$89,$E$89)+CL($E$86,$I$86)</f>
        <v>0</v>
      </c>
      <c r="AC44" s="238">
        <f>$E$81-$I$81+$E$83-$I$83+$E$86-$I$86+$I$89-$E$89</f>
        <v>0</v>
      </c>
      <c r="AD44" s="89"/>
      <c r="AE44" s="642"/>
      <c r="AF44" s="545"/>
      <c r="AG44" s="35"/>
      <c r="AH44" s="637"/>
      <c r="AI44" s="545"/>
      <c r="AJ44" s="35"/>
      <c r="AK44" s="637"/>
      <c r="AL44" s="545"/>
    </row>
    <row r="45" spans="1:38" ht="25.5" customHeight="1">
      <c r="A45" s="14"/>
      <c r="B45" s="14"/>
      <c r="C45" s="84" t="s">
        <v>21</v>
      </c>
      <c r="D45" s="86" t="s">
        <v>297</v>
      </c>
      <c r="E45" s="363"/>
      <c r="F45" s="363"/>
      <c r="G45" s="88" t="s">
        <v>30</v>
      </c>
      <c r="H45" s="364"/>
      <c r="I45" s="363"/>
      <c r="J45" s="82" t="s">
        <v>296</v>
      </c>
      <c r="M45" s="24"/>
      <c r="O45" s="89" t="s">
        <v>4</v>
      </c>
      <c r="P45" s="89" t="s">
        <v>4</v>
      </c>
      <c r="Q45" s="90">
        <f>CL($U$58,$Q$58)+CL($Q$87,$U$87)+CL($Q$89,$U$89)</f>
        <v>0</v>
      </c>
      <c r="R45" s="238">
        <f>$U$58-$Q$58+$Q$87-$U$87+$Q$89-$U$89</f>
        <v>0</v>
      </c>
      <c r="S45" s="14"/>
      <c r="T45" s="14"/>
      <c r="U45" s="47" t="s">
        <v>8</v>
      </c>
      <c r="V45" s="35" t="s">
        <v>8</v>
      </c>
      <c r="W45" s="91">
        <f>CL($U$61,$Q$61)+CL($Q$90,$U$90)+CL($Q$88,$U$88)</f>
        <v>0</v>
      </c>
      <c r="X45" s="238">
        <f>$U$61-$Q$61+$Q$90-$U$90+$Q$88-$U$88</f>
        <v>0</v>
      </c>
      <c r="Z45" s="47" t="s">
        <v>59</v>
      </c>
      <c r="AA45" s="35" t="s">
        <v>59</v>
      </c>
      <c r="AB45" s="91">
        <f>CL($I$81,$E$81)+CL($E$84,$I$84)+CL($E$87,$I$87)+CL($I$90,$E$90)</f>
        <v>0</v>
      </c>
      <c r="AC45" s="238">
        <f>$I$81-$E$81+$E$84-$I$84+$I$90-$E$90+$E$87-$I$87</f>
        <v>0</v>
      </c>
      <c r="AD45" s="89"/>
      <c r="AE45" s="642"/>
      <c r="AF45" s="545"/>
      <c r="AG45" s="35"/>
      <c r="AH45" s="637"/>
      <c r="AI45" s="545"/>
      <c r="AJ45" s="35"/>
      <c r="AK45" s="637"/>
      <c r="AL45" s="545"/>
    </row>
    <row r="46" spans="1:38" ht="25.5" customHeight="1">
      <c r="A46" s="14"/>
      <c r="B46" s="14"/>
      <c r="C46" s="84" t="s">
        <v>60</v>
      </c>
      <c r="D46" s="86" t="s">
        <v>224</v>
      </c>
      <c r="E46" s="363"/>
      <c r="F46" s="363"/>
      <c r="G46" s="88" t="s">
        <v>22</v>
      </c>
      <c r="H46" s="364"/>
      <c r="I46" s="363"/>
      <c r="J46" s="82" t="s">
        <v>225</v>
      </c>
      <c r="M46" s="24"/>
      <c r="O46" s="89" t="s">
        <v>5</v>
      </c>
      <c r="P46" s="89" t="s">
        <v>5</v>
      </c>
      <c r="Q46" s="90">
        <f>CL($Q$84,$U$84)+CL($U$68,$Q$68)+CL($U$89,$Q$89)</f>
        <v>0</v>
      </c>
      <c r="R46" s="238">
        <f>$Q$84-$U$84+$U$68-$Q$68+$U$89-$Q$89</f>
        <v>0</v>
      </c>
      <c r="S46" s="14"/>
      <c r="T46" s="14"/>
      <c r="U46" s="47" t="s">
        <v>9</v>
      </c>
      <c r="V46" s="35" t="s">
        <v>9</v>
      </c>
      <c r="W46" s="91">
        <f>CL($Q$85,$U$85)+CL($U$77,$Q$77)+CL($U$88,$Q$88)</f>
        <v>0</v>
      </c>
      <c r="X46" s="238">
        <f>$Q$85-$U$85+$U$77-$Q$77+$U$88-$Q$88</f>
        <v>0</v>
      </c>
      <c r="Z46" s="47" t="s">
        <v>70</v>
      </c>
      <c r="AA46" s="35" t="s">
        <v>70</v>
      </c>
      <c r="AB46" s="91">
        <f>CL($E$82,$I$82)+CL($I$86,$E$86)+CL($E$88,$I$88)+CL($I$84,$E$84)</f>
        <v>0</v>
      </c>
      <c r="AC46" s="238">
        <f>$E$82-$I$82+$I$84-$E$84+$I$86-$E$86+$E$88-$I$88</f>
        <v>0</v>
      </c>
      <c r="AD46" s="89"/>
      <c r="AE46" s="642"/>
      <c r="AF46" s="545"/>
      <c r="AG46" s="35"/>
      <c r="AH46" s="637"/>
      <c r="AI46" s="545"/>
      <c r="AJ46" s="35"/>
      <c r="AK46" s="637"/>
      <c r="AL46" s="545"/>
    </row>
    <row r="47" spans="1:38" ht="25.5" customHeight="1">
      <c r="B47" s="23"/>
      <c r="C47" s="84" t="s">
        <v>80</v>
      </c>
      <c r="D47" s="86" t="s">
        <v>226</v>
      </c>
      <c r="E47" s="363"/>
      <c r="F47" s="363"/>
      <c r="G47" s="88" t="s">
        <v>23</v>
      </c>
      <c r="H47" s="364"/>
      <c r="I47" s="363"/>
      <c r="J47" s="82" t="s">
        <v>227</v>
      </c>
      <c r="K47" s="72"/>
      <c r="L47" s="83"/>
      <c r="M47" s="24"/>
      <c r="N47" s="159"/>
      <c r="O47" s="89" t="s">
        <v>6</v>
      </c>
      <c r="P47" s="89" t="s">
        <v>6</v>
      </c>
      <c r="Q47" s="90">
        <f>CL($U$84,$Q$84)+CL($U$87,$Q$87)+CL($U$74,$Q$74)</f>
        <v>0</v>
      </c>
      <c r="R47" s="238">
        <f>$U$87-$Q$87+$U$84-$Q$84+$U$74-$Q$74</f>
        <v>0</v>
      </c>
      <c r="S47" s="14"/>
      <c r="T47" s="14"/>
      <c r="U47" s="47" t="s">
        <v>10</v>
      </c>
      <c r="V47" s="35" t="s">
        <v>10</v>
      </c>
      <c r="W47" s="91">
        <f>CL($U$85,$Q$85)+CL($U$90,$Q$90)+CL($U$71,$Q$71)</f>
        <v>0</v>
      </c>
      <c r="X47" s="238">
        <f>$U$85-$Q$85+$U$90-$Q$90+$U$71-$Q$71</f>
        <v>0</v>
      </c>
      <c r="Z47" s="47" t="s">
        <v>83</v>
      </c>
      <c r="AA47" s="35" t="s">
        <v>83</v>
      </c>
      <c r="AB47" s="91">
        <f>CL($I$82,$E$82)+CL($I$85,$E$85)+CL($I$87,$E$87)+CL($E$89,$I$89)</f>
        <v>0</v>
      </c>
      <c r="AC47" s="238">
        <f>$I$82-$E$82+$I$85-$E$85+$I$87-$E$87+$E$89-$I$89</f>
        <v>0</v>
      </c>
      <c r="AD47" s="89"/>
      <c r="AE47" s="642"/>
      <c r="AF47" s="545"/>
      <c r="AG47" s="35"/>
      <c r="AH47" s="637"/>
      <c r="AI47" s="545"/>
      <c r="AJ47" s="35"/>
      <c r="AK47" s="637"/>
      <c r="AL47" s="545"/>
    </row>
    <row r="48" spans="1:38" ht="25.5" customHeight="1">
      <c r="B48" s="23"/>
      <c r="E48" s="159"/>
      <c r="I48" s="159"/>
      <c r="K48" s="72"/>
      <c r="N48" s="29"/>
      <c r="O48" s="76"/>
      <c r="P48" s="72"/>
      <c r="Q48" s="343"/>
      <c r="R48" s="78"/>
      <c r="U48" s="76"/>
      <c r="V48" s="72"/>
      <c r="W48" s="77"/>
      <c r="X48" s="78"/>
      <c r="Z48" s="115" t="s">
        <v>87</v>
      </c>
      <c r="AA48" s="47" t="s">
        <v>87</v>
      </c>
      <c r="AB48" s="70">
        <f>CL($E$85,$I$85)+CL($I$83,$E$83)+CL($I$88,$E$88)+CL($E$90,$I$90)</f>
        <v>0</v>
      </c>
      <c r="AC48" s="365">
        <f>$E$85-$I$85+$I$83-$E$83+$I$88-$E$88+$E$90-$I$90</f>
        <v>0</v>
      </c>
      <c r="AD48" s="455"/>
      <c r="AE48" s="455"/>
      <c r="AF48" s="455"/>
      <c r="AG48" s="455"/>
      <c r="AH48" s="455"/>
      <c r="AI48" s="455"/>
      <c r="AJ48" s="430"/>
      <c r="AK48" s="102"/>
      <c r="AL48" s="646"/>
    </row>
    <row r="49" spans="1:34">
      <c r="B49" s="23"/>
      <c r="D49" s="30"/>
      <c r="E49" s="28"/>
      <c r="F49" s="36"/>
      <c r="G49" s="36"/>
      <c r="I49" s="38"/>
      <c r="K49" s="7"/>
      <c r="N49" s="7"/>
      <c r="O49" s="7"/>
      <c r="P49" s="30"/>
      <c r="Q49" s="159"/>
      <c r="U49" s="159"/>
      <c r="AB49" s="159"/>
      <c r="AD49" s="12"/>
      <c r="AE49" s="424"/>
      <c r="AF49" s="425"/>
      <c r="AG49" s="93"/>
      <c r="AH49" s="93"/>
    </row>
    <row r="50" spans="1:34" ht="15.75">
      <c r="A50" s="123"/>
      <c r="B50" s="244"/>
      <c r="C50" s="42"/>
      <c r="D50" s="42"/>
      <c r="E50" s="181"/>
      <c r="F50" s="42"/>
      <c r="G50" s="255" t="str">
        <f>ACCUEIL!$D$6</f>
        <v>san siro</v>
      </c>
      <c r="H50" s="42"/>
      <c r="I50" s="1"/>
      <c r="J50" s="360"/>
      <c r="K50" s="42"/>
      <c r="L50" s="44"/>
      <c r="M50" s="38"/>
      <c r="N50" s="207"/>
      <c r="O50" s="42"/>
      <c r="P50" s="42"/>
      <c r="Q50" s="181"/>
      <c r="R50" s="42"/>
      <c r="S50" s="255" t="str">
        <f>ACCUEIL!$D$7</f>
        <v>TERRAIN 2</v>
      </c>
      <c r="T50" s="42"/>
      <c r="U50" s="1"/>
      <c r="V50" s="360"/>
      <c r="W50" s="3"/>
      <c r="X50" s="4"/>
      <c r="AD50" s="12"/>
      <c r="AE50" s="424"/>
      <c r="AF50" s="425"/>
      <c r="AG50" s="93"/>
      <c r="AH50" s="93"/>
    </row>
    <row r="51" spans="1:34">
      <c r="A51" s="10"/>
      <c r="B51" s="23"/>
      <c r="C51" s="15"/>
      <c r="D51" s="15"/>
      <c r="E51" s="159"/>
      <c r="F51" s="15"/>
      <c r="G51" s="366" t="s">
        <v>63</v>
      </c>
      <c r="H51" s="15"/>
      <c r="I51" s="8"/>
      <c r="J51" s="15"/>
      <c r="K51" s="15"/>
      <c r="L51" s="98"/>
      <c r="M51" s="38"/>
      <c r="N51" s="245"/>
      <c r="O51" s="15"/>
      <c r="P51" s="15"/>
      <c r="Q51" s="159"/>
      <c r="R51" s="15"/>
      <c r="S51" s="366" t="s">
        <v>2</v>
      </c>
      <c r="T51" s="15"/>
      <c r="U51" s="8"/>
      <c r="V51" s="15"/>
      <c r="X51" s="9"/>
      <c r="AD51" s="12"/>
      <c r="AE51" s="424"/>
      <c r="AF51" s="425"/>
      <c r="AG51" s="93"/>
      <c r="AH51" s="93"/>
    </row>
    <row r="52" spans="1:34">
      <c r="A52" s="10"/>
      <c r="B52" s="23"/>
      <c r="C52" s="15"/>
      <c r="D52" s="15"/>
      <c r="E52" s="159"/>
      <c r="F52" s="15"/>
      <c r="G52" s="40" t="s">
        <v>11</v>
      </c>
      <c r="H52" s="15"/>
      <c r="I52" s="8"/>
      <c r="J52" s="15"/>
      <c r="K52" s="15"/>
      <c r="L52" s="98"/>
      <c r="M52" s="206" t="s">
        <v>12</v>
      </c>
      <c r="N52" s="245"/>
      <c r="O52" s="15"/>
      <c r="P52" s="15"/>
      <c r="Q52" s="159"/>
      <c r="R52" s="15"/>
      <c r="S52" s="40" t="s">
        <v>11</v>
      </c>
      <c r="T52" s="15"/>
      <c r="U52" s="8"/>
      <c r="V52" s="15"/>
      <c r="X52" s="9"/>
      <c r="AD52" s="12"/>
      <c r="AE52" s="424"/>
      <c r="AF52" s="425"/>
      <c r="AG52" s="93"/>
      <c r="AH52" s="93"/>
    </row>
    <row r="53" spans="1:34" ht="25.5" customHeight="1">
      <c r="A53" s="10"/>
      <c r="B53" s="235">
        <v>1</v>
      </c>
      <c r="C53" s="102" t="s">
        <v>20</v>
      </c>
      <c r="D53" s="103" t="str">
        <f>D44</f>
        <v>AA</v>
      </c>
      <c r="E53" s="740"/>
      <c r="F53" s="104"/>
      <c r="G53" s="105" t="s">
        <v>13</v>
      </c>
      <c r="H53" s="104"/>
      <c r="I53" s="740"/>
      <c r="J53" s="103" t="str">
        <f>J44</f>
        <v>BB</v>
      </c>
      <c r="K53" s="102" t="s">
        <v>29</v>
      </c>
      <c r="L53" s="98"/>
      <c r="M53" s="755">
        <f>ACCUEIL!$B$9</f>
        <v>1.5833333333333299</v>
      </c>
      <c r="N53" s="235">
        <v>2</v>
      </c>
      <c r="O53" s="102" t="s">
        <v>21</v>
      </c>
      <c r="P53" s="103" t="str">
        <f>D45</f>
        <v>CC</v>
      </c>
      <c r="Q53" s="740"/>
      <c r="R53" s="104"/>
      <c r="S53" s="105" t="s">
        <v>13</v>
      </c>
      <c r="T53" s="104"/>
      <c r="U53" s="740"/>
      <c r="V53" s="103" t="str">
        <f>J45</f>
        <v>DD</v>
      </c>
      <c r="W53" s="102" t="s">
        <v>30</v>
      </c>
      <c r="X53" s="9"/>
      <c r="AD53" s="643"/>
      <c r="AE53" s="643"/>
      <c r="AF53" s="643"/>
      <c r="AG53" s="93"/>
      <c r="AH53" s="93"/>
    </row>
    <row r="54" spans="1:34" ht="25.5" hidden="1" customHeight="1">
      <c r="A54" s="10"/>
      <c r="B54" s="235"/>
      <c r="C54" s="102"/>
      <c r="D54" s="815" t="s">
        <v>290</v>
      </c>
      <c r="E54" s="740"/>
      <c r="F54" s="104"/>
      <c r="G54" s="105"/>
      <c r="H54" s="104"/>
      <c r="I54" s="740"/>
      <c r="J54" s="815" t="s">
        <v>290</v>
      </c>
      <c r="K54" s="102"/>
      <c r="L54" s="98"/>
      <c r="M54" s="755"/>
      <c r="N54" s="235"/>
      <c r="O54" s="102"/>
      <c r="P54" s="815" t="s">
        <v>290</v>
      </c>
      <c r="Q54" s="740"/>
      <c r="R54" s="104"/>
      <c r="S54" s="105"/>
      <c r="T54" s="104"/>
      <c r="U54" s="740"/>
      <c r="V54" s="815" t="s">
        <v>290</v>
      </c>
      <c r="W54" s="102"/>
      <c r="X54" s="9"/>
      <c r="AD54" s="643"/>
      <c r="AE54" s="643"/>
      <c r="AF54" s="643"/>
      <c r="AG54" s="93"/>
      <c r="AH54" s="93"/>
    </row>
    <row r="55" spans="1:34" ht="25.5" customHeight="1">
      <c r="A55" s="10"/>
      <c r="B55" s="235">
        <v>3</v>
      </c>
      <c r="C55" s="102" t="s">
        <v>60</v>
      </c>
      <c r="D55" s="103" t="str">
        <f>D46</f>
        <v>EE</v>
      </c>
      <c r="E55" s="740"/>
      <c r="F55" s="104"/>
      <c r="G55" s="105" t="s">
        <v>13</v>
      </c>
      <c r="H55" s="104"/>
      <c r="I55" s="740"/>
      <c r="J55" s="103" t="str">
        <f>J46</f>
        <v>FF</v>
      </c>
      <c r="K55" s="102" t="s">
        <v>22</v>
      </c>
      <c r="L55" s="98"/>
      <c r="M55" s="755">
        <f>M53+ACCUEIL!$B$10</f>
        <v>1.5972222222222201</v>
      </c>
      <c r="N55" s="235">
        <v>4</v>
      </c>
      <c r="O55" s="102" t="s">
        <v>80</v>
      </c>
      <c r="P55" s="103" t="str">
        <f>D47</f>
        <v>GG</v>
      </c>
      <c r="Q55" s="740"/>
      <c r="R55" s="104"/>
      <c r="S55" s="105" t="s">
        <v>13</v>
      </c>
      <c r="T55" s="104"/>
      <c r="U55" s="740"/>
      <c r="V55" s="103" t="str">
        <f>J47</f>
        <v>HH</v>
      </c>
      <c r="W55" s="102" t="s">
        <v>23</v>
      </c>
      <c r="X55" s="9"/>
      <c r="AD55" s="12"/>
      <c r="AE55" s="424"/>
      <c r="AF55" s="425"/>
      <c r="AG55" s="93"/>
      <c r="AH55" s="93"/>
    </row>
    <row r="56" spans="1:34" ht="25.5" hidden="1" customHeight="1">
      <c r="A56" s="10"/>
      <c r="B56" s="235"/>
      <c r="C56" s="102"/>
      <c r="D56" s="815" t="s">
        <v>290</v>
      </c>
      <c r="E56" s="740"/>
      <c r="F56" s="104"/>
      <c r="G56" s="105"/>
      <c r="H56" s="104"/>
      <c r="I56" s="740"/>
      <c r="J56" s="815" t="s">
        <v>290</v>
      </c>
      <c r="K56" s="102"/>
      <c r="L56" s="98"/>
      <c r="M56" s="755"/>
      <c r="N56" s="235"/>
      <c r="O56" s="102"/>
      <c r="P56" s="815" t="s">
        <v>290</v>
      </c>
      <c r="Q56" s="740"/>
      <c r="R56" s="104"/>
      <c r="S56" s="105"/>
      <c r="T56" s="104"/>
      <c r="U56" s="740"/>
      <c r="V56" s="815" t="s">
        <v>290</v>
      </c>
      <c r="W56" s="102"/>
      <c r="X56" s="9"/>
      <c r="AD56" s="12"/>
      <c r="AE56" s="424"/>
      <c r="AF56" s="425"/>
      <c r="AG56" s="93"/>
      <c r="AH56" s="93"/>
    </row>
    <row r="57" spans="1:34">
      <c r="A57" s="10"/>
      <c r="B57" s="70">
        <v>5</v>
      </c>
      <c r="C57" s="172"/>
      <c r="D57" s="218" t="s">
        <v>44</v>
      </c>
      <c r="E57" s="293"/>
      <c r="F57" s="218"/>
      <c r="G57" s="218"/>
      <c r="H57" s="218"/>
      <c r="I57" s="293"/>
      <c r="J57" s="218" t="s">
        <v>45</v>
      </c>
      <c r="K57" s="112"/>
      <c r="L57" s="98"/>
      <c r="M57" s="759"/>
      <c r="N57" s="101"/>
      <c r="O57" s="367"/>
      <c r="P57" s="224"/>
      <c r="Q57" s="252"/>
      <c r="R57" s="224"/>
      <c r="S57" s="224"/>
      <c r="T57" s="224"/>
      <c r="U57" s="252"/>
      <c r="V57" s="224"/>
      <c r="W57" s="368"/>
      <c r="X57" s="9"/>
      <c r="AD57" s="12"/>
      <c r="AE57" s="424"/>
      <c r="AF57" s="425"/>
      <c r="AG57" s="93"/>
      <c r="AH57" s="93"/>
    </row>
    <row r="58" spans="1:34" ht="25.5" customHeight="1">
      <c r="A58" s="10"/>
      <c r="B58" s="102"/>
      <c r="C58" s="169"/>
      <c r="D58" s="585">
        <f>GL(I53,E53,D53,J53,I54,E54)</f>
        <v>0</v>
      </c>
      <c r="E58" s="740"/>
      <c r="F58" s="104"/>
      <c r="G58" s="105" t="s">
        <v>13</v>
      </c>
      <c r="H58" s="104"/>
      <c r="I58" s="740"/>
      <c r="J58" s="585">
        <f>GL(U53,Q53,P53,V53,U54,Q54)</f>
        <v>0</v>
      </c>
      <c r="K58" s="106"/>
      <c r="L58" s="98"/>
      <c r="M58" s="755">
        <f>M55+ACCUEIL!$B$10</f>
        <v>1.6111111111111101</v>
      </c>
      <c r="N58" s="101"/>
      <c r="O58" s="576" t="s">
        <v>3</v>
      </c>
      <c r="P58" s="561" t="str">
        <f>P44</f>
        <v>A</v>
      </c>
      <c r="Q58" s="802"/>
      <c r="R58" s="822"/>
      <c r="S58" s="823" t="s">
        <v>13</v>
      </c>
      <c r="T58" s="822"/>
      <c r="U58" s="802"/>
      <c r="V58" s="824" t="str">
        <f>P45</f>
        <v>B</v>
      </c>
      <c r="W58" s="576" t="s">
        <v>4</v>
      </c>
      <c r="X58" s="9"/>
      <c r="AD58" s="12"/>
      <c r="AE58" s="424"/>
      <c r="AF58" s="425"/>
      <c r="AG58" s="93"/>
      <c r="AH58" s="93"/>
    </row>
    <row r="59" spans="1:34" ht="25.5" hidden="1" customHeight="1">
      <c r="A59" s="10"/>
      <c r="B59" s="235"/>
      <c r="C59" s="102"/>
      <c r="D59" s="815" t="s">
        <v>290</v>
      </c>
      <c r="E59" s="740"/>
      <c r="F59" s="104"/>
      <c r="G59" s="105"/>
      <c r="H59" s="104"/>
      <c r="I59" s="740"/>
      <c r="J59" s="815" t="s">
        <v>290</v>
      </c>
      <c r="K59" s="102"/>
      <c r="L59" s="98"/>
      <c r="M59" s="755"/>
      <c r="N59" s="101"/>
      <c r="O59" s="806"/>
      <c r="P59" s="829"/>
      <c r="Q59" s="808"/>
      <c r="R59" s="830"/>
      <c r="S59" s="831"/>
      <c r="T59" s="830"/>
      <c r="U59" s="808"/>
      <c r="V59" s="829"/>
      <c r="W59" s="811"/>
      <c r="X59" s="9"/>
      <c r="AD59" s="12"/>
      <c r="AE59" s="424"/>
      <c r="AF59" s="425"/>
      <c r="AG59" s="93"/>
      <c r="AH59" s="93"/>
    </row>
    <row r="60" spans="1:34">
      <c r="A60" s="10"/>
      <c r="B60" s="70" t="s">
        <v>5</v>
      </c>
      <c r="C60" s="68"/>
      <c r="D60" s="218" t="s">
        <v>46</v>
      </c>
      <c r="E60" s="293"/>
      <c r="F60" s="218"/>
      <c r="G60" s="218"/>
      <c r="H60" s="218"/>
      <c r="I60" s="293"/>
      <c r="J60" s="218" t="s">
        <v>47</v>
      </c>
      <c r="K60" s="112"/>
      <c r="L60" s="98"/>
      <c r="M60" s="759"/>
      <c r="N60" s="101"/>
      <c r="O60" s="825"/>
      <c r="P60" s="826"/>
      <c r="Q60" s="827"/>
      <c r="R60" s="826"/>
      <c r="S60" s="826"/>
      <c r="T60" s="826"/>
      <c r="U60" s="827"/>
      <c r="V60" s="826"/>
      <c r="W60" s="828"/>
      <c r="X60" s="9"/>
      <c r="AD60" s="12"/>
      <c r="AE60" s="424"/>
      <c r="AF60" s="425"/>
      <c r="AG60" s="93"/>
      <c r="AH60" s="93"/>
    </row>
    <row r="61" spans="1:34" ht="25.5" customHeight="1">
      <c r="A61" s="10"/>
      <c r="B61" s="301"/>
      <c r="C61" s="169"/>
      <c r="D61" s="585">
        <f>GL(I55,E55,D55,J55,I56,E56)</f>
        <v>0</v>
      </c>
      <c r="E61" s="740"/>
      <c r="F61" s="104"/>
      <c r="G61" s="105" t="s">
        <v>13</v>
      </c>
      <c r="H61" s="104"/>
      <c r="I61" s="740"/>
      <c r="J61" s="585">
        <f>GL(U55,Q55,P55,V55,U56,Q56)</f>
        <v>0</v>
      </c>
      <c r="K61" s="106"/>
      <c r="L61" s="98"/>
      <c r="M61" s="755">
        <f>M58+ACCUEIL!$B$10</f>
        <v>1.625</v>
      </c>
      <c r="N61" s="10"/>
      <c r="O61" s="266" t="s">
        <v>7</v>
      </c>
      <c r="P61" s="108" t="str">
        <f>V44</f>
        <v>E</v>
      </c>
      <c r="Q61" s="740"/>
      <c r="R61" s="104"/>
      <c r="S61" s="105" t="s">
        <v>13</v>
      </c>
      <c r="T61" s="104"/>
      <c r="U61" s="740"/>
      <c r="V61" s="108" t="str">
        <f>V45</f>
        <v>F</v>
      </c>
      <c r="W61" s="16" t="s">
        <v>8</v>
      </c>
      <c r="X61" s="9"/>
      <c r="AD61" s="72"/>
      <c r="AE61" s="39"/>
      <c r="AF61" s="203"/>
      <c r="AG61" s="93"/>
      <c r="AH61" s="93"/>
    </row>
    <row r="62" spans="1:34" ht="25.5" hidden="1" customHeight="1">
      <c r="A62" s="10"/>
      <c r="B62" s="235"/>
      <c r="C62" s="102"/>
      <c r="D62" s="815" t="s">
        <v>290</v>
      </c>
      <c r="E62" s="740"/>
      <c r="F62" s="104"/>
      <c r="G62" s="105"/>
      <c r="H62" s="104"/>
      <c r="I62" s="740"/>
      <c r="J62" s="815" t="s">
        <v>290</v>
      </c>
      <c r="K62" s="102"/>
      <c r="L62" s="98"/>
      <c r="M62" s="755"/>
      <c r="N62" s="10"/>
      <c r="O62" s="806"/>
      <c r="P62" s="829"/>
      <c r="Q62" s="808"/>
      <c r="R62" s="830"/>
      <c r="S62" s="831"/>
      <c r="T62" s="830"/>
      <c r="U62" s="808"/>
      <c r="V62" s="829"/>
      <c r="W62" s="811"/>
      <c r="X62" s="9"/>
      <c r="AD62" s="72"/>
      <c r="AE62" s="39"/>
      <c r="AF62" s="203"/>
    </row>
    <row r="63" spans="1:34">
      <c r="A63" s="10"/>
      <c r="B63" s="211"/>
      <c r="C63" s="156"/>
      <c r="E63" s="319"/>
      <c r="G63" s="369" t="s">
        <v>28</v>
      </c>
      <c r="I63" s="319"/>
      <c r="K63" s="93"/>
      <c r="L63" s="98"/>
      <c r="M63" s="759"/>
      <c r="N63" s="10"/>
      <c r="S63" s="369" t="s">
        <v>28</v>
      </c>
      <c r="X63" s="9"/>
    </row>
    <row r="64" spans="1:34">
      <c r="A64" s="10"/>
      <c r="B64" s="16">
        <v>7</v>
      </c>
      <c r="C64" s="250"/>
      <c r="D64" s="218" t="s">
        <v>71</v>
      </c>
      <c r="E64" s="293"/>
      <c r="F64" s="218"/>
      <c r="G64" s="218"/>
      <c r="H64" s="218"/>
      <c r="I64" s="293"/>
      <c r="J64" s="218" t="s">
        <v>72</v>
      </c>
      <c r="K64" s="112"/>
      <c r="L64" s="98"/>
      <c r="M64" s="768"/>
      <c r="N64" s="16">
        <v>8</v>
      </c>
      <c r="O64" s="68"/>
      <c r="P64" s="218" t="s">
        <v>77</v>
      </c>
      <c r="Q64" s="293"/>
      <c r="R64" s="218"/>
      <c r="S64" s="218"/>
      <c r="T64" s="218"/>
      <c r="U64" s="293"/>
      <c r="V64" s="218" t="s">
        <v>78</v>
      </c>
      <c r="W64" s="112"/>
      <c r="X64" s="9"/>
    </row>
    <row r="65" spans="1:37" ht="25.5" customHeight="1">
      <c r="A65" s="328"/>
      <c r="B65" s="70" t="s">
        <v>66</v>
      </c>
      <c r="C65" s="251"/>
      <c r="D65" s="114"/>
      <c r="E65" s="740"/>
      <c r="F65" s="104"/>
      <c r="G65" s="105" t="s">
        <v>13</v>
      </c>
      <c r="H65" s="104"/>
      <c r="I65" s="740"/>
      <c r="J65" s="221"/>
      <c r="K65" s="106"/>
      <c r="L65" s="371"/>
      <c r="M65" s="755">
        <f>M61+ACCUEIL!$B$10</f>
        <v>1.6388888888888899</v>
      </c>
      <c r="N65" s="70" t="s">
        <v>69</v>
      </c>
      <c r="O65" s="251"/>
      <c r="P65" s="114"/>
      <c r="Q65" s="740"/>
      <c r="R65" s="104"/>
      <c r="S65" s="105" t="s">
        <v>13</v>
      </c>
      <c r="T65" s="104"/>
      <c r="U65" s="740"/>
      <c r="V65" s="221"/>
      <c r="W65" s="106"/>
      <c r="X65" s="9"/>
    </row>
    <row r="66" spans="1:37" ht="25.5" hidden="1" customHeight="1">
      <c r="A66" s="328"/>
      <c r="B66" s="235"/>
      <c r="C66" s="102"/>
      <c r="D66" s="815" t="s">
        <v>290</v>
      </c>
      <c r="E66" s="740"/>
      <c r="F66" s="104"/>
      <c r="G66" s="105"/>
      <c r="H66" s="104"/>
      <c r="I66" s="740"/>
      <c r="J66" s="815" t="s">
        <v>290</v>
      </c>
      <c r="K66" s="102"/>
      <c r="L66" s="371"/>
      <c r="M66" s="755"/>
      <c r="N66" s="235"/>
      <c r="O66" s="102"/>
      <c r="P66" s="815" t="s">
        <v>290</v>
      </c>
      <c r="Q66" s="740"/>
      <c r="R66" s="104"/>
      <c r="S66" s="105"/>
      <c r="T66" s="104"/>
      <c r="U66" s="740"/>
      <c r="V66" s="815" t="s">
        <v>290</v>
      </c>
      <c r="W66" s="102"/>
      <c r="X66" s="9"/>
    </row>
    <row r="67" spans="1:37">
      <c r="A67" s="217"/>
      <c r="B67" s="16">
        <v>9</v>
      </c>
      <c r="C67" s="250"/>
      <c r="D67" s="218" t="s">
        <v>75</v>
      </c>
      <c r="E67" s="80"/>
      <c r="F67" s="189"/>
      <c r="G67" s="189"/>
      <c r="H67" s="189"/>
      <c r="I67" s="80"/>
      <c r="J67" s="218" t="s">
        <v>76</v>
      </c>
      <c r="K67" s="112"/>
      <c r="L67" s="107"/>
      <c r="M67" s="769"/>
      <c r="N67" s="10"/>
      <c r="O67" s="367"/>
      <c r="P67" s="224"/>
      <c r="Q67" s="252"/>
      <c r="R67" s="224"/>
      <c r="S67" s="224"/>
      <c r="T67" s="224"/>
      <c r="U67" s="252"/>
      <c r="V67" s="224"/>
      <c r="W67" s="368"/>
      <c r="X67" s="9"/>
    </row>
    <row r="68" spans="1:37" ht="25.5" customHeight="1">
      <c r="A68" s="10"/>
      <c r="B68" s="16"/>
      <c r="C68" s="251"/>
      <c r="D68" s="585">
        <f>GL(I58,E58,D58,J58,I59,E59)</f>
        <v>0</v>
      </c>
      <c r="E68" s="740"/>
      <c r="F68" s="104"/>
      <c r="G68" s="105" t="s">
        <v>13</v>
      </c>
      <c r="H68" s="104"/>
      <c r="I68" s="740"/>
      <c r="J68" s="585">
        <f>GL(I61,E61,D61,J61,I62,E62)</f>
        <v>0</v>
      </c>
      <c r="K68" s="106"/>
      <c r="L68" s="107"/>
      <c r="M68" s="755">
        <f>M65+ACCUEIL!$B$10</f>
        <v>1.6527777777777799</v>
      </c>
      <c r="N68" s="116"/>
      <c r="O68" s="16" t="s">
        <v>3</v>
      </c>
      <c r="P68" s="87" t="str">
        <f>P44</f>
        <v>A</v>
      </c>
      <c r="Q68" s="740"/>
      <c r="R68" s="104"/>
      <c r="S68" s="105" t="s">
        <v>13</v>
      </c>
      <c r="T68" s="104"/>
      <c r="U68" s="740"/>
      <c r="V68" s="103" t="str">
        <f>P46</f>
        <v>C</v>
      </c>
      <c r="W68" s="16" t="s">
        <v>5</v>
      </c>
      <c r="X68" s="9"/>
    </row>
    <row r="69" spans="1:37" ht="25.5" hidden="1" customHeight="1">
      <c r="A69" s="10"/>
      <c r="B69" s="235"/>
      <c r="C69" s="102"/>
      <c r="D69" s="815" t="s">
        <v>290</v>
      </c>
      <c r="E69" s="740"/>
      <c r="F69" s="104"/>
      <c r="G69" s="105"/>
      <c r="H69" s="104"/>
      <c r="I69" s="740"/>
      <c r="J69" s="815" t="s">
        <v>290</v>
      </c>
      <c r="K69" s="102"/>
      <c r="L69" s="107"/>
      <c r="M69" s="755"/>
      <c r="N69" s="116"/>
      <c r="O69" s="806"/>
      <c r="P69" s="829"/>
      <c r="Q69" s="808"/>
      <c r="R69" s="830"/>
      <c r="S69" s="831"/>
      <c r="T69" s="830"/>
      <c r="U69" s="808"/>
      <c r="V69" s="829"/>
      <c r="W69" s="811"/>
      <c r="X69" s="9"/>
    </row>
    <row r="70" spans="1:37">
      <c r="A70" s="10"/>
      <c r="B70" s="70">
        <v>10</v>
      </c>
      <c r="C70" s="250"/>
      <c r="D70" s="218" t="s">
        <v>73</v>
      </c>
      <c r="E70" s="293"/>
      <c r="F70" s="218"/>
      <c r="G70" s="218"/>
      <c r="H70" s="218"/>
      <c r="I70" s="293"/>
      <c r="J70" s="218" t="s">
        <v>74</v>
      </c>
      <c r="K70" s="112"/>
      <c r="L70" s="107"/>
      <c r="M70" s="769"/>
      <c r="N70" s="116"/>
      <c r="O70" s="367"/>
      <c r="P70" s="224"/>
      <c r="Q70" s="252"/>
      <c r="R70" s="224"/>
      <c r="S70" s="224"/>
      <c r="T70" s="224"/>
      <c r="U70" s="252"/>
      <c r="V70" s="224"/>
      <c r="W70" s="368"/>
      <c r="X70" s="9"/>
      <c r="AC70" s="23"/>
      <c r="AE70" s="319"/>
      <c r="AI70" s="319"/>
      <c r="AK70" s="23"/>
    </row>
    <row r="71" spans="1:37" ht="25.5" customHeight="1">
      <c r="A71" s="10"/>
      <c r="B71" s="275"/>
      <c r="C71" s="169"/>
      <c r="D71" s="585">
        <f>GL(E58,I58,D58,J58,E59,I59)</f>
        <v>0</v>
      </c>
      <c r="E71" s="740"/>
      <c r="F71" s="104"/>
      <c r="G71" s="105" t="s">
        <v>13</v>
      </c>
      <c r="H71" s="104"/>
      <c r="I71" s="740"/>
      <c r="J71" s="585">
        <f>GL(E61,I61,D61,J61,E62,I62)</f>
        <v>0</v>
      </c>
      <c r="K71" s="106"/>
      <c r="L71" s="9"/>
      <c r="M71" s="755">
        <f>M68+ACCUEIL!$B$10</f>
        <v>1.6666666666666701</v>
      </c>
      <c r="N71" s="116"/>
      <c r="O71" s="266" t="s">
        <v>7</v>
      </c>
      <c r="P71" s="108" t="str">
        <f>V44</f>
        <v>E</v>
      </c>
      <c r="Q71" s="740"/>
      <c r="R71" s="104"/>
      <c r="S71" s="105" t="s">
        <v>13</v>
      </c>
      <c r="T71" s="104"/>
      <c r="U71" s="740"/>
      <c r="V71" s="108" t="str">
        <f>V47</f>
        <v>H</v>
      </c>
      <c r="W71" s="275" t="s">
        <v>10</v>
      </c>
      <c r="X71" s="9"/>
    </row>
    <row r="72" spans="1:37" ht="25.5" hidden="1" customHeight="1">
      <c r="A72" s="10"/>
      <c r="B72" s="235"/>
      <c r="C72" s="102"/>
      <c r="D72" s="815" t="s">
        <v>290</v>
      </c>
      <c r="E72" s="740"/>
      <c r="F72" s="104"/>
      <c r="G72" s="105"/>
      <c r="H72" s="104"/>
      <c r="I72" s="740"/>
      <c r="J72" s="815" t="s">
        <v>290</v>
      </c>
      <c r="K72" s="102"/>
      <c r="L72" s="9"/>
      <c r="M72" s="755"/>
      <c r="N72" s="116"/>
      <c r="O72" s="806"/>
      <c r="P72" s="829"/>
      <c r="Q72" s="808"/>
      <c r="R72" s="830"/>
      <c r="S72" s="831"/>
      <c r="T72" s="830"/>
      <c r="U72" s="808"/>
      <c r="V72" s="829"/>
      <c r="W72" s="811"/>
      <c r="X72" s="9"/>
    </row>
    <row r="73" spans="1:37">
      <c r="A73" s="10"/>
      <c r="B73" s="130">
        <v>11</v>
      </c>
      <c r="C73" s="190"/>
      <c r="D73" s="347" t="s">
        <v>31</v>
      </c>
      <c r="E73" s="80"/>
      <c r="F73" s="213"/>
      <c r="G73" s="81"/>
      <c r="H73" s="189"/>
      <c r="I73" s="80"/>
      <c r="J73" s="347" t="s">
        <v>32</v>
      </c>
      <c r="K73" s="112"/>
      <c r="L73" s="9"/>
      <c r="M73" s="769"/>
      <c r="N73" s="10"/>
      <c r="O73" s="367"/>
      <c r="P73" s="224"/>
      <c r="Q73" s="252"/>
      <c r="R73" s="224"/>
      <c r="S73" s="224"/>
      <c r="T73" s="224"/>
      <c r="U73" s="252"/>
      <c r="V73" s="224"/>
      <c r="W73" s="368"/>
      <c r="X73" s="9"/>
    </row>
    <row r="74" spans="1:37" ht="25.5" customHeight="1">
      <c r="A74" s="10"/>
      <c r="B74" s="16"/>
      <c r="C74" s="110"/>
      <c r="D74" s="585">
        <f>GL(I65,E65,D65,J65,I66,E66)</f>
        <v>0</v>
      </c>
      <c r="E74" s="740"/>
      <c r="F74" s="104"/>
      <c r="G74" s="105" t="s">
        <v>13</v>
      </c>
      <c r="H74" s="104"/>
      <c r="I74" s="740"/>
      <c r="J74" s="585">
        <f>GL(U65,Q65,P65,V65,U66,Q66)</f>
        <v>0</v>
      </c>
      <c r="K74" s="112"/>
      <c r="L74" s="9"/>
      <c r="M74" s="755">
        <f>M71+ACCUEIL!$B$10</f>
        <v>1.68055555555556</v>
      </c>
      <c r="N74" s="10"/>
      <c r="O74" s="275" t="s">
        <v>3</v>
      </c>
      <c r="P74" s="373" t="str">
        <f>P44</f>
        <v>A</v>
      </c>
      <c r="Q74" s="740"/>
      <c r="R74" s="333"/>
      <c r="S74" s="208" t="s">
        <v>13</v>
      </c>
      <c r="T74" s="333"/>
      <c r="U74" s="740"/>
      <c r="V74" s="266" t="str">
        <f>P47</f>
        <v>D</v>
      </c>
      <c r="W74" s="275" t="s">
        <v>6</v>
      </c>
      <c r="X74" s="9"/>
    </row>
    <row r="75" spans="1:37" ht="25.5" hidden="1" customHeight="1">
      <c r="A75" s="10"/>
      <c r="B75" s="235"/>
      <c r="C75" s="102"/>
      <c r="D75" s="815" t="s">
        <v>290</v>
      </c>
      <c r="E75" s="740"/>
      <c r="F75" s="104"/>
      <c r="G75" s="105"/>
      <c r="H75" s="104"/>
      <c r="I75" s="740"/>
      <c r="J75" s="815" t="s">
        <v>290</v>
      </c>
      <c r="K75" s="102"/>
      <c r="L75" s="9"/>
      <c r="M75" s="755"/>
      <c r="N75" s="10"/>
      <c r="O75" s="806"/>
      <c r="P75" s="829"/>
      <c r="Q75" s="808"/>
      <c r="R75" s="830"/>
      <c r="S75" s="831"/>
      <c r="T75" s="830"/>
      <c r="U75" s="808"/>
      <c r="V75" s="829"/>
      <c r="W75" s="811"/>
      <c r="X75" s="9"/>
    </row>
    <row r="76" spans="1:37">
      <c r="A76" s="10"/>
      <c r="B76" s="16"/>
      <c r="C76" s="140"/>
      <c r="D76" s="3"/>
      <c r="E76" s="319"/>
      <c r="F76" s="3"/>
      <c r="G76" s="374" t="s">
        <v>33</v>
      </c>
      <c r="H76" s="3"/>
      <c r="I76" s="216"/>
      <c r="J76" s="3"/>
      <c r="K76" s="4"/>
      <c r="L76" s="9"/>
      <c r="M76" s="769"/>
      <c r="N76" s="10"/>
      <c r="O76" s="367"/>
      <c r="P76" s="224"/>
      <c r="Q76" s="252"/>
      <c r="R76" s="224"/>
      <c r="S76" s="224"/>
      <c r="T76" s="224"/>
      <c r="U76" s="252"/>
      <c r="V76" s="224"/>
      <c r="W76" s="368"/>
      <c r="X76" s="9"/>
      <c r="AE76" s="159"/>
      <c r="AI76" s="159"/>
    </row>
    <row r="77" spans="1:37" ht="25.5" customHeight="1">
      <c r="A77" s="328"/>
      <c r="B77" s="16" t="s">
        <v>8</v>
      </c>
      <c r="C77" s="169"/>
      <c r="D77" s="585">
        <f>GL(E65,I65,D65,J65,E66,I66)</f>
        <v>0</v>
      </c>
      <c r="E77" s="740"/>
      <c r="F77" s="104"/>
      <c r="G77" s="105" t="s">
        <v>13</v>
      </c>
      <c r="H77" s="104"/>
      <c r="I77" s="740"/>
      <c r="J77" s="585">
        <f>GL(Q65,U65,P65,V65,Q66,U66)</f>
        <v>0</v>
      </c>
      <c r="K77" s="106"/>
      <c r="L77" s="100"/>
      <c r="M77" s="755">
        <f>M74+ACCUEIL!$B$10</f>
        <v>1.69444444444445</v>
      </c>
      <c r="N77" s="10"/>
      <c r="O77" s="266" t="s">
        <v>7</v>
      </c>
      <c r="P77" s="108" t="str">
        <f>V44</f>
        <v>E</v>
      </c>
      <c r="Q77" s="740"/>
      <c r="R77" s="104"/>
      <c r="S77" s="105" t="s">
        <v>13</v>
      </c>
      <c r="T77" s="104"/>
      <c r="U77" s="740"/>
      <c r="V77" s="108" t="str">
        <f>V46</f>
        <v>G</v>
      </c>
      <c r="W77" s="16" t="s">
        <v>9</v>
      </c>
      <c r="X77" s="9"/>
    </row>
    <row r="78" spans="1:37" ht="25.5" hidden="1" customHeight="1">
      <c r="A78" s="328"/>
      <c r="B78" s="235"/>
      <c r="C78" s="102"/>
      <c r="D78" s="815" t="s">
        <v>290</v>
      </c>
      <c r="E78" s="740"/>
      <c r="F78" s="104"/>
      <c r="G78" s="105"/>
      <c r="H78" s="104"/>
      <c r="I78" s="740"/>
      <c r="J78" s="815" t="s">
        <v>290</v>
      </c>
      <c r="K78" s="102"/>
      <c r="L78" s="100"/>
      <c r="M78" s="755"/>
      <c r="N78" s="10"/>
      <c r="O78" s="806"/>
      <c r="P78" s="829"/>
      <c r="Q78" s="808"/>
      <c r="R78" s="830"/>
      <c r="S78" s="831"/>
      <c r="T78" s="830"/>
      <c r="U78" s="808"/>
      <c r="V78" s="829"/>
      <c r="W78" s="811"/>
      <c r="X78" s="9"/>
    </row>
    <row r="79" spans="1:37">
      <c r="A79" s="10"/>
      <c r="B79" s="93"/>
      <c r="C79" s="93"/>
      <c r="D79" s="93"/>
      <c r="E79" s="76"/>
      <c r="F79" s="93"/>
      <c r="G79" s="93"/>
      <c r="H79" s="93"/>
      <c r="I79" s="76"/>
      <c r="J79" s="93"/>
      <c r="K79" s="93"/>
      <c r="L79" s="9"/>
      <c r="N79" s="10"/>
      <c r="X79" s="9"/>
      <c r="AE79" s="159"/>
      <c r="AI79" s="159"/>
    </row>
    <row r="80" spans="1:37" ht="15.75">
      <c r="A80" s="10"/>
      <c r="B80" s="93"/>
      <c r="C80" s="93"/>
      <c r="D80" s="93"/>
      <c r="E80" s="76"/>
      <c r="F80" s="93"/>
      <c r="G80" s="616" t="str">
        <f>ACCUEIL!$D$8</f>
        <v>TERRAIN 3</v>
      </c>
      <c r="H80" s="93"/>
      <c r="I80" s="76"/>
      <c r="J80" s="93"/>
      <c r="K80" s="93"/>
      <c r="L80" s="9"/>
      <c r="M80" s="206" t="s">
        <v>12</v>
      </c>
      <c r="N80" s="10"/>
      <c r="S80" s="447" t="str">
        <f>ACCUEIL!$D$9</f>
        <v>TERRAIN 4</v>
      </c>
      <c r="X80" s="9"/>
    </row>
    <row r="81" spans="1:29" ht="25.5" customHeight="1">
      <c r="A81" s="10"/>
      <c r="B81" s="93"/>
      <c r="C81" s="266" t="s">
        <v>58</v>
      </c>
      <c r="D81" s="108" t="str">
        <f>AA44</f>
        <v>M</v>
      </c>
      <c r="E81" s="740"/>
      <c r="F81" s="104"/>
      <c r="G81" s="599" t="s">
        <v>13</v>
      </c>
      <c r="H81" s="104"/>
      <c r="I81" s="740"/>
      <c r="J81" s="108" t="str">
        <f>AA45</f>
        <v>N</v>
      </c>
      <c r="K81" s="16" t="s">
        <v>59</v>
      </c>
      <c r="L81" s="9"/>
      <c r="M81" s="755">
        <f>ACCUEIL!$B$9</f>
        <v>1.5833333333333299</v>
      </c>
      <c r="N81" s="10"/>
      <c r="X81" s="9"/>
    </row>
    <row r="82" spans="1:29" ht="25.5" customHeight="1">
      <c r="A82" s="10"/>
      <c r="B82" s="93"/>
      <c r="C82" s="266" t="s">
        <v>70</v>
      </c>
      <c r="D82" s="108" t="str">
        <f>AA46</f>
        <v>O</v>
      </c>
      <c r="E82" s="740"/>
      <c r="F82" s="104"/>
      <c r="G82" s="105" t="s">
        <v>13</v>
      </c>
      <c r="H82" s="104"/>
      <c r="I82" s="740"/>
      <c r="J82" s="108" t="str">
        <f>AA47</f>
        <v>P</v>
      </c>
      <c r="K82" s="16" t="s">
        <v>83</v>
      </c>
      <c r="L82" s="9"/>
      <c r="M82" s="755">
        <f>M81+ACCUEIL!$B$11</f>
        <v>1.5902777777777699</v>
      </c>
      <c r="N82" s="10"/>
      <c r="X82" s="9"/>
    </row>
    <row r="83" spans="1:29" ht="25.5" customHeight="1">
      <c r="A83" s="10"/>
      <c r="B83" s="93"/>
      <c r="C83" s="266" t="s">
        <v>58</v>
      </c>
      <c r="D83" s="108" t="str">
        <f>AA44</f>
        <v>M</v>
      </c>
      <c r="E83" s="740"/>
      <c r="F83" s="104"/>
      <c r="G83" s="105" t="s">
        <v>13</v>
      </c>
      <c r="H83" s="104"/>
      <c r="I83" s="740"/>
      <c r="J83" s="108" t="str">
        <f>AA48</f>
        <v>Q</v>
      </c>
      <c r="K83" s="16" t="s">
        <v>87</v>
      </c>
      <c r="L83" s="9"/>
      <c r="M83" s="755">
        <f>M82+ACCUEIL!$B$11</f>
        <v>1.5972222222222101</v>
      </c>
      <c r="N83" s="10"/>
      <c r="X83" s="9"/>
    </row>
    <row r="84" spans="1:29" ht="25.5" customHeight="1">
      <c r="A84" s="10"/>
      <c r="B84" s="93"/>
      <c r="C84" s="266" t="s">
        <v>59</v>
      </c>
      <c r="D84" s="108" t="str">
        <f>AA45</f>
        <v>N</v>
      </c>
      <c r="E84" s="740"/>
      <c r="F84" s="104"/>
      <c r="G84" s="105" t="s">
        <v>13</v>
      </c>
      <c r="H84" s="104"/>
      <c r="I84" s="740"/>
      <c r="J84" s="108" t="str">
        <f>AA46</f>
        <v>O</v>
      </c>
      <c r="K84" s="16" t="s">
        <v>70</v>
      </c>
      <c r="L84" s="9"/>
      <c r="M84" s="755">
        <f>M83+ACCUEIL!$B$11</f>
        <v>1.6041666666666501</v>
      </c>
      <c r="N84" s="10"/>
      <c r="O84" s="16" t="s">
        <v>5</v>
      </c>
      <c r="P84" s="117" t="str">
        <f>P46</f>
        <v>C</v>
      </c>
      <c r="Q84" s="740"/>
      <c r="R84" s="104"/>
      <c r="S84" s="105" t="s">
        <v>13</v>
      </c>
      <c r="T84" s="104"/>
      <c r="U84" s="740"/>
      <c r="V84" s="103" t="str">
        <f>P47</f>
        <v>D</v>
      </c>
      <c r="W84" s="16" t="s">
        <v>6</v>
      </c>
      <c r="X84" s="9"/>
    </row>
    <row r="85" spans="1:29" ht="25.5" customHeight="1">
      <c r="A85" s="10"/>
      <c r="B85" s="93"/>
      <c r="C85" s="84" t="s">
        <v>87</v>
      </c>
      <c r="D85" s="108" t="str">
        <f>AA48</f>
        <v>Q</v>
      </c>
      <c r="E85" s="740"/>
      <c r="F85" s="104"/>
      <c r="G85" s="105"/>
      <c r="H85" s="104"/>
      <c r="I85" s="740"/>
      <c r="J85" s="108" t="str">
        <f>AA47</f>
        <v>P</v>
      </c>
      <c r="K85" s="70" t="s">
        <v>83</v>
      </c>
      <c r="L85" s="9"/>
      <c r="M85" s="755">
        <f>M84+ACCUEIL!$B$11</f>
        <v>1.6111111111110901</v>
      </c>
      <c r="N85" s="10"/>
      <c r="O85" s="266" t="s">
        <v>9</v>
      </c>
      <c r="P85" s="108" t="str">
        <f>V46</f>
        <v>G</v>
      </c>
      <c r="Q85" s="740"/>
      <c r="R85" s="104"/>
      <c r="S85" s="105" t="s">
        <v>13</v>
      </c>
      <c r="T85" s="104"/>
      <c r="U85" s="740"/>
      <c r="V85" s="108" t="str">
        <f>V47</f>
        <v>H</v>
      </c>
      <c r="W85" s="16" t="s">
        <v>10</v>
      </c>
      <c r="X85" s="9"/>
    </row>
    <row r="86" spans="1:29" ht="25.5" customHeight="1">
      <c r="A86" s="10"/>
      <c r="B86" s="93"/>
      <c r="C86" s="71" t="s">
        <v>58</v>
      </c>
      <c r="D86" s="47" t="str">
        <f>AA44</f>
        <v>M</v>
      </c>
      <c r="E86" s="740"/>
      <c r="F86" s="104"/>
      <c r="G86" s="105" t="s">
        <v>13</v>
      </c>
      <c r="H86" s="104"/>
      <c r="I86" s="740"/>
      <c r="J86" s="47" t="str">
        <f>AA46</f>
        <v>O</v>
      </c>
      <c r="K86" s="71" t="s">
        <v>70</v>
      </c>
      <c r="L86" s="9"/>
      <c r="M86" s="755">
        <f>M85+ACCUEIL!$B$11</f>
        <v>1.61805555555553</v>
      </c>
      <c r="N86" s="10"/>
      <c r="O86" s="367"/>
      <c r="P86" s="224"/>
      <c r="Q86" s="252"/>
      <c r="R86" s="224"/>
      <c r="S86" s="224"/>
      <c r="T86" s="224"/>
      <c r="U86" s="252"/>
      <c r="V86" s="224"/>
      <c r="W86" s="368"/>
      <c r="X86" s="9"/>
    </row>
    <row r="87" spans="1:29" ht="25.5" customHeight="1">
      <c r="A87" s="10"/>
      <c r="B87" s="93"/>
      <c r="C87" s="71" t="s">
        <v>59</v>
      </c>
      <c r="D87" s="47" t="str">
        <f>AA45</f>
        <v>N</v>
      </c>
      <c r="E87" s="740"/>
      <c r="F87" s="104"/>
      <c r="G87" s="105" t="s">
        <v>13</v>
      </c>
      <c r="H87" s="104"/>
      <c r="I87" s="740"/>
      <c r="J87" s="47" t="str">
        <f>AA47</f>
        <v>P</v>
      </c>
      <c r="K87" s="71" t="s">
        <v>83</v>
      </c>
      <c r="L87" s="9"/>
      <c r="M87" s="755">
        <f>M86+ACCUEIL!$B$11</f>
        <v>1.62499999999997</v>
      </c>
      <c r="N87" s="10"/>
      <c r="O87" s="16" t="s">
        <v>4</v>
      </c>
      <c r="P87" s="87" t="str">
        <f>P45</f>
        <v>B</v>
      </c>
      <c r="Q87" s="740"/>
      <c r="R87" s="104"/>
      <c r="S87" s="105" t="s">
        <v>13</v>
      </c>
      <c r="T87" s="104"/>
      <c r="U87" s="740"/>
      <c r="V87" s="103" t="str">
        <f>P47</f>
        <v>D</v>
      </c>
      <c r="W87" s="16" t="s">
        <v>6</v>
      </c>
      <c r="X87" s="9"/>
    </row>
    <row r="88" spans="1:29" ht="25.5" customHeight="1">
      <c r="A88" s="10"/>
      <c r="B88" s="93"/>
      <c r="C88" s="71" t="s">
        <v>70</v>
      </c>
      <c r="D88" s="47" t="str">
        <f>AA46</f>
        <v>O</v>
      </c>
      <c r="E88" s="740"/>
      <c r="F88" s="104"/>
      <c r="G88" s="105" t="s">
        <v>13</v>
      </c>
      <c r="H88" s="104"/>
      <c r="I88" s="740"/>
      <c r="J88" s="47" t="str">
        <f>AA48</f>
        <v>Q</v>
      </c>
      <c r="K88" s="71" t="s">
        <v>87</v>
      </c>
      <c r="L88" s="9"/>
      <c r="M88" s="755">
        <f>M87+ACCUEIL!$B$11</f>
        <v>1.63194444444441</v>
      </c>
      <c r="N88" s="10"/>
      <c r="O88" s="266" t="s">
        <v>8</v>
      </c>
      <c r="P88" s="108" t="str">
        <f>V45</f>
        <v>F</v>
      </c>
      <c r="Q88" s="740"/>
      <c r="R88" s="104"/>
      <c r="S88" s="105" t="s">
        <v>13</v>
      </c>
      <c r="T88" s="104"/>
      <c r="U88" s="740"/>
      <c r="V88" s="108" t="str">
        <f>V46</f>
        <v>G</v>
      </c>
      <c r="W88" s="275" t="s">
        <v>9</v>
      </c>
      <c r="X88" s="9"/>
    </row>
    <row r="89" spans="1:29" ht="25.5" customHeight="1">
      <c r="A89" s="10"/>
      <c r="B89" s="93"/>
      <c r="C89" s="266" t="s">
        <v>83</v>
      </c>
      <c r="D89" s="108" t="str">
        <f>AA47</f>
        <v>P</v>
      </c>
      <c r="E89" s="740"/>
      <c r="F89" s="104"/>
      <c r="G89" s="105" t="s">
        <v>13</v>
      </c>
      <c r="H89" s="104"/>
      <c r="I89" s="740"/>
      <c r="J89" s="108" t="str">
        <f>AA44</f>
        <v>M</v>
      </c>
      <c r="K89" s="16" t="s">
        <v>58</v>
      </c>
      <c r="L89" s="9"/>
      <c r="M89" s="755">
        <f>M88+ACCUEIL!$B$11</f>
        <v>1.63888888888885</v>
      </c>
      <c r="N89" s="10"/>
      <c r="O89" s="275" t="s">
        <v>4</v>
      </c>
      <c r="P89" s="373" t="str">
        <f>P45</f>
        <v>B</v>
      </c>
      <c r="Q89" s="740"/>
      <c r="R89" s="104"/>
      <c r="S89" s="105" t="s">
        <v>13</v>
      </c>
      <c r="T89" s="104"/>
      <c r="U89" s="740"/>
      <c r="V89" s="266" t="str">
        <f>P46</f>
        <v>C</v>
      </c>
      <c r="W89" s="275" t="s">
        <v>5</v>
      </c>
      <c r="X89" s="9"/>
    </row>
    <row r="90" spans="1:29" ht="25.5" customHeight="1">
      <c r="A90" s="10"/>
      <c r="B90" s="93"/>
      <c r="C90" s="71" t="s">
        <v>87</v>
      </c>
      <c r="D90" s="47" t="str">
        <f>AA48</f>
        <v>Q</v>
      </c>
      <c r="E90" s="740"/>
      <c r="F90" s="104"/>
      <c r="G90" s="105" t="s">
        <v>13</v>
      </c>
      <c r="H90" s="104"/>
      <c r="I90" s="740"/>
      <c r="J90" s="47" t="str">
        <f>AA45</f>
        <v>N</v>
      </c>
      <c r="K90" s="71" t="s">
        <v>59</v>
      </c>
      <c r="L90" s="9"/>
      <c r="M90" s="755">
        <f>M89+ACCUEIL!$B$11</f>
        <v>1.64583333333329</v>
      </c>
      <c r="N90" s="10"/>
      <c r="O90" s="266" t="s">
        <v>8</v>
      </c>
      <c r="P90" s="108" t="str">
        <f>V45</f>
        <v>F</v>
      </c>
      <c r="Q90" s="740"/>
      <c r="R90" s="104"/>
      <c r="S90" s="105" t="s">
        <v>13</v>
      </c>
      <c r="T90" s="104"/>
      <c r="U90" s="740"/>
      <c r="V90" s="108" t="str">
        <f>V47</f>
        <v>H</v>
      </c>
      <c r="W90" s="16" t="s">
        <v>10</v>
      </c>
      <c r="X90" s="9"/>
    </row>
    <row r="91" spans="1:29">
      <c r="A91" s="10"/>
      <c r="B91" s="93"/>
      <c r="L91" s="9"/>
      <c r="N91" s="10"/>
      <c r="Q91" s="159"/>
      <c r="U91" s="159"/>
      <c r="X91" s="9"/>
    </row>
    <row r="92" spans="1:29">
      <c r="A92" s="120"/>
      <c r="B92" s="19"/>
      <c r="C92" s="19"/>
      <c r="D92" s="19"/>
      <c r="E92" s="148"/>
      <c r="F92" s="19"/>
      <c r="G92" s="19"/>
      <c r="H92" s="19"/>
      <c r="I92" s="148"/>
      <c r="J92" s="19"/>
      <c r="K92" s="19"/>
      <c r="L92" s="22"/>
      <c r="N92" s="120"/>
      <c r="O92" s="19"/>
      <c r="P92" s="19"/>
      <c r="Q92" s="148"/>
      <c r="R92" s="19"/>
      <c r="S92" s="19"/>
      <c r="T92" s="19"/>
      <c r="U92" s="148"/>
      <c r="V92" s="19"/>
      <c r="W92" s="19"/>
      <c r="X92" s="22"/>
    </row>
    <row r="93" spans="1:29">
      <c r="A93" s="93"/>
      <c r="B93" s="93"/>
      <c r="C93" s="93"/>
      <c r="D93" s="93"/>
      <c r="E93" s="76"/>
      <c r="F93" s="93"/>
      <c r="G93" s="93"/>
      <c r="H93" s="93"/>
      <c r="I93" s="76"/>
      <c r="J93" s="93"/>
      <c r="K93" s="93"/>
      <c r="L93" s="93"/>
      <c r="N93" s="93"/>
      <c r="O93" s="93"/>
      <c r="P93" s="93"/>
      <c r="Q93" s="76"/>
      <c r="R93" s="93"/>
      <c r="S93" s="93"/>
      <c r="T93" s="93"/>
      <c r="U93" s="76"/>
      <c r="V93" s="93"/>
      <c r="W93" s="93"/>
      <c r="X93" s="93"/>
      <c r="Z93" s="93"/>
      <c r="AA93" s="93"/>
      <c r="AB93" s="76"/>
      <c r="AC93" s="93"/>
    </row>
    <row r="94" spans="1:29">
      <c r="B94" s="23"/>
      <c r="E94" s="159"/>
      <c r="I94" s="159"/>
      <c r="J94" t="s">
        <v>109</v>
      </c>
      <c r="M94" s="24"/>
      <c r="P94" s="38">
        <f>M77+ACCUEIL!B10</f>
        <v>1.7083333333333399</v>
      </c>
      <c r="Q94" s="159"/>
      <c r="U94" s="159"/>
      <c r="AB94" s="159"/>
    </row>
    <row r="95" spans="1:29">
      <c r="B95" s="41"/>
      <c r="C95" s="3"/>
      <c r="D95" s="3"/>
      <c r="E95" s="181"/>
      <c r="F95" s="3"/>
      <c r="G95" s="3"/>
      <c r="H95" s="3"/>
      <c r="I95" s="181"/>
      <c r="J95" s="989" t="s">
        <v>35</v>
      </c>
      <c r="K95" s="989"/>
      <c r="L95" s="989"/>
      <c r="M95" s="989"/>
      <c r="N95" s="989"/>
      <c r="O95" s="989"/>
      <c r="P95" s="989"/>
      <c r="Q95" s="181"/>
      <c r="R95" s="3"/>
      <c r="S95" s="3"/>
      <c r="T95" s="3"/>
      <c r="U95" s="181"/>
      <c r="V95" s="3"/>
      <c r="W95" s="3"/>
      <c r="X95" s="3"/>
      <c r="Y95" s="3"/>
      <c r="Z95" s="3"/>
      <c r="AA95" s="3"/>
      <c r="AB95" s="181"/>
      <c r="AC95" s="4"/>
    </row>
    <row r="96" spans="1:29" ht="24.75" customHeight="1">
      <c r="B96" s="96"/>
      <c r="C96" s="125">
        <v>1</v>
      </c>
      <c r="D96" s="585">
        <f>GL(E77,I77,D77,J77,E78,I78)</f>
        <v>0</v>
      </c>
      <c r="E96" s="159"/>
      <c r="I96" s="235">
        <v>5</v>
      </c>
      <c r="J96" s="585">
        <f>GL(E71,I71,D71,J71,E72,I72)</f>
        <v>0</v>
      </c>
      <c r="O96" s="125">
        <v>9</v>
      </c>
      <c r="P96" s="832">
        <f t="shared" ref="P96:P99" si="0">AD44</f>
        <v>0</v>
      </c>
      <c r="Q96" s="159"/>
      <c r="U96" s="70">
        <v>13</v>
      </c>
      <c r="V96" s="108">
        <f t="shared" ref="V96:V99" si="1">AG44</f>
        <v>0</v>
      </c>
      <c r="W96" s="93"/>
      <c r="Z96" s="130">
        <v>17</v>
      </c>
      <c r="AA96" s="108">
        <f t="shared" ref="AA96:AA100" si="2">AJ44</f>
        <v>0</v>
      </c>
      <c r="AB96" s="159"/>
      <c r="AC96" s="9"/>
    </row>
    <row r="97" spans="2:29" ht="24.75" customHeight="1">
      <c r="B97" s="96"/>
      <c r="C97" s="125">
        <v>2</v>
      </c>
      <c r="D97" s="585">
        <f>GL(I77,E77,D77,J77,I78,E78)</f>
        <v>0</v>
      </c>
      <c r="E97" s="159"/>
      <c r="I97" s="235">
        <v>6</v>
      </c>
      <c r="J97" s="585">
        <f>GL(I71,E71,D71,J71,I72,E72)</f>
        <v>0</v>
      </c>
      <c r="O97" s="130">
        <v>10</v>
      </c>
      <c r="P97" s="832">
        <f t="shared" si="0"/>
        <v>0</v>
      </c>
      <c r="Q97" s="159"/>
      <c r="U97" s="70">
        <v>14</v>
      </c>
      <c r="V97" s="108">
        <f t="shared" si="1"/>
        <v>0</v>
      </c>
      <c r="W97" s="93"/>
      <c r="Z97" s="130">
        <v>18</v>
      </c>
      <c r="AA97" s="108">
        <f t="shared" si="2"/>
        <v>0</v>
      </c>
      <c r="AB97" s="159"/>
      <c r="AC97" s="9"/>
    </row>
    <row r="98" spans="2:29" ht="24.75" customHeight="1">
      <c r="B98" s="96"/>
      <c r="C98" s="125">
        <v>3</v>
      </c>
      <c r="D98" s="585">
        <f>GL(E74,I74,D74,J74,E75,I75)</f>
        <v>0</v>
      </c>
      <c r="E98" s="159"/>
      <c r="I98" s="235">
        <v>7</v>
      </c>
      <c r="J98" s="585">
        <f>GL(E68,I68,D68,J68,E69,I69)</f>
        <v>0</v>
      </c>
      <c r="O98" s="130">
        <v>11</v>
      </c>
      <c r="P98" s="832">
        <f t="shared" si="0"/>
        <v>0</v>
      </c>
      <c r="Q98" s="159"/>
      <c r="U98" s="70">
        <v>15</v>
      </c>
      <c r="V98" s="108">
        <f t="shared" si="1"/>
        <v>0</v>
      </c>
      <c r="W98" s="93"/>
      <c r="Z98" s="130">
        <v>19</v>
      </c>
      <c r="AA98" s="108">
        <f t="shared" si="2"/>
        <v>0</v>
      </c>
      <c r="AB98" s="159"/>
      <c r="AC98" s="9"/>
    </row>
    <row r="99" spans="2:29" ht="24.75" customHeight="1">
      <c r="B99" s="96"/>
      <c r="C99" s="125">
        <v>4</v>
      </c>
      <c r="D99" s="585">
        <f>GL(I74,E74,D74,J74,I75,E75)</f>
        <v>0</v>
      </c>
      <c r="E99" s="159"/>
      <c r="I99" s="235">
        <v>8</v>
      </c>
      <c r="J99" s="585">
        <f>GL(I68,E68,D68,J68,I69,E69)</f>
        <v>0</v>
      </c>
      <c r="O99" s="130">
        <v>12</v>
      </c>
      <c r="P99" s="832">
        <f t="shared" si="0"/>
        <v>0</v>
      </c>
      <c r="Q99" s="159"/>
      <c r="U99" s="70">
        <v>16</v>
      </c>
      <c r="V99" s="108">
        <f t="shared" si="1"/>
        <v>0</v>
      </c>
      <c r="W99" s="93"/>
      <c r="Z99" s="130">
        <v>20</v>
      </c>
      <c r="AA99" s="108">
        <f t="shared" si="2"/>
        <v>0</v>
      </c>
      <c r="AB99" s="159"/>
      <c r="AC99" s="9"/>
    </row>
    <row r="100" spans="2:29" ht="24.75" customHeight="1">
      <c r="B100" s="234"/>
      <c r="C100" s="19"/>
      <c r="D100" s="19"/>
      <c r="E100" s="148"/>
      <c r="F100" s="19"/>
      <c r="G100" s="19"/>
      <c r="H100" s="19"/>
      <c r="I100" s="148"/>
      <c r="J100" s="19"/>
      <c r="K100" s="19"/>
      <c r="L100" s="19"/>
      <c r="M100" s="19"/>
      <c r="N100" s="19"/>
      <c r="O100" s="19"/>
      <c r="P100" s="19"/>
      <c r="Q100" s="148"/>
      <c r="R100" s="19"/>
      <c r="S100" s="19"/>
      <c r="T100" s="19"/>
      <c r="U100" s="148"/>
      <c r="V100" s="19"/>
      <c r="W100" s="19"/>
      <c r="X100" s="19"/>
      <c r="Y100" s="19"/>
      <c r="Z100" s="70">
        <v>21</v>
      </c>
      <c r="AA100" s="103">
        <f t="shared" si="2"/>
        <v>0</v>
      </c>
      <c r="AB100" s="148"/>
      <c r="AC100" s="22"/>
    </row>
  </sheetData>
  <sheetProtection password="C9F9" sheet="1" objects="1" scenarios="1" formatCells="0" formatColumns="0" formatRows="0"/>
  <sortState ref="AJ44:AL58">
    <sortCondition descending="1" ref="AK44:AK48"/>
    <sortCondition descending="1" ref="AL44:AL48"/>
  </sortState>
  <mergeCells count="2">
    <mergeCell ref="P42:AA42"/>
    <mergeCell ref="J95:P95"/>
  </mergeCells>
  <phoneticPr fontId="9" type="noConversion"/>
  <conditionalFormatting sqref="E81:E90">
    <cfRule type="notContainsBlanks" dxfId="1142" priority="107">
      <formula>LEN(TRIM(E81))&gt;0</formula>
    </cfRule>
  </conditionalFormatting>
  <conditionalFormatting sqref="I81:I90">
    <cfRule type="notContainsBlanks" dxfId="1141" priority="106">
      <formula>LEN(TRIM(I81))&gt;0</formula>
    </cfRule>
  </conditionalFormatting>
  <conditionalFormatting sqref="Q84:Q85">
    <cfRule type="notContainsBlanks" dxfId="1140" priority="105">
      <formula>LEN(TRIM(Q84))&gt;0</formula>
    </cfRule>
  </conditionalFormatting>
  <conditionalFormatting sqref="U84:U85">
    <cfRule type="notContainsBlanks" dxfId="1139" priority="104">
      <formula>LEN(TRIM(U84))&gt;0</formula>
    </cfRule>
  </conditionalFormatting>
  <conditionalFormatting sqref="U87:U90">
    <cfRule type="notContainsBlanks" dxfId="1138" priority="103">
      <formula>LEN(TRIM(U87))&gt;0</formula>
    </cfRule>
  </conditionalFormatting>
  <conditionalFormatting sqref="Q87:Q90">
    <cfRule type="notContainsBlanks" dxfId="1137" priority="102">
      <formula>LEN(TRIM(Q87))&gt;0</formula>
    </cfRule>
  </conditionalFormatting>
  <conditionalFormatting sqref="Q77">
    <cfRule type="notContainsBlanks" dxfId="1136" priority="101">
      <formula>LEN(TRIM(Q77))&gt;0</formula>
    </cfRule>
  </conditionalFormatting>
  <conditionalFormatting sqref="U77">
    <cfRule type="notContainsBlanks" dxfId="1135" priority="100">
      <formula>LEN(TRIM(U77))&gt;0</formula>
    </cfRule>
  </conditionalFormatting>
  <conditionalFormatting sqref="Q74">
    <cfRule type="notContainsBlanks" dxfId="1134" priority="99">
      <formula>LEN(TRIM(Q74))&gt;0</formula>
    </cfRule>
  </conditionalFormatting>
  <conditionalFormatting sqref="U74">
    <cfRule type="notContainsBlanks" dxfId="1133" priority="98">
      <formula>LEN(TRIM(U74))&gt;0</formula>
    </cfRule>
  </conditionalFormatting>
  <conditionalFormatting sqref="U71">
    <cfRule type="notContainsBlanks" dxfId="1132" priority="97">
      <formula>LEN(TRIM(U71))&gt;0</formula>
    </cfRule>
  </conditionalFormatting>
  <conditionalFormatting sqref="Q71">
    <cfRule type="notContainsBlanks" dxfId="1131" priority="96">
      <formula>LEN(TRIM(Q71))&gt;0</formula>
    </cfRule>
  </conditionalFormatting>
  <conditionalFormatting sqref="Q68">
    <cfRule type="notContainsBlanks" dxfId="1130" priority="95">
      <formula>LEN(TRIM(Q68))&gt;0</formula>
    </cfRule>
  </conditionalFormatting>
  <conditionalFormatting sqref="U68">
    <cfRule type="notContainsBlanks" dxfId="1129" priority="94">
      <formula>LEN(TRIM(U68))&gt;0</formula>
    </cfRule>
  </conditionalFormatting>
  <conditionalFormatting sqref="Q65">
    <cfRule type="notContainsBlanks" dxfId="1128" priority="93">
      <formula>LEN(TRIM(Q65))&gt;0</formula>
    </cfRule>
  </conditionalFormatting>
  <conditionalFormatting sqref="U65">
    <cfRule type="notContainsBlanks" dxfId="1127" priority="92">
      <formula>LEN(TRIM(U65))&gt;0</formula>
    </cfRule>
  </conditionalFormatting>
  <conditionalFormatting sqref="E77">
    <cfRule type="notContainsBlanks" dxfId="1126" priority="91">
      <formula>LEN(TRIM(E77))&gt;0</formula>
    </cfRule>
  </conditionalFormatting>
  <conditionalFormatting sqref="I77">
    <cfRule type="notContainsBlanks" dxfId="1125" priority="90">
      <formula>LEN(TRIM(I77))&gt;0</formula>
    </cfRule>
  </conditionalFormatting>
  <conditionalFormatting sqref="I74">
    <cfRule type="notContainsBlanks" dxfId="1124" priority="89">
      <formula>LEN(TRIM(I74))&gt;0</formula>
    </cfRule>
  </conditionalFormatting>
  <conditionalFormatting sqref="E74">
    <cfRule type="notContainsBlanks" dxfId="1123" priority="88">
      <formula>LEN(TRIM(E74))&gt;0</formula>
    </cfRule>
  </conditionalFormatting>
  <conditionalFormatting sqref="E71">
    <cfRule type="notContainsBlanks" dxfId="1122" priority="87">
      <formula>LEN(TRIM(E71))&gt;0</formula>
    </cfRule>
  </conditionalFormatting>
  <conditionalFormatting sqref="I71">
    <cfRule type="notContainsBlanks" dxfId="1121" priority="86">
      <formula>LEN(TRIM(I71))&gt;0</formula>
    </cfRule>
  </conditionalFormatting>
  <conditionalFormatting sqref="E68">
    <cfRule type="notContainsBlanks" dxfId="1120" priority="85">
      <formula>LEN(TRIM(E68))&gt;0</formula>
    </cfRule>
  </conditionalFormatting>
  <conditionalFormatting sqref="I68">
    <cfRule type="notContainsBlanks" dxfId="1119" priority="84">
      <formula>LEN(TRIM(I68))&gt;0</formula>
    </cfRule>
  </conditionalFormatting>
  <conditionalFormatting sqref="E65">
    <cfRule type="notContainsBlanks" dxfId="1118" priority="83">
      <formula>LEN(TRIM(E65))&gt;0</formula>
    </cfRule>
  </conditionalFormatting>
  <conditionalFormatting sqref="I65">
    <cfRule type="notContainsBlanks" dxfId="1117" priority="82">
      <formula>LEN(TRIM(I65))&gt;0</formula>
    </cfRule>
  </conditionalFormatting>
  <conditionalFormatting sqref="U61">
    <cfRule type="notContainsBlanks" dxfId="1116" priority="81">
      <formula>LEN(TRIM(U61))&gt;0</formula>
    </cfRule>
  </conditionalFormatting>
  <conditionalFormatting sqref="Q61">
    <cfRule type="notContainsBlanks" dxfId="1115" priority="80">
      <formula>LEN(TRIM(Q61))&gt;0</formula>
    </cfRule>
  </conditionalFormatting>
  <conditionalFormatting sqref="Q58:Q59">
    <cfRule type="notContainsBlanks" dxfId="1114" priority="79">
      <formula>LEN(TRIM(Q58))&gt;0</formula>
    </cfRule>
  </conditionalFormatting>
  <conditionalFormatting sqref="U58:U59">
    <cfRule type="notContainsBlanks" dxfId="1113" priority="78">
      <formula>LEN(TRIM(U58))&gt;0</formula>
    </cfRule>
  </conditionalFormatting>
  <conditionalFormatting sqref="U55">
    <cfRule type="notContainsBlanks" dxfId="1112" priority="77">
      <formula>LEN(TRIM(U55))&gt;0</formula>
    </cfRule>
  </conditionalFormatting>
  <conditionalFormatting sqref="Q55">
    <cfRule type="notContainsBlanks" dxfId="1111" priority="76">
      <formula>LEN(TRIM(Q55))&gt;0</formula>
    </cfRule>
  </conditionalFormatting>
  <conditionalFormatting sqref="Q53">
    <cfRule type="notContainsBlanks" dxfId="1110" priority="75">
      <formula>LEN(TRIM(Q53))&gt;0</formula>
    </cfRule>
  </conditionalFormatting>
  <conditionalFormatting sqref="U53">
    <cfRule type="notContainsBlanks" dxfId="1109" priority="74">
      <formula>LEN(TRIM(U53))&gt;0</formula>
    </cfRule>
  </conditionalFormatting>
  <conditionalFormatting sqref="E61">
    <cfRule type="notContainsBlanks" dxfId="1108" priority="73">
      <formula>LEN(TRIM(E61))&gt;0</formula>
    </cfRule>
  </conditionalFormatting>
  <conditionalFormatting sqref="I61">
    <cfRule type="notContainsBlanks" dxfId="1107" priority="72">
      <formula>LEN(TRIM(I61))&gt;0</formula>
    </cfRule>
  </conditionalFormatting>
  <conditionalFormatting sqref="I58">
    <cfRule type="notContainsBlanks" dxfId="1106" priority="71">
      <formula>LEN(TRIM(I58))&gt;0</formula>
    </cfRule>
  </conditionalFormatting>
  <conditionalFormatting sqref="E58">
    <cfRule type="notContainsBlanks" dxfId="1105" priority="70">
      <formula>LEN(TRIM(E58))&gt;0</formula>
    </cfRule>
  </conditionalFormatting>
  <conditionalFormatting sqref="E55">
    <cfRule type="notContainsBlanks" dxfId="1104" priority="69">
      <formula>LEN(TRIM(E55))&gt;0</formula>
    </cfRule>
  </conditionalFormatting>
  <conditionalFormatting sqref="I55">
    <cfRule type="notContainsBlanks" dxfId="1103" priority="68">
      <formula>LEN(TRIM(I55))&gt;0</formula>
    </cfRule>
  </conditionalFormatting>
  <conditionalFormatting sqref="I53:I54">
    <cfRule type="notContainsBlanks" dxfId="1102" priority="67">
      <formula>LEN(TRIM(I53))&gt;0</formula>
    </cfRule>
  </conditionalFormatting>
  <conditionalFormatting sqref="E53:E54">
    <cfRule type="notContainsBlanks" dxfId="1101" priority="66">
      <formula>LEN(TRIM(E53))&gt;0</formula>
    </cfRule>
  </conditionalFormatting>
  <conditionalFormatting sqref="E27:E33">
    <cfRule type="notContainsBlanks" dxfId="1100" priority="65">
      <formula>LEN(TRIM(E27))&gt;0</formula>
    </cfRule>
  </conditionalFormatting>
  <conditionalFormatting sqref="I27:I33">
    <cfRule type="notContainsBlanks" dxfId="1099" priority="64">
      <formula>LEN(TRIM(I27))&gt;0</formula>
    </cfRule>
  </conditionalFormatting>
  <conditionalFormatting sqref="Q27:Q33">
    <cfRule type="notContainsBlanks" dxfId="1098" priority="63">
      <formula>LEN(TRIM(Q27))&gt;0</formula>
    </cfRule>
  </conditionalFormatting>
  <conditionalFormatting sqref="U27:U33">
    <cfRule type="notContainsBlanks" dxfId="1097" priority="62">
      <formula>LEN(TRIM(U27))&gt;0</formula>
    </cfRule>
  </conditionalFormatting>
  <conditionalFormatting sqref="Q14:Q23">
    <cfRule type="notContainsBlanks" dxfId="1096" priority="61">
      <formula>LEN(TRIM(Q14))&gt;0</formula>
    </cfRule>
  </conditionalFormatting>
  <conditionalFormatting sqref="U14:U23">
    <cfRule type="notContainsBlanks" dxfId="1095" priority="60">
      <formula>LEN(TRIM(U14))&gt;0</formula>
    </cfRule>
  </conditionalFormatting>
  <conditionalFormatting sqref="E14:E23">
    <cfRule type="notContainsBlanks" dxfId="1094" priority="59">
      <formula>LEN(TRIM(E14))&gt;0</formula>
    </cfRule>
  </conditionalFormatting>
  <conditionalFormatting sqref="I14:I23">
    <cfRule type="notContainsBlanks" dxfId="1093" priority="58">
      <formula>LEN(TRIM(I14))&gt;0</formula>
    </cfRule>
  </conditionalFormatting>
  <conditionalFormatting sqref="D54">
    <cfRule type="expression" dxfId="1092" priority="57">
      <formula>NOT($E53=$I53)</formula>
    </cfRule>
  </conditionalFormatting>
  <conditionalFormatting sqref="J54">
    <cfRule type="expression" dxfId="1091" priority="56">
      <formula>NOT($E53=$I53)</formula>
    </cfRule>
  </conditionalFormatting>
  <conditionalFormatting sqref="I56">
    <cfRule type="notContainsBlanks" dxfId="1090" priority="55">
      <formula>LEN(TRIM(I56))&gt;0</formula>
    </cfRule>
  </conditionalFormatting>
  <conditionalFormatting sqref="E56">
    <cfRule type="notContainsBlanks" dxfId="1089" priority="54">
      <formula>LEN(TRIM(E56))&gt;0</formula>
    </cfRule>
  </conditionalFormatting>
  <conditionalFormatting sqref="D56">
    <cfRule type="expression" dxfId="1088" priority="53">
      <formula>NOT($E55=$I55)</formula>
    </cfRule>
  </conditionalFormatting>
  <conditionalFormatting sqref="J56">
    <cfRule type="expression" dxfId="1087" priority="52">
      <formula>NOT($E55=$I55)</formula>
    </cfRule>
  </conditionalFormatting>
  <conditionalFormatting sqref="I59">
    <cfRule type="notContainsBlanks" dxfId="1086" priority="51">
      <formula>LEN(TRIM(I59))&gt;0</formula>
    </cfRule>
  </conditionalFormatting>
  <conditionalFormatting sqref="E59">
    <cfRule type="notContainsBlanks" dxfId="1085" priority="50">
      <formula>LEN(TRIM(E59))&gt;0</formula>
    </cfRule>
  </conditionalFormatting>
  <conditionalFormatting sqref="D59">
    <cfRule type="expression" dxfId="1084" priority="49">
      <formula>NOT($E58=$I58)</formula>
    </cfRule>
  </conditionalFormatting>
  <conditionalFormatting sqref="J59">
    <cfRule type="expression" dxfId="1083" priority="48">
      <formula>NOT($E58=$I58)</formula>
    </cfRule>
  </conditionalFormatting>
  <conditionalFormatting sqref="I62">
    <cfRule type="notContainsBlanks" dxfId="1082" priority="47">
      <formula>LEN(TRIM(I62))&gt;0</formula>
    </cfRule>
  </conditionalFormatting>
  <conditionalFormatting sqref="E62">
    <cfRule type="notContainsBlanks" dxfId="1081" priority="46">
      <formula>LEN(TRIM(E62))&gt;0</formula>
    </cfRule>
  </conditionalFormatting>
  <conditionalFormatting sqref="D62">
    <cfRule type="expression" dxfId="1080" priority="45">
      <formula>NOT($E61=$I61)</formula>
    </cfRule>
  </conditionalFormatting>
  <conditionalFormatting sqref="J62">
    <cfRule type="expression" dxfId="1079" priority="44">
      <formula>NOT($E61=$I61)</formula>
    </cfRule>
  </conditionalFormatting>
  <conditionalFormatting sqref="I66">
    <cfRule type="notContainsBlanks" dxfId="1078" priority="43">
      <formula>LEN(TRIM(I66))&gt;0</formula>
    </cfRule>
  </conditionalFormatting>
  <conditionalFormatting sqref="E66">
    <cfRule type="notContainsBlanks" dxfId="1077" priority="42">
      <formula>LEN(TRIM(E66))&gt;0</formula>
    </cfRule>
  </conditionalFormatting>
  <conditionalFormatting sqref="D66">
    <cfRule type="expression" dxfId="1076" priority="41">
      <formula>NOT($E65=$I65)</formula>
    </cfRule>
  </conditionalFormatting>
  <conditionalFormatting sqref="J66">
    <cfRule type="expression" dxfId="1075" priority="40">
      <formula>NOT($E65=$I65)</formula>
    </cfRule>
  </conditionalFormatting>
  <conditionalFormatting sqref="I69">
    <cfRule type="notContainsBlanks" dxfId="1074" priority="39">
      <formula>LEN(TRIM(I69))&gt;0</formula>
    </cfRule>
  </conditionalFormatting>
  <conditionalFormatting sqref="E69">
    <cfRule type="notContainsBlanks" dxfId="1073" priority="38">
      <formula>LEN(TRIM(E69))&gt;0</formula>
    </cfRule>
  </conditionalFormatting>
  <conditionalFormatting sqref="D69">
    <cfRule type="expression" dxfId="1072" priority="37">
      <formula>NOT($E68=$I68)</formula>
    </cfRule>
  </conditionalFormatting>
  <conditionalFormatting sqref="J69">
    <cfRule type="expression" dxfId="1071" priority="36">
      <formula>NOT($E68=$I68)</formula>
    </cfRule>
  </conditionalFormatting>
  <conditionalFormatting sqref="I72">
    <cfRule type="notContainsBlanks" dxfId="1070" priority="35">
      <formula>LEN(TRIM(I72))&gt;0</formula>
    </cfRule>
  </conditionalFormatting>
  <conditionalFormatting sqref="E72">
    <cfRule type="notContainsBlanks" dxfId="1069" priority="34">
      <formula>LEN(TRIM(E72))&gt;0</formula>
    </cfRule>
  </conditionalFormatting>
  <conditionalFormatting sqref="D72">
    <cfRule type="expression" dxfId="1068" priority="33">
      <formula>NOT($E71=$I71)</formula>
    </cfRule>
  </conditionalFormatting>
  <conditionalFormatting sqref="J72">
    <cfRule type="expression" dxfId="1067" priority="32">
      <formula>NOT($E71=$I71)</formula>
    </cfRule>
  </conditionalFormatting>
  <conditionalFormatting sqref="I75">
    <cfRule type="notContainsBlanks" dxfId="1066" priority="31">
      <formula>LEN(TRIM(I75))&gt;0</formula>
    </cfRule>
  </conditionalFormatting>
  <conditionalFormatting sqref="E75">
    <cfRule type="notContainsBlanks" dxfId="1065" priority="30">
      <formula>LEN(TRIM(E75))&gt;0</formula>
    </cfRule>
  </conditionalFormatting>
  <conditionalFormatting sqref="D75">
    <cfRule type="expression" dxfId="1064" priority="29">
      <formula>NOT($E74=$I74)</formula>
    </cfRule>
  </conditionalFormatting>
  <conditionalFormatting sqref="J75">
    <cfRule type="expression" dxfId="1063" priority="28">
      <formula>NOT($E74=$I74)</formula>
    </cfRule>
  </conditionalFormatting>
  <conditionalFormatting sqref="I78">
    <cfRule type="notContainsBlanks" dxfId="1062" priority="27">
      <formula>LEN(TRIM(I78))&gt;0</formula>
    </cfRule>
  </conditionalFormatting>
  <conditionalFormatting sqref="E78">
    <cfRule type="notContainsBlanks" dxfId="1061" priority="26">
      <formula>LEN(TRIM(E78))&gt;0</formula>
    </cfRule>
  </conditionalFormatting>
  <conditionalFormatting sqref="D78">
    <cfRule type="expression" dxfId="1060" priority="25">
      <formula>NOT($E77=$I77)</formula>
    </cfRule>
  </conditionalFormatting>
  <conditionalFormatting sqref="J78">
    <cfRule type="expression" dxfId="1059" priority="24">
      <formula>NOT($E77=$I77)</formula>
    </cfRule>
  </conditionalFormatting>
  <conditionalFormatting sqref="U54">
    <cfRule type="notContainsBlanks" dxfId="1058" priority="23">
      <formula>LEN(TRIM(U54))&gt;0</formula>
    </cfRule>
  </conditionalFormatting>
  <conditionalFormatting sqref="Q54">
    <cfRule type="notContainsBlanks" dxfId="1057" priority="22">
      <formula>LEN(TRIM(Q54))&gt;0</formula>
    </cfRule>
  </conditionalFormatting>
  <conditionalFormatting sqref="P54">
    <cfRule type="expression" dxfId="1056" priority="21">
      <formula>NOT($Q53=$U53)</formula>
    </cfRule>
  </conditionalFormatting>
  <conditionalFormatting sqref="V54">
    <cfRule type="expression" dxfId="1055" priority="19">
      <formula>NOT($Q53=$U53)</formula>
    </cfRule>
  </conditionalFormatting>
  <conditionalFormatting sqref="U56">
    <cfRule type="notContainsBlanks" dxfId="1054" priority="18">
      <formula>LEN(TRIM(U56))&gt;0</formula>
    </cfRule>
  </conditionalFormatting>
  <conditionalFormatting sqref="Q56">
    <cfRule type="notContainsBlanks" dxfId="1053" priority="17">
      <formula>LEN(TRIM(Q56))&gt;0</formula>
    </cfRule>
  </conditionalFormatting>
  <conditionalFormatting sqref="P56">
    <cfRule type="expression" dxfId="1052" priority="16">
      <formula>NOT($Q55=$U55)</formula>
    </cfRule>
  </conditionalFormatting>
  <conditionalFormatting sqref="V56">
    <cfRule type="expression" dxfId="1051" priority="15">
      <formula>NOT($Q55=$U55)</formula>
    </cfRule>
  </conditionalFormatting>
  <conditionalFormatting sqref="U66">
    <cfRule type="notContainsBlanks" dxfId="1050" priority="14">
      <formula>LEN(TRIM(U66))&gt;0</formula>
    </cfRule>
  </conditionalFormatting>
  <conditionalFormatting sqref="Q66">
    <cfRule type="notContainsBlanks" dxfId="1049" priority="13">
      <formula>LEN(TRIM(Q66))&gt;0</formula>
    </cfRule>
  </conditionalFormatting>
  <conditionalFormatting sqref="P66">
    <cfRule type="expression" dxfId="1048" priority="12">
      <formula>NOT($Q65=$U65)</formula>
    </cfRule>
  </conditionalFormatting>
  <conditionalFormatting sqref="V66">
    <cfRule type="expression" dxfId="1047" priority="11">
      <formula>NOT($Q65=$U65)</formula>
    </cfRule>
  </conditionalFormatting>
  <conditionalFormatting sqref="Q62">
    <cfRule type="notContainsBlanks" dxfId="1046" priority="10">
      <formula>LEN(TRIM(Q62))&gt;0</formula>
    </cfRule>
  </conditionalFormatting>
  <conditionalFormatting sqref="U62">
    <cfRule type="notContainsBlanks" dxfId="1045" priority="9">
      <formula>LEN(TRIM(U62))&gt;0</formula>
    </cfRule>
  </conditionalFormatting>
  <conditionalFormatting sqref="Q69">
    <cfRule type="notContainsBlanks" dxfId="1044" priority="8">
      <formula>LEN(TRIM(Q69))&gt;0</formula>
    </cfRule>
  </conditionalFormatting>
  <conditionalFormatting sqref="U69">
    <cfRule type="notContainsBlanks" dxfId="1043" priority="7">
      <formula>LEN(TRIM(U69))&gt;0</formula>
    </cfRule>
  </conditionalFormatting>
  <conditionalFormatting sqref="Q72">
    <cfRule type="notContainsBlanks" dxfId="1042" priority="6">
      <formula>LEN(TRIM(Q72))&gt;0</formula>
    </cfRule>
  </conditionalFormatting>
  <conditionalFormatting sqref="U72">
    <cfRule type="notContainsBlanks" dxfId="1041" priority="5">
      <formula>LEN(TRIM(U72))&gt;0</formula>
    </cfRule>
  </conditionalFormatting>
  <conditionalFormatting sqref="Q75">
    <cfRule type="notContainsBlanks" dxfId="1040" priority="4">
      <formula>LEN(TRIM(Q75))&gt;0</formula>
    </cfRule>
  </conditionalFormatting>
  <conditionalFormatting sqref="U75">
    <cfRule type="notContainsBlanks" dxfId="1039" priority="3">
      <formula>LEN(TRIM(U75))&gt;0</formula>
    </cfRule>
  </conditionalFormatting>
  <conditionalFormatting sqref="Q78">
    <cfRule type="notContainsBlanks" dxfId="1038" priority="2">
      <formula>LEN(TRIM(Q78))&gt;0</formula>
    </cfRule>
  </conditionalFormatting>
  <conditionalFormatting sqref="U78">
    <cfRule type="notContainsBlanks" dxfId="1037" priority="1">
      <formula>LEN(TRIM(U78))&gt;0</formula>
    </cfRule>
  </conditionalFormatting>
  <printOptions horizontalCentered="1" verticalCentered="1"/>
  <pageMargins left="0" right="0" top="0.98425196850393704" bottom="0" header="0.39370078740157483" footer="0"/>
  <pageSetup paperSize="9" scale="61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1" max="28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5" name="Button 1">
              <controlPr defaultSize="0" print="0" autoFill="0" autoPict="0" macro="[0]!CLA21P">
                <anchor>
                  <from>
                    <xdr:col>8</xdr:col>
                    <xdr:colOff>9525</xdr:colOff>
                    <xdr:row>40</xdr:row>
                    <xdr:rowOff>47625</xdr:rowOff>
                  </from>
                  <to>
                    <xdr:col>10</xdr:col>
                    <xdr:colOff>0</xdr:colOff>
                    <xdr:row>40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6" name="Button 2">
              <controlPr defaultSize="0" print="0" autoFill="0" autoPict="0" macro="[0]!RAZ21P">
                <anchor>
                  <from>
                    <xdr:col>21</xdr:col>
                    <xdr:colOff>285750</xdr:colOff>
                    <xdr:row>40</xdr:row>
                    <xdr:rowOff>76200</xdr:rowOff>
                  </from>
                  <to>
                    <xdr:col>21</xdr:col>
                    <xdr:colOff>1104900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7" name="Button 3">
              <controlPr defaultSize="0" print="0" autoFill="0" autoPict="0" macro="[0]!CLA21F">
                <anchor moveWithCells="1" sizeWithCells="1">
                  <from>
                    <xdr:col>11</xdr:col>
                    <xdr:colOff>104775</xdr:colOff>
                    <xdr:row>95</xdr:row>
                    <xdr:rowOff>104775</xdr:rowOff>
                  </from>
                  <to>
                    <xdr:col>12</xdr:col>
                    <xdr:colOff>752475</xdr:colOff>
                    <xdr:row>96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8" name="Button 4">
              <controlPr defaultSize="0" print="0" autoFill="0" autoPict="0" macro="[0]!RAZ21F">
                <anchor moveWithCells="1" sizeWithCells="1">
                  <from>
                    <xdr:col>12</xdr:col>
                    <xdr:colOff>66675</xdr:colOff>
                    <xdr:row>97</xdr:row>
                    <xdr:rowOff>133350</xdr:rowOff>
                  </from>
                  <to>
                    <xdr:col>12</xdr:col>
                    <xdr:colOff>638175</xdr:colOff>
                    <xdr:row>97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9" name="Button 5">
              <controlPr defaultSize="0" print="0" autoFill="0" autoPict="0" macro="[0]!Module12.IMP21F">
                <anchor>
                  <from>
                    <xdr:col>12</xdr:col>
                    <xdr:colOff>28575</xdr:colOff>
                    <xdr:row>43</xdr:row>
                    <xdr:rowOff>123825</xdr:rowOff>
                  </from>
                  <to>
                    <xdr:col>12</xdr:col>
                    <xdr:colOff>762000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10" name="Button 6">
              <controlPr defaultSize="0" print="0" autoFill="0" autoPict="0" macro="[0]!Module12.IMP21C">
                <anchor>
                  <from>
                    <xdr:col>12</xdr:col>
                    <xdr:colOff>161925</xdr:colOff>
                    <xdr:row>4</xdr:row>
                    <xdr:rowOff>123825</xdr:rowOff>
                  </from>
                  <to>
                    <xdr:col>13</xdr:col>
                    <xdr:colOff>85725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8"/>
  </sheetPr>
  <dimension ref="A1:AC110"/>
  <sheetViews>
    <sheetView showGridLines="0" showRowColHeaders="0" showRuler="0" view="pageBreakPreview" zoomScaleNormal="100" zoomScaleSheetLayoutView="100" workbookViewId="0">
      <selection activeCell="L98" sqref="L98"/>
    </sheetView>
  </sheetViews>
  <sheetFormatPr baseColWidth="10" defaultColWidth="11.5703125" defaultRowHeight="12.75"/>
  <cols>
    <col min="1" max="2" width="1.85546875" customWidth="1"/>
    <col min="3" max="3" width="25.7109375" customWidth="1"/>
    <col min="4" max="8" width="1.85546875" customWidth="1"/>
    <col min="9" max="9" width="25.7109375" customWidth="1"/>
    <col min="10" max="11" width="1.85546875" customWidth="1"/>
    <col min="12" max="12" width="6.85546875" style="159" customWidth="1"/>
    <col min="13" max="13" width="1.85546875" style="159" customWidth="1"/>
    <col min="14" max="14" width="1.85546875" customWidth="1"/>
    <col min="15" max="15" width="25.7109375" customWidth="1"/>
    <col min="16" max="20" width="1.85546875" customWidth="1"/>
    <col min="21" max="21" width="25.7109375" customWidth="1"/>
    <col min="22" max="23" width="1.85546875" customWidth="1"/>
  </cols>
  <sheetData>
    <row r="1" spans="2:26" ht="6" customHeight="1">
      <c r="C1" s="551"/>
      <c r="D1" s="552"/>
      <c r="E1" s="552"/>
      <c r="F1" s="552"/>
      <c r="G1" s="552"/>
      <c r="H1" s="552"/>
      <c r="I1" s="453"/>
      <c r="J1" s="424"/>
      <c r="K1" s="424"/>
      <c r="L1" s="424"/>
      <c r="M1" s="424"/>
      <c r="N1" s="424"/>
      <c r="O1" s="553"/>
    </row>
    <row r="2" spans="2:26" ht="6" customHeight="1">
      <c r="C2" s="554"/>
      <c r="D2" s="552"/>
      <c r="E2" s="552"/>
      <c r="F2" s="552"/>
      <c r="G2" s="552"/>
      <c r="H2" s="552"/>
      <c r="I2" s="560"/>
      <c r="J2" s="550"/>
      <c r="K2" s="550"/>
      <c r="L2" s="550"/>
      <c r="M2" s="558"/>
      <c r="N2" s="558"/>
      <c r="O2" s="559"/>
      <c r="P2" s="558"/>
      <c r="Q2" s="558"/>
      <c r="S2" s="558"/>
      <c r="T2" s="558"/>
      <c r="U2" s="559"/>
      <c r="V2" s="558"/>
      <c r="W2" s="558"/>
    </row>
    <row r="3" spans="2:26" ht="6" customHeight="1">
      <c r="C3" s="555"/>
      <c r="D3" s="552"/>
      <c r="E3" s="552"/>
      <c r="F3" s="552"/>
      <c r="G3" s="552"/>
      <c r="H3" s="552"/>
      <c r="I3" s="454"/>
      <c r="J3" s="424"/>
      <c r="K3" s="424"/>
      <c r="L3" s="460"/>
      <c r="M3" s="558"/>
      <c r="N3" s="558"/>
      <c r="O3" s="559"/>
      <c r="P3" s="558"/>
      <c r="Q3" s="558"/>
      <c r="S3" s="558"/>
      <c r="T3" s="558"/>
      <c r="U3" s="559"/>
      <c r="V3" s="558"/>
      <c r="W3" s="558"/>
    </row>
    <row r="4" spans="2:26" ht="6" customHeight="1">
      <c r="B4" s="7"/>
      <c r="C4" s="138"/>
      <c r="D4" s="7"/>
      <c r="E4" s="7"/>
      <c r="F4" s="375"/>
      <c r="G4" s="7"/>
      <c r="H4" s="7"/>
      <c r="I4" s="138"/>
      <c r="J4" s="7"/>
      <c r="K4" s="7"/>
      <c r="L4" s="38"/>
      <c r="M4" s="38"/>
      <c r="N4" s="7"/>
      <c r="O4" s="138"/>
      <c r="P4" s="7"/>
      <c r="Q4" s="7"/>
      <c r="R4" s="7"/>
      <c r="S4" s="7"/>
      <c r="T4" s="7"/>
      <c r="U4" s="138"/>
      <c r="V4" s="7"/>
      <c r="W4" s="8"/>
      <c r="X4" s="8"/>
      <c r="Y4" s="8"/>
      <c r="Z4" s="8"/>
    </row>
    <row r="5" spans="2:26">
      <c r="B5" s="26"/>
      <c r="C5" s="69" t="s">
        <v>15</v>
      </c>
      <c r="D5" s="70" t="s">
        <v>0</v>
      </c>
      <c r="E5" s="70" t="s">
        <v>1</v>
      </c>
      <c r="F5" s="375"/>
      <c r="G5" s="7"/>
      <c r="H5" s="26" t="s">
        <v>16</v>
      </c>
      <c r="I5" s="69" t="s">
        <v>17</v>
      </c>
      <c r="J5" s="70" t="s">
        <v>0</v>
      </c>
      <c r="K5" s="70" t="s">
        <v>1</v>
      </c>
      <c r="L5" s="38"/>
      <c r="M5" s="38"/>
      <c r="N5" s="7"/>
      <c r="O5" s="138"/>
      <c r="P5" s="7"/>
      <c r="Q5" s="7"/>
      <c r="R5" s="7"/>
      <c r="S5" s="7"/>
      <c r="T5" s="7"/>
      <c r="U5" s="452"/>
      <c r="V5" s="7"/>
      <c r="W5" s="8"/>
      <c r="X5" s="8"/>
      <c r="Y5" s="8"/>
      <c r="Z5" s="8"/>
    </row>
    <row r="6" spans="2:26" ht="22.5" customHeight="1">
      <c r="B6" s="34" t="s">
        <v>3</v>
      </c>
      <c r="C6" s="710">
        <f>ACCUEIL!$H$6</f>
        <v>27</v>
      </c>
      <c r="D6" s="84">
        <f>CL($D$19,$H$19)+CL($H$21,$D$21)+CL($D$24,$H$24)+CL($D$27,$H$27)</f>
        <v>0</v>
      </c>
      <c r="E6" s="376">
        <f>$D$19-$H$19+$H$21-$D$21+$D$24-$H$24+$D$27-$H$27</f>
        <v>0</v>
      </c>
      <c r="F6" s="377"/>
      <c r="G6" s="7"/>
      <c r="H6" s="34" t="s">
        <v>8</v>
      </c>
      <c r="I6" s="710">
        <f>ACCUEIL!$H$11</f>
        <v>10</v>
      </c>
      <c r="J6" s="70">
        <f>CL($P$19,$T$19)+CL($T$21,$P$21)+CL($P$24,$T$24)+CL($P$27,$T$27)</f>
        <v>0</v>
      </c>
      <c r="K6" s="376">
        <f>$P$19-$T$19+$T$21-$P$21+$P$24-$T$24+$P$27-$T$27</f>
        <v>0</v>
      </c>
      <c r="L6" s="38"/>
      <c r="M6" s="38"/>
      <c r="N6" s="7"/>
      <c r="O6" s="138"/>
      <c r="P6" s="7"/>
      <c r="Q6" s="7"/>
      <c r="R6" s="7"/>
      <c r="S6" s="7"/>
      <c r="T6" s="7"/>
      <c r="V6" s="7"/>
      <c r="W6" s="8"/>
      <c r="X6" s="8"/>
      <c r="Y6" s="8"/>
      <c r="Z6" s="8"/>
    </row>
    <row r="7" spans="2:26" ht="23.25" customHeight="1">
      <c r="B7" s="34" t="s">
        <v>4</v>
      </c>
      <c r="C7" s="710" t="str">
        <f>ACCUEIL!$H$7</f>
        <v>7</v>
      </c>
      <c r="D7" s="84">
        <f>CL($H$19,$D$19)+CL($D$22,$H$22)+CL($D$25,$H$25)+CL($H$28,$D$28)</f>
        <v>0</v>
      </c>
      <c r="E7" s="376">
        <f>$H$19-$D$19+$D$22-$H$22+$D$25-$H$25+$H$28-$D$28</f>
        <v>0</v>
      </c>
      <c r="F7" s="377"/>
      <c r="G7" s="7"/>
      <c r="H7" s="34" t="s">
        <v>9</v>
      </c>
      <c r="I7" s="710">
        <f>ACCUEIL!$H$12</f>
        <v>29</v>
      </c>
      <c r="J7" s="70">
        <f>CL($T$19,$P$19)+CL($P$22,$T$22)+CL($P$25,$T$25)+CL($T$28,$P$28)</f>
        <v>0</v>
      </c>
      <c r="K7" s="376">
        <f>$T$19-$P$19+$P$22-$T$22+$P$25-$T$25+$T$28-$P$28</f>
        <v>0</v>
      </c>
      <c r="L7" s="38"/>
      <c r="M7" s="38"/>
      <c r="N7" s="7"/>
      <c r="O7" s="138"/>
      <c r="P7" s="7"/>
      <c r="Q7" s="7"/>
      <c r="R7" s="7"/>
      <c r="S7" s="7"/>
      <c r="T7" s="7"/>
      <c r="U7" s="452"/>
      <c r="V7" s="7"/>
      <c r="W7" s="8"/>
      <c r="X7" s="8"/>
      <c r="Y7" s="8"/>
      <c r="Z7" s="8"/>
    </row>
    <row r="8" spans="2:26" ht="23.25" customHeight="1">
      <c r="B8" s="34" t="s">
        <v>5</v>
      </c>
      <c r="C8" s="710">
        <f>ACCUEIL!$H$8</f>
        <v>20</v>
      </c>
      <c r="D8" s="84">
        <f>CL($H$20,$D$20)+CL($H$23,$D$23)+CL($H$25,$D$25)+CL($H$27,$D$27)</f>
        <v>0</v>
      </c>
      <c r="E8" s="376">
        <f>$H$20-$D$20+$H$23-$D$23+$H$25-$D$25+$H$27-$D$27</f>
        <v>0</v>
      </c>
      <c r="F8" s="377"/>
      <c r="G8" s="7"/>
      <c r="H8" s="34" t="s">
        <v>10</v>
      </c>
      <c r="I8" s="710">
        <f>ACCUEIL!$H$13</f>
        <v>15</v>
      </c>
      <c r="J8" s="70">
        <f>CL($P$20,$T$20)+CL($T$23,$P$23)+CL($T$25,$P$25)+CL($T$27,$P$27)</f>
        <v>0</v>
      </c>
      <c r="K8" s="376">
        <f>$P$20-$T$20+$T$23-$P$23+$T$25-$P$25+$T$27-$P$27</f>
        <v>0</v>
      </c>
      <c r="L8" s="38"/>
      <c r="M8" s="38"/>
      <c r="N8" s="7"/>
      <c r="O8" s="138"/>
      <c r="P8" s="7"/>
      <c r="Q8" s="7"/>
      <c r="R8" s="7"/>
      <c r="S8" s="7"/>
      <c r="T8" s="7"/>
      <c r="V8" s="7"/>
      <c r="W8" s="8"/>
      <c r="X8" s="8"/>
      <c r="Y8" s="8"/>
      <c r="Z8" s="8"/>
    </row>
    <row r="9" spans="2:26" ht="23.25" customHeight="1">
      <c r="B9" s="34" t="s">
        <v>6</v>
      </c>
      <c r="C9" s="710">
        <f>ACCUEIL!$H$9</f>
        <v>18</v>
      </c>
      <c r="D9" s="84">
        <f>CL($D$20,$H$20)+CL($H$22,$D$22)+CL($H$24,$D$24)+CL($H$26,$D$26)</f>
        <v>0</v>
      </c>
      <c r="E9" s="376">
        <f>$D$20-$H$20+$H$22-$D$22+$H$24-$D$24+$H$26-$D$26</f>
        <v>0</v>
      </c>
      <c r="F9" s="377"/>
      <c r="G9" s="7"/>
      <c r="H9" s="34" t="s">
        <v>18</v>
      </c>
      <c r="I9" s="710">
        <f>ACCUEIL!$H$14</f>
        <v>25</v>
      </c>
      <c r="J9" s="70">
        <f>CL($T$20,$P$20)+CL($T$22,$P$22)+CL($T$24,$P$24)+CL($P$26,$T$26)</f>
        <v>0</v>
      </c>
      <c r="K9" s="376">
        <f>$T$20-$P$20+$T$22-$P$22+$T$24-$P$24+$P$26-$T$26</f>
        <v>0</v>
      </c>
      <c r="L9" s="38"/>
      <c r="M9" s="38"/>
      <c r="N9" s="7"/>
      <c r="O9" s="138"/>
      <c r="P9" s="7"/>
      <c r="Q9" s="7"/>
      <c r="R9" s="7"/>
      <c r="S9" s="7"/>
      <c r="T9" s="7"/>
      <c r="U9" s="452"/>
      <c r="V9" s="7"/>
      <c r="W9" s="8"/>
      <c r="X9" s="8"/>
      <c r="Y9" s="8"/>
      <c r="Z9" s="8"/>
    </row>
    <row r="10" spans="2:26" ht="23.25" customHeight="1">
      <c r="B10" s="34" t="s">
        <v>7</v>
      </c>
      <c r="C10" s="710" t="str">
        <f>ACCUEIL!$H$10</f>
        <v>1</v>
      </c>
      <c r="D10" s="84">
        <f>CL($D$21,$H$21)+CL($D$23,$H$23)+CL($D$26,$H$26)+CL($D$28,$H$28)</f>
        <v>0</v>
      </c>
      <c r="E10" s="376">
        <f>$D$21-$H$21+$D$23-$H$23+$D$26-$H$26+$D$28-$H$28</f>
        <v>0</v>
      </c>
      <c r="F10" s="377"/>
      <c r="G10" s="7"/>
      <c r="H10" s="34" t="s">
        <v>19</v>
      </c>
      <c r="I10" s="710">
        <f>ACCUEIL!$H$15</f>
        <v>28</v>
      </c>
      <c r="J10" s="70">
        <f>CL($P$21,$T$21)+CL($P$23,$T$23)+CL($T$26,$P$26)+CL($P$28,$T$28)</f>
        <v>0</v>
      </c>
      <c r="K10" s="376">
        <f>$P$21-$T$21+$P$23-$T$23+$T$26-$P$26+$P$28-$T$28</f>
        <v>0</v>
      </c>
      <c r="L10" s="38"/>
      <c r="M10" s="38"/>
      <c r="N10" s="7"/>
      <c r="O10" s="138"/>
      <c r="P10" s="7"/>
      <c r="Q10" s="7"/>
      <c r="R10" s="7"/>
      <c r="S10" s="7"/>
      <c r="T10" s="7"/>
      <c r="U10" s="423"/>
      <c r="V10" s="7"/>
      <c r="W10" s="8"/>
      <c r="X10" s="8"/>
      <c r="Y10" s="8"/>
      <c r="Z10" s="8"/>
    </row>
    <row r="11" spans="2:26">
      <c r="F11" s="378"/>
      <c r="L11" s="38"/>
      <c r="M11" s="38"/>
      <c r="X11" s="8"/>
    </row>
    <row r="12" spans="2:26">
      <c r="B12" s="26"/>
      <c r="C12" s="69" t="s">
        <v>57</v>
      </c>
      <c r="D12" s="70" t="s">
        <v>0</v>
      </c>
      <c r="E12" s="70" t="s">
        <v>1</v>
      </c>
      <c r="F12" s="375"/>
      <c r="G12" s="7"/>
      <c r="H12" s="26"/>
      <c r="I12" s="69" t="s">
        <v>86</v>
      </c>
      <c r="J12" s="70" t="s">
        <v>0</v>
      </c>
      <c r="K12" s="70" t="s">
        <v>1</v>
      </c>
      <c r="L12" s="38"/>
      <c r="M12" s="38"/>
      <c r="N12" s="26"/>
      <c r="O12" s="69" t="s">
        <v>103</v>
      </c>
      <c r="P12" s="70" t="s">
        <v>0</v>
      </c>
      <c r="Q12" s="70" t="s">
        <v>1</v>
      </c>
      <c r="X12" s="8"/>
    </row>
    <row r="13" spans="2:26" ht="23.25" customHeight="1">
      <c r="B13" s="34" t="s">
        <v>39</v>
      </c>
      <c r="C13" s="710">
        <f>ACCUEIL!$H$16</f>
        <v>0</v>
      </c>
      <c r="D13" s="70">
        <f>CL($D$31,$H$31)+CL($D$34,$H$34)+CL($D$37,$H$37)</f>
        <v>0</v>
      </c>
      <c r="E13" s="365">
        <f>$D$31-$H$31+$D$34-$H$34+$D$37-$H$37</f>
        <v>0</v>
      </c>
      <c r="F13" s="377"/>
      <c r="G13" s="7"/>
      <c r="H13" s="34" t="s">
        <v>70</v>
      </c>
      <c r="I13" s="710">
        <f>ACCUEIL!$H$20</f>
        <v>8</v>
      </c>
      <c r="J13" s="70">
        <f>CL($P$32,$T$32)+CL($D$35,$H$35)+CL($P$38,$T$38)</f>
        <v>0</v>
      </c>
      <c r="K13" s="365">
        <f>$P$32-$T$32+$D$35-$H$35+$P$38-$T$38</f>
        <v>0</v>
      </c>
      <c r="L13" s="38"/>
      <c r="M13" s="38"/>
      <c r="N13" s="34" t="s">
        <v>89</v>
      </c>
      <c r="O13" s="710" t="str">
        <f>ACCUEIL!$H$24</f>
        <v>6</v>
      </c>
      <c r="P13" s="70">
        <f>CL($D$33,$H$33)+CL($D$36,$H$36)+CL($D$39,$H$39)</f>
        <v>0</v>
      </c>
      <c r="Q13" s="70">
        <f>$D$33- $H$33+$D$36- $H$36+$D$39- $H$39</f>
        <v>0</v>
      </c>
      <c r="X13" s="8"/>
    </row>
    <row r="14" spans="2:26" ht="23.25" customHeight="1">
      <c r="B14" s="34" t="s">
        <v>40</v>
      </c>
      <c r="C14" s="710" t="str">
        <f>ACCUEIL!$H$17</f>
        <v>5</v>
      </c>
      <c r="D14" s="70">
        <f>CL($H$31,$D$31)+CL($P$34,$T$34)+CL($P$37,$T$37)</f>
        <v>0</v>
      </c>
      <c r="E14" s="365">
        <f>$H$31-$D$31+$P$34-$T$34+$P$37-$T$37</f>
        <v>0</v>
      </c>
      <c r="F14" s="377"/>
      <c r="G14" s="7"/>
      <c r="H14" s="34" t="s">
        <v>83</v>
      </c>
      <c r="I14" s="710" t="str">
        <f>ACCUEIL!$H$21</f>
        <v>2</v>
      </c>
      <c r="J14" s="70">
        <f>CL($D$32,$H$32)+CL($H$35,$D$35)+CL($D$38,$H$38)</f>
        <v>0</v>
      </c>
      <c r="K14" s="365">
        <f>$D$32-$H$32+$H$35-$D$35+$D$38-$H$38</f>
        <v>0</v>
      </c>
      <c r="L14" s="38"/>
      <c r="M14" s="38"/>
      <c r="N14" s="34" t="s">
        <v>102</v>
      </c>
      <c r="O14" s="710" t="s">
        <v>261</v>
      </c>
      <c r="P14" s="70">
        <f>CL($P$33,$T$33)+CL($P$36,$T$36)+CL($H$39,$D$39)</f>
        <v>0</v>
      </c>
      <c r="Q14" s="70">
        <f>$P$33- $T$33+$P$36- $T$36+$H$39- $D$39</f>
        <v>0</v>
      </c>
      <c r="X14" s="8"/>
    </row>
    <row r="15" spans="2:26" ht="23.25" customHeight="1">
      <c r="B15" s="34" t="s">
        <v>58</v>
      </c>
      <c r="C15" s="710">
        <f>ACCUEIL!$H$18</f>
        <v>30</v>
      </c>
      <c r="D15" s="70">
        <f>CL($P$31,$T$31)+CL($T$34,$P$34)+CL($H$37,$D$37)</f>
        <v>0</v>
      </c>
      <c r="E15" s="365">
        <f>$P$31-$T$31+$T$34-$P$34+$H$37-$D$37</f>
        <v>0</v>
      </c>
      <c r="F15" s="377"/>
      <c r="G15" s="7"/>
      <c r="H15" s="34" t="s">
        <v>87</v>
      </c>
      <c r="I15" s="710">
        <f>ACCUEIL!$H$22</f>
        <v>17</v>
      </c>
      <c r="J15" s="70">
        <f>CL($H$32,$D$32)+CL($P$35,$T$35)+CL($T$38,$P$38)</f>
        <v>0</v>
      </c>
      <c r="K15" s="365">
        <f>$H$32-$D$32+$P$35-$T$35+$T$38-$P$38</f>
        <v>0</v>
      </c>
      <c r="L15" s="38"/>
      <c r="M15" s="38"/>
      <c r="N15" s="34" t="s">
        <v>104</v>
      </c>
      <c r="O15" s="710" t="str">
        <f>ACCUEIL!H26</f>
        <v>9</v>
      </c>
      <c r="P15" s="70">
        <f>CL($T$33,$P$33)+CL($H$36,$D$36)+CL($T$39,$P$39)</f>
        <v>0</v>
      </c>
      <c r="Q15" s="70">
        <f>$T$33- $P$33+$H$36- $D$36+$T$39- $P$39</f>
        <v>0</v>
      </c>
      <c r="U15" s="455"/>
      <c r="X15" s="8"/>
    </row>
    <row r="16" spans="2:26" ht="23.25" customHeight="1">
      <c r="B16" s="34" t="s">
        <v>59</v>
      </c>
      <c r="C16" s="710">
        <f>ACCUEIL!$H$19</f>
        <v>0</v>
      </c>
      <c r="D16" s="70">
        <f>CL($T$31,$P$31)+CL($H$34,$D$34)+CL($T$37,$P$37)</f>
        <v>0</v>
      </c>
      <c r="E16" s="365">
        <f>$T$31-$P$31+$H$34-$D$34+$T$37-$P$37</f>
        <v>0</v>
      </c>
      <c r="F16" s="377"/>
      <c r="G16" s="7"/>
      <c r="H16" s="34" t="s">
        <v>88</v>
      </c>
      <c r="I16" s="710">
        <f>ACCUEIL!$H$23</f>
        <v>19</v>
      </c>
      <c r="J16" s="70">
        <f>CL($T$32,$P$32)+CL($T$35,$P$35)+CL($H$38,$D$38)</f>
        <v>0</v>
      </c>
      <c r="K16" s="365">
        <f>$T$32-$P$32+$T$35-$P$35+$H$38-$D$38</f>
        <v>0</v>
      </c>
      <c r="L16" s="38"/>
      <c r="M16" s="38"/>
      <c r="N16" s="34" t="s">
        <v>105</v>
      </c>
      <c r="O16" s="710">
        <f>ACCUEIL!$H$27</f>
        <v>3</v>
      </c>
      <c r="P16" s="70">
        <f>CL($H$33,$D$33)+CL($T$36,$P$36)+CL($P$39,$T$39)</f>
        <v>0</v>
      </c>
      <c r="Q16" s="70">
        <f>$H$33- $D$33+$T$36- $P$36+$P$39- $T$39</f>
        <v>0</v>
      </c>
      <c r="S16" s="7"/>
      <c r="X16" s="8"/>
      <c r="Y16" s="8"/>
      <c r="Z16" s="8"/>
    </row>
    <row r="17" spans="1:26">
      <c r="B17" s="7"/>
      <c r="C17" s="7"/>
      <c r="D17" s="37"/>
      <c r="E17" s="379"/>
      <c r="F17" s="377"/>
      <c r="G17" s="7"/>
      <c r="H17" s="7"/>
      <c r="I17" s="7"/>
      <c r="J17" s="37"/>
      <c r="K17" s="379"/>
      <c r="L17" s="38"/>
      <c r="M17" s="38"/>
      <c r="S17" s="7"/>
      <c r="X17" s="8"/>
      <c r="Y17" s="8"/>
      <c r="Z17" s="8"/>
    </row>
    <row r="18" spans="1:26" ht="15.75">
      <c r="A18" s="123"/>
      <c r="B18" s="42"/>
      <c r="C18" s="42"/>
      <c r="D18" s="2"/>
      <c r="E18" s="3"/>
      <c r="F18" s="255" t="str">
        <f>ACCUEIL!$D$6</f>
        <v>san siro</v>
      </c>
      <c r="G18" s="1"/>
      <c r="H18" s="1"/>
      <c r="I18" s="1"/>
      <c r="J18" s="42"/>
      <c r="K18" s="44"/>
      <c r="L18" s="206" t="s">
        <v>12</v>
      </c>
      <c r="M18" s="380"/>
      <c r="N18" s="42"/>
      <c r="O18" s="42"/>
      <c r="P18" s="2"/>
      <c r="Q18" s="2"/>
      <c r="R18" s="255" t="str">
        <f>ACCUEIL!$D$7</f>
        <v>TERRAIN 2</v>
      </c>
      <c r="S18" s="1"/>
      <c r="T18" s="42"/>
      <c r="U18" s="1"/>
      <c r="V18" s="1"/>
      <c r="W18" s="44"/>
      <c r="X18" s="15"/>
    </row>
    <row r="19" spans="1:26" ht="23.25" customHeight="1">
      <c r="A19" s="10"/>
      <c r="B19" s="16" t="s">
        <v>3</v>
      </c>
      <c r="C19" s="47">
        <f>C6</f>
        <v>27</v>
      </c>
      <c r="D19" s="740"/>
      <c r="E19" s="50"/>
      <c r="F19" s="50" t="s">
        <v>13</v>
      </c>
      <c r="G19" s="50"/>
      <c r="H19" s="740"/>
      <c r="I19" s="47" t="str">
        <f>C7</f>
        <v>7</v>
      </c>
      <c r="J19" s="16" t="s">
        <v>4</v>
      </c>
      <c r="K19" s="51"/>
      <c r="L19" s="766">
        <f>ACCUEIL!$B$6</f>
        <v>1.375</v>
      </c>
      <c r="M19" s="184"/>
      <c r="N19" s="16" t="s">
        <v>8</v>
      </c>
      <c r="O19" s="47">
        <f>I6</f>
        <v>10</v>
      </c>
      <c r="P19" s="740"/>
      <c r="Q19" s="50"/>
      <c r="R19" s="50" t="s">
        <v>13</v>
      </c>
      <c r="S19" s="50"/>
      <c r="T19" s="740"/>
      <c r="U19" s="47">
        <f>I7</f>
        <v>29</v>
      </c>
      <c r="V19" s="16" t="s">
        <v>9</v>
      </c>
      <c r="W19" s="51"/>
    </row>
    <row r="20" spans="1:26" ht="23.25" customHeight="1">
      <c r="A20" s="10"/>
      <c r="B20" s="16" t="s">
        <v>6</v>
      </c>
      <c r="C20" s="47">
        <f>C9</f>
        <v>18</v>
      </c>
      <c r="D20" s="740"/>
      <c r="E20" s="50"/>
      <c r="F20" s="50" t="s">
        <v>13</v>
      </c>
      <c r="G20" s="50"/>
      <c r="H20" s="740"/>
      <c r="I20" s="47">
        <f>C8</f>
        <v>20</v>
      </c>
      <c r="J20" s="16" t="s">
        <v>5</v>
      </c>
      <c r="K20" s="51"/>
      <c r="L20" s="761">
        <f>L19+ACCUEIL!$B$7</f>
        <v>1.3888888888888899</v>
      </c>
      <c r="M20" s="184"/>
      <c r="N20" s="16" t="s">
        <v>10</v>
      </c>
      <c r="O20" s="47">
        <f>I8</f>
        <v>15</v>
      </c>
      <c r="P20" s="740"/>
      <c r="Q20" s="50"/>
      <c r="R20" s="50" t="s">
        <v>13</v>
      </c>
      <c r="S20" s="50"/>
      <c r="T20" s="740"/>
      <c r="U20" s="47">
        <f>I9</f>
        <v>25</v>
      </c>
      <c r="V20" s="16" t="s">
        <v>18</v>
      </c>
      <c r="W20" s="51"/>
    </row>
    <row r="21" spans="1:26" ht="23.25" customHeight="1">
      <c r="A21" s="10"/>
      <c r="B21" s="16" t="s">
        <v>7</v>
      </c>
      <c r="C21" s="47" t="str">
        <f>C10</f>
        <v>1</v>
      </c>
      <c r="D21" s="740"/>
      <c r="E21" s="50"/>
      <c r="F21" s="50" t="s">
        <v>13</v>
      </c>
      <c r="G21" s="50"/>
      <c r="H21" s="740"/>
      <c r="I21" s="47">
        <f>C6</f>
        <v>27</v>
      </c>
      <c r="J21" s="16" t="s">
        <v>3</v>
      </c>
      <c r="K21" s="51"/>
      <c r="L21" s="761">
        <f>L20+ACCUEIL!$B$7</f>
        <v>1.4027777777777799</v>
      </c>
      <c r="M21" s="184"/>
      <c r="N21" s="16" t="s">
        <v>19</v>
      </c>
      <c r="O21" s="47">
        <f>I10</f>
        <v>28</v>
      </c>
      <c r="P21" s="740"/>
      <c r="Q21" s="50"/>
      <c r="R21" s="50" t="s">
        <v>13</v>
      </c>
      <c r="S21" s="50"/>
      <c r="T21" s="740"/>
      <c r="U21" s="47">
        <f>I6</f>
        <v>10</v>
      </c>
      <c r="V21" s="16" t="s">
        <v>8</v>
      </c>
      <c r="W21" s="9"/>
    </row>
    <row r="22" spans="1:26" ht="23.25" customHeight="1">
      <c r="A22" s="10"/>
      <c r="B22" s="16" t="s">
        <v>4</v>
      </c>
      <c r="C22" s="47" t="str">
        <f>C7</f>
        <v>7</v>
      </c>
      <c r="D22" s="740"/>
      <c r="E22" s="50"/>
      <c r="F22" s="50" t="s">
        <v>13</v>
      </c>
      <c r="G22" s="50"/>
      <c r="H22" s="740"/>
      <c r="I22" s="47">
        <f>C9</f>
        <v>18</v>
      </c>
      <c r="J22" s="16" t="s">
        <v>6</v>
      </c>
      <c r="K22" s="51"/>
      <c r="L22" s="761">
        <f>L21+ACCUEIL!$B$7</f>
        <v>1.4166666666666701</v>
      </c>
      <c r="M22" s="184"/>
      <c r="N22" s="16" t="s">
        <v>9</v>
      </c>
      <c r="O22" s="47">
        <f>I7</f>
        <v>29</v>
      </c>
      <c r="P22" s="740"/>
      <c r="Q22" s="50"/>
      <c r="R22" s="50" t="s">
        <v>13</v>
      </c>
      <c r="S22" s="50"/>
      <c r="T22" s="740"/>
      <c r="U22" s="47">
        <f>I9</f>
        <v>25</v>
      </c>
      <c r="V22" s="16" t="s">
        <v>18</v>
      </c>
      <c r="W22" s="9"/>
    </row>
    <row r="23" spans="1:26" ht="23.25" customHeight="1">
      <c r="A23" s="10"/>
      <c r="B23" s="16" t="s">
        <v>7</v>
      </c>
      <c r="C23" s="47" t="str">
        <f>C10</f>
        <v>1</v>
      </c>
      <c r="D23" s="740"/>
      <c r="E23" s="50"/>
      <c r="F23" s="50" t="s">
        <v>13</v>
      </c>
      <c r="G23" s="50"/>
      <c r="H23" s="740"/>
      <c r="I23" s="47">
        <f>C8</f>
        <v>20</v>
      </c>
      <c r="J23" s="16" t="s">
        <v>5</v>
      </c>
      <c r="K23" s="51"/>
      <c r="L23" s="761">
        <f>L22+ACCUEIL!$B$7</f>
        <v>1.43055555555556</v>
      </c>
      <c r="M23" s="184"/>
      <c r="N23" s="16" t="s">
        <v>19</v>
      </c>
      <c r="O23" s="47">
        <f>I10</f>
        <v>28</v>
      </c>
      <c r="P23" s="740"/>
      <c r="Q23" s="50"/>
      <c r="R23" s="50" t="s">
        <v>13</v>
      </c>
      <c r="S23" s="50"/>
      <c r="T23" s="740"/>
      <c r="U23" s="47">
        <f>I8</f>
        <v>15</v>
      </c>
      <c r="V23" s="16" t="s">
        <v>10</v>
      </c>
      <c r="W23" s="9"/>
    </row>
    <row r="24" spans="1:26" ht="23.25" customHeight="1">
      <c r="A24" s="10"/>
      <c r="B24" s="16" t="s">
        <v>3</v>
      </c>
      <c r="C24" s="47">
        <f>C6</f>
        <v>27</v>
      </c>
      <c r="D24" s="740"/>
      <c r="E24" s="50"/>
      <c r="F24" s="50" t="s">
        <v>13</v>
      </c>
      <c r="G24" s="50"/>
      <c r="H24" s="740"/>
      <c r="I24" s="47">
        <f>C9</f>
        <v>18</v>
      </c>
      <c r="J24" s="16" t="s">
        <v>6</v>
      </c>
      <c r="K24" s="51"/>
      <c r="L24" s="761">
        <f>L23+ACCUEIL!$B$7</f>
        <v>1.44444444444445</v>
      </c>
      <c r="M24" s="184"/>
      <c r="N24" s="16" t="s">
        <v>8</v>
      </c>
      <c r="O24" s="47">
        <f>I6</f>
        <v>10</v>
      </c>
      <c r="P24" s="740"/>
      <c r="Q24" s="50"/>
      <c r="R24" s="50" t="s">
        <v>13</v>
      </c>
      <c r="S24" s="50"/>
      <c r="T24" s="740"/>
      <c r="U24" s="47">
        <f>I9</f>
        <v>25</v>
      </c>
      <c r="V24" s="16" t="s">
        <v>18</v>
      </c>
      <c r="W24" s="9"/>
    </row>
    <row r="25" spans="1:26" ht="23.25" customHeight="1">
      <c r="A25" s="10"/>
      <c r="B25" s="16" t="s">
        <v>4</v>
      </c>
      <c r="C25" s="47" t="str">
        <f>C7</f>
        <v>7</v>
      </c>
      <c r="D25" s="740"/>
      <c r="E25" s="50"/>
      <c r="F25" s="50" t="s">
        <v>13</v>
      </c>
      <c r="G25" s="50"/>
      <c r="H25" s="740"/>
      <c r="I25" s="47">
        <f>C8</f>
        <v>20</v>
      </c>
      <c r="J25" s="16" t="s">
        <v>5</v>
      </c>
      <c r="K25" s="51"/>
      <c r="L25" s="761">
        <f>L24+ACCUEIL!$B$7</f>
        <v>1.4583333333333399</v>
      </c>
      <c r="M25" s="184"/>
      <c r="N25" s="16" t="s">
        <v>9</v>
      </c>
      <c r="O25" s="47">
        <f>I7</f>
        <v>29</v>
      </c>
      <c r="P25" s="740"/>
      <c r="Q25" s="50"/>
      <c r="R25" s="50" t="s">
        <v>13</v>
      </c>
      <c r="S25" s="50"/>
      <c r="T25" s="740"/>
      <c r="U25" s="47">
        <f>I8</f>
        <v>15</v>
      </c>
      <c r="V25" s="16" t="s">
        <v>10</v>
      </c>
      <c r="W25" s="9"/>
    </row>
    <row r="26" spans="1:26" ht="23.25" customHeight="1">
      <c r="A26" s="10"/>
      <c r="B26" s="16" t="s">
        <v>7</v>
      </c>
      <c r="C26" s="47" t="str">
        <f>C10</f>
        <v>1</v>
      </c>
      <c r="D26" s="740"/>
      <c r="E26" s="50"/>
      <c r="F26" s="50" t="s">
        <v>13</v>
      </c>
      <c r="G26" s="50"/>
      <c r="H26" s="740"/>
      <c r="I26" s="47">
        <f>C9</f>
        <v>18</v>
      </c>
      <c r="J26" s="16" t="s">
        <v>6</v>
      </c>
      <c r="K26" s="51"/>
      <c r="L26" s="761">
        <f>L25+ACCUEIL!$B$7</f>
        <v>1.4722222222222301</v>
      </c>
      <c r="M26" s="184"/>
      <c r="N26" s="16" t="s">
        <v>18</v>
      </c>
      <c r="O26" s="47">
        <f>I9</f>
        <v>25</v>
      </c>
      <c r="P26" s="740"/>
      <c r="Q26" s="50"/>
      <c r="R26" s="50" t="s">
        <v>13</v>
      </c>
      <c r="S26" s="50"/>
      <c r="T26" s="740"/>
      <c r="U26" s="47">
        <f>I10</f>
        <v>28</v>
      </c>
      <c r="V26" s="16" t="s">
        <v>19</v>
      </c>
      <c r="W26" s="9"/>
    </row>
    <row r="27" spans="1:26" ht="23.25" customHeight="1">
      <c r="A27" s="10"/>
      <c r="B27" s="16" t="s">
        <v>3</v>
      </c>
      <c r="C27" s="47">
        <f>C6</f>
        <v>27</v>
      </c>
      <c r="D27" s="740"/>
      <c r="E27" s="50"/>
      <c r="F27" s="50" t="s">
        <v>13</v>
      </c>
      <c r="G27" s="50"/>
      <c r="H27" s="740"/>
      <c r="I27" s="47">
        <f>C8</f>
        <v>20</v>
      </c>
      <c r="J27" s="16" t="s">
        <v>5</v>
      </c>
      <c r="K27" s="51"/>
      <c r="L27" s="761">
        <f>L26+ACCUEIL!$B$7</f>
        <v>1.48611111111112</v>
      </c>
      <c r="M27" s="184"/>
      <c r="N27" s="16" t="s">
        <v>8</v>
      </c>
      <c r="O27" s="47">
        <f>I6</f>
        <v>10</v>
      </c>
      <c r="P27" s="740"/>
      <c r="Q27" s="50"/>
      <c r="R27" s="50" t="s">
        <v>13</v>
      </c>
      <c r="S27" s="50"/>
      <c r="T27" s="740"/>
      <c r="U27" s="47">
        <f>I8</f>
        <v>15</v>
      </c>
      <c r="V27" s="16" t="s">
        <v>10</v>
      </c>
      <c r="W27" s="9"/>
    </row>
    <row r="28" spans="1:26" ht="23.25" customHeight="1">
      <c r="A28" s="10"/>
      <c r="B28" s="16" t="s">
        <v>7</v>
      </c>
      <c r="C28" s="47" t="str">
        <f>C10</f>
        <v>1</v>
      </c>
      <c r="D28" s="740"/>
      <c r="E28" s="50"/>
      <c r="F28" s="50" t="s">
        <v>13</v>
      </c>
      <c r="G28" s="50"/>
      <c r="H28" s="740"/>
      <c r="I28" s="47" t="str">
        <f>C7</f>
        <v>7</v>
      </c>
      <c r="J28" s="16" t="s">
        <v>4</v>
      </c>
      <c r="K28" s="51"/>
      <c r="L28" s="761">
        <f>L27+ACCUEIL!$B$7</f>
        <v>1.50000000000001</v>
      </c>
      <c r="M28" s="184"/>
      <c r="N28" s="16" t="s">
        <v>19</v>
      </c>
      <c r="O28" s="47">
        <f>I10</f>
        <v>28</v>
      </c>
      <c r="P28" s="740"/>
      <c r="Q28" s="50"/>
      <c r="R28" s="50" t="s">
        <v>13</v>
      </c>
      <c r="S28" s="50"/>
      <c r="T28" s="740"/>
      <c r="U28" s="47">
        <f>I7</f>
        <v>29</v>
      </c>
      <c r="V28" s="16" t="s">
        <v>9</v>
      </c>
      <c r="W28" s="9"/>
    </row>
    <row r="29" spans="1:26">
      <c r="A29" s="10"/>
      <c r="K29" s="9"/>
      <c r="L29"/>
      <c r="M29" s="10"/>
      <c r="W29" s="9"/>
    </row>
    <row r="30" spans="1:26" ht="15.75">
      <c r="A30" s="10"/>
      <c r="F30" s="616" t="str">
        <f>ACCUEIL!$D$8</f>
        <v>TERRAIN 3</v>
      </c>
      <c r="K30" s="9"/>
      <c r="L30"/>
      <c r="M30" s="10"/>
      <c r="R30" s="616" t="str">
        <f>ACCUEIL!$D$9</f>
        <v>TERRAIN 4</v>
      </c>
      <c r="W30" s="9"/>
    </row>
    <row r="31" spans="1:26" ht="23.25" customHeight="1">
      <c r="A31" s="10"/>
      <c r="B31" s="16" t="s">
        <v>39</v>
      </c>
      <c r="C31" s="47">
        <f>C13</f>
        <v>0</v>
      </c>
      <c r="D31" s="740"/>
      <c r="E31" s="50"/>
      <c r="F31" s="614" t="s">
        <v>13</v>
      </c>
      <c r="G31" s="50"/>
      <c r="H31" s="740"/>
      <c r="I31" s="47" t="str">
        <f>C14</f>
        <v>5</v>
      </c>
      <c r="J31" s="16" t="s">
        <v>40</v>
      </c>
      <c r="K31" s="9"/>
      <c r="L31" s="766">
        <f>ACCUEIL!$B$6</f>
        <v>1.375</v>
      </c>
      <c r="M31" s="184"/>
      <c r="N31" s="16" t="s">
        <v>58</v>
      </c>
      <c r="O31" s="47">
        <f>C15</f>
        <v>30</v>
      </c>
      <c r="P31" s="740"/>
      <c r="Q31" s="50"/>
      <c r="R31" s="614" t="s">
        <v>13</v>
      </c>
      <c r="S31" s="50"/>
      <c r="T31" s="740"/>
      <c r="U31" s="47">
        <f>C16</f>
        <v>0</v>
      </c>
      <c r="V31" s="16" t="s">
        <v>59</v>
      </c>
      <c r="W31" s="9"/>
    </row>
    <row r="32" spans="1:26" ht="23.25" customHeight="1">
      <c r="A32" s="10"/>
      <c r="B32" s="16" t="s">
        <v>83</v>
      </c>
      <c r="C32" s="47" t="str">
        <f>I14</f>
        <v>2</v>
      </c>
      <c r="D32" s="740"/>
      <c r="E32" s="50"/>
      <c r="F32" s="50" t="s">
        <v>13</v>
      </c>
      <c r="G32" s="50"/>
      <c r="H32" s="740"/>
      <c r="I32" s="47">
        <f>I15</f>
        <v>17</v>
      </c>
      <c r="J32" s="16" t="s">
        <v>87</v>
      </c>
      <c r="K32" s="9"/>
      <c r="L32" s="761">
        <f>L31+ACCUEIL!$B$7</f>
        <v>1.3888888888888899</v>
      </c>
      <c r="M32" s="184"/>
      <c r="N32" s="16" t="s">
        <v>70</v>
      </c>
      <c r="O32" s="47">
        <f>I13</f>
        <v>8</v>
      </c>
      <c r="P32" s="740"/>
      <c r="Q32" s="50"/>
      <c r="R32" s="50" t="s">
        <v>13</v>
      </c>
      <c r="S32" s="50"/>
      <c r="T32" s="740"/>
      <c r="U32" s="47">
        <f>I16</f>
        <v>19</v>
      </c>
      <c r="V32" s="16" t="s">
        <v>88</v>
      </c>
      <c r="W32" s="9"/>
    </row>
    <row r="33" spans="1:26" ht="23.25" customHeight="1">
      <c r="A33" s="10"/>
      <c r="B33" s="16" t="s">
        <v>89</v>
      </c>
      <c r="C33" s="47" t="str">
        <f>O13</f>
        <v>6</v>
      </c>
      <c r="D33" s="740"/>
      <c r="E33" s="50"/>
      <c r="F33" s="50" t="s">
        <v>13</v>
      </c>
      <c r="G33" s="50"/>
      <c r="H33" s="740"/>
      <c r="I33" s="47">
        <f>O16</f>
        <v>3</v>
      </c>
      <c r="J33" s="16" t="s">
        <v>105</v>
      </c>
      <c r="K33" s="9"/>
      <c r="L33" s="761">
        <f>L32+ACCUEIL!$B$7</f>
        <v>1.4027777777777799</v>
      </c>
      <c r="M33" s="184"/>
      <c r="N33" s="16" t="s">
        <v>102</v>
      </c>
      <c r="O33" s="47" t="str">
        <f>O14</f>
        <v>USTO</v>
      </c>
      <c r="P33" s="740"/>
      <c r="Q33" s="50"/>
      <c r="R33" s="50" t="s">
        <v>13</v>
      </c>
      <c r="S33" s="50"/>
      <c r="T33" s="740"/>
      <c r="U33" s="47" t="str">
        <f>O15</f>
        <v>9</v>
      </c>
      <c r="V33" s="16" t="s">
        <v>104</v>
      </c>
      <c r="W33" s="9"/>
    </row>
    <row r="34" spans="1:26" ht="23.25" customHeight="1">
      <c r="A34" s="10"/>
      <c r="B34" s="16" t="s">
        <v>39</v>
      </c>
      <c r="C34" s="47">
        <f>C13</f>
        <v>0</v>
      </c>
      <c r="D34" s="740"/>
      <c r="E34" s="50"/>
      <c r="F34" s="50" t="s">
        <v>13</v>
      </c>
      <c r="G34" s="50"/>
      <c r="H34" s="740"/>
      <c r="I34" s="47">
        <f>C16</f>
        <v>0</v>
      </c>
      <c r="J34" s="16" t="s">
        <v>59</v>
      </c>
      <c r="K34" s="9"/>
      <c r="L34" s="761">
        <f>L33+ACCUEIL!$B$7</f>
        <v>1.4166666666666701</v>
      </c>
      <c r="M34" s="184"/>
      <c r="N34" s="16" t="s">
        <v>40</v>
      </c>
      <c r="O34" s="47" t="str">
        <f>C14</f>
        <v>5</v>
      </c>
      <c r="P34" s="740"/>
      <c r="Q34" s="50"/>
      <c r="R34" s="50" t="s">
        <v>13</v>
      </c>
      <c r="S34" s="50"/>
      <c r="T34" s="740"/>
      <c r="U34" s="47">
        <f>C15</f>
        <v>30</v>
      </c>
      <c r="V34" s="16" t="s">
        <v>58</v>
      </c>
      <c r="W34" s="9"/>
    </row>
    <row r="35" spans="1:26" ht="23.25" customHeight="1">
      <c r="A35" s="10"/>
      <c r="B35" s="16" t="s">
        <v>70</v>
      </c>
      <c r="C35" s="47">
        <f>I13</f>
        <v>8</v>
      </c>
      <c r="D35" s="740"/>
      <c r="E35" s="50"/>
      <c r="F35" s="50" t="s">
        <v>13</v>
      </c>
      <c r="G35" s="50"/>
      <c r="H35" s="740"/>
      <c r="I35" s="47" t="str">
        <f>I14</f>
        <v>2</v>
      </c>
      <c r="J35" s="16" t="s">
        <v>83</v>
      </c>
      <c r="K35" s="9"/>
      <c r="L35" s="761">
        <f>L34+ACCUEIL!$B$7</f>
        <v>1.43055555555556</v>
      </c>
      <c r="M35" s="184"/>
      <c r="N35" s="16" t="s">
        <v>87</v>
      </c>
      <c r="O35" s="47">
        <f>I15</f>
        <v>17</v>
      </c>
      <c r="P35" s="740"/>
      <c r="Q35" s="50"/>
      <c r="R35" s="50" t="s">
        <v>13</v>
      </c>
      <c r="S35" s="50"/>
      <c r="T35" s="740"/>
      <c r="U35" s="47">
        <f>I16</f>
        <v>19</v>
      </c>
      <c r="V35" s="16" t="s">
        <v>88</v>
      </c>
      <c r="W35" s="9"/>
    </row>
    <row r="36" spans="1:26" ht="23.25" customHeight="1">
      <c r="A36" s="10"/>
      <c r="B36" s="16" t="s">
        <v>89</v>
      </c>
      <c r="C36" s="47" t="str">
        <f>O13</f>
        <v>6</v>
      </c>
      <c r="D36" s="740"/>
      <c r="E36" s="50"/>
      <c r="F36" s="50" t="s">
        <v>13</v>
      </c>
      <c r="G36" s="50"/>
      <c r="H36" s="740"/>
      <c r="I36" s="47" t="str">
        <f>O15</f>
        <v>9</v>
      </c>
      <c r="J36" s="16" t="s">
        <v>104</v>
      </c>
      <c r="K36" s="9"/>
      <c r="L36" s="761">
        <f>L35+ACCUEIL!$B$7</f>
        <v>1.44444444444445</v>
      </c>
      <c r="M36" s="184"/>
      <c r="N36" s="115" t="s">
        <v>102</v>
      </c>
      <c r="O36" s="47" t="str">
        <f>O14</f>
        <v>USTO</v>
      </c>
      <c r="P36" s="740"/>
      <c r="Q36" s="50"/>
      <c r="R36" s="50" t="s">
        <v>13</v>
      </c>
      <c r="S36" s="50"/>
      <c r="T36" s="740"/>
      <c r="U36" s="47">
        <f>O16</f>
        <v>3</v>
      </c>
      <c r="V36" s="16" t="s">
        <v>105</v>
      </c>
      <c r="W36" s="9"/>
    </row>
    <row r="37" spans="1:26" ht="23.25" customHeight="1">
      <c r="A37" s="10"/>
      <c r="B37" s="16" t="s">
        <v>39</v>
      </c>
      <c r="C37" s="47">
        <f>C13</f>
        <v>0</v>
      </c>
      <c r="D37" s="740"/>
      <c r="E37" s="50"/>
      <c r="F37" s="50" t="s">
        <v>13</v>
      </c>
      <c r="G37" s="50"/>
      <c r="H37" s="740"/>
      <c r="I37" s="47">
        <f>C15</f>
        <v>30</v>
      </c>
      <c r="J37" s="16" t="s">
        <v>58</v>
      </c>
      <c r="K37" s="9"/>
      <c r="L37" s="761">
        <f>L36+ACCUEIL!$B$7</f>
        <v>1.4583333333333399</v>
      </c>
      <c r="M37" s="184"/>
      <c r="N37" s="16" t="s">
        <v>40</v>
      </c>
      <c r="O37" s="47" t="str">
        <f>C14</f>
        <v>5</v>
      </c>
      <c r="P37" s="740"/>
      <c r="Q37" s="50"/>
      <c r="R37" s="50" t="s">
        <v>13</v>
      </c>
      <c r="S37" s="50"/>
      <c r="T37" s="740"/>
      <c r="U37" s="47">
        <f>C16</f>
        <v>0</v>
      </c>
      <c r="V37" s="16" t="s">
        <v>59</v>
      </c>
      <c r="W37" s="9"/>
    </row>
    <row r="38" spans="1:26" ht="23.25" customHeight="1">
      <c r="A38" s="10"/>
      <c r="B38" s="16" t="s">
        <v>83</v>
      </c>
      <c r="C38" s="47" t="str">
        <f>I14</f>
        <v>2</v>
      </c>
      <c r="D38" s="740"/>
      <c r="E38" s="50"/>
      <c r="F38" s="50" t="s">
        <v>13</v>
      </c>
      <c r="G38" s="50"/>
      <c r="H38" s="740"/>
      <c r="I38" s="47">
        <f>I16</f>
        <v>19</v>
      </c>
      <c r="J38" s="16" t="s">
        <v>88</v>
      </c>
      <c r="K38" s="9"/>
      <c r="L38" s="761">
        <f>L37+ACCUEIL!$B$7</f>
        <v>1.4722222222222301</v>
      </c>
      <c r="M38" s="184"/>
      <c r="N38" s="16" t="s">
        <v>70</v>
      </c>
      <c r="O38" s="47">
        <f>I13</f>
        <v>8</v>
      </c>
      <c r="P38" s="740"/>
      <c r="Q38" s="50"/>
      <c r="R38" s="50" t="s">
        <v>13</v>
      </c>
      <c r="S38" s="50"/>
      <c r="T38" s="740"/>
      <c r="U38" s="47">
        <f>I15</f>
        <v>17</v>
      </c>
      <c r="V38" s="16" t="s">
        <v>87</v>
      </c>
      <c r="W38" s="9"/>
    </row>
    <row r="39" spans="1:26" ht="23.25" customHeight="1">
      <c r="A39" s="10"/>
      <c r="B39" s="16" t="s">
        <v>89</v>
      </c>
      <c r="C39" s="47" t="str">
        <f>O13</f>
        <v>6</v>
      </c>
      <c r="D39" s="740"/>
      <c r="E39" s="50"/>
      <c r="F39" s="50" t="s">
        <v>13</v>
      </c>
      <c r="G39" s="50"/>
      <c r="H39" s="740"/>
      <c r="I39" s="47" t="str">
        <f>O14</f>
        <v>USTO</v>
      </c>
      <c r="J39" s="16" t="s">
        <v>102</v>
      </c>
      <c r="K39" s="9"/>
      <c r="L39" s="761">
        <f>L38+ACCUEIL!$B$7</f>
        <v>1.48611111111112</v>
      </c>
      <c r="M39" s="184"/>
      <c r="N39" s="16" t="s">
        <v>105</v>
      </c>
      <c r="O39" s="47">
        <f>O16</f>
        <v>3</v>
      </c>
      <c r="P39" s="740"/>
      <c r="Q39" s="50"/>
      <c r="R39" s="50" t="s">
        <v>13</v>
      </c>
      <c r="S39" s="50"/>
      <c r="T39" s="740"/>
      <c r="U39" s="47" t="str">
        <f>O15</f>
        <v>9</v>
      </c>
      <c r="V39" s="16" t="s">
        <v>104</v>
      </c>
      <c r="W39" s="9"/>
    </row>
    <row r="40" spans="1:26">
      <c r="A40" s="120"/>
      <c r="B40" s="19"/>
      <c r="C40" s="19"/>
      <c r="D40" s="19"/>
      <c r="E40" s="19"/>
      <c r="F40" s="19"/>
      <c r="G40" s="19"/>
      <c r="H40" s="19"/>
      <c r="I40" s="19"/>
      <c r="J40" s="19"/>
      <c r="K40" s="22"/>
      <c r="L40"/>
      <c r="M40" s="120"/>
      <c r="N40" s="19"/>
      <c r="O40" s="19"/>
      <c r="P40" s="19"/>
      <c r="Q40" s="19"/>
      <c r="R40" s="19"/>
      <c r="S40" s="19"/>
      <c r="T40" s="19"/>
      <c r="U40" s="19"/>
      <c r="V40" s="19"/>
      <c r="W40" s="22"/>
    </row>
    <row r="41" spans="1:26">
      <c r="A41" s="14"/>
      <c r="B41" s="53"/>
      <c r="C41" s="52"/>
      <c r="D41" s="52"/>
      <c r="E41" s="57"/>
      <c r="F41" s="381"/>
      <c r="G41" s="57"/>
      <c r="H41" s="13"/>
      <c r="I41" s="52"/>
      <c r="J41" s="53"/>
      <c r="K41" s="52"/>
      <c r="L41" s="129"/>
      <c r="M41" s="129"/>
      <c r="N41" s="53"/>
      <c r="O41" s="52"/>
      <c r="P41" s="52"/>
      <c r="Q41" s="57"/>
      <c r="R41" s="11"/>
      <c r="S41" s="57"/>
      <c r="T41" s="13"/>
      <c r="U41" s="52"/>
      <c r="V41" s="53"/>
      <c r="W41" s="54"/>
      <c r="X41" s="14"/>
      <c r="Y41" s="14"/>
      <c r="Z41" s="14"/>
    </row>
    <row r="42" spans="1:26">
      <c r="A42" s="14"/>
      <c r="B42" s="26"/>
      <c r="C42" s="69" t="s">
        <v>15</v>
      </c>
      <c r="D42" s="70" t="s">
        <v>0</v>
      </c>
      <c r="E42" s="70" t="s">
        <v>1</v>
      </c>
      <c r="F42" s="381"/>
      <c r="G42" s="57"/>
      <c r="H42" s="26" t="s">
        <v>16</v>
      </c>
      <c r="I42" s="69" t="s">
        <v>17</v>
      </c>
      <c r="J42" s="70" t="s">
        <v>0</v>
      </c>
      <c r="K42" s="70" t="s">
        <v>1</v>
      </c>
      <c r="L42" s="129"/>
      <c r="M42" s="129"/>
      <c r="N42" s="26"/>
      <c r="O42" s="69" t="s">
        <v>57</v>
      </c>
      <c r="P42" s="70" t="s">
        <v>0</v>
      </c>
      <c r="Q42" s="70" t="s">
        <v>1</v>
      </c>
      <c r="R42" s="11"/>
      <c r="S42" s="57"/>
      <c r="T42" s="13"/>
      <c r="U42" s="52"/>
      <c r="V42" s="53"/>
      <c r="W42" s="54"/>
      <c r="X42" s="14"/>
      <c r="Y42" s="14"/>
      <c r="Z42" s="14"/>
    </row>
    <row r="43" spans="1:26" ht="23.25" customHeight="1">
      <c r="A43" s="14"/>
      <c r="B43" s="34">
        <v>1</v>
      </c>
      <c r="C43" s="35"/>
      <c r="D43" s="102"/>
      <c r="E43" s="647"/>
      <c r="F43" s="381"/>
      <c r="G43" s="57"/>
      <c r="H43" s="34">
        <v>1</v>
      </c>
      <c r="I43" s="35"/>
      <c r="J43" s="102"/>
      <c r="K43" s="647"/>
      <c r="L43" s="129"/>
      <c r="M43" s="129"/>
      <c r="N43" s="34">
        <v>1</v>
      </c>
      <c r="O43" s="35"/>
      <c r="P43" s="102"/>
      <c r="Q43" s="646"/>
      <c r="R43" s="11"/>
      <c r="S43" s="57"/>
      <c r="T43" s="13"/>
      <c r="U43" s="52"/>
      <c r="V43" s="53"/>
      <c r="W43" s="54"/>
      <c r="X43" s="14"/>
      <c r="Y43" s="14"/>
      <c r="Z43" s="14"/>
    </row>
    <row r="44" spans="1:26" ht="23.25" customHeight="1">
      <c r="A44" s="14"/>
      <c r="B44" s="34">
        <v>2</v>
      </c>
      <c r="C44" s="35"/>
      <c r="D44" s="102"/>
      <c r="E44" s="647"/>
      <c r="F44" s="381"/>
      <c r="G44" s="57"/>
      <c r="H44" s="34">
        <v>2</v>
      </c>
      <c r="I44" s="35"/>
      <c r="J44" s="102"/>
      <c r="K44" s="647"/>
      <c r="L44" s="129"/>
      <c r="M44" s="129"/>
      <c r="N44" s="34">
        <v>2</v>
      </c>
      <c r="O44" s="35"/>
      <c r="P44" s="102"/>
      <c r="Q44" s="646"/>
      <c r="R44" s="11"/>
      <c r="S44" s="57"/>
      <c r="T44" s="13"/>
      <c r="U44" s="52"/>
      <c r="V44" s="53"/>
      <c r="W44" s="54"/>
      <c r="X44" s="14"/>
      <c r="Y44" s="14"/>
      <c r="Z44" s="14"/>
    </row>
    <row r="45" spans="1:26" ht="23.25" customHeight="1">
      <c r="A45" s="14"/>
      <c r="B45" s="34">
        <v>3</v>
      </c>
      <c r="C45" s="35"/>
      <c r="D45" s="102"/>
      <c r="E45" s="647"/>
      <c r="F45" s="381"/>
      <c r="G45" s="57"/>
      <c r="H45" s="34">
        <v>3</v>
      </c>
      <c r="I45" s="35"/>
      <c r="J45" s="102"/>
      <c r="K45" s="647"/>
      <c r="L45" s="129"/>
      <c r="M45" s="129"/>
      <c r="N45" s="34">
        <v>3</v>
      </c>
      <c r="O45" s="35"/>
      <c r="P45" s="102"/>
      <c r="Q45" s="646"/>
      <c r="R45" s="11"/>
      <c r="S45" s="57"/>
      <c r="T45" s="13"/>
      <c r="U45" s="52"/>
      <c r="V45" s="53"/>
      <c r="W45" s="54"/>
      <c r="X45" s="14"/>
      <c r="Y45" s="14"/>
      <c r="Z45" s="14"/>
    </row>
    <row r="46" spans="1:26" ht="23.25" customHeight="1">
      <c r="A46" s="14"/>
      <c r="B46" s="34">
        <v>4</v>
      </c>
      <c r="C46" s="35"/>
      <c r="D46" s="102"/>
      <c r="E46" s="647"/>
      <c r="F46" s="381"/>
      <c r="G46" s="57"/>
      <c r="H46" s="34">
        <v>4</v>
      </c>
      <c r="I46" s="35"/>
      <c r="J46" s="102"/>
      <c r="K46" s="647"/>
      <c r="L46" s="129"/>
      <c r="M46" s="129"/>
      <c r="N46" s="34">
        <v>4</v>
      </c>
      <c r="O46" s="35"/>
      <c r="P46" s="102"/>
      <c r="Q46" s="646"/>
      <c r="R46" s="11"/>
      <c r="S46" s="57"/>
      <c r="T46" s="13"/>
      <c r="U46" s="52"/>
      <c r="V46" s="53"/>
      <c r="W46" s="54"/>
      <c r="X46" s="14"/>
      <c r="Y46" s="14"/>
      <c r="Z46" s="14"/>
    </row>
    <row r="47" spans="1:26" ht="23.25" customHeight="1">
      <c r="A47" s="14"/>
      <c r="B47" s="34">
        <v>5</v>
      </c>
      <c r="C47" s="35"/>
      <c r="D47" s="102"/>
      <c r="E47" s="647"/>
      <c r="F47" s="381"/>
      <c r="G47" s="57"/>
      <c r="H47" s="34">
        <v>5</v>
      </c>
      <c r="I47" s="35"/>
      <c r="J47" s="102"/>
      <c r="K47" s="647"/>
      <c r="L47" s="129"/>
      <c r="M47" s="129"/>
      <c r="N47" s="53"/>
      <c r="O47" s="52"/>
      <c r="P47" s="52"/>
      <c r="Q47" s="57"/>
      <c r="R47" s="11"/>
      <c r="S47" s="57"/>
      <c r="T47" s="13"/>
      <c r="U47" s="52"/>
      <c r="V47" s="53"/>
      <c r="W47" s="54"/>
      <c r="X47" s="14"/>
      <c r="Y47" s="14"/>
      <c r="Z47" s="14"/>
    </row>
    <row r="48" spans="1:26">
      <c r="A48" s="14"/>
      <c r="B48" s="53"/>
      <c r="C48" s="52"/>
      <c r="D48" s="52"/>
      <c r="E48" s="57"/>
      <c r="F48" s="381"/>
      <c r="G48" s="57"/>
      <c r="H48" s="13"/>
      <c r="I48" s="52"/>
      <c r="J48" s="53"/>
      <c r="K48" s="52"/>
      <c r="L48" s="129"/>
      <c r="M48" s="129"/>
      <c r="N48" s="53"/>
      <c r="O48" s="52"/>
      <c r="P48" s="52"/>
      <c r="Q48" s="57"/>
      <c r="R48" s="11"/>
      <c r="S48" s="57"/>
      <c r="T48" s="13"/>
      <c r="U48" s="52"/>
      <c r="V48" s="53"/>
      <c r="W48" s="54"/>
      <c r="X48" s="14"/>
      <c r="Y48" s="14"/>
      <c r="Z48" s="14"/>
    </row>
    <row r="49" spans="1:29">
      <c r="A49" s="14"/>
      <c r="B49" s="53"/>
      <c r="C49" s="52"/>
      <c r="D49" s="52"/>
      <c r="E49" s="57"/>
      <c r="F49" s="381"/>
      <c r="G49" s="57"/>
      <c r="H49" s="26"/>
      <c r="I49" s="69" t="s">
        <v>86</v>
      </c>
      <c r="J49" s="70" t="s">
        <v>0</v>
      </c>
      <c r="K49" s="70" t="s">
        <v>1</v>
      </c>
      <c r="L49" s="129"/>
      <c r="M49" s="129"/>
      <c r="N49" s="26"/>
      <c r="O49" s="69" t="s">
        <v>103</v>
      </c>
      <c r="P49" s="70" t="s">
        <v>0</v>
      </c>
      <c r="Q49" s="70" t="s">
        <v>1</v>
      </c>
      <c r="R49" s="11"/>
      <c r="S49" s="57"/>
      <c r="T49" s="13"/>
      <c r="U49" s="52"/>
      <c r="V49" s="53"/>
      <c r="W49" s="54"/>
      <c r="X49" s="14"/>
      <c r="Y49" s="14"/>
      <c r="Z49" s="14"/>
    </row>
    <row r="50" spans="1:29" ht="23.25" customHeight="1">
      <c r="A50" s="14"/>
      <c r="B50" s="53"/>
      <c r="C50" s="52"/>
      <c r="D50" s="52"/>
      <c r="E50" s="57"/>
      <c r="F50" s="381"/>
      <c r="G50" s="57"/>
      <c r="H50" s="34">
        <v>1</v>
      </c>
      <c r="I50" s="35"/>
      <c r="J50" s="102"/>
      <c r="K50" s="646"/>
      <c r="L50" s="129"/>
      <c r="M50" s="129"/>
      <c r="N50" s="34">
        <v>1</v>
      </c>
      <c r="O50" s="35"/>
      <c r="P50" s="102"/>
      <c r="Q50" s="102"/>
      <c r="R50" s="11"/>
      <c r="S50" s="57"/>
      <c r="T50" s="13"/>
      <c r="U50" s="52"/>
      <c r="V50" s="53"/>
      <c r="W50" s="54"/>
      <c r="X50" s="14"/>
      <c r="Y50" s="14"/>
      <c r="Z50" s="14"/>
    </row>
    <row r="51" spans="1:29" ht="23.25" customHeight="1">
      <c r="A51" s="14"/>
      <c r="B51" s="53"/>
      <c r="C51" s="52"/>
      <c r="D51" s="52"/>
      <c r="E51" s="57"/>
      <c r="F51" s="381"/>
      <c r="G51" s="57"/>
      <c r="H51" s="34">
        <v>2</v>
      </c>
      <c r="I51" s="35"/>
      <c r="J51" s="102"/>
      <c r="K51" s="646"/>
      <c r="L51" s="129"/>
      <c r="M51" s="129"/>
      <c r="N51" s="34">
        <v>2</v>
      </c>
      <c r="O51" s="35"/>
      <c r="P51" s="102"/>
      <c r="Q51" s="102"/>
      <c r="R51" s="11"/>
      <c r="S51" s="57"/>
      <c r="T51" s="13"/>
      <c r="U51" s="52"/>
      <c r="V51" s="53"/>
      <c r="W51" s="54"/>
      <c r="X51" s="14"/>
      <c r="Y51" s="14"/>
      <c r="Z51" s="14"/>
    </row>
    <row r="52" spans="1:29" ht="23.25" customHeight="1">
      <c r="A52" s="14"/>
      <c r="B52" s="53"/>
      <c r="C52" s="52"/>
      <c r="D52" s="52"/>
      <c r="E52" s="57"/>
      <c r="F52" s="381"/>
      <c r="G52" s="57"/>
      <c r="H52" s="34">
        <v>3</v>
      </c>
      <c r="I52" s="35"/>
      <c r="J52" s="102"/>
      <c r="K52" s="646"/>
      <c r="L52" s="129"/>
      <c r="M52" s="129"/>
      <c r="N52" s="34">
        <v>3</v>
      </c>
      <c r="O52" s="35"/>
      <c r="P52" s="102"/>
      <c r="Q52" s="102"/>
      <c r="R52" s="11"/>
      <c r="S52" s="57"/>
      <c r="T52" s="13"/>
      <c r="U52" s="52"/>
      <c r="V52" s="53"/>
      <c r="W52" s="54"/>
      <c r="X52" s="14"/>
      <c r="Y52" s="14"/>
      <c r="Z52" s="14"/>
    </row>
    <row r="53" spans="1:29" ht="23.25" customHeight="1">
      <c r="A53" s="14"/>
      <c r="B53" s="53"/>
      <c r="C53" s="52"/>
      <c r="D53" s="52"/>
      <c r="E53" s="57"/>
      <c r="F53" s="381"/>
      <c r="G53" s="57"/>
      <c r="H53" s="34">
        <v>4</v>
      </c>
      <c r="I53" s="35"/>
      <c r="J53" s="102"/>
      <c r="K53" s="646"/>
      <c r="L53" s="129"/>
      <c r="M53" s="129"/>
      <c r="N53" s="34">
        <v>4</v>
      </c>
      <c r="O53" s="35"/>
      <c r="P53" s="102"/>
      <c r="Q53" s="102"/>
      <c r="R53" s="11"/>
      <c r="S53" s="57"/>
      <c r="T53" s="13"/>
      <c r="U53" s="52"/>
      <c r="V53" s="53"/>
      <c r="W53" s="54"/>
      <c r="X53" s="14"/>
      <c r="Y53" s="14"/>
      <c r="Z53" s="14"/>
    </row>
    <row r="54" spans="1:29">
      <c r="B54" s="53"/>
      <c r="C54" s="52"/>
      <c r="D54" s="52"/>
      <c r="E54" s="57"/>
      <c r="F54" s="381"/>
      <c r="G54" s="57"/>
      <c r="H54" s="13"/>
      <c r="I54" s="52"/>
      <c r="J54" s="52"/>
      <c r="K54" s="52"/>
      <c r="L54" s="129" t="s">
        <v>110</v>
      </c>
      <c r="M54" s="129"/>
      <c r="N54" s="53"/>
      <c r="O54" s="52"/>
      <c r="P54" s="52"/>
      <c r="Q54" s="52"/>
      <c r="R54" s="57"/>
      <c r="S54" s="57"/>
      <c r="T54" s="54"/>
      <c r="U54" s="52"/>
      <c r="V54" s="76"/>
      <c r="W54" s="93"/>
    </row>
    <row r="55" spans="1:29">
      <c r="B55" s="53"/>
      <c r="C55" s="52"/>
      <c r="D55" s="52"/>
      <c r="E55" s="57"/>
      <c r="F55" s="381"/>
      <c r="G55" s="57"/>
      <c r="H55" s="13"/>
      <c r="I55" s="52"/>
      <c r="J55" s="52"/>
      <c r="K55" s="52"/>
      <c r="L55" s="129"/>
      <c r="M55" s="129"/>
      <c r="N55" s="53"/>
      <c r="O55" s="52"/>
      <c r="P55" s="52"/>
      <c r="Q55" s="52"/>
      <c r="R55" s="57"/>
      <c r="S55" s="57"/>
      <c r="T55" s="54"/>
      <c r="U55" s="52"/>
      <c r="V55" s="76"/>
      <c r="W55" s="93"/>
    </row>
    <row r="56" spans="1:29">
      <c r="B56" s="26"/>
      <c r="C56" s="27" t="s">
        <v>15</v>
      </c>
      <c r="D56" s="198" t="s">
        <v>0</v>
      </c>
      <c r="E56" s="28" t="s">
        <v>1</v>
      </c>
      <c r="F56" s="382"/>
      <c r="G56" s="29"/>
      <c r="H56" s="31" t="s">
        <v>16</v>
      </c>
      <c r="I56" s="27" t="s">
        <v>17</v>
      </c>
      <c r="J56" s="28" t="s">
        <v>0</v>
      </c>
      <c r="K56" s="28" t="s">
        <v>1</v>
      </c>
      <c r="N56" s="31"/>
      <c r="O56" s="27" t="s">
        <v>57</v>
      </c>
      <c r="P56" s="139" t="s">
        <v>0</v>
      </c>
      <c r="Q56" s="139" t="s">
        <v>1</v>
      </c>
    </row>
    <row r="57" spans="1:29" ht="23.25" customHeight="1">
      <c r="B57" s="34" t="s">
        <v>3</v>
      </c>
      <c r="C57" s="86">
        <v>1</v>
      </c>
      <c r="D57" s="201">
        <f>CL($D$92,$H$92)+CL($H$94,$D$94)+CL($D$97,$H$97)+CL($D$100,$H$100)</f>
        <v>0</v>
      </c>
      <c r="E57" s="36">
        <f>$D$92-$H$92+$H$94-$D$94+$D$97-$H$97+$D$100-$H$100</f>
        <v>0</v>
      </c>
      <c r="F57" s="383"/>
      <c r="G57" s="37"/>
      <c r="H57" s="34" t="s">
        <v>8</v>
      </c>
      <c r="I57" s="86">
        <v>6</v>
      </c>
      <c r="J57" s="201">
        <f>CL($P$93,$T$93)+CL($T$94,$P$94)+CL($P$97,$T$97)+CL($P$100,$T$100)</f>
        <v>0</v>
      </c>
      <c r="K57" s="36">
        <f>$P$93-$T$93+$T$94-$P$94+$P$97-$T$97+$P$100-$T$100</f>
        <v>0</v>
      </c>
      <c r="N57" s="34" t="s">
        <v>39</v>
      </c>
      <c r="O57" s="86">
        <v>11</v>
      </c>
      <c r="P57" s="201">
        <f>CL($D$74,$H$74)+CL($D$78,$H$78)+CL($D$86,$H$86)</f>
        <v>0</v>
      </c>
      <c r="Q57" s="36">
        <f>$D$74-$H$74+$D$78-$H$78+$D$86-$H$86</f>
        <v>0</v>
      </c>
      <c r="X57" s="86"/>
      <c r="Y57" s="649"/>
      <c r="Z57" s="457"/>
      <c r="AA57" s="86"/>
      <c r="AB57" s="649"/>
      <c r="AC57" s="457"/>
    </row>
    <row r="58" spans="1:29" ht="23.25" customHeight="1">
      <c r="B58" s="34" t="s">
        <v>4</v>
      </c>
      <c r="C58" s="86">
        <v>2</v>
      </c>
      <c r="D58" s="201">
        <f>CL($H$92,$D$92)+CL($D$95,$H$95)+CL($D$98,$H$98)+CL($H$101,$D$101)</f>
        <v>0</v>
      </c>
      <c r="E58" s="36">
        <f>$H$92-$D$92+$D$95-$H$95+$D$98-$H$98+$H$101-$D$101</f>
        <v>0</v>
      </c>
      <c r="F58" s="383"/>
      <c r="G58" s="37"/>
      <c r="H58" s="34" t="s">
        <v>9</v>
      </c>
      <c r="I58" s="86">
        <v>7</v>
      </c>
      <c r="J58" s="201">
        <f>CL($T$93,$P$93)+CL($P$95,$T$95)+CL($P$98,$T$98)+CL($T$101,$P$101)</f>
        <v>0</v>
      </c>
      <c r="K58" s="36">
        <f>$T$93-$P$93+$P$95-$T$95+$P$98-$T$98+$T$101-$P$101</f>
        <v>0</v>
      </c>
      <c r="N58" s="34" t="s">
        <v>40</v>
      </c>
      <c r="O58" s="86">
        <v>12</v>
      </c>
      <c r="P58" s="201">
        <f>CL($H$74,$D$74)+CL($P$86,$T$86)+CL($P$78,$T$78)</f>
        <v>0</v>
      </c>
      <c r="Q58" s="36">
        <f>$H$74-$D$74+$P$86-$T$86+$P$78-$T$78</f>
        <v>0</v>
      </c>
      <c r="X58" s="86"/>
      <c r="Y58" s="649"/>
      <c r="Z58" s="457"/>
      <c r="AA58" s="86"/>
      <c r="AB58" s="649"/>
      <c r="AC58" s="457"/>
    </row>
    <row r="59" spans="1:29" ht="23.25" customHeight="1">
      <c r="B59" s="34" t="s">
        <v>5</v>
      </c>
      <c r="C59" s="86">
        <v>3</v>
      </c>
      <c r="D59" s="201">
        <f>CL($H$93,$D$93)+CL($H$96,$D$96)+CL($H$98,$D$98)+CL($H$100,$D$100)</f>
        <v>0</v>
      </c>
      <c r="E59" s="36">
        <f>$H$93-$D$93+$H$96-$D$96+$H$98-$D$98+$H$100-$D$100</f>
        <v>0</v>
      </c>
      <c r="F59" s="383"/>
      <c r="G59" s="37"/>
      <c r="H59" s="34" t="s">
        <v>10</v>
      </c>
      <c r="I59" s="86">
        <v>8</v>
      </c>
      <c r="J59" s="201">
        <f>CL($P$92,$T$92)+CL($T$96,$P$96)+CL($T$98,$P$98)+CL($T$100,$P$100)</f>
        <v>0</v>
      </c>
      <c r="K59" s="36">
        <f>$P$92-$T$92+$T$96-$P$96+$T$98-$P$98+$T$100-$P$100</f>
        <v>0</v>
      </c>
      <c r="N59" s="34" t="s">
        <v>58</v>
      </c>
      <c r="O59" s="86">
        <v>13</v>
      </c>
      <c r="P59" s="201">
        <f>CL($P$74,$T$74)+CL($T$78,$P$78)+CL($H$86,$D$86)</f>
        <v>0</v>
      </c>
      <c r="Q59" s="36">
        <f>$P$74-$T$74+$T$78-$P$78+$H$86-$D$86</f>
        <v>0</v>
      </c>
      <c r="X59" s="86"/>
      <c r="Y59" s="649"/>
      <c r="Z59" s="457"/>
      <c r="AA59" s="86"/>
      <c r="AB59" s="649"/>
      <c r="AC59" s="457"/>
    </row>
    <row r="60" spans="1:29" ht="23.25" customHeight="1">
      <c r="B60" s="34" t="s">
        <v>6</v>
      </c>
      <c r="C60" s="86">
        <v>4</v>
      </c>
      <c r="D60" s="201">
        <f>CL($D$93,$H$93)+CL($H$95,$D$95)+CL($H$97,$D$97)+CL($H$99,$D$99)</f>
        <v>0</v>
      </c>
      <c r="E60" s="36">
        <f>$D$93-$H$93+$H$95-$D$95+$H$97-$D$97+$H$99-$D$99</f>
        <v>0</v>
      </c>
      <c r="F60" s="383"/>
      <c r="G60" s="37"/>
      <c r="H60" s="34" t="s">
        <v>18</v>
      </c>
      <c r="I60" s="86">
        <v>9</v>
      </c>
      <c r="J60" s="201">
        <f>CL($T$92,$P$92)+CL($T$95,$P$95)+CL($T$97,$P$97)+CL($P$99,$T$99)</f>
        <v>0</v>
      </c>
      <c r="K60" s="36">
        <f>$T$92-$P$92+$T$95-$P$95+$T$97-$P$97+$P$99-$T$99</f>
        <v>0</v>
      </c>
      <c r="N60" s="34" t="s">
        <v>59</v>
      </c>
      <c r="O60" s="86">
        <v>14</v>
      </c>
      <c r="P60" s="201">
        <f>CL($T$74,$P$74)+CL($T$86,$P$86)+CL($H$78,$D$78)</f>
        <v>0</v>
      </c>
      <c r="Q60" s="36">
        <f>$T$74-$P$74+$T$86-$P$86+$H$78-$D$78</f>
        <v>0</v>
      </c>
      <c r="X60" s="86"/>
      <c r="Y60" s="649"/>
      <c r="Z60" s="457"/>
      <c r="AA60" s="86"/>
      <c r="AB60" s="649"/>
      <c r="AC60" s="457"/>
    </row>
    <row r="61" spans="1:29" ht="23.25" customHeight="1">
      <c r="B61" s="34" t="s">
        <v>7</v>
      </c>
      <c r="C61" s="86">
        <v>5</v>
      </c>
      <c r="D61" s="201">
        <f>CL($D$94,$H$94)+CL($D$96,$H$96)+CL($D$99,$H$99)+CL($D$101,$H$101)</f>
        <v>0</v>
      </c>
      <c r="E61" s="36">
        <f>$D$94-$H$94+$D$96-$H$96+$D$99-$H$99+$D$101-$H$101</f>
        <v>0</v>
      </c>
      <c r="F61" s="383"/>
      <c r="G61" s="37"/>
      <c r="H61" s="34" t="s">
        <v>19</v>
      </c>
      <c r="I61" s="86">
        <v>10</v>
      </c>
      <c r="J61" s="201">
        <f>CL($P$94,$T$94)+CL($P$96,$T$96)+CL($T$99,$P$99)+CL($P$101,$T$101)</f>
        <v>0</v>
      </c>
      <c r="K61" s="36">
        <f>$P$94-$T$94+$P$96-$T$96+$T$99-$P$99+$P$101-$T$101</f>
        <v>0</v>
      </c>
      <c r="S61" s="139"/>
      <c r="T61" s="36"/>
      <c r="X61" s="86"/>
      <c r="Y61" s="649"/>
      <c r="Z61" s="457"/>
      <c r="AA61" s="455"/>
      <c r="AB61" s="455"/>
      <c r="AC61" s="455"/>
    </row>
    <row r="62" spans="1:29">
      <c r="F62" s="378"/>
      <c r="I62" t="s">
        <v>111</v>
      </c>
      <c r="X62" s="455"/>
      <c r="Y62" s="455"/>
      <c r="Z62" s="455"/>
      <c r="AA62" s="455"/>
      <c r="AB62" s="455"/>
      <c r="AC62" s="455"/>
    </row>
    <row r="63" spans="1:29" ht="24" customHeight="1">
      <c r="B63" s="102">
        <v>1</v>
      </c>
      <c r="C63" s="103" t="s">
        <v>3</v>
      </c>
      <c r="D63" s="67"/>
      <c r="E63" s="127"/>
      <c r="F63" s="648" t="s">
        <v>228</v>
      </c>
      <c r="G63" s="127"/>
      <c r="H63" s="67"/>
      <c r="I63" s="103" t="s">
        <v>4</v>
      </c>
      <c r="J63" s="102">
        <v>2</v>
      </c>
      <c r="N63" s="102">
        <v>3</v>
      </c>
      <c r="O63" s="103" t="s">
        <v>5</v>
      </c>
      <c r="P63" s="67"/>
      <c r="Q63" s="127"/>
      <c r="R63" s="648" t="s">
        <v>228</v>
      </c>
      <c r="S63" s="127"/>
      <c r="T63" s="67"/>
      <c r="U63" s="103" t="s">
        <v>6</v>
      </c>
      <c r="V63" s="102">
        <v>4</v>
      </c>
      <c r="X63" s="86"/>
      <c r="Y63" s="649"/>
      <c r="Z63" s="457"/>
      <c r="AA63" s="455"/>
      <c r="AB63" s="455"/>
      <c r="AC63" s="455"/>
    </row>
    <row r="64" spans="1:29" ht="24" customHeight="1">
      <c r="B64" s="70">
        <v>5</v>
      </c>
      <c r="C64" s="103" t="s">
        <v>7</v>
      </c>
      <c r="D64" s="67"/>
      <c r="E64" s="127"/>
      <c r="F64" s="648" t="s">
        <v>228</v>
      </c>
      <c r="G64" s="127"/>
      <c r="H64" s="67"/>
      <c r="I64" s="103" t="s">
        <v>8</v>
      </c>
      <c r="J64" s="102">
        <v>6</v>
      </c>
      <c r="N64" s="102">
        <v>7</v>
      </c>
      <c r="O64" s="103" t="s">
        <v>9</v>
      </c>
      <c r="P64" s="67"/>
      <c r="Q64" s="127"/>
      <c r="R64" s="648" t="s">
        <v>228</v>
      </c>
      <c r="S64" s="127"/>
      <c r="T64" s="67"/>
      <c r="U64" s="103" t="s">
        <v>10</v>
      </c>
      <c r="V64" s="102">
        <v>8</v>
      </c>
      <c r="X64" s="86"/>
      <c r="Y64" s="649"/>
      <c r="Z64" s="457"/>
      <c r="AA64" s="455"/>
      <c r="AB64" s="455"/>
      <c r="AC64" s="455"/>
    </row>
    <row r="65" spans="1:29">
      <c r="F65" s="378"/>
      <c r="X65" s="86"/>
      <c r="Y65" s="649"/>
      <c r="Z65" s="457"/>
      <c r="AA65" s="455"/>
      <c r="AB65" s="455"/>
      <c r="AC65" s="455"/>
    </row>
    <row r="66" spans="1:29">
      <c r="B66" s="15"/>
      <c r="C66" s="15"/>
      <c r="D66" s="40"/>
      <c r="E66" s="15"/>
      <c r="F66" s="378"/>
      <c r="G66" s="15"/>
      <c r="H66" s="15"/>
      <c r="I66" s="15"/>
      <c r="J66" s="15"/>
      <c r="K66" s="15"/>
      <c r="L66" s="38"/>
      <c r="M66" s="38"/>
      <c r="N66" s="15"/>
      <c r="O66" s="384"/>
      <c r="P66" s="40"/>
      <c r="Q66" s="40"/>
      <c r="R66" s="15"/>
      <c r="S66" s="15"/>
      <c r="T66" s="15"/>
      <c r="X66" s="86"/>
      <c r="Y66" s="649"/>
      <c r="Z66" s="457"/>
      <c r="AA66" s="455"/>
      <c r="AB66" s="455"/>
      <c r="AC66" s="455"/>
    </row>
    <row r="67" spans="1:29" ht="15.75">
      <c r="A67" s="93"/>
      <c r="B67" s="385"/>
      <c r="C67" s="386"/>
      <c r="D67" s="317"/>
      <c r="E67" s="386"/>
      <c r="F67" s="617" t="str">
        <f>ACCUEIL!$D$6</f>
        <v>san siro</v>
      </c>
      <c r="G67" s="386"/>
      <c r="H67" s="386"/>
      <c r="I67" s="386"/>
      <c r="J67" s="387"/>
      <c r="K67" s="92"/>
      <c r="L67" s="206" t="s">
        <v>12</v>
      </c>
      <c r="M67" s="206"/>
      <c r="N67" s="385"/>
      <c r="O67" s="81"/>
      <c r="P67" s="388"/>
      <c r="Q67" s="388"/>
      <c r="R67" s="617" t="str">
        <f>ACCUEIL!$D$7</f>
        <v>TERRAIN 2</v>
      </c>
      <c r="S67" s="389"/>
      <c r="T67" s="390"/>
      <c r="U67" s="81"/>
      <c r="V67" s="112"/>
      <c r="X67" s="86"/>
      <c r="Y67" s="649"/>
      <c r="Z67" s="457"/>
      <c r="AA67" s="455"/>
      <c r="AB67" s="455"/>
      <c r="AC67" s="455"/>
    </row>
    <row r="68" spans="1:29">
      <c r="A68" s="93"/>
      <c r="K68" s="93"/>
      <c r="L68"/>
      <c r="M68"/>
      <c r="X68" s="455"/>
      <c r="Y68" s="455"/>
      <c r="Z68" s="455"/>
    </row>
    <row r="69" spans="1:29">
      <c r="A69" s="93"/>
      <c r="K69" s="93"/>
      <c r="L69" s="202"/>
      <c r="M69"/>
      <c r="X69" s="455"/>
      <c r="Y69" s="455"/>
      <c r="Z69" s="455"/>
    </row>
    <row r="70" spans="1:29" ht="24" customHeight="1">
      <c r="A70" s="235">
        <v>1</v>
      </c>
      <c r="B70" s="102">
        <v>1</v>
      </c>
      <c r="C70" s="103" t="str">
        <f>C63</f>
        <v>A</v>
      </c>
      <c r="D70" s="740"/>
      <c r="E70" s="391"/>
      <c r="F70" s="391" t="s">
        <v>13</v>
      </c>
      <c r="G70" s="391"/>
      <c r="H70" s="740"/>
      <c r="I70" s="103" t="str">
        <f>I63</f>
        <v>B</v>
      </c>
      <c r="J70" s="102">
        <v>2</v>
      </c>
      <c r="K70" s="93"/>
      <c r="L70" s="755">
        <f>ACCUEIL!$B$9</f>
        <v>1.5833333333333299</v>
      </c>
      <c r="M70" s="235">
        <v>2</v>
      </c>
      <c r="N70" s="102">
        <v>3</v>
      </c>
      <c r="O70" s="103" t="str">
        <f>O63</f>
        <v>C</v>
      </c>
      <c r="P70" s="740"/>
      <c r="Q70" s="391"/>
      <c r="R70" s="391" t="s">
        <v>13</v>
      </c>
      <c r="S70" s="391"/>
      <c r="T70" s="740"/>
      <c r="U70" s="103" t="str">
        <f>U63</f>
        <v>D</v>
      </c>
      <c r="V70" s="102">
        <v>4</v>
      </c>
      <c r="X70" s="12"/>
      <c r="Y70" s="425"/>
      <c r="Z70" s="457"/>
    </row>
    <row r="71" spans="1:29" ht="24" hidden="1" customHeight="1">
      <c r="A71" s="235"/>
      <c r="B71" s="102"/>
      <c r="C71" s="815" t="s">
        <v>290</v>
      </c>
      <c r="D71" s="740"/>
      <c r="E71" s="391"/>
      <c r="F71" s="391"/>
      <c r="G71" s="391"/>
      <c r="H71" s="740"/>
      <c r="I71" s="815" t="s">
        <v>290</v>
      </c>
      <c r="J71" s="102"/>
      <c r="K71" s="93"/>
      <c r="L71" s="755"/>
      <c r="M71" s="235"/>
      <c r="N71" s="102"/>
      <c r="O71" s="815" t="s">
        <v>290</v>
      </c>
      <c r="P71" s="740"/>
      <c r="Q71" s="391"/>
      <c r="R71" s="391"/>
      <c r="S71" s="391"/>
      <c r="T71" s="740"/>
      <c r="U71" s="815" t="s">
        <v>290</v>
      </c>
      <c r="V71" s="102"/>
      <c r="X71" s="12"/>
      <c r="Y71" s="425"/>
      <c r="Z71" s="457"/>
    </row>
    <row r="72" spans="1:29" ht="24" customHeight="1">
      <c r="A72" s="235">
        <v>4</v>
      </c>
      <c r="B72" s="102">
        <v>7</v>
      </c>
      <c r="C72" s="103" t="str">
        <f>O64</f>
        <v>G</v>
      </c>
      <c r="D72" s="740"/>
      <c r="E72" s="391"/>
      <c r="F72" s="391" t="s">
        <v>13</v>
      </c>
      <c r="G72" s="391"/>
      <c r="H72" s="740"/>
      <c r="I72" s="103" t="str">
        <f>U64</f>
        <v>H</v>
      </c>
      <c r="J72" s="102">
        <v>8</v>
      </c>
      <c r="K72" s="93"/>
      <c r="L72" s="755">
        <f>L70+ACCUEIL!$B$10</f>
        <v>1.5972222222222201</v>
      </c>
      <c r="M72" s="235">
        <v>3</v>
      </c>
      <c r="N72" s="249">
        <v>5</v>
      </c>
      <c r="O72" s="103" t="str">
        <f>C64</f>
        <v>E</v>
      </c>
      <c r="P72" s="740"/>
      <c r="Q72" s="391"/>
      <c r="R72" s="391" t="s">
        <v>13</v>
      </c>
      <c r="S72" s="391"/>
      <c r="T72" s="740"/>
      <c r="U72" s="103" t="str">
        <f>I64</f>
        <v>F</v>
      </c>
      <c r="V72" s="102">
        <v>6</v>
      </c>
      <c r="X72" s="12"/>
      <c r="Y72" s="425"/>
      <c r="Z72" s="457"/>
    </row>
    <row r="73" spans="1:29" ht="24" hidden="1" customHeight="1">
      <c r="A73" s="235"/>
      <c r="B73" s="102"/>
      <c r="C73" s="815" t="s">
        <v>290</v>
      </c>
      <c r="D73" s="740"/>
      <c r="E73" s="391"/>
      <c r="F73" s="391"/>
      <c r="G73" s="391"/>
      <c r="H73" s="740"/>
      <c r="I73" s="815" t="s">
        <v>290</v>
      </c>
      <c r="J73" s="102"/>
      <c r="K73" s="93"/>
      <c r="L73" s="755"/>
      <c r="M73" s="235"/>
      <c r="N73" s="102"/>
      <c r="O73" s="815" t="s">
        <v>290</v>
      </c>
      <c r="P73" s="740"/>
      <c r="Q73" s="391"/>
      <c r="R73" s="391"/>
      <c r="S73" s="391"/>
      <c r="T73" s="740"/>
      <c r="U73" s="815" t="s">
        <v>290</v>
      </c>
      <c r="V73" s="102"/>
      <c r="X73" s="12"/>
      <c r="Y73" s="425"/>
      <c r="Z73" s="457"/>
    </row>
    <row r="74" spans="1:29" ht="24" customHeight="1">
      <c r="A74" s="235"/>
      <c r="B74" s="16" t="s">
        <v>39</v>
      </c>
      <c r="C74" s="47">
        <f>O57</f>
        <v>11</v>
      </c>
      <c r="D74" s="740"/>
      <c r="E74" s="50"/>
      <c r="F74" s="50" t="s">
        <v>13</v>
      </c>
      <c r="G74" s="50"/>
      <c r="H74" s="740"/>
      <c r="I74" s="47">
        <f>O58</f>
        <v>12</v>
      </c>
      <c r="J74" s="16" t="s">
        <v>40</v>
      </c>
      <c r="K74" s="93"/>
      <c r="L74" s="755">
        <f>L72+ACCUEIL!$B$10</f>
        <v>1.6111111111111101</v>
      </c>
      <c r="M74" s="235"/>
      <c r="N74" s="16" t="s">
        <v>58</v>
      </c>
      <c r="O74" s="47">
        <f>O59</f>
        <v>13</v>
      </c>
      <c r="P74" s="740"/>
      <c r="Q74" s="50"/>
      <c r="R74" s="50" t="s">
        <v>13</v>
      </c>
      <c r="S74" s="50"/>
      <c r="T74" s="740"/>
      <c r="U74" s="47">
        <f>O60</f>
        <v>14</v>
      </c>
      <c r="V74" s="16" t="s">
        <v>59</v>
      </c>
      <c r="X74" s="12"/>
      <c r="Y74" s="425"/>
      <c r="Z74" s="457"/>
    </row>
    <row r="75" spans="1:29">
      <c r="A75" s="70">
        <v>5</v>
      </c>
      <c r="B75" s="172"/>
      <c r="C75" s="218" t="s">
        <v>44</v>
      </c>
      <c r="D75" s="293"/>
      <c r="E75" s="218"/>
      <c r="F75" s="392"/>
      <c r="G75" s="218"/>
      <c r="H75" s="293"/>
      <c r="I75" s="218" t="s">
        <v>45</v>
      </c>
      <c r="J75" s="112"/>
      <c r="K75" s="93"/>
      <c r="L75" s="206"/>
      <c r="M75" s="70">
        <v>6</v>
      </c>
      <c r="N75" s="68"/>
      <c r="O75" s="218" t="s">
        <v>46</v>
      </c>
      <c r="P75" s="293"/>
      <c r="Q75" s="218"/>
      <c r="R75" s="392"/>
      <c r="S75" s="218"/>
      <c r="T75" s="293"/>
      <c r="U75" s="218" t="s">
        <v>47</v>
      </c>
      <c r="V75" s="112"/>
      <c r="X75" s="12"/>
      <c r="Y75" s="425"/>
      <c r="Z75" s="457"/>
    </row>
    <row r="76" spans="1:29" ht="24" customHeight="1">
      <c r="A76" s="102"/>
      <c r="B76" s="169"/>
      <c r="C76" s="108">
        <f>GL(H70,D70,C70,I70,H71,D71)</f>
        <v>0</v>
      </c>
      <c r="D76" s="740"/>
      <c r="E76" s="104"/>
      <c r="F76" s="393" t="s">
        <v>13</v>
      </c>
      <c r="G76" s="104"/>
      <c r="H76" s="740"/>
      <c r="I76" s="108">
        <f>GL(T70,P70,O70,U70,T71,P71)</f>
        <v>0</v>
      </c>
      <c r="J76" s="106"/>
      <c r="K76" s="93"/>
      <c r="L76" s="755">
        <f>L74+ACCUEIL!$B$10</f>
        <v>1.625</v>
      </c>
      <c r="M76" s="301"/>
      <c r="N76" s="169"/>
      <c r="O76" s="108">
        <f>GL(T72,P72,O72,U72,T73,P73)</f>
        <v>0</v>
      </c>
      <c r="P76" s="740"/>
      <c r="Q76" s="104"/>
      <c r="R76" s="393" t="s">
        <v>13</v>
      </c>
      <c r="S76" s="104"/>
      <c r="T76" s="740"/>
      <c r="U76" s="108">
        <f>GL(H72,D72,C72,I72,H73,D73)</f>
        <v>0</v>
      </c>
      <c r="V76" s="106"/>
    </row>
    <row r="77" spans="1:29" ht="24" hidden="1" customHeight="1">
      <c r="A77" s="235"/>
      <c r="B77" s="102"/>
      <c r="C77" s="815" t="s">
        <v>290</v>
      </c>
      <c r="D77" s="740"/>
      <c r="E77" s="391"/>
      <c r="F77" s="391"/>
      <c r="G77" s="391"/>
      <c r="H77" s="740"/>
      <c r="I77" s="815" t="s">
        <v>290</v>
      </c>
      <c r="J77" s="102"/>
      <c r="K77" s="93"/>
      <c r="L77" s="755"/>
      <c r="M77" s="235"/>
      <c r="N77" s="102"/>
      <c r="O77" s="815" t="s">
        <v>290</v>
      </c>
      <c r="P77" s="740"/>
      <c r="Q77" s="391"/>
      <c r="R77" s="391"/>
      <c r="S77" s="391"/>
      <c r="T77" s="740"/>
      <c r="U77" s="815" t="s">
        <v>290</v>
      </c>
      <c r="V77" s="102"/>
    </row>
    <row r="78" spans="1:29" ht="24" customHeight="1">
      <c r="A78" s="301"/>
      <c r="B78" s="16" t="s">
        <v>39</v>
      </c>
      <c r="C78" s="47">
        <f>O57</f>
        <v>11</v>
      </c>
      <c r="D78" s="740"/>
      <c r="E78" s="50"/>
      <c r="F78" s="394" t="s">
        <v>13</v>
      </c>
      <c r="G78" s="50"/>
      <c r="H78" s="740"/>
      <c r="I78" s="47">
        <f>O60</f>
        <v>14</v>
      </c>
      <c r="J78" s="16" t="s">
        <v>59</v>
      </c>
      <c r="K78" s="93"/>
      <c r="L78" s="755">
        <f>L76+ACCUEIL!$B$10</f>
        <v>1.6388888888888899</v>
      </c>
      <c r="M78" s="301"/>
      <c r="N78" s="47" t="s">
        <v>40</v>
      </c>
      <c r="O78" s="47">
        <f>O58</f>
        <v>12</v>
      </c>
      <c r="P78" s="740"/>
      <c r="Q78" s="50"/>
      <c r="R78" s="394" t="s">
        <v>13</v>
      </c>
      <c r="S78" s="50"/>
      <c r="T78" s="740"/>
      <c r="U78" s="47">
        <f>O59</f>
        <v>13</v>
      </c>
      <c r="V78" s="16" t="s">
        <v>58</v>
      </c>
    </row>
    <row r="79" spans="1:29">
      <c r="A79" s="71"/>
      <c r="B79" s="156"/>
      <c r="D79" s="263"/>
      <c r="F79" s="260" t="s">
        <v>28</v>
      </c>
      <c r="H79" s="263"/>
      <c r="J79" s="93"/>
      <c r="K79" s="93"/>
      <c r="L79" s="770"/>
      <c r="M79" s="350"/>
      <c r="N79" s="328"/>
      <c r="O79" s="53"/>
      <c r="P79" s="54"/>
      <c r="Q79" s="54"/>
      <c r="R79" s="260" t="s">
        <v>28</v>
      </c>
      <c r="S79" s="54"/>
      <c r="T79" s="54"/>
      <c r="U79" s="53"/>
      <c r="V79" s="9"/>
    </row>
    <row r="80" spans="1:29">
      <c r="A80" s="16">
        <v>7</v>
      </c>
      <c r="B80" s="250"/>
      <c r="C80" s="218" t="s">
        <v>64</v>
      </c>
      <c r="D80" s="293"/>
      <c r="E80" s="218"/>
      <c r="F80" s="392"/>
      <c r="G80" s="218"/>
      <c r="H80" s="293"/>
      <c r="I80" s="218" t="s">
        <v>65</v>
      </c>
      <c r="J80" s="112"/>
      <c r="K80" s="93"/>
      <c r="L80" s="763"/>
      <c r="M80" s="16">
        <v>8</v>
      </c>
      <c r="N80" s="68"/>
      <c r="O80" s="218" t="s">
        <v>67</v>
      </c>
      <c r="P80" s="293"/>
      <c r="Q80" s="218"/>
      <c r="R80" s="392"/>
      <c r="S80" s="218"/>
      <c r="T80" s="293"/>
      <c r="U80" s="218" t="s">
        <v>68</v>
      </c>
      <c r="V80" s="112"/>
    </row>
    <row r="81" spans="1:22" ht="24" customHeight="1">
      <c r="A81" s="70" t="s">
        <v>66</v>
      </c>
      <c r="B81" s="251"/>
      <c r="C81" s="114"/>
      <c r="D81" s="740"/>
      <c r="E81" s="104"/>
      <c r="F81" s="393" t="s">
        <v>13</v>
      </c>
      <c r="G81" s="104"/>
      <c r="H81" s="740"/>
      <c r="I81" s="221"/>
      <c r="J81" s="106"/>
      <c r="K81" s="93"/>
      <c r="L81" s="755">
        <f>L78+ACCUEIL!$B$10</f>
        <v>1.6527777777777799</v>
      </c>
      <c r="M81" s="70" t="s">
        <v>69</v>
      </c>
      <c r="N81" s="251"/>
      <c r="O81" s="114"/>
      <c r="P81" s="740"/>
      <c r="Q81" s="104"/>
      <c r="R81" s="393" t="s">
        <v>13</v>
      </c>
      <c r="S81" s="104"/>
      <c r="T81" s="740"/>
      <c r="U81" s="221"/>
      <c r="V81" s="106"/>
    </row>
    <row r="82" spans="1:22" ht="24" hidden="1" customHeight="1">
      <c r="A82" s="235"/>
      <c r="B82" s="102"/>
      <c r="C82" s="815" t="s">
        <v>290</v>
      </c>
      <c r="D82" s="740"/>
      <c r="E82" s="391"/>
      <c r="F82" s="391"/>
      <c r="G82" s="391"/>
      <c r="H82" s="740"/>
      <c r="I82" s="815" t="s">
        <v>290</v>
      </c>
      <c r="J82" s="102"/>
      <c r="K82" s="93"/>
      <c r="L82" s="755"/>
      <c r="M82" s="235"/>
      <c r="N82" s="102"/>
      <c r="O82" s="815" t="s">
        <v>290</v>
      </c>
      <c r="P82" s="740"/>
      <c r="Q82" s="391"/>
      <c r="R82" s="391"/>
      <c r="S82" s="391"/>
      <c r="T82" s="740"/>
      <c r="U82" s="815" t="s">
        <v>290</v>
      </c>
      <c r="V82" s="102"/>
    </row>
    <row r="83" spans="1:22">
      <c r="A83" s="16">
        <v>9</v>
      </c>
      <c r="B83" s="250"/>
      <c r="C83" s="218" t="s">
        <v>75</v>
      </c>
      <c r="D83" s="80"/>
      <c r="E83" s="189"/>
      <c r="F83" s="395"/>
      <c r="G83" s="189"/>
      <c r="H83" s="80"/>
      <c r="I83" s="218" t="s">
        <v>76</v>
      </c>
      <c r="J83" s="112"/>
      <c r="K83" s="93"/>
      <c r="L83" s="763"/>
      <c r="M83" s="70">
        <v>10</v>
      </c>
      <c r="N83" s="250"/>
      <c r="O83" s="218" t="s">
        <v>73</v>
      </c>
      <c r="P83" s="293"/>
      <c r="Q83" s="218"/>
      <c r="R83" s="392"/>
      <c r="S83" s="218"/>
      <c r="T83" s="293"/>
      <c r="U83" s="218" t="s">
        <v>74</v>
      </c>
      <c r="V83" s="112"/>
    </row>
    <row r="84" spans="1:22" ht="24" customHeight="1">
      <c r="A84" s="16"/>
      <c r="B84" s="251"/>
      <c r="C84" s="108">
        <f>GL(H76,D76,C76,I76,H77,D77)</f>
        <v>0</v>
      </c>
      <c r="D84" s="740"/>
      <c r="E84" s="104"/>
      <c r="F84" s="393" t="s">
        <v>13</v>
      </c>
      <c r="G84" s="104"/>
      <c r="H84" s="740"/>
      <c r="I84" s="108">
        <f>GL(T76,P76,O76,U76,T77,P77)</f>
        <v>0</v>
      </c>
      <c r="J84" s="106"/>
      <c r="K84" s="93"/>
      <c r="L84" s="755">
        <f>L81+ACCUEIL!$B$10</f>
        <v>1.6666666666666701</v>
      </c>
      <c r="M84" s="275"/>
      <c r="N84" s="169"/>
      <c r="O84" s="108">
        <f>GL(D76,H76,C76,I76,D77,H77)</f>
        <v>0</v>
      </c>
      <c r="P84" s="740"/>
      <c r="Q84" s="104"/>
      <c r="R84" s="393" t="s">
        <v>13</v>
      </c>
      <c r="S84" s="104"/>
      <c r="T84" s="740"/>
      <c r="U84" s="108">
        <f>GL(P76,T76,O76,U76,P77,T77)</f>
        <v>0</v>
      </c>
      <c r="V84" s="106"/>
    </row>
    <row r="85" spans="1:22" ht="24" hidden="1" customHeight="1">
      <c r="A85" s="235"/>
      <c r="B85" s="102"/>
      <c r="C85" s="815" t="s">
        <v>290</v>
      </c>
      <c r="D85" s="740"/>
      <c r="E85" s="391"/>
      <c r="F85" s="391"/>
      <c r="G85" s="391"/>
      <c r="H85" s="740"/>
      <c r="I85" s="815" t="s">
        <v>290</v>
      </c>
      <c r="J85" s="102"/>
      <c r="K85" s="93"/>
      <c r="L85" s="755"/>
      <c r="M85" s="235"/>
      <c r="N85" s="102"/>
      <c r="O85" s="815" t="s">
        <v>290</v>
      </c>
      <c r="P85" s="740"/>
      <c r="Q85" s="391"/>
      <c r="R85" s="391"/>
      <c r="S85" s="391"/>
      <c r="T85" s="740"/>
      <c r="U85" s="815" t="s">
        <v>290</v>
      </c>
      <c r="V85" s="102"/>
    </row>
    <row r="86" spans="1:22" ht="24" customHeight="1">
      <c r="A86" s="275"/>
      <c r="B86" s="16" t="s">
        <v>39</v>
      </c>
      <c r="C86" s="47">
        <f>O57</f>
        <v>11</v>
      </c>
      <c r="D86" s="740"/>
      <c r="E86" s="50"/>
      <c r="F86" s="394" t="s">
        <v>13</v>
      </c>
      <c r="G86" s="50"/>
      <c r="H86" s="740"/>
      <c r="I86" s="47">
        <f>O59</f>
        <v>13</v>
      </c>
      <c r="J86" s="16" t="s">
        <v>58</v>
      </c>
      <c r="K86" s="93"/>
      <c r="L86" s="755">
        <f>L84+ACCUEIL!$B$10</f>
        <v>1.68055555555556</v>
      </c>
      <c r="M86" s="396"/>
      <c r="N86" s="16" t="s">
        <v>40</v>
      </c>
      <c r="O86" s="47">
        <f>O58</f>
        <v>12</v>
      </c>
      <c r="P86" s="740"/>
      <c r="Q86" s="50"/>
      <c r="R86" s="50" t="s">
        <v>13</v>
      </c>
      <c r="S86" s="50"/>
      <c r="T86" s="740"/>
      <c r="U86" s="47">
        <f>O60</f>
        <v>14</v>
      </c>
      <c r="V86" s="16" t="s">
        <v>59</v>
      </c>
    </row>
    <row r="87" spans="1:22">
      <c r="A87" s="16"/>
      <c r="B87" s="140"/>
      <c r="C87" s="3"/>
      <c r="D87" s="263"/>
      <c r="E87" s="3"/>
      <c r="F87" s="43" t="s">
        <v>33</v>
      </c>
      <c r="G87" s="3"/>
      <c r="H87" s="233"/>
      <c r="I87" s="3"/>
      <c r="J87" s="4"/>
      <c r="K87" s="93"/>
      <c r="L87" s="770"/>
      <c r="M87" s="130">
        <v>11</v>
      </c>
      <c r="N87" s="190"/>
      <c r="O87" s="347" t="s">
        <v>31</v>
      </c>
      <c r="P87" s="213"/>
      <c r="Q87" s="213"/>
      <c r="R87" s="395"/>
      <c r="S87" s="189"/>
      <c r="T87" s="213"/>
      <c r="U87" s="347" t="s">
        <v>32</v>
      </c>
      <c r="V87" s="112"/>
    </row>
    <row r="88" spans="1:22" ht="24" customHeight="1">
      <c r="A88" s="16" t="s">
        <v>8</v>
      </c>
      <c r="B88" s="169"/>
      <c r="C88" s="108">
        <f>GL(D81,H81,C81,I81,D82,H82)</f>
        <v>0</v>
      </c>
      <c r="D88" s="740"/>
      <c r="E88" s="587"/>
      <c r="F88" s="588" t="s">
        <v>13</v>
      </c>
      <c r="G88" s="587"/>
      <c r="H88" s="740"/>
      <c r="I88" s="108">
        <f>GL(P81,T81,O81,U81,P82,T82)</f>
        <v>0</v>
      </c>
      <c r="J88" s="106"/>
      <c r="K88" s="93"/>
      <c r="L88" s="755">
        <f>L86+ACCUEIL!$B$10</f>
        <v>1.69444444444445</v>
      </c>
      <c r="M88" s="16"/>
      <c r="N88" s="110"/>
      <c r="O88" s="108">
        <f>GL(H81,D81,C81,I81,H82,D82)</f>
        <v>0</v>
      </c>
      <c r="P88" s="740"/>
      <c r="Q88" s="104"/>
      <c r="R88" s="393" t="s">
        <v>13</v>
      </c>
      <c r="S88" s="104"/>
      <c r="T88" s="740"/>
      <c r="U88" s="108">
        <f>GL(T81,P81,O81,U81,T82,P82)</f>
        <v>0</v>
      </c>
      <c r="V88" s="112"/>
    </row>
    <row r="89" spans="1:22" ht="24" hidden="1" customHeight="1">
      <c r="A89" s="235"/>
      <c r="B89" s="102"/>
      <c r="C89" s="815" t="s">
        <v>290</v>
      </c>
      <c r="D89" s="740"/>
      <c r="E89" s="391"/>
      <c r="F89" s="391"/>
      <c r="G89" s="391"/>
      <c r="H89" s="740"/>
      <c r="I89" s="815" t="s">
        <v>290</v>
      </c>
      <c r="J89" s="102"/>
      <c r="K89" s="93"/>
      <c r="L89" s="755"/>
      <c r="M89" s="235"/>
      <c r="N89" s="102"/>
      <c r="O89" s="815" t="s">
        <v>290</v>
      </c>
      <c r="P89" s="740"/>
      <c r="Q89" s="391"/>
      <c r="R89" s="391"/>
      <c r="S89" s="391"/>
      <c r="T89" s="740"/>
      <c r="U89" s="815" t="s">
        <v>290</v>
      </c>
      <c r="V89" s="102"/>
    </row>
    <row r="90" spans="1:22">
      <c r="A90" s="93"/>
      <c r="B90" s="93"/>
      <c r="C90" s="93"/>
      <c r="D90" s="93"/>
      <c r="E90" s="93"/>
      <c r="F90" s="375"/>
      <c r="G90" s="93"/>
      <c r="H90" s="93"/>
      <c r="I90" s="93"/>
      <c r="J90" s="93"/>
      <c r="K90" s="93"/>
      <c r="L90" s="40"/>
    </row>
    <row r="91" spans="1:22" ht="15.75">
      <c r="F91" s="428" t="str">
        <f>F30</f>
        <v>TERRAIN 3</v>
      </c>
      <c r="L91" s="759"/>
      <c r="M91"/>
      <c r="R91" s="428" t="str">
        <f>R30</f>
        <v>TERRAIN 4</v>
      </c>
    </row>
    <row r="92" spans="1:22" ht="24" customHeight="1">
      <c r="B92" s="16" t="s">
        <v>3</v>
      </c>
      <c r="C92" s="47">
        <f>C57</f>
        <v>1</v>
      </c>
      <c r="D92" s="740"/>
      <c r="E92" s="50"/>
      <c r="F92" s="50" t="s">
        <v>13</v>
      </c>
      <c r="G92" s="50"/>
      <c r="H92" s="740"/>
      <c r="I92" s="47">
        <f>C58</f>
        <v>2</v>
      </c>
      <c r="J92" s="16" t="s">
        <v>4</v>
      </c>
      <c r="K92" s="92"/>
      <c r="L92" s="755">
        <f>ACCUEIL!$B$9</f>
        <v>1.5833333333333299</v>
      </c>
      <c r="M92" s="199"/>
      <c r="N92" s="16" t="s">
        <v>10</v>
      </c>
      <c r="O92" s="47">
        <f>I59</f>
        <v>8</v>
      </c>
      <c r="P92" s="740"/>
      <c r="Q92" s="50"/>
      <c r="R92" s="50" t="s">
        <v>13</v>
      </c>
      <c r="S92" s="50"/>
      <c r="T92" s="740"/>
      <c r="U92" s="47">
        <f>I60</f>
        <v>9</v>
      </c>
      <c r="V92" s="16" t="s">
        <v>18</v>
      </c>
    </row>
    <row r="93" spans="1:22" ht="24" customHeight="1">
      <c r="B93" s="16" t="s">
        <v>6</v>
      </c>
      <c r="C93" s="47">
        <f>C60</f>
        <v>4</v>
      </c>
      <c r="D93" s="740"/>
      <c r="E93" s="50"/>
      <c r="F93" s="50" t="s">
        <v>13</v>
      </c>
      <c r="G93" s="50"/>
      <c r="H93" s="740"/>
      <c r="I93" s="47">
        <f>C59</f>
        <v>3</v>
      </c>
      <c r="J93" s="16" t="s">
        <v>5</v>
      </c>
      <c r="K93" s="92"/>
      <c r="L93" s="755">
        <f>L92+ACCUEIL!$B$11</f>
        <v>1.5902777777777699</v>
      </c>
      <c r="M93" s="202"/>
      <c r="N93" s="16" t="s">
        <v>8</v>
      </c>
      <c r="O93" s="47">
        <f>I57</f>
        <v>6</v>
      </c>
      <c r="P93" s="740"/>
      <c r="Q93" s="50"/>
      <c r="R93" s="50" t="s">
        <v>13</v>
      </c>
      <c r="S93" s="50"/>
      <c r="T93" s="740"/>
      <c r="U93" s="47">
        <f>I58</f>
        <v>7</v>
      </c>
      <c r="V93" s="16" t="s">
        <v>9</v>
      </c>
    </row>
    <row r="94" spans="1:22" ht="24" customHeight="1">
      <c r="B94" s="16" t="s">
        <v>7</v>
      </c>
      <c r="C94" s="47">
        <f>C61</f>
        <v>5</v>
      </c>
      <c r="D94" s="740"/>
      <c r="E94" s="50"/>
      <c r="F94" s="50" t="s">
        <v>13</v>
      </c>
      <c r="G94" s="50"/>
      <c r="H94" s="740"/>
      <c r="I94" s="47">
        <f>C57</f>
        <v>1</v>
      </c>
      <c r="J94" s="16" t="s">
        <v>3</v>
      </c>
      <c r="L94" s="755">
        <f>L93+ACCUEIL!$B$11</f>
        <v>1.5972222222222101</v>
      </c>
      <c r="M94"/>
      <c r="N94" s="16" t="s">
        <v>19</v>
      </c>
      <c r="O94" s="47">
        <f>I61</f>
        <v>10</v>
      </c>
      <c r="P94" s="740"/>
      <c r="Q94" s="50"/>
      <c r="R94" s="50" t="s">
        <v>13</v>
      </c>
      <c r="S94" s="50"/>
      <c r="T94" s="740"/>
      <c r="U94" s="47">
        <f>I57</f>
        <v>6</v>
      </c>
      <c r="V94" s="16" t="s">
        <v>8</v>
      </c>
    </row>
    <row r="95" spans="1:22" ht="24" customHeight="1">
      <c r="B95" s="16" t="s">
        <v>4</v>
      </c>
      <c r="C95" s="47">
        <f>C58</f>
        <v>2</v>
      </c>
      <c r="D95" s="740"/>
      <c r="E95" s="50"/>
      <c r="F95" s="50" t="s">
        <v>13</v>
      </c>
      <c r="G95" s="50"/>
      <c r="H95" s="740"/>
      <c r="I95" s="47">
        <f>C60</f>
        <v>4</v>
      </c>
      <c r="J95" s="16" t="s">
        <v>6</v>
      </c>
      <c r="L95" s="755">
        <f>L94+ACCUEIL!$B$11</f>
        <v>1.6041666666666501</v>
      </c>
      <c r="M95"/>
      <c r="N95" s="16" t="s">
        <v>9</v>
      </c>
      <c r="O95" s="47">
        <f>I58</f>
        <v>7</v>
      </c>
      <c r="P95" s="740"/>
      <c r="Q95" s="50"/>
      <c r="R95" s="50" t="s">
        <v>13</v>
      </c>
      <c r="S95" s="50"/>
      <c r="T95" s="740"/>
      <c r="U95" s="47">
        <f>I60</f>
        <v>9</v>
      </c>
      <c r="V95" s="16" t="s">
        <v>18</v>
      </c>
    </row>
    <row r="96" spans="1:22" ht="24" customHeight="1">
      <c r="B96" s="16" t="s">
        <v>7</v>
      </c>
      <c r="C96" s="47">
        <f>C61</f>
        <v>5</v>
      </c>
      <c r="D96" s="740"/>
      <c r="E96" s="50"/>
      <c r="F96" s="50" t="s">
        <v>13</v>
      </c>
      <c r="G96" s="50"/>
      <c r="H96" s="740"/>
      <c r="I96" s="47">
        <f>C59</f>
        <v>3</v>
      </c>
      <c r="J96" s="16" t="s">
        <v>5</v>
      </c>
      <c r="L96" s="755">
        <f>L95+ACCUEIL!$B$11</f>
        <v>1.6111111111110901</v>
      </c>
      <c r="M96"/>
      <c r="N96" s="16" t="s">
        <v>19</v>
      </c>
      <c r="O96" s="47">
        <f>I61</f>
        <v>10</v>
      </c>
      <c r="P96" s="740"/>
      <c r="Q96" s="50"/>
      <c r="R96" s="50" t="s">
        <v>13</v>
      </c>
      <c r="S96" s="50"/>
      <c r="T96" s="740"/>
      <c r="U96" s="47">
        <f>I59</f>
        <v>8</v>
      </c>
      <c r="V96" s="16" t="s">
        <v>10</v>
      </c>
    </row>
    <row r="97" spans="1:22" ht="24" customHeight="1">
      <c r="B97" s="16" t="s">
        <v>3</v>
      </c>
      <c r="C97" s="47">
        <f>C57</f>
        <v>1</v>
      </c>
      <c r="D97" s="740"/>
      <c r="E97" s="50"/>
      <c r="F97" s="50" t="s">
        <v>13</v>
      </c>
      <c r="G97" s="50"/>
      <c r="H97" s="740"/>
      <c r="I97" s="47">
        <f>C60</f>
        <v>4</v>
      </c>
      <c r="J97" s="16" t="s">
        <v>6</v>
      </c>
      <c r="L97" s="755">
        <f>L96+ACCUEIL!$B$11</f>
        <v>1.61805555555553</v>
      </c>
      <c r="M97"/>
      <c r="N97" s="16" t="s">
        <v>8</v>
      </c>
      <c r="O97" s="47">
        <f>I57</f>
        <v>6</v>
      </c>
      <c r="P97" s="740"/>
      <c r="Q97" s="50"/>
      <c r="R97" s="50" t="s">
        <v>13</v>
      </c>
      <c r="S97" s="50"/>
      <c r="T97" s="740"/>
      <c r="U97" s="47">
        <f>I60</f>
        <v>9</v>
      </c>
      <c r="V97" s="16" t="s">
        <v>18</v>
      </c>
    </row>
    <row r="98" spans="1:22" ht="24" customHeight="1">
      <c r="B98" s="16" t="s">
        <v>4</v>
      </c>
      <c r="C98" s="47">
        <f>C58</f>
        <v>2</v>
      </c>
      <c r="D98" s="740"/>
      <c r="E98" s="50"/>
      <c r="F98" s="50" t="s">
        <v>13</v>
      </c>
      <c r="G98" s="50"/>
      <c r="H98" s="740"/>
      <c r="I98" s="47">
        <f>C59</f>
        <v>3</v>
      </c>
      <c r="J98" s="16" t="s">
        <v>5</v>
      </c>
      <c r="L98" s="755">
        <f>L97+ACCUEIL!$B$11</f>
        <v>1.62499999999997</v>
      </c>
      <c r="M98"/>
      <c r="N98" s="16" t="s">
        <v>9</v>
      </c>
      <c r="O98" s="47">
        <f>I58</f>
        <v>7</v>
      </c>
      <c r="P98" s="740"/>
      <c r="Q98" s="50"/>
      <c r="R98" s="50" t="s">
        <v>13</v>
      </c>
      <c r="S98" s="50"/>
      <c r="T98" s="740"/>
      <c r="U98" s="47">
        <f>I59</f>
        <v>8</v>
      </c>
      <c r="V98" s="16" t="s">
        <v>10</v>
      </c>
    </row>
    <row r="99" spans="1:22" ht="24" customHeight="1">
      <c r="B99" s="16" t="s">
        <v>7</v>
      </c>
      <c r="C99" s="47">
        <f>C61</f>
        <v>5</v>
      </c>
      <c r="D99" s="740"/>
      <c r="E99" s="50"/>
      <c r="F99" s="50" t="s">
        <v>13</v>
      </c>
      <c r="G99" s="50"/>
      <c r="H99" s="740"/>
      <c r="I99" s="47">
        <f>C60</f>
        <v>4</v>
      </c>
      <c r="J99" s="16" t="s">
        <v>6</v>
      </c>
      <c r="L99" s="755">
        <f>L98+ACCUEIL!$B$11</f>
        <v>1.63194444444441</v>
      </c>
      <c r="M99"/>
      <c r="N99" s="16" t="s">
        <v>18</v>
      </c>
      <c r="O99" s="47">
        <f>I60</f>
        <v>9</v>
      </c>
      <c r="P99" s="740"/>
      <c r="Q99" s="50"/>
      <c r="R99" s="50" t="s">
        <v>13</v>
      </c>
      <c r="S99" s="50"/>
      <c r="T99" s="740"/>
      <c r="U99" s="47">
        <f>I61</f>
        <v>10</v>
      </c>
      <c r="V99" s="16" t="s">
        <v>19</v>
      </c>
    </row>
    <row r="100" spans="1:22" ht="24" customHeight="1">
      <c r="B100" s="16" t="s">
        <v>3</v>
      </c>
      <c r="C100" s="47">
        <f>C57</f>
        <v>1</v>
      </c>
      <c r="D100" s="740"/>
      <c r="E100" s="50"/>
      <c r="F100" s="50" t="s">
        <v>13</v>
      </c>
      <c r="G100" s="50"/>
      <c r="H100" s="740"/>
      <c r="I100" s="47">
        <f>C59</f>
        <v>3</v>
      </c>
      <c r="J100" s="16" t="s">
        <v>5</v>
      </c>
      <c r="L100" s="755">
        <f>L99+ACCUEIL!$B$11</f>
        <v>1.63888888888885</v>
      </c>
      <c r="M100"/>
      <c r="N100" s="16" t="s">
        <v>8</v>
      </c>
      <c r="O100" s="47">
        <f>I57</f>
        <v>6</v>
      </c>
      <c r="P100" s="740"/>
      <c r="Q100" s="50"/>
      <c r="R100" s="50" t="s">
        <v>13</v>
      </c>
      <c r="S100" s="50"/>
      <c r="T100" s="740"/>
      <c r="U100" s="47">
        <f>I59</f>
        <v>8</v>
      </c>
      <c r="V100" s="16" t="s">
        <v>10</v>
      </c>
    </row>
    <row r="101" spans="1:22" ht="24" customHeight="1">
      <c r="B101" s="16" t="s">
        <v>7</v>
      </c>
      <c r="C101" s="47">
        <f>C61</f>
        <v>5</v>
      </c>
      <c r="D101" s="740"/>
      <c r="E101" s="50"/>
      <c r="F101" s="50" t="s">
        <v>13</v>
      </c>
      <c r="G101" s="50"/>
      <c r="H101" s="740"/>
      <c r="I101" s="47">
        <f>C58</f>
        <v>2</v>
      </c>
      <c r="J101" s="16" t="s">
        <v>4</v>
      </c>
      <c r="L101" s="755">
        <f>L100+ACCUEIL!$B$11</f>
        <v>1.64583333333329</v>
      </c>
      <c r="N101" s="16" t="s">
        <v>19</v>
      </c>
      <c r="O101" s="47">
        <f>I61</f>
        <v>10</v>
      </c>
      <c r="P101" s="740"/>
      <c r="Q101" s="50"/>
      <c r="R101" s="50" t="s">
        <v>13</v>
      </c>
      <c r="S101" s="50"/>
      <c r="T101" s="740"/>
      <c r="U101" s="47">
        <f>I58</f>
        <v>7</v>
      </c>
      <c r="V101" s="16" t="s">
        <v>9</v>
      </c>
    </row>
    <row r="102" spans="1:22">
      <c r="I102" s="607"/>
    </row>
    <row r="103" spans="1:22">
      <c r="A103" s="123"/>
      <c r="B103" s="3"/>
      <c r="C103" s="397" t="s">
        <v>112</v>
      </c>
      <c r="D103" s="3"/>
      <c r="E103" s="3"/>
      <c r="F103" s="398"/>
      <c r="G103" s="3"/>
      <c r="H103" s="3"/>
      <c r="I103" s="771">
        <f>L88+ACCUEIL!$B$10</f>
        <v>1.7083333333333399</v>
      </c>
      <c r="J103" s="3"/>
      <c r="K103" s="3"/>
      <c r="L103" s="181" t="s">
        <v>2</v>
      </c>
      <c r="M103" s="181"/>
      <c r="N103" s="3"/>
      <c r="O103" s="3"/>
      <c r="P103" s="3"/>
      <c r="Q103" s="3"/>
      <c r="R103" s="3"/>
      <c r="S103" s="3"/>
      <c r="T103" s="3"/>
      <c r="U103" s="3"/>
      <c r="V103" s="4"/>
    </row>
    <row r="104" spans="1:22" ht="24" customHeight="1">
      <c r="A104" s="10"/>
      <c r="B104" s="115">
        <v>1</v>
      </c>
      <c r="C104" s="266">
        <f>GL(D88,H88,C88,I88,D89,H89)</f>
        <v>0</v>
      </c>
      <c r="F104" s="378"/>
      <c r="H104" s="125">
        <v>7</v>
      </c>
      <c r="I104" s="681">
        <f>GL(D84,H84,C84,I84,D85,H85)</f>
        <v>0</v>
      </c>
      <c r="N104" s="130">
        <v>13</v>
      </c>
      <c r="O104" s="820">
        <f>$X$61</f>
        <v>0</v>
      </c>
      <c r="T104" s="130">
        <v>18</v>
      </c>
      <c r="U104" s="821">
        <f>$X$67</f>
        <v>0</v>
      </c>
      <c r="V104" s="9"/>
    </row>
    <row r="105" spans="1:22" ht="24" customHeight="1">
      <c r="A105" s="10"/>
      <c r="B105" s="115">
        <v>2</v>
      </c>
      <c r="C105" s="266">
        <f>GL(H88,D88,C88,I88,H89,D89)</f>
        <v>0</v>
      </c>
      <c r="F105" s="378"/>
      <c r="H105" s="125">
        <v>8</v>
      </c>
      <c r="I105" s="266">
        <f>GL(H84,D84,C84,I84,H85,D85)</f>
        <v>0</v>
      </c>
      <c r="N105" s="130">
        <v>14</v>
      </c>
      <c r="O105" s="820">
        <f t="shared" ref="O105:O108" si="0">X63</f>
        <v>0</v>
      </c>
      <c r="T105" s="68">
        <v>19</v>
      </c>
      <c r="U105" s="777">
        <f t="shared" ref="U105:U108" si="1">AA57</f>
        <v>0</v>
      </c>
      <c r="V105" s="9"/>
    </row>
    <row r="106" spans="1:22" ht="24" customHeight="1">
      <c r="A106" s="10"/>
      <c r="B106" s="115">
        <v>3</v>
      </c>
      <c r="C106" s="266">
        <f>GL(P88,T88,O88,U88,P89,T89)</f>
        <v>0</v>
      </c>
      <c r="F106" s="378"/>
      <c r="H106" s="125">
        <v>9</v>
      </c>
      <c r="I106" s="820">
        <f t="shared" ref="I106:I109" si="2">X57</f>
        <v>0</v>
      </c>
      <c r="L106" s="378"/>
      <c r="M106"/>
      <c r="N106" s="130">
        <v>15</v>
      </c>
      <c r="O106" s="820">
        <f t="shared" si="0"/>
        <v>0</v>
      </c>
      <c r="T106" s="68">
        <v>20</v>
      </c>
      <c r="U106" s="777">
        <f t="shared" si="1"/>
        <v>0</v>
      </c>
      <c r="V106" s="9"/>
    </row>
    <row r="107" spans="1:22" ht="24" customHeight="1">
      <c r="A107" s="10"/>
      <c r="B107" s="115">
        <v>4</v>
      </c>
      <c r="C107" s="266">
        <f>GL(T88,P88,O88,U88,T89,P89)</f>
        <v>0</v>
      </c>
      <c r="F107" s="378"/>
      <c r="H107" s="130">
        <v>10</v>
      </c>
      <c r="I107" s="820">
        <f t="shared" si="2"/>
        <v>0</v>
      </c>
      <c r="L107" s="378"/>
      <c r="M107"/>
      <c r="N107" s="130">
        <v>16</v>
      </c>
      <c r="O107" s="820">
        <f t="shared" si="0"/>
        <v>0</v>
      </c>
      <c r="T107" s="68">
        <v>21</v>
      </c>
      <c r="U107" s="777">
        <f t="shared" si="1"/>
        <v>0</v>
      </c>
      <c r="V107" s="9"/>
    </row>
    <row r="108" spans="1:22" ht="24" customHeight="1">
      <c r="A108" s="10"/>
      <c r="B108" s="115">
        <v>5</v>
      </c>
      <c r="C108" s="266">
        <f>GL(P84,T84,O84,U84,P85,T85)</f>
        <v>0</v>
      </c>
      <c r="F108" s="378"/>
      <c r="H108" s="130">
        <v>11</v>
      </c>
      <c r="I108" s="820">
        <f t="shared" si="2"/>
        <v>0</v>
      </c>
      <c r="L108" s="378"/>
      <c r="M108"/>
      <c r="N108" s="130">
        <v>17</v>
      </c>
      <c r="O108" s="820">
        <f t="shared" si="0"/>
        <v>0</v>
      </c>
      <c r="T108" s="68">
        <v>22</v>
      </c>
      <c r="U108" s="777">
        <f t="shared" si="1"/>
        <v>0</v>
      </c>
      <c r="V108" s="9"/>
    </row>
    <row r="109" spans="1:22" ht="24" customHeight="1">
      <c r="A109" s="10"/>
      <c r="B109" s="115">
        <v>6</v>
      </c>
      <c r="C109" s="266">
        <f>GL(T84,P84,O84,U84,T85,P85)</f>
        <v>0</v>
      </c>
      <c r="F109" s="378"/>
      <c r="H109" s="130">
        <v>12</v>
      </c>
      <c r="I109" s="820">
        <f t="shared" si="2"/>
        <v>0</v>
      </c>
      <c r="V109" s="9"/>
    </row>
    <row r="110" spans="1:22">
      <c r="A110" s="120"/>
      <c r="B110" s="19"/>
      <c r="C110" s="19"/>
      <c r="D110" s="19"/>
      <c r="E110" s="19"/>
      <c r="F110" s="399"/>
      <c r="G110" s="19"/>
      <c r="H110" s="19"/>
      <c r="I110" s="19"/>
      <c r="J110" s="19"/>
      <c r="K110" s="19"/>
      <c r="L110" s="148"/>
      <c r="M110" s="148"/>
      <c r="N110" s="19"/>
      <c r="O110" s="19"/>
      <c r="P110" s="19"/>
      <c r="Q110" s="19"/>
      <c r="R110" s="19"/>
      <c r="S110" s="19"/>
      <c r="T110" s="19"/>
      <c r="U110" s="19"/>
      <c r="V110" s="22"/>
    </row>
  </sheetData>
  <sheetProtection password="C9F9" sheet="1" objects="1" scenarios="1" formatCells="0" formatColumns="0" formatRows="0"/>
  <sortState ref="AA57:AC60">
    <sortCondition descending="1" ref="AB57:AB60"/>
    <sortCondition descending="1" ref="AC57:AC60"/>
  </sortState>
  <phoneticPr fontId="9" type="noConversion"/>
  <conditionalFormatting sqref="D92:D101">
    <cfRule type="notContainsBlanks" dxfId="1036" priority="81">
      <formula>LEN(TRIM(D92))&gt;0</formula>
    </cfRule>
  </conditionalFormatting>
  <conditionalFormatting sqref="H92:H101">
    <cfRule type="notContainsBlanks" dxfId="1035" priority="80">
      <formula>LEN(TRIM(H92))&gt;0</formula>
    </cfRule>
  </conditionalFormatting>
  <conditionalFormatting sqref="P92:P101">
    <cfRule type="notContainsBlanks" dxfId="1034" priority="79">
      <formula>LEN(TRIM(P92))&gt;0</formula>
    </cfRule>
  </conditionalFormatting>
  <conditionalFormatting sqref="T92:T101">
    <cfRule type="notContainsBlanks" dxfId="1033" priority="78">
      <formula>LEN(TRIM(T92))&gt;0</formula>
    </cfRule>
  </conditionalFormatting>
  <conditionalFormatting sqref="P88">
    <cfRule type="notContainsBlanks" dxfId="1032" priority="77">
      <formula>LEN(TRIM(P88))&gt;0</formula>
    </cfRule>
  </conditionalFormatting>
  <conditionalFormatting sqref="T88">
    <cfRule type="notContainsBlanks" dxfId="1031" priority="76">
      <formula>LEN(TRIM(T88))&gt;0</formula>
    </cfRule>
  </conditionalFormatting>
  <conditionalFormatting sqref="T84 T86">
    <cfRule type="notContainsBlanks" dxfId="1030" priority="75">
      <formula>LEN(TRIM(T84))&gt;0</formula>
    </cfRule>
  </conditionalFormatting>
  <conditionalFormatting sqref="P84 P86">
    <cfRule type="notContainsBlanks" dxfId="1029" priority="74">
      <formula>LEN(TRIM(P84))&gt;0</formula>
    </cfRule>
  </conditionalFormatting>
  <conditionalFormatting sqref="P81">
    <cfRule type="notContainsBlanks" dxfId="1028" priority="73">
      <formula>LEN(TRIM(P81))&gt;0</formula>
    </cfRule>
  </conditionalFormatting>
  <conditionalFormatting sqref="T81">
    <cfRule type="notContainsBlanks" dxfId="1027" priority="72">
      <formula>LEN(TRIM(T81))&gt;0</formula>
    </cfRule>
  </conditionalFormatting>
  <conditionalFormatting sqref="P78">
    <cfRule type="notContainsBlanks" dxfId="1026" priority="71">
      <formula>LEN(TRIM(P78))&gt;0</formula>
    </cfRule>
  </conditionalFormatting>
  <conditionalFormatting sqref="T78">
    <cfRule type="notContainsBlanks" dxfId="1025" priority="70">
      <formula>LEN(TRIM(T78))&gt;0</formula>
    </cfRule>
  </conditionalFormatting>
  <conditionalFormatting sqref="D88">
    <cfRule type="notContainsBlanks" dxfId="1024" priority="69">
      <formula>LEN(TRIM(D88))&gt;0</formula>
    </cfRule>
  </conditionalFormatting>
  <conditionalFormatting sqref="H88">
    <cfRule type="notContainsBlanks" dxfId="1023" priority="68">
      <formula>LEN(TRIM(H88))&gt;0</formula>
    </cfRule>
  </conditionalFormatting>
  <conditionalFormatting sqref="D84 D86">
    <cfRule type="notContainsBlanks" dxfId="1022" priority="67">
      <formula>LEN(TRIM(D84))&gt;0</formula>
    </cfRule>
  </conditionalFormatting>
  <conditionalFormatting sqref="H84 H86">
    <cfRule type="notContainsBlanks" dxfId="1021" priority="66">
      <formula>LEN(TRIM(H84))&gt;0</formula>
    </cfRule>
  </conditionalFormatting>
  <conditionalFormatting sqref="D81">
    <cfRule type="notContainsBlanks" dxfId="1020" priority="65">
      <formula>LEN(TRIM(D81))&gt;0</formula>
    </cfRule>
  </conditionalFormatting>
  <conditionalFormatting sqref="H81">
    <cfRule type="notContainsBlanks" dxfId="1019" priority="64">
      <formula>LEN(TRIM(H81))&gt;0</formula>
    </cfRule>
  </conditionalFormatting>
  <conditionalFormatting sqref="D70:D72 D74">
    <cfRule type="notContainsBlanks" dxfId="1018" priority="63">
      <formula>LEN(TRIM(D70))&gt;0</formula>
    </cfRule>
  </conditionalFormatting>
  <conditionalFormatting sqref="H70:H72 H74">
    <cfRule type="notContainsBlanks" dxfId="1017" priority="62">
      <formula>LEN(TRIM(H70))&gt;0</formula>
    </cfRule>
  </conditionalFormatting>
  <conditionalFormatting sqref="D76 D78">
    <cfRule type="notContainsBlanks" dxfId="1016" priority="61">
      <formula>LEN(TRIM(D76))&gt;0</formula>
    </cfRule>
  </conditionalFormatting>
  <conditionalFormatting sqref="H76 H78">
    <cfRule type="notContainsBlanks" dxfId="1015" priority="60">
      <formula>LEN(TRIM(H76))&gt;0</formula>
    </cfRule>
  </conditionalFormatting>
  <conditionalFormatting sqref="P70 P72 P74">
    <cfRule type="notContainsBlanks" dxfId="1014" priority="59">
      <formula>LEN(TRIM(P70))&gt;0</formula>
    </cfRule>
  </conditionalFormatting>
  <conditionalFormatting sqref="T70 T72 T74">
    <cfRule type="notContainsBlanks" dxfId="1013" priority="58">
      <formula>LEN(TRIM(T70))&gt;0</formula>
    </cfRule>
  </conditionalFormatting>
  <conditionalFormatting sqref="T76">
    <cfRule type="notContainsBlanks" dxfId="1012" priority="57">
      <formula>LEN(TRIM(T76))&gt;0</formula>
    </cfRule>
  </conditionalFormatting>
  <conditionalFormatting sqref="P76">
    <cfRule type="notContainsBlanks" dxfId="1011" priority="56">
      <formula>LEN(TRIM(P76))&gt;0</formula>
    </cfRule>
  </conditionalFormatting>
  <conditionalFormatting sqref="D31:D39">
    <cfRule type="notContainsBlanks" dxfId="1010" priority="55">
      <formula>LEN(TRIM(D31))&gt;0</formula>
    </cfRule>
  </conditionalFormatting>
  <conditionalFormatting sqref="H31:H39">
    <cfRule type="notContainsBlanks" dxfId="1009" priority="54">
      <formula>LEN(TRIM(H31))&gt;0</formula>
    </cfRule>
  </conditionalFormatting>
  <conditionalFormatting sqref="P31:P39">
    <cfRule type="notContainsBlanks" dxfId="1008" priority="53">
      <formula>LEN(TRIM(P31))&gt;0</formula>
    </cfRule>
  </conditionalFormatting>
  <conditionalFormatting sqref="T31:T39">
    <cfRule type="notContainsBlanks" dxfId="1007" priority="52">
      <formula>LEN(TRIM(T31))&gt;0</formula>
    </cfRule>
  </conditionalFormatting>
  <conditionalFormatting sqref="T19:T28">
    <cfRule type="notContainsBlanks" dxfId="1006" priority="51">
      <formula>LEN(TRIM(T19))&gt;0</formula>
    </cfRule>
  </conditionalFormatting>
  <conditionalFormatting sqref="P19:P28">
    <cfRule type="notContainsBlanks" dxfId="1005" priority="50">
      <formula>LEN(TRIM(P19))&gt;0</formula>
    </cfRule>
  </conditionalFormatting>
  <conditionalFormatting sqref="H19:H28">
    <cfRule type="notContainsBlanks" dxfId="1004" priority="49">
      <formula>LEN(TRIM(H19))&gt;0</formula>
    </cfRule>
  </conditionalFormatting>
  <conditionalFormatting sqref="D19:D28">
    <cfRule type="notContainsBlanks" dxfId="1003" priority="48">
      <formula>LEN(TRIM(D19))&gt;0</formula>
    </cfRule>
  </conditionalFormatting>
  <conditionalFormatting sqref="C71">
    <cfRule type="expression" dxfId="1002" priority="47">
      <formula>NOT($D70=$H70)</formula>
    </cfRule>
  </conditionalFormatting>
  <conditionalFormatting sqref="I71">
    <cfRule type="expression" dxfId="1001" priority="46">
      <formula>NOT($D70=$H70)</formula>
    </cfRule>
  </conditionalFormatting>
  <conditionalFormatting sqref="D73">
    <cfRule type="notContainsBlanks" dxfId="1000" priority="45">
      <formula>LEN(TRIM(D73))&gt;0</formula>
    </cfRule>
  </conditionalFormatting>
  <conditionalFormatting sqref="H73">
    <cfRule type="notContainsBlanks" dxfId="999" priority="44">
      <formula>LEN(TRIM(H73))&gt;0</formula>
    </cfRule>
  </conditionalFormatting>
  <conditionalFormatting sqref="C73">
    <cfRule type="expression" dxfId="998" priority="43">
      <formula>NOT($D72=$H72)</formula>
    </cfRule>
  </conditionalFormatting>
  <conditionalFormatting sqref="I73">
    <cfRule type="expression" dxfId="997" priority="42">
      <formula>NOT($D72=$H72)</formula>
    </cfRule>
  </conditionalFormatting>
  <conditionalFormatting sqref="D77">
    <cfRule type="notContainsBlanks" dxfId="996" priority="41">
      <formula>LEN(TRIM(D77))&gt;0</formula>
    </cfRule>
  </conditionalFormatting>
  <conditionalFormatting sqref="H77">
    <cfRule type="notContainsBlanks" dxfId="995" priority="40">
      <formula>LEN(TRIM(H77))&gt;0</formula>
    </cfRule>
  </conditionalFormatting>
  <conditionalFormatting sqref="C77">
    <cfRule type="expression" dxfId="994" priority="39">
      <formula>NOT($D76=$H76)</formula>
    </cfRule>
  </conditionalFormatting>
  <conditionalFormatting sqref="I77">
    <cfRule type="expression" dxfId="993" priority="38">
      <formula>NOT($D76=$H76)</formula>
    </cfRule>
  </conditionalFormatting>
  <conditionalFormatting sqref="D82">
    <cfRule type="notContainsBlanks" dxfId="992" priority="37">
      <formula>LEN(TRIM(D82))&gt;0</formula>
    </cfRule>
  </conditionalFormatting>
  <conditionalFormatting sqref="H82">
    <cfRule type="notContainsBlanks" dxfId="991" priority="36">
      <formula>LEN(TRIM(H82))&gt;0</formula>
    </cfRule>
  </conditionalFormatting>
  <conditionalFormatting sqref="C82">
    <cfRule type="expression" dxfId="990" priority="35">
      <formula>NOT($D81=$H81)</formula>
    </cfRule>
  </conditionalFormatting>
  <conditionalFormatting sqref="I82">
    <cfRule type="expression" dxfId="989" priority="34">
      <formula>NOT($D81=$H81)</formula>
    </cfRule>
  </conditionalFormatting>
  <conditionalFormatting sqref="D85">
    <cfRule type="notContainsBlanks" dxfId="988" priority="33">
      <formula>LEN(TRIM(D85))&gt;0</formula>
    </cfRule>
  </conditionalFormatting>
  <conditionalFormatting sqref="H85">
    <cfRule type="notContainsBlanks" dxfId="987" priority="32">
      <formula>LEN(TRIM(H85))&gt;0</formula>
    </cfRule>
  </conditionalFormatting>
  <conditionalFormatting sqref="C85">
    <cfRule type="expression" dxfId="986" priority="31">
      <formula>NOT($D84=$H84)</formula>
    </cfRule>
  </conditionalFormatting>
  <conditionalFormatting sqref="I85">
    <cfRule type="expression" dxfId="985" priority="30">
      <formula>NOT($D84=$H84)</formula>
    </cfRule>
  </conditionalFormatting>
  <conditionalFormatting sqref="D89">
    <cfRule type="notContainsBlanks" dxfId="984" priority="29">
      <formula>LEN(TRIM(D89))&gt;0</formula>
    </cfRule>
  </conditionalFormatting>
  <conditionalFormatting sqref="H89">
    <cfRule type="notContainsBlanks" dxfId="983" priority="28">
      <formula>LEN(TRIM(H89))&gt;0</formula>
    </cfRule>
  </conditionalFormatting>
  <conditionalFormatting sqref="C89">
    <cfRule type="expression" dxfId="982" priority="27">
      <formula>NOT($D88=$H88)</formula>
    </cfRule>
  </conditionalFormatting>
  <conditionalFormatting sqref="I89">
    <cfRule type="expression" dxfId="981" priority="26">
      <formula>NOT($D88=$H88)</formula>
    </cfRule>
  </conditionalFormatting>
  <conditionalFormatting sqref="P71">
    <cfRule type="notContainsBlanks" dxfId="980" priority="25">
      <formula>LEN(TRIM(P71))&gt;0</formula>
    </cfRule>
  </conditionalFormatting>
  <conditionalFormatting sqref="T71">
    <cfRule type="notContainsBlanks" dxfId="979" priority="24">
      <formula>LEN(TRIM(T71))&gt;0</formula>
    </cfRule>
  </conditionalFormatting>
  <conditionalFormatting sqref="O71">
    <cfRule type="expression" dxfId="978" priority="23">
      <formula>NOT($P70=$T70)</formula>
    </cfRule>
  </conditionalFormatting>
  <conditionalFormatting sqref="U71">
    <cfRule type="expression" dxfId="977" priority="21">
      <formula>NOT($P70=$T70)</formula>
    </cfRule>
  </conditionalFormatting>
  <conditionalFormatting sqref="P73">
    <cfRule type="notContainsBlanks" dxfId="976" priority="20">
      <formula>LEN(TRIM(P73))&gt;0</formula>
    </cfRule>
  </conditionalFormatting>
  <conditionalFormatting sqref="T73">
    <cfRule type="notContainsBlanks" dxfId="975" priority="19">
      <formula>LEN(TRIM(T73))&gt;0</formula>
    </cfRule>
  </conditionalFormatting>
  <conditionalFormatting sqref="O73">
    <cfRule type="expression" dxfId="974" priority="18">
      <formula>NOT($P72=$T72)</formula>
    </cfRule>
  </conditionalFormatting>
  <conditionalFormatting sqref="U73">
    <cfRule type="expression" dxfId="973" priority="17">
      <formula>NOT($P72=$T72)</formula>
    </cfRule>
  </conditionalFormatting>
  <conditionalFormatting sqref="P77">
    <cfRule type="notContainsBlanks" dxfId="972" priority="16">
      <formula>LEN(TRIM(P77))&gt;0</formula>
    </cfRule>
  </conditionalFormatting>
  <conditionalFormatting sqref="T77">
    <cfRule type="notContainsBlanks" dxfId="971" priority="15">
      <formula>LEN(TRIM(T77))&gt;0</formula>
    </cfRule>
  </conditionalFormatting>
  <conditionalFormatting sqref="O77">
    <cfRule type="expression" dxfId="970" priority="14">
      <formula>NOT($P76=$T76)</formula>
    </cfRule>
  </conditionalFormatting>
  <conditionalFormatting sqref="U77">
    <cfRule type="expression" dxfId="969" priority="13">
      <formula>NOT($P76=$T76)</formula>
    </cfRule>
  </conditionalFormatting>
  <conditionalFormatting sqref="P82">
    <cfRule type="notContainsBlanks" dxfId="968" priority="12">
      <formula>LEN(TRIM(P82))&gt;0</formula>
    </cfRule>
  </conditionalFormatting>
  <conditionalFormatting sqref="T82">
    <cfRule type="notContainsBlanks" dxfId="967" priority="11">
      <formula>LEN(TRIM(T82))&gt;0</formula>
    </cfRule>
  </conditionalFormatting>
  <conditionalFormatting sqref="O82">
    <cfRule type="expression" dxfId="966" priority="10">
      <formula>NOT($P81=$T81)</formula>
    </cfRule>
  </conditionalFormatting>
  <conditionalFormatting sqref="U82">
    <cfRule type="expression" dxfId="965" priority="9">
      <formula>NOT($P81=$T81)</formula>
    </cfRule>
  </conditionalFormatting>
  <conditionalFormatting sqref="P85">
    <cfRule type="notContainsBlanks" dxfId="964" priority="8">
      <formula>LEN(TRIM(P85))&gt;0</formula>
    </cfRule>
  </conditionalFormatting>
  <conditionalFormatting sqref="T85">
    <cfRule type="notContainsBlanks" dxfId="963" priority="7">
      <formula>LEN(TRIM(T85))&gt;0</formula>
    </cfRule>
  </conditionalFormatting>
  <conditionalFormatting sqref="O85">
    <cfRule type="expression" dxfId="962" priority="6">
      <formula>NOT($P84=$T84)</formula>
    </cfRule>
  </conditionalFormatting>
  <conditionalFormatting sqref="U85">
    <cfRule type="expression" dxfId="961" priority="5">
      <formula>NOT($P84=$T84)</formula>
    </cfRule>
  </conditionalFormatting>
  <conditionalFormatting sqref="P89">
    <cfRule type="notContainsBlanks" dxfId="960" priority="4">
      <formula>LEN(TRIM(P89))&gt;0</formula>
    </cfRule>
  </conditionalFormatting>
  <conditionalFormatting sqref="T89">
    <cfRule type="notContainsBlanks" dxfId="959" priority="3">
      <formula>LEN(TRIM(T89))&gt;0</formula>
    </cfRule>
  </conditionalFormatting>
  <conditionalFormatting sqref="O89">
    <cfRule type="expression" dxfId="958" priority="2">
      <formula>NOT($P88=$T88)</formula>
    </cfRule>
  </conditionalFormatting>
  <conditionalFormatting sqref="U89">
    <cfRule type="expression" dxfId="957" priority="1">
      <formula>NOT($P88=$T88)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53" max="22" man="1"/>
  </rowBreaks>
  <ignoredErrors>
    <ignoredError sqref="U22 I22 I95 U94:U95 O93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5" name="Button 1">
              <controlPr defaultSize="0" print="0" autoFill="0" autoPict="0" macro="[0]!CLA22P">
                <anchor>
                  <from>
                    <xdr:col>2</xdr:col>
                    <xdr:colOff>200025</xdr:colOff>
                    <xdr:row>48</xdr:row>
                    <xdr:rowOff>76200</xdr:rowOff>
                  </from>
                  <to>
                    <xdr:col>3</xdr:col>
                    <xdr:colOff>76200</xdr:colOff>
                    <xdr:row>49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6" name="Button 2">
              <controlPr defaultSize="0" print="0" autoFill="0" autoPict="0" macro="[0]!RAZ22P">
                <anchor>
                  <from>
                    <xdr:col>2</xdr:col>
                    <xdr:colOff>561975</xdr:colOff>
                    <xdr:row>51</xdr:row>
                    <xdr:rowOff>0</xdr:rowOff>
                  </from>
                  <to>
                    <xdr:col>2</xdr:col>
                    <xdr:colOff>1371600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7" name="Button 3">
              <controlPr defaultSize="0" print="0" autoFill="0" autoPict="0" macro="[0]!CLA22F">
                <anchor moveWithCells="1" sizeWithCells="1">
                  <from>
                    <xdr:col>14</xdr:col>
                    <xdr:colOff>285750</xdr:colOff>
                    <xdr:row>108</xdr:row>
                    <xdr:rowOff>95250</xdr:rowOff>
                  </from>
                  <to>
                    <xdr:col>15</xdr:col>
                    <xdr:colOff>0</xdr:colOff>
                    <xdr:row>108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8" name="Button 4">
              <controlPr defaultSize="0" print="0" autoFill="0" autoPict="0" macro="[0]!RAZ22F">
                <anchor moveWithCells="1" sizeWithCells="1">
                  <from>
                    <xdr:col>20</xdr:col>
                    <xdr:colOff>238125</xdr:colOff>
                    <xdr:row>108</xdr:row>
                    <xdr:rowOff>76200</xdr:rowOff>
                  </from>
                  <to>
                    <xdr:col>20</xdr:col>
                    <xdr:colOff>895350</xdr:colOff>
                    <xdr:row>108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9" name="Button 5">
              <controlPr defaultSize="0" print="0" autoFill="0" autoPict="0" macro="[0]!IMP22C">
                <anchor>
                  <from>
                    <xdr:col>14</xdr:col>
                    <xdr:colOff>257175</xdr:colOff>
                    <xdr:row>6</xdr:row>
                    <xdr:rowOff>171450</xdr:rowOff>
                  </from>
                  <to>
                    <xdr:col>16</xdr:col>
                    <xdr:colOff>114300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10" name="Button 6">
              <controlPr defaultSize="0" print="0" autoFill="0" autoPict="0" macro="[0]!IMP22F">
                <anchor>
                  <from>
                    <xdr:col>20</xdr:col>
                    <xdr:colOff>47625</xdr:colOff>
                    <xdr:row>56</xdr:row>
                    <xdr:rowOff>76200</xdr:rowOff>
                  </from>
                  <to>
                    <xdr:col>21</xdr:col>
                    <xdr:colOff>38100</xdr:colOff>
                    <xdr:row>57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3"/>
  </sheetPr>
  <dimension ref="A1:AM112"/>
  <sheetViews>
    <sheetView showGridLines="0" showRowColHeaders="0" showRuler="0" view="pageBreakPreview" zoomScale="90" zoomScaleNormal="100" zoomScaleSheetLayoutView="90" workbookViewId="0">
      <selection activeCell="E76" sqref="E76"/>
    </sheetView>
  </sheetViews>
  <sheetFormatPr baseColWidth="10" defaultColWidth="11.5703125" defaultRowHeight="12.75"/>
  <cols>
    <col min="1" max="2" width="1.85546875" customWidth="1"/>
    <col min="3" max="3" width="1.85546875" style="159" customWidth="1"/>
    <col min="4" max="4" width="21.7109375" customWidth="1"/>
    <col min="5" max="9" width="1.85546875" style="159" customWidth="1"/>
    <col min="10" max="10" width="21.7109375" customWidth="1"/>
    <col min="11" max="12" width="1.85546875" customWidth="1"/>
    <col min="13" max="13" width="16.5703125" customWidth="1"/>
    <col min="14" max="15" width="1.85546875" style="159" customWidth="1"/>
    <col min="16" max="16" width="21.7109375" customWidth="1"/>
    <col min="17" max="21" width="1.85546875" style="159" customWidth="1"/>
    <col min="22" max="22" width="21.7109375" customWidth="1"/>
    <col min="23" max="27" width="1.85546875" customWidth="1"/>
    <col min="28" max="28" width="21.7109375" customWidth="1"/>
    <col min="29" max="30" width="1.85546875" customWidth="1"/>
  </cols>
  <sheetData>
    <row r="1" spans="2:30" ht="6" customHeight="1">
      <c r="D1" s="551"/>
      <c r="E1" s="552"/>
      <c r="F1" s="552"/>
      <c r="G1" s="552"/>
      <c r="H1" s="552"/>
      <c r="I1" s="552"/>
      <c r="J1" s="460"/>
      <c r="K1" s="424"/>
      <c r="L1" s="424"/>
      <c r="M1" s="424"/>
      <c r="N1" s="424"/>
      <c r="O1" s="424"/>
      <c r="P1" s="553"/>
      <c r="Q1"/>
      <c r="R1"/>
      <c r="S1"/>
      <c r="T1"/>
      <c r="U1"/>
    </row>
    <row r="2" spans="2:30" ht="6" customHeight="1">
      <c r="D2" s="554"/>
      <c r="E2" s="552"/>
      <c r="F2" s="552"/>
      <c r="G2" s="552"/>
      <c r="H2" s="552"/>
      <c r="I2" s="552"/>
      <c r="J2" s="83"/>
      <c r="K2" s="550"/>
      <c r="L2" s="550"/>
      <c r="M2" s="550"/>
      <c r="N2" s="558"/>
      <c r="O2" s="558"/>
      <c r="P2" s="423"/>
      <c r="Q2" s="558"/>
      <c r="R2" s="558"/>
      <c r="S2"/>
      <c r="T2" s="558"/>
      <c r="U2" s="558"/>
      <c r="V2" s="423"/>
      <c r="W2" s="558"/>
      <c r="X2" s="558"/>
    </row>
    <row r="3" spans="2:30" ht="6" customHeight="1">
      <c r="D3" s="555"/>
      <c r="E3" s="552"/>
      <c r="F3" s="552"/>
      <c r="G3" s="552"/>
      <c r="H3" s="552"/>
      <c r="I3" s="552"/>
      <c r="J3" s="460"/>
      <c r="K3" s="424"/>
      <c r="L3" s="424"/>
      <c r="M3" s="619"/>
      <c r="N3" s="558"/>
      <c r="O3" s="558"/>
      <c r="P3" s="423"/>
      <c r="Q3" s="558"/>
      <c r="R3" s="558"/>
      <c r="S3"/>
      <c r="T3" s="558"/>
      <c r="U3" s="558"/>
      <c r="V3" s="423"/>
      <c r="W3" s="558"/>
      <c r="X3" s="558"/>
    </row>
    <row r="4" spans="2:30">
      <c r="B4" s="25"/>
      <c r="C4" s="188"/>
      <c r="D4" s="69" t="s">
        <v>15</v>
      </c>
      <c r="E4" s="29" t="s">
        <v>0</v>
      </c>
      <c r="F4" s="29" t="s">
        <v>1</v>
      </c>
      <c r="G4" s="29"/>
      <c r="H4" s="30"/>
      <c r="I4" s="31" t="s">
        <v>16</v>
      </c>
      <c r="J4" s="85" t="s">
        <v>17</v>
      </c>
      <c r="K4" s="400" t="s">
        <v>0</v>
      </c>
      <c r="L4" s="28" t="s">
        <v>1</v>
      </c>
      <c r="M4" s="620"/>
      <c r="N4" s="200"/>
      <c r="O4" s="401"/>
      <c r="P4" s="85" t="s">
        <v>57</v>
      </c>
      <c r="Q4" s="139" t="s">
        <v>0</v>
      </c>
      <c r="R4" s="139" t="s">
        <v>1</v>
      </c>
      <c r="S4" s="29"/>
      <c r="T4" s="30"/>
      <c r="U4" s="31"/>
      <c r="V4" s="85" t="s">
        <v>86</v>
      </c>
      <c r="W4" s="28" t="s">
        <v>0</v>
      </c>
      <c r="X4" s="28" t="s">
        <v>1</v>
      </c>
      <c r="Y4" s="28"/>
      <c r="Z4" s="8"/>
      <c r="AA4" s="31"/>
      <c r="AB4" s="85" t="s">
        <v>103</v>
      </c>
      <c r="AC4" s="139" t="s">
        <v>0</v>
      </c>
      <c r="AD4" s="139" t="s">
        <v>1</v>
      </c>
    </row>
    <row r="5" spans="2:30" ht="24.75" customHeight="1">
      <c r="B5" s="25"/>
      <c r="C5" s="16" t="s">
        <v>3</v>
      </c>
      <c r="D5" s="710">
        <f>ACCUEIL!$H$6</f>
        <v>27</v>
      </c>
      <c r="E5" s="28">
        <f>CL($E$14,$I$14)+CL($I$16,$E$16)+CL($E$19,$I$19)+CL($E$22,$I$22)</f>
        <v>0</v>
      </c>
      <c r="F5" s="139">
        <f>$E$14-$I$14+$I$16-$E$16+$E$19-$I$19+$E$22-$I$22</f>
        <v>0</v>
      </c>
      <c r="G5" s="37"/>
      <c r="H5" s="7"/>
      <c r="I5" s="34" t="s">
        <v>8</v>
      </c>
      <c r="J5" s="710">
        <f>ACCUEIL!$H$11</f>
        <v>10</v>
      </c>
      <c r="K5" s="28">
        <f>CL($Q$14,$U$14)+CL($U$16,$Q$16)+CL($Q$19,$U$19)+CL($Q$22,$U$22)</f>
        <v>0</v>
      </c>
      <c r="L5" s="36">
        <f>$Q$14-$U$14+$U$16-$Q$16+$Q$19-$U$19+$Q$22-$U$22</f>
        <v>0</v>
      </c>
      <c r="M5" s="202"/>
      <c r="N5" s="8"/>
      <c r="O5" s="16" t="s">
        <v>39</v>
      </c>
      <c r="P5" s="710">
        <f>ACCUEIL!$H$16</f>
        <v>0</v>
      </c>
      <c r="Q5" s="139">
        <f>CL($E$27,$I$27)+CL($I$29,$E$29)+CL($E$32,$I$32)+CL($E$35,$I$35)</f>
        <v>0</v>
      </c>
      <c r="R5" s="139">
        <f>$E$27-$I$27+$I$29-$E$29+$E$32-$I$32+$E$35-$I$35</f>
        <v>0</v>
      </c>
      <c r="S5" s="37"/>
      <c r="T5" s="7"/>
      <c r="U5" s="34" t="s">
        <v>83</v>
      </c>
      <c r="V5" s="710" t="str">
        <f>ACCUEIL!$H$21</f>
        <v>2</v>
      </c>
      <c r="W5" s="28">
        <f>CL($Q$27,$U$27)+CL($Q$35,$U$35)+CL($Q$31,$U$31)</f>
        <v>0</v>
      </c>
      <c r="X5" s="36">
        <f>$Q$27-$U$27+$Q$35-$U$35+$Q$31-$U$31</f>
        <v>0</v>
      </c>
      <c r="Y5" s="36"/>
      <c r="Z5" s="8"/>
      <c r="AA5" s="34" t="s">
        <v>104</v>
      </c>
      <c r="AB5" s="710">
        <f>ACCUEIL!$H$25</f>
        <v>14</v>
      </c>
      <c r="AC5" s="139">
        <f>CL($Q$29,$U$29)+CL($Q$33,$U$33)+CL($E$37,$I$37)</f>
        <v>0</v>
      </c>
      <c r="AD5" s="36">
        <f>$Q$29-$U$29+$Q$33-$U$33+$E$37-$I$37</f>
        <v>0</v>
      </c>
    </row>
    <row r="6" spans="2:30" ht="24.75" customHeight="1">
      <c r="B6" s="25"/>
      <c r="C6" s="16" t="s">
        <v>4</v>
      </c>
      <c r="D6" s="710" t="str">
        <f>ACCUEIL!$H$7</f>
        <v>7</v>
      </c>
      <c r="E6" s="28">
        <f>CL($I$14,$E$14)+CL($E$17,$I$17)+CL($E$20,$I$20)+CL($I$23,$E$23)</f>
        <v>0</v>
      </c>
      <c r="F6" s="139">
        <f>$I$14-$E$14+$E$17-$I$17+$E$20-$I$20+$I$23-$E$23</f>
        <v>0</v>
      </c>
      <c r="G6" s="37"/>
      <c r="H6" s="7"/>
      <c r="I6" s="34" t="s">
        <v>9</v>
      </c>
      <c r="J6" s="710">
        <f>ACCUEIL!$H$12</f>
        <v>29</v>
      </c>
      <c r="K6" s="28">
        <f>CL($U$14,$Q$14)+CL($Q$17,$U$17)+CL($Q$20,$U$20)+CL($U$23,$Q$23)</f>
        <v>0</v>
      </c>
      <c r="L6" s="36">
        <f>$U$14-$Q$14+$Q$17-$U$17+$Q$20-$U$20+$U$23-$Q$23</f>
        <v>0</v>
      </c>
      <c r="M6" s="202"/>
      <c r="N6" s="8"/>
      <c r="O6" s="16" t="s">
        <v>40</v>
      </c>
      <c r="P6" s="710" t="str">
        <f>ACCUEIL!$H$17</f>
        <v>5</v>
      </c>
      <c r="Q6" s="139">
        <f>CL($I$27,$E$27)+CL($E$30,$I$30)+CL($E$33,$I$33)+CL($I$36,$E$36)</f>
        <v>0</v>
      </c>
      <c r="R6" s="139">
        <f>$I$27-$E$27+$E$30-$I$30+$E$33-$I$33+$I$36-$E$36</f>
        <v>0</v>
      </c>
      <c r="S6" s="37"/>
      <c r="T6" s="7"/>
      <c r="U6" s="34" t="s">
        <v>87</v>
      </c>
      <c r="V6" s="710">
        <f>ACCUEIL!$H$22</f>
        <v>17</v>
      </c>
      <c r="W6" s="28">
        <f>CL($U$27,$Q$27)+CL($Q$32,$U$32)+CL($Q$36,$U$36)</f>
        <v>0</v>
      </c>
      <c r="X6" s="36">
        <f>$U$27-$Q$27+$Q$36-$U$36+$Q$32-$U$32</f>
        <v>0</v>
      </c>
      <c r="Y6" s="36"/>
      <c r="Z6" s="8"/>
      <c r="AA6" s="34" t="s">
        <v>105</v>
      </c>
      <c r="AB6" s="710" t="str">
        <f>ACCUEIL!$H$26</f>
        <v>9</v>
      </c>
      <c r="AC6" s="139">
        <f>CL($U$29,$Q$29)+CL($U$37,$Q$37)+CL($Q$34,$U$34)</f>
        <v>0</v>
      </c>
      <c r="AD6" s="36">
        <f>$U$29-$Q$29+$U$37-$Q$37+$Q$34-$U$34</f>
        <v>0</v>
      </c>
    </row>
    <row r="7" spans="2:30" ht="24.75" customHeight="1">
      <c r="B7" s="25"/>
      <c r="C7" s="16" t="s">
        <v>5</v>
      </c>
      <c r="D7" s="710">
        <f>ACCUEIL!$H$8</f>
        <v>20</v>
      </c>
      <c r="E7" s="28">
        <f>CL($I$15,$E$15)+CL($I$18,$E$18)+CL($I$20,$E$20)+CL($I$22,$E$22)</f>
        <v>0</v>
      </c>
      <c r="F7" s="139">
        <f>$I$15-$E$15+$I$18-$E$18+$I$20-$E$20+$I$22-$E$22</f>
        <v>0</v>
      </c>
      <c r="G7" s="37"/>
      <c r="H7" s="7"/>
      <c r="I7" s="34" t="s">
        <v>10</v>
      </c>
      <c r="J7" s="710">
        <f>ACCUEIL!$H$13</f>
        <v>15</v>
      </c>
      <c r="K7" s="28">
        <f>CL($Q$15,$U$15)+CL($U$18,$Q$18)+CL($U$20,$Q$20)+CL($U$22,$Q$22)</f>
        <v>0</v>
      </c>
      <c r="L7" s="36">
        <f>$Q$15-$U$15+$U$18-$Q$18+$U$20-$Q$20+$U$22-$Q$22</f>
        <v>0</v>
      </c>
      <c r="M7" s="202"/>
      <c r="N7" s="8"/>
      <c r="O7" s="16" t="s">
        <v>58</v>
      </c>
      <c r="P7" s="710">
        <f>ACCUEIL!$H$18</f>
        <v>30</v>
      </c>
      <c r="Q7" s="139">
        <f>CL($E$28,$I$28)+CL($I$31,$E$31)+CL($I$33,$E$33)+CL($I$35,$E$35)</f>
        <v>0</v>
      </c>
      <c r="R7" s="139">
        <f>$E$28-$I$28+$I$31-$E$31+$I$33-$E$33+$I$35-$E$35</f>
        <v>0</v>
      </c>
      <c r="S7" s="37"/>
      <c r="T7" s="7"/>
      <c r="U7" s="34" t="s">
        <v>88</v>
      </c>
      <c r="V7" s="710">
        <f>ACCUEIL!$H$23</f>
        <v>19</v>
      </c>
      <c r="W7" s="28">
        <f>CL($Q$28,$U$28)+CL($U$36,$Q$36)+CL($U$31,$Q$31)</f>
        <v>0</v>
      </c>
      <c r="X7" s="36">
        <f>$Q$28-$U$28+$U$36-$Q$36+$U$31-$Q$31</f>
        <v>0</v>
      </c>
      <c r="Y7" s="36"/>
      <c r="Z7" s="8"/>
      <c r="AA7" s="34" t="s">
        <v>106</v>
      </c>
      <c r="AB7" s="710">
        <f>ACCUEIL!$H$27</f>
        <v>3</v>
      </c>
      <c r="AC7" s="139">
        <f>CL($Q$30,$U$30)+CL($U$34,$Q$34)+CL($I$37,$E$37)</f>
        <v>0</v>
      </c>
      <c r="AD7" s="36">
        <f>$Q$30-$U$30+$U$34-$Q$34+$I$37-$E$37</f>
        <v>0</v>
      </c>
    </row>
    <row r="8" spans="2:30" ht="24.75" customHeight="1">
      <c r="B8" s="25"/>
      <c r="C8" s="16" t="s">
        <v>6</v>
      </c>
      <c r="D8" s="710">
        <f>ACCUEIL!$H$9</f>
        <v>18</v>
      </c>
      <c r="E8" s="28">
        <f>CL($E$15,$I$15)+CL($I$17,$E$17)+CL($I$19,$E$19)+CL($I$21,$E$21)</f>
        <v>0</v>
      </c>
      <c r="F8" s="139">
        <f>$E$15-$I$15+$I$17-$E$17+$I$19-$E$19+$I$21-$E$21</f>
        <v>0</v>
      </c>
      <c r="G8" s="37"/>
      <c r="H8" s="7"/>
      <c r="I8" s="34" t="s">
        <v>18</v>
      </c>
      <c r="J8" s="710">
        <f>ACCUEIL!$H$14</f>
        <v>25</v>
      </c>
      <c r="K8" s="28">
        <f>CL($U$15,$Q$15)+CL($U$17,$Q$17)+CL($U$19,$Q$19)+CL($Q$21,$U$21)</f>
        <v>0</v>
      </c>
      <c r="L8" s="36">
        <f>$U$15-$Q$15+$U$17-$Q$17+$U$19-$Q$19+$Q$21-$U$21</f>
        <v>0</v>
      </c>
      <c r="M8" s="202"/>
      <c r="N8" s="8"/>
      <c r="O8" s="16" t="s">
        <v>59</v>
      </c>
      <c r="P8" s="710">
        <f>ACCUEIL!$H$19</f>
        <v>0</v>
      </c>
      <c r="Q8" s="139">
        <f>CL($I$28,$E$28)+CL($I$30,$E$30)+CL($I$32,$E$32)+CL($I$34,$E$34)</f>
        <v>0</v>
      </c>
      <c r="R8" s="139">
        <f>$I$28-$E$28+$I$30-$E$30+$I$32-$E$32+$I$34-$E$34</f>
        <v>0</v>
      </c>
      <c r="S8" s="37"/>
      <c r="T8" s="7"/>
      <c r="U8" s="34" t="s">
        <v>89</v>
      </c>
      <c r="V8" s="710" t="str">
        <f>ACCUEIL!$H$24</f>
        <v>6</v>
      </c>
      <c r="W8" s="28">
        <f>CL($U$28,$Q$28)+CL($U$32,$Q$32)+CL($U$35,$Q$35)</f>
        <v>0</v>
      </c>
      <c r="X8" s="36">
        <f>$U$28-$Q$28+$U$32-$Q$32+$U$35-$Q$35</f>
        <v>0</v>
      </c>
      <c r="Y8" s="36"/>
      <c r="Z8" s="8"/>
      <c r="AA8" s="34" t="s">
        <v>107</v>
      </c>
      <c r="AB8" s="710">
        <f>ACCUEIL!$H$28</f>
        <v>22</v>
      </c>
      <c r="AC8" s="139">
        <f>CL($U$30,$Q$30)+CL($Q$37,$U$37)+CL($U$33,$Q$33)</f>
        <v>0</v>
      </c>
      <c r="AD8" s="36">
        <f>$U$30-$Q$30+$Q$37-$U$37+$U$33-$Q$33</f>
        <v>0</v>
      </c>
    </row>
    <row r="9" spans="2:30" ht="24.75" customHeight="1">
      <c r="B9" s="25"/>
      <c r="C9" s="16" t="s">
        <v>7</v>
      </c>
      <c r="D9" s="710" t="str">
        <f>ACCUEIL!$H$10</f>
        <v>1</v>
      </c>
      <c r="E9" s="28">
        <f>CL($E$16,$I$16)+CL($E$18,$I$18)+CL($E$21,$I$21)+CL($E$23,$I$23)</f>
        <v>0</v>
      </c>
      <c r="F9" s="139">
        <f>$E$16-$I$16+$E$18-$I$18+$E$21-$I$21+$E$23-$I$23</f>
        <v>0</v>
      </c>
      <c r="G9" s="37"/>
      <c r="H9" s="7"/>
      <c r="I9" s="34" t="s">
        <v>19</v>
      </c>
      <c r="J9" s="710">
        <f>ACCUEIL!$H$15</f>
        <v>28</v>
      </c>
      <c r="K9" s="28">
        <f>CL($Q$16,$U$16)+CL($Q$18,$U$18)+CL($U$21,$Q$21)+CL($Q$23,$U$23)</f>
        <v>0</v>
      </c>
      <c r="L9" s="36">
        <f>$Q$16-$U$16+$Q$18-$U$18+$U$21-$Q$21+$Q$23-$U$23</f>
        <v>0</v>
      </c>
      <c r="M9" s="202"/>
      <c r="N9" s="8"/>
      <c r="O9" s="16" t="s">
        <v>70</v>
      </c>
      <c r="P9" s="710">
        <f>ACCUEIL!$H$20</f>
        <v>8</v>
      </c>
      <c r="Q9" s="139">
        <f>CL($E$29,$I$29)+CL($E$31,$I$31)+CL($E$34,$I$34)+CL($E$36,$I$36)</f>
        <v>0</v>
      </c>
      <c r="R9" s="139">
        <f>$E$29-$I$29+$E$31-$I$31+$E$34-$I$34+$E$36-$I$36</f>
        <v>0</v>
      </c>
      <c r="S9" s="37"/>
      <c r="T9" s="7"/>
      <c r="U9" s="7"/>
      <c r="V9" s="358"/>
      <c r="W9" s="28"/>
      <c r="X9" s="36"/>
      <c r="Y9" s="36"/>
      <c r="Z9" s="8"/>
      <c r="AA9" s="7"/>
      <c r="AB9" s="358"/>
      <c r="AC9" s="139"/>
      <c r="AD9" s="36"/>
    </row>
    <row r="10" spans="2:30">
      <c r="B10" s="25"/>
      <c r="C10" s="55"/>
      <c r="D10" s="423"/>
      <c r="E10" s="424"/>
      <c r="F10" s="425"/>
      <c r="G10" s="424"/>
      <c r="H10" s="423"/>
      <c r="I10" s="423"/>
      <c r="K10" s="456"/>
      <c r="L10" s="457"/>
      <c r="M10" s="458"/>
      <c r="N10" s="459"/>
      <c r="O10" s="456"/>
      <c r="Q10" s="425"/>
      <c r="R10" s="425"/>
      <c r="S10" s="424"/>
      <c r="T10" s="423"/>
      <c r="U10" s="423"/>
      <c r="W10" s="424"/>
      <c r="X10" s="457"/>
      <c r="Y10" s="457"/>
      <c r="Z10" s="459"/>
      <c r="AA10" s="423"/>
      <c r="AC10" s="139"/>
      <c r="AD10" s="36"/>
    </row>
    <row r="11" spans="2:30">
      <c r="B11" s="25"/>
      <c r="C11" s="55"/>
      <c r="D11" s="423"/>
      <c r="E11" s="424"/>
      <c r="F11" s="425"/>
      <c r="G11" s="424"/>
      <c r="H11" s="423"/>
      <c r="I11" s="423"/>
      <c r="K11" s="456"/>
      <c r="L11" s="457"/>
      <c r="M11" s="458"/>
      <c r="N11" s="459"/>
      <c r="O11" s="456"/>
      <c r="P11" s="423"/>
      <c r="Q11" s="424"/>
      <c r="R11" s="425"/>
      <c r="S11" s="424"/>
      <c r="T11" s="423"/>
      <c r="U11" s="423"/>
      <c r="W11" s="424"/>
      <c r="X11" s="457"/>
      <c r="Y11" s="455"/>
      <c r="Z11" s="455"/>
      <c r="AA11" s="455"/>
      <c r="AB11" s="455"/>
    </row>
    <row r="12" spans="2:30" ht="15.75">
      <c r="B12" s="41"/>
      <c r="C12" s="276"/>
      <c r="D12" s="42"/>
      <c r="E12" s="181"/>
      <c r="F12" s="1"/>
      <c r="G12" s="255" t="str">
        <f>ACCUEIL!$D$6</f>
        <v>san siro</v>
      </c>
      <c r="H12" s="1"/>
      <c r="I12" s="1"/>
      <c r="J12" s="1"/>
      <c r="K12" s="244"/>
      <c r="L12" s="44"/>
      <c r="M12" s="206" t="s">
        <v>12</v>
      </c>
      <c r="N12" s="336"/>
      <c r="O12" s="276"/>
      <c r="P12" s="42"/>
      <c r="Q12" s="181"/>
      <c r="R12" s="1"/>
      <c r="S12" s="255" t="str">
        <f>ACCUEIL!$D$7</f>
        <v>TERRAIN 2</v>
      </c>
      <c r="T12" s="1"/>
      <c r="U12" s="1"/>
      <c r="V12" s="1"/>
      <c r="W12" s="1"/>
      <c r="X12" s="44"/>
    </row>
    <row r="13" spans="2:30">
      <c r="B13" s="96"/>
      <c r="C13" s="25"/>
      <c r="D13" s="15"/>
      <c r="F13" s="8"/>
      <c r="G13" s="40" t="s">
        <v>11</v>
      </c>
      <c r="H13" s="8"/>
      <c r="I13" s="8"/>
      <c r="J13" s="8"/>
      <c r="K13" s="23"/>
      <c r="L13" s="98"/>
      <c r="M13" s="202"/>
      <c r="N13" s="402"/>
      <c r="O13" s="25"/>
      <c r="P13" s="15"/>
      <c r="R13" s="8"/>
      <c r="S13" s="40" t="s">
        <v>11</v>
      </c>
      <c r="T13" s="8"/>
      <c r="U13" s="8"/>
      <c r="V13" s="8"/>
      <c r="W13" s="7"/>
      <c r="X13" s="98"/>
    </row>
    <row r="14" spans="2:30" ht="24.75" customHeight="1">
      <c r="B14" s="10"/>
      <c r="C14" s="16" t="s">
        <v>3</v>
      </c>
      <c r="D14" s="47">
        <f>D5</f>
        <v>27</v>
      </c>
      <c r="E14" s="740"/>
      <c r="F14" s="50"/>
      <c r="G14" s="50" t="s">
        <v>13</v>
      </c>
      <c r="H14" s="50"/>
      <c r="I14" s="740"/>
      <c r="J14" s="47" t="str">
        <f>D6</f>
        <v>7</v>
      </c>
      <c r="K14" s="16" t="s">
        <v>4</v>
      </c>
      <c r="L14" s="51"/>
      <c r="M14" s="766">
        <f>ACCUEIL!$B$6</f>
        <v>1.375</v>
      </c>
      <c r="N14" s="236"/>
      <c r="O14" s="16" t="s">
        <v>8</v>
      </c>
      <c r="P14" s="47">
        <f>J5</f>
        <v>10</v>
      </c>
      <c r="Q14" s="740"/>
      <c r="R14" s="50"/>
      <c r="S14" s="50" t="s">
        <v>13</v>
      </c>
      <c r="T14" s="50"/>
      <c r="U14" s="740"/>
      <c r="V14" s="47">
        <f>J6</f>
        <v>29</v>
      </c>
      <c r="W14" s="16" t="s">
        <v>9</v>
      </c>
      <c r="X14" s="51"/>
    </row>
    <row r="15" spans="2:30" ht="24.75" customHeight="1">
      <c r="B15" s="10"/>
      <c r="C15" s="16" t="s">
        <v>6</v>
      </c>
      <c r="D15" s="47">
        <f>D8</f>
        <v>18</v>
      </c>
      <c r="E15" s="740"/>
      <c r="F15" s="50"/>
      <c r="G15" s="50" t="s">
        <v>13</v>
      </c>
      <c r="H15" s="50"/>
      <c r="I15" s="740"/>
      <c r="J15" s="47">
        <f>D7</f>
        <v>20</v>
      </c>
      <c r="K15" s="16" t="s">
        <v>5</v>
      </c>
      <c r="L15" s="51"/>
      <c r="M15" s="761">
        <f>M14+ACCUEIL!$B$7</f>
        <v>1.3888888888888899</v>
      </c>
      <c r="N15" s="236"/>
      <c r="O15" s="16" t="s">
        <v>10</v>
      </c>
      <c r="P15" s="47">
        <f>J7</f>
        <v>15</v>
      </c>
      <c r="Q15" s="740"/>
      <c r="R15" s="50"/>
      <c r="S15" s="50" t="s">
        <v>13</v>
      </c>
      <c r="T15" s="50"/>
      <c r="U15" s="740"/>
      <c r="V15" s="47">
        <f>J8</f>
        <v>25</v>
      </c>
      <c r="W15" s="16" t="s">
        <v>18</v>
      </c>
      <c r="X15" s="51"/>
    </row>
    <row r="16" spans="2:30" ht="24.75" customHeight="1">
      <c r="B16" s="10"/>
      <c r="C16" s="16" t="s">
        <v>7</v>
      </c>
      <c r="D16" s="47" t="str">
        <f>D9</f>
        <v>1</v>
      </c>
      <c r="E16" s="740"/>
      <c r="F16" s="50"/>
      <c r="G16" s="50" t="s">
        <v>13</v>
      </c>
      <c r="H16" s="50"/>
      <c r="I16" s="740"/>
      <c r="J16" s="47">
        <f>D5</f>
        <v>27</v>
      </c>
      <c r="K16" s="16" t="s">
        <v>3</v>
      </c>
      <c r="L16" s="51"/>
      <c r="M16" s="761">
        <f>M15+ACCUEIL!$B$7</f>
        <v>1.4027777777777799</v>
      </c>
      <c r="N16" s="236"/>
      <c r="O16" s="16" t="s">
        <v>19</v>
      </c>
      <c r="P16" s="47">
        <f>J9</f>
        <v>28</v>
      </c>
      <c r="Q16" s="740"/>
      <c r="R16" s="50"/>
      <c r="S16" s="50" t="s">
        <v>13</v>
      </c>
      <c r="T16" s="50"/>
      <c r="U16" s="740"/>
      <c r="V16" s="47">
        <f>J5</f>
        <v>10</v>
      </c>
      <c r="W16" s="16" t="s">
        <v>8</v>
      </c>
      <c r="X16" s="51"/>
    </row>
    <row r="17" spans="2:24" ht="24.75" customHeight="1">
      <c r="B17" s="10"/>
      <c r="C17" s="16" t="s">
        <v>4</v>
      </c>
      <c r="D17" s="47" t="str">
        <f>D6</f>
        <v>7</v>
      </c>
      <c r="E17" s="740"/>
      <c r="F17" s="50"/>
      <c r="G17" s="50" t="s">
        <v>13</v>
      </c>
      <c r="H17" s="50"/>
      <c r="I17" s="740"/>
      <c r="J17" s="47">
        <f>D8</f>
        <v>18</v>
      </c>
      <c r="K17" s="16" t="s">
        <v>6</v>
      </c>
      <c r="L17" s="51"/>
      <c r="M17" s="761">
        <f>M16+ACCUEIL!$B$7</f>
        <v>1.4166666666666701</v>
      </c>
      <c r="N17" s="236"/>
      <c r="O17" s="16" t="s">
        <v>9</v>
      </c>
      <c r="P17" s="47">
        <f>J6</f>
        <v>29</v>
      </c>
      <c r="Q17" s="740"/>
      <c r="R17" s="50"/>
      <c r="S17" s="50" t="s">
        <v>13</v>
      </c>
      <c r="T17" s="50"/>
      <c r="U17" s="740"/>
      <c r="V17" s="47">
        <f>J8</f>
        <v>25</v>
      </c>
      <c r="W17" s="16" t="s">
        <v>18</v>
      </c>
      <c r="X17" s="51"/>
    </row>
    <row r="18" spans="2:24" ht="24.75" customHeight="1">
      <c r="B18" s="10"/>
      <c r="C18" s="16" t="s">
        <v>7</v>
      </c>
      <c r="D18" s="47" t="str">
        <f>D9</f>
        <v>1</v>
      </c>
      <c r="E18" s="740"/>
      <c r="F18" s="50"/>
      <c r="G18" s="50" t="s">
        <v>13</v>
      </c>
      <c r="H18" s="50"/>
      <c r="I18" s="740"/>
      <c r="J18" s="47">
        <f>D7</f>
        <v>20</v>
      </c>
      <c r="K18" s="16" t="s">
        <v>5</v>
      </c>
      <c r="L18" s="51"/>
      <c r="M18" s="761">
        <f>M17+ACCUEIL!$B$7</f>
        <v>1.43055555555556</v>
      </c>
      <c r="N18" s="236"/>
      <c r="O18" s="16" t="s">
        <v>19</v>
      </c>
      <c r="P18" s="47">
        <f>J9</f>
        <v>28</v>
      </c>
      <c r="Q18" s="740"/>
      <c r="R18" s="50"/>
      <c r="S18" s="50" t="s">
        <v>13</v>
      </c>
      <c r="T18" s="50"/>
      <c r="U18" s="740"/>
      <c r="V18" s="47">
        <f>J7</f>
        <v>15</v>
      </c>
      <c r="W18" s="16" t="s">
        <v>10</v>
      </c>
      <c r="X18" s="51"/>
    </row>
    <row r="19" spans="2:24" ht="24.75" customHeight="1">
      <c r="B19" s="10"/>
      <c r="C19" s="16" t="s">
        <v>3</v>
      </c>
      <c r="D19" s="47">
        <f>D5</f>
        <v>27</v>
      </c>
      <c r="E19" s="740"/>
      <c r="F19" s="50"/>
      <c r="G19" s="50" t="s">
        <v>13</v>
      </c>
      <c r="H19" s="50"/>
      <c r="I19" s="740"/>
      <c r="J19" s="47">
        <f>D8</f>
        <v>18</v>
      </c>
      <c r="K19" s="16" t="s">
        <v>6</v>
      </c>
      <c r="L19" s="51"/>
      <c r="M19" s="761">
        <f>M18+ACCUEIL!$B$7</f>
        <v>1.44444444444445</v>
      </c>
      <c r="N19" s="236"/>
      <c r="O19" s="16" t="s">
        <v>8</v>
      </c>
      <c r="P19" s="47">
        <f>J5</f>
        <v>10</v>
      </c>
      <c r="Q19" s="740"/>
      <c r="R19" s="50"/>
      <c r="S19" s="50" t="s">
        <v>13</v>
      </c>
      <c r="T19" s="50"/>
      <c r="U19" s="740"/>
      <c r="V19" s="47">
        <f>J8</f>
        <v>25</v>
      </c>
      <c r="W19" s="16" t="s">
        <v>18</v>
      </c>
      <c r="X19" s="51"/>
    </row>
    <row r="20" spans="2:24" ht="24.75" customHeight="1">
      <c r="B20" s="10"/>
      <c r="C20" s="16" t="s">
        <v>4</v>
      </c>
      <c r="D20" s="47" t="str">
        <f>D6</f>
        <v>7</v>
      </c>
      <c r="E20" s="740"/>
      <c r="F20" s="50"/>
      <c r="G20" s="50" t="s">
        <v>13</v>
      </c>
      <c r="H20" s="50"/>
      <c r="I20" s="740"/>
      <c r="J20" s="47">
        <f>D7</f>
        <v>20</v>
      </c>
      <c r="K20" s="16" t="s">
        <v>5</v>
      </c>
      <c r="L20" s="51"/>
      <c r="M20" s="761">
        <f>M19+ACCUEIL!$B$7</f>
        <v>1.4583333333333399</v>
      </c>
      <c r="N20" s="236"/>
      <c r="O20" s="16" t="s">
        <v>9</v>
      </c>
      <c r="P20" s="47">
        <f>J6</f>
        <v>29</v>
      </c>
      <c r="Q20" s="740"/>
      <c r="R20" s="50"/>
      <c r="S20" s="50" t="s">
        <v>13</v>
      </c>
      <c r="T20" s="50"/>
      <c r="U20" s="740"/>
      <c r="V20" s="47">
        <f>J7</f>
        <v>15</v>
      </c>
      <c r="W20" s="16" t="s">
        <v>10</v>
      </c>
      <c r="X20" s="51"/>
    </row>
    <row r="21" spans="2:24" ht="24.75" customHeight="1">
      <c r="B21" s="10"/>
      <c r="C21" s="16" t="s">
        <v>7</v>
      </c>
      <c r="D21" s="47" t="str">
        <f>D9</f>
        <v>1</v>
      </c>
      <c r="E21" s="740"/>
      <c r="F21" s="50"/>
      <c r="G21" s="50" t="s">
        <v>13</v>
      </c>
      <c r="H21" s="50"/>
      <c r="I21" s="740"/>
      <c r="J21" s="47">
        <f>D8</f>
        <v>18</v>
      </c>
      <c r="K21" s="16" t="s">
        <v>6</v>
      </c>
      <c r="L21" s="51"/>
      <c r="M21" s="761">
        <f>M20+ACCUEIL!$B$7</f>
        <v>1.4722222222222301</v>
      </c>
      <c r="N21" s="236"/>
      <c r="O21" s="16" t="s">
        <v>18</v>
      </c>
      <c r="P21" s="47">
        <f>J8</f>
        <v>25</v>
      </c>
      <c r="Q21" s="740"/>
      <c r="R21" s="50"/>
      <c r="S21" s="50" t="s">
        <v>13</v>
      </c>
      <c r="T21" s="50"/>
      <c r="U21" s="740"/>
      <c r="V21" s="47">
        <f>J9</f>
        <v>28</v>
      </c>
      <c r="W21" s="16" t="s">
        <v>19</v>
      </c>
      <c r="X21" s="51"/>
    </row>
    <row r="22" spans="2:24" ht="24.75" customHeight="1">
      <c r="B22" s="10"/>
      <c r="C22" s="16" t="s">
        <v>3</v>
      </c>
      <c r="D22" s="47">
        <f>D5</f>
        <v>27</v>
      </c>
      <c r="E22" s="740"/>
      <c r="F22" s="50"/>
      <c r="G22" s="50" t="s">
        <v>13</v>
      </c>
      <c r="H22" s="50"/>
      <c r="I22" s="740"/>
      <c r="J22" s="47">
        <f>D7</f>
        <v>20</v>
      </c>
      <c r="K22" s="16" t="s">
        <v>5</v>
      </c>
      <c r="L22" s="51"/>
      <c r="M22" s="761">
        <f>M21+ACCUEIL!$B$7</f>
        <v>1.48611111111112</v>
      </c>
      <c r="N22" s="236"/>
      <c r="O22" s="16" t="s">
        <v>8</v>
      </c>
      <c r="P22" s="47">
        <f>J5</f>
        <v>10</v>
      </c>
      <c r="Q22" s="740"/>
      <c r="R22" s="50"/>
      <c r="S22" s="50" t="s">
        <v>13</v>
      </c>
      <c r="T22" s="50"/>
      <c r="U22" s="740"/>
      <c r="V22" s="47">
        <f>J7</f>
        <v>15</v>
      </c>
      <c r="W22" s="16" t="s">
        <v>10</v>
      </c>
      <c r="X22" s="9"/>
    </row>
    <row r="23" spans="2:24" ht="24.75" customHeight="1">
      <c r="B23" s="10"/>
      <c r="C23" s="16" t="s">
        <v>7</v>
      </c>
      <c r="D23" s="47" t="str">
        <f>D9</f>
        <v>1</v>
      </c>
      <c r="E23" s="740"/>
      <c r="F23" s="50"/>
      <c r="G23" s="50" t="s">
        <v>13</v>
      </c>
      <c r="H23" s="50"/>
      <c r="I23" s="740"/>
      <c r="J23" s="47" t="str">
        <f>D6</f>
        <v>7</v>
      </c>
      <c r="K23" s="16" t="s">
        <v>4</v>
      </c>
      <c r="L23" s="51"/>
      <c r="M23" s="761">
        <f>M22+ACCUEIL!$B$7</f>
        <v>1.50000000000001</v>
      </c>
      <c r="N23" s="236"/>
      <c r="O23" s="16" t="s">
        <v>19</v>
      </c>
      <c r="P23" s="47">
        <f>J9</f>
        <v>28</v>
      </c>
      <c r="Q23" s="740"/>
      <c r="R23" s="50"/>
      <c r="S23" s="50" t="s">
        <v>13</v>
      </c>
      <c r="T23" s="50"/>
      <c r="U23" s="740"/>
      <c r="V23" s="47">
        <f>J6</f>
        <v>29</v>
      </c>
      <c r="W23" s="16" t="s">
        <v>9</v>
      </c>
      <c r="X23" s="9"/>
    </row>
    <row r="24" spans="2:24">
      <c r="B24" s="10"/>
      <c r="C24"/>
      <c r="E24"/>
      <c r="F24"/>
      <c r="G24"/>
      <c r="H24"/>
      <c r="I24"/>
      <c r="L24" s="9"/>
      <c r="N24" s="10"/>
      <c r="O24"/>
      <c r="Q24"/>
      <c r="R24"/>
      <c r="S24"/>
      <c r="T24"/>
      <c r="U24"/>
      <c r="X24" s="9"/>
    </row>
    <row r="25" spans="2:24">
      <c r="B25" s="10"/>
      <c r="C25"/>
      <c r="E25"/>
      <c r="F25"/>
      <c r="G25"/>
      <c r="H25"/>
      <c r="I25"/>
      <c r="L25" s="9"/>
      <c r="N25" s="10"/>
      <c r="O25"/>
      <c r="Q25"/>
      <c r="R25"/>
      <c r="S25"/>
      <c r="T25"/>
      <c r="U25"/>
      <c r="X25" s="9"/>
    </row>
    <row r="26" spans="2:24" ht="15.75">
      <c r="B26" s="10"/>
      <c r="C26"/>
      <c r="E26"/>
      <c r="F26"/>
      <c r="G26" s="616" t="str">
        <f>ACCUEIL!$D$8</f>
        <v>TERRAIN 3</v>
      </c>
      <c r="H26"/>
      <c r="I26"/>
      <c r="L26" s="9"/>
      <c r="M26" s="206" t="s">
        <v>12</v>
      </c>
      <c r="N26" s="10"/>
      <c r="O26"/>
      <c r="Q26"/>
      <c r="R26"/>
      <c r="S26" s="615" t="str">
        <f>ACCUEIL!$D$9</f>
        <v>TERRAIN 4</v>
      </c>
      <c r="T26"/>
      <c r="U26"/>
      <c r="X26" s="9"/>
    </row>
    <row r="27" spans="2:24" ht="24.75" customHeight="1">
      <c r="B27" s="10"/>
      <c r="C27" s="16" t="s">
        <v>39</v>
      </c>
      <c r="D27" s="47">
        <f>P5</f>
        <v>0</v>
      </c>
      <c r="E27" s="740"/>
      <c r="F27" s="50"/>
      <c r="G27" s="614" t="s">
        <v>13</v>
      </c>
      <c r="H27" s="50"/>
      <c r="I27" s="740"/>
      <c r="J27" s="47" t="str">
        <f>P6</f>
        <v>5</v>
      </c>
      <c r="K27" s="16" t="s">
        <v>40</v>
      </c>
      <c r="L27" s="9"/>
      <c r="M27" s="766">
        <f>ACCUEIL!$B$6</f>
        <v>1.375</v>
      </c>
      <c r="N27" s="10"/>
      <c r="O27" s="16" t="s">
        <v>83</v>
      </c>
      <c r="P27" s="47" t="str">
        <f>V5</f>
        <v>2</v>
      </c>
      <c r="Q27" s="740"/>
      <c r="R27" s="50"/>
      <c r="S27" s="614" t="s">
        <v>13</v>
      </c>
      <c r="T27" s="50"/>
      <c r="U27" s="740"/>
      <c r="V27" s="47">
        <f>V6</f>
        <v>17</v>
      </c>
      <c r="W27" s="16" t="s">
        <v>87</v>
      </c>
      <c r="X27" s="9"/>
    </row>
    <row r="28" spans="2:24" ht="24.75" customHeight="1">
      <c r="B28" s="10"/>
      <c r="C28" s="16" t="s">
        <v>58</v>
      </c>
      <c r="D28" s="47">
        <f>P7</f>
        <v>30</v>
      </c>
      <c r="E28" s="740"/>
      <c r="F28" s="50"/>
      <c r="G28" s="50" t="s">
        <v>13</v>
      </c>
      <c r="H28" s="50"/>
      <c r="I28" s="740"/>
      <c r="J28" s="47">
        <f>P8</f>
        <v>0</v>
      </c>
      <c r="K28" s="16" t="s">
        <v>59</v>
      </c>
      <c r="L28" s="9"/>
      <c r="M28" s="761">
        <f>M27+ACCUEIL!$B$7</f>
        <v>1.3888888888888899</v>
      </c>
      <c r="N28" s="10"/>
      <c r="O28" s="16" t="s">
        <v>88</v>
      </c>
      <c r="P28" s="47">
        <f>V7</f>
        <v>19</v>
      </c>
      <c r="Q28" s="740"/>
      <c r="R28" s="50"/>
      <c r="S28" s="50" t="s">
        <v>13</v>
      </c>
      <c r="T28" s="50"/>
      <c r="U28" s="740"/>
      <c r="V28" s="47" t="str">
        <f>V8</f>
        <v>6</v>
      </c>
      <c r="W28" s="16" t="s">
        <v>89</v>
      </c>
      <c r="X28" s="9"/>
    </row>
    <row r="29" spans="2:24" ht="24.75" customHeight="1">
      <c r="B29" s="10"/>
      <c r="C29" s="16" t="s">
        <v>70</v>
      </c>
      <c r="D29" s="47">
        <f>P9</f>
        <v>8</v>
      </c>
      <c r="E29" s="740"/>
      <c r="F29" s="50"/>
      <c r="G29" s="50" t="s">
        <v>13</v>
      </c>
      <c r="H29" s="50"/>
      <c r="I29" s="740"/>
      <c r="J29" s="47">
        <f>P5</f>
        <v>0</v>
      </c>
      <c r="K29" s="16" t="s">
        <v>39</v>
      </c>
      <c r="L29" s="9"/>
      <c r="M29" s="761">
        <f>M28+ACCUEIL!$B$7</f>
        <v>1.4027777777777799</v>
      </c>
      <c r="N29" s="10"/>
      <c r="O29" s="16" t="s">
        <v>104</v>
      </c>
      <c r="P29" s="47">
        <f>AB5</f>
        <v>14</v>
      </c>
      <c r="Q29" s="740"/>
      <c r="R29" s="50"/>
      <c r="S29" s="50" t="s">
        <v>13</v>
      </c>
      <c r="T29" s="50"/>
      <c r="U29" s="740"/>
      <c r="V29" s="47" t="str">
        <f>AB6</f>
        <v>9</v>
      </c>
      <c r="W29" s="115" t="s">
        <v>105</v>
      </c>
      <c r="X29" s="9"/>
    </row>
    <row r="30" spans="2:24" ht="24.75" customHeight="1">
      <c r="B30" s="10"/>
      <c r="C30" s="16" t="s">
        <v>40</v>
      </c>
      <c r="D30" s="47" t="str">
        <f>P6</f>
        <v>5</v>
      </c>
      <c r="E30" s="740"/>
      <c r="F30" s="50"/>
      <c r="G30" s="50" t="s">
        <v>13</v>
      </c>
      <c r="H30" s="50"/>
      <c r="I30" s="740"/>
      <c r="J30" s="47">
        <f>P8</f>
        <v>0</v>
      </c>
      <c r="K30" s="16" t="s">
        <v>59</v>
      </c>
      <c r="L30" s="9"/>
      <c r="M30" s="761">
        <f>M29+ACCUEIL!$B$7</f>
        <v>1.4166666666666701</v>
      </c>
      <c r="N30" s="10"/>
      <c r="O30" s="16" t="s">
        <v>106</v>
      </c>
      <c r="P30" s="47">
        <f>AB7</f>
        <v>3</v>
      </c>
      <c r="Q30" s="740"/>
      <c r="R30" s="50"/>
      <c r="S30" s="50" t="s">
        <v>13</v>
      </c>
      <c r="T30" s="50"/>
      <c r="U30" s="740"/>
      <c r="V30" s="47">
        <f>AB8</f>
        <v>22</v>
      </c>
      <c r="W30" s="115" t="s">
        <v>107</v>
      </c>
      <c r="X30" s="9"/>
    </row>
    <row r="31" spans="2:24" ht="24.75" customHeight="1">
      <c r="B31" s="10"/>
      <c r="C31" s="16" t="s">
        <v>70</v>
      </c>
      <c r="D31" s="47">
        <f>P9</f>
        <v>8</v>
      </c>
      <c r="E31" s="740"/>
      <c r="F31" s="50"/>
      <c r="G31" s="50" t="s">
        <v>13</v>
      </c>
      <c r="H31" s="50"/>
      <c r="I31" s="740"/>
      <c r="J31" s="47">
        <f>P7</f>
        <v>30</v>
      </c>
      <c r="K31" s="16" t="s">
        <v>58</v>
      </c>
      <c r="L31" s="9"/>
      <c r="M31" s="761">
        <f>M30+ACCUEIL!$B$7</f>
        <v>1.43055555555556</v>
      </c>
      <c r="N31" s="10"/>
      <c r="O31" s="16" t="s">
        <v>83</v>
      </c>
      <c r="P31" s="47" t="str">
        <f>V5</f>
        <v>2</v>
      </c>
      <c r="Q31" s="740"/>
      <c r="R31" s="50"/>
      <c r="S31" s="50" t="s">
        <v>13</v>
      </c>
      <c r="T31" s="50"/>
      <c r="U31" s="740"/>
      <c r="V31" s="47">
        <f>V7</f>
        <v>19</v>
      </c>
      <c r="W31" s="16" t="s">
        <v>88</v>
      </c>
      <c r="X31" s="9"/>
    </row>
    <row r="32" spans="2:24" ht="24.75" customHeight="1">
      <c r="B32" s="10"/>
      <c r="C32" s="16" t="s">
        <v>39</v>
      </c>
      <c r="D32" s="47">
        <f>P5</f>
        <v>0</v>
      </c>
      <c r="E32" s="740"/>
      <c r="F32" s="50"/>
      <c r="G32" s="50" t="s">
        <v>13</v>
      </c>
      <c r="H32" s="50"/>
      <c r="I32" s="740"/>
      <c r="J32" s="47">
        <f>P8</f>
        <v>0</v>
      </c>
      <c r="K32" s="16" t="s">
        <v>59</v>
      </c>
      <c r="L32" s="9"/>
      <c r="M32" s="761">
        <f>M31+ACCUEIL!$B$7</f>
        <v>1.44444444444445</v>
      </c>
      <c r="N32" s="10"/>
      <c r="O32" s="16" t="s">
        <v>87</v>
      </c>
      <c r="P32" s="47">
        <f>V6</f>
        <v>17</v>
      </c>
      <c r="Q32" s="740"/>
      <c r="R32" s="50"/>
      <c r="S32" s="50" t="s">
        <v>13</v>
      </c>
      <c r="T32" s="50"/>
      <c r="U32" s="740"/>
      <c r="V32" s="47" t="str">
        <f>V8</f>
        <v>6</v>
      </c>
      <c r="W32" s="16" t="s">
        <v>89</v>
      </c>
      <c r="X32" s="9"/>
    </row>
    <row r="33" spans="1:30" ht="24.75" customHeight="1">
      <c r="B33" s="10"/>
      <c r="C33" s="47" t="s">
        <v>40</v>
      </c>
      <c r="D33" s="47" t="str">
        <f>P6</f>
        <v>5</v>
      </c>
      <c r="E33" s="740"/>
      <c r="F33" s="50"/>
      <c r="G33" s="50" t="s">
        <v>13</v>
      </c>
      <c r="H33" s="50"/>
      <c r="I33" s="740"/>
      <c r="J33" s="47">
        <f>P7</f>
        <v>30</v>
      </c>
      <c r="K33" s="16" t="s">
        <v>58</v>
      </c>
      <c r="L33" s="9"/>
      <c r="M33" s="761">
        <f>M32+ACCUEIL!$B$7</f>
        <v>1.4583333333333399</v>
      </c>
      <c r="N33" s="10"/>
      <c r="O33" s="47" t="s">
        <v>104</v>
      </c>
      <c r="P33" s="47">
        <f>AB5</f>
        <v>14</v>
      </c>
      <c r="Q33" s="740"/>
      <c r="R33" s="50"/>
      <c r="S33" s="50" t="s">
        <v>13</v>
      </c>
      <c r="T33" s="50"/>
      <c r="U33" s="740"/>
      <c r="V33" s="47">
        <f>AB8</f>
        <v>22</v>
      </c>
      <c r="W33" s="115" t="s">
        <v>107</v>
      </c>
      <c r="X33" s="9"/>
    </row>
    <row r="34" spans="1:30" ht="24.75" customHeight="1">
      <c r="B34" s="10"/>
      <c r="C34" s="16" t="s">
        <v>70</v>
      </c>
      <c r="D34" s="47">
        <f>P9</f>
        <v>8</v>
      </c>
      <c r="E34" s="740"/>
      <c r="F34" s="50"/>
      <c r="G34" s="50" t="s">
        <v>13</v>
      </c>
      <c r="H34" s="50"/>
      <c r="I34" s="740"/>
      <c r="J34" s="47">
        <f>P8</f>
        <v>0</v>
      </c>
      <c r="K34" s="16" t="s">
        <v>59</v>
      </c>
      <c r="L34" s="9"/>
      <c r="M34" s="761">
        <f>M33+ACCUEIL!$B$7</f>
        <v>1.4722222222222301</v>
      </c>
      <c r="N34" s="10"/>
      <c r="O34" s="47" t="s">
        <v>105</v>
      </c>
      <c r="P34" s="47" t="str">
        <f>AB6</f>
        <v>9</v>
      </c>
      <c r="Q34" s="740"/>
      <c r="R34" s="50"/>
      <c r="S34" s="50" t="s">
        <v>13</v>
      </c>
      <c r="T34" s="50"/>
      <c r="U34" s="740"/>
      <c r="V34" s="47">
        <f>AB7</f>
        <v>3</v>
      </c>
      <c r="W34" s="71" t="s">
        <v>106</v>
      </c>
      <c r="X34" s="9"/>
    </row>
    <row r="35" spans="1:30" ht="24.75" customHeight="1">
      <c r="B35" s="10"/>
      <c r="C35" s="16" t="s">
        <v>39</v>
      </c>
      <c r="D35" s="47">
        <f>P5</f>
        <v>0</v>
      </c>
      <c r="E35" s="740"/>
      <c r="F35" s="50"/>
      <c r="G35" s="50" t="s">
        <v>13</v>
      </c>
      <c r="H35" s="50"/>
      <c r="I35" s="740"/>
      <c r="J35" s="47">
        <f>P7</f>
        <v>30</v>
      </c>
      <c r="K35" s="16" t="s">
        <v>58</v>
      </c>
      <c r="L35" s="9"/>
      <c r="M35" s="761">
        <f>M34+ACCUEIL!$B$7</f>
        <v>1.48611111111112</v>
      </c>
      <c r="N35" s="10"/>
      <c r="O35" s="16" t="s">
        <v>83</v>
      </c>
      <c r="P35" s="47" t="str">
        <f>V5</f>
        <v>2</v>
      </c>
      <c r="Q35" s="740"/>
      <c r="R35" s="50"/>
      <c r="S35" s="50" t="s">
        <v>13</v>
      </c>
      <c r="T35" s="50"/>
      <c r="U35" s="740"/>
      <c r="V35" s="47" t="str">
        <f>V8</f>
        <v>6</v>
      </c>
      <c r="W35" s="16" t="s">
        <v>89</v>
      </c>
      <c r="X35" s="9"/>
    </row>
    <row r="36" spans="1:30" ht="24.75" customHeight="1">
      <c r="B36" s="10"/>
      <c r="C36" s="16" t="s">
        <v>70</v>
      </c>
      <c r="D36" s="47">
        <f>P9</f>
        <v>8</v>
      </c>
      <c r="E36" s="740"/>
      <c r="F36" s="50"/>
      <c r="G36" s="50" t="s">
        <v>13</v>
      </c>
      <c r="H36" s="50"/>
      <c r="I36" s="740"/>
      <c r="J36" s="47" t="str">
        <f>P6</f>
        <v>5</v>
      </c>
      <c r="K36" s="16" t="s">
        <v>40</v>
      </c>
      <c r="L36" s="9"/>
      <c r="M36" s="761">
        <f>M35+ACCUEIL!$B$7</f>
        <v>1.50000000000001</v>
      </c>
      <c r="N36" s="10"/>
      <c r="O36" s="16" t="s">
        <v>87</v>
      </c>
      <c r="P36" s="47">
        <f>V6</f>
        <v>17</v>
      </c>
      <c r="Q36" s="740"/>
      <c r="R36" s="50"/>
      <c r="S36" s="50" t="s">
        <v>13</v>
      </c>
      <c r="T36" s="50"/>
      <c r="U36" s="740"/>
      <c r="V36" s="47">
        <f>V7</f>
        <v>19</v>
      </c>
      <c r="W36" s="16" t="s">
        <v>88</v>
      </c>
      <c r="X36" s="9"/>
    </row>
    <row r="37" spans="1:30" ht="24.75" customHeight="1">
      <c r="B37" s="10"/>
      <c r="C37" s="16" t="s">
        <v>104</v>
      </c>
      <c r="D37" s="47">
        <f>AB5</f>
        <v>14</v>
      </c>
      <c r="E37" s="740"/>
      <c r="F37" s="50"/>
      <c r="G37" s="50" t="s">
        <v>13</v>
      </c>
      <c r="H37" s="50"/>
      <c r="I37" s="740"/>
      <c r="J37" s="47">
        <f>AB7</f>
        <v>3</v>
      </c>
      <c r="K37" s="16" t="s">
        <v>106</v>
      </c>
      <c r="L37" s="9"/>
      <c r="M37" s="761">
        <f>M36+ACCUEIL!$B$7</f>
        <v>1.5138888888888999</v>
      </c>
      <c r="N37" s="10"/>
      <c r="O37" s="47" t="s">
        <v>107</v>
      </c>
      <c r="P37" s="47">
        <f>AB8</f>
        <v>22</v>
      </c>
      <c r="Q37" s="740"/>
      <c r="R37" s="50"/>
      <c r="S37" s="50" t="s">
        <v>13</v>
      </c>
      <c r="T37" s="50"/>
      <c r="U37" s="740"/>
      <c r="V37" s="47" t="str">
        <f>AB6</f>
        <v>9</v>
      </c>
      <c r="W37" s="115" t="s">
        <v>105</v>
      </c>
      <c r="X37" s="9"/>
    </row>
    <row r="38" spans="1:30">
      <c r="B38" s="120"/>
      <c r="C38" s="19"/>
      <c r="D38" s="19"/>
      <c r="E38" s="19"/>
      <c r="F38" s="19"/>
      <c r="G38" s="19"/>
      <c r="H38" s="19"/>
      <c r="I38" s="19"/>
      <c r="J38" s="19"/>
      <c r="K38" s="19"/>
      <c r="L38" s="22"/>
      <c r="N38" s="120"/>
      <c r="O38" s="19"/>
      <c r="P38" s="19"/>
      <c r="Q38" s="19"/>
      <c r="R38" s="19"/>
      <c r="S38" s="19"/>
      <c r="T38" s="19"/>
      <c r="U38" s="19"/>
      <c r="V38" s="19"/>
      <c r="W38" s="19"/>
      <c r="X38" s="22"/>
    </row>
    <row r="40" spans="1:30">
      <c r="A40" s="14"/>
      <c r="B40" s="14"/>
      <c r="C40" s="25"/>
      <c r="K40" s="23"/>
      <c r="M40" s="403" t="s">
        <v>2</v>
      </c>
      <c r="N40" s="76"/>
      <c r="O40" s="25"/>
      <c r="X40" s="93"/>
      <c r="Y40" s="54"/>
      <c r="Z40" s="54"/>
      <c r="AA40" s="54"/>
      <c r="AB40" s="54"/>
      <c r="AC40" s="54"/>
      <c r="AD40" s="54"/>
    </row>
    <row r="41" spans="1:30">
      <c r="A41" s="14"/>
      <c r="B41" s="14"/>
      <c r="C41" s="188"/>
      <c r="D41" s="69" t="str">
        <f>D4</f>
        <v>POULE A</v>
      </c>
      <c r="E41" s="70" t="s">
        <v>0</v>
      </c>
      <c r="F41" s="70" t="s">
        <v>1</v>
      </c>
      <c r="I41" s="135"/>
      <c r="J41" s="69" t="str">
        <f>J4</f>
        <v>POULE B</v>
      </c>
      <c r="K41" s="16" t="s">
        <v>0</v>
      </c>
      <c r="L41" s="70" t="s">
        <v>1</v>
      </c>
      <c r="N41" s="76"/>
      <c r="O41" s="401"/>
      <c r="P41" s="85" t="str">
        <f>P4</f>
        <v>POULE C</v>
      </c>
      <c r="Q41" s="84" t="s">
        <v>0</v>
      </c>
      <c r="R41" s="84" t="s">
        <v>1</v>
      </c>
      <c r="U41" s="31"/>
      <c r="V41" s="85" t="str">
        <f>V4</f>
        <v>POULE D</v>
      </c>
      <c r="W41" s="84" t="s">
        <v>0</v>
      </c>
      <c r="X41" s="84" t="s">
        <v>1</v>
      </c>
      <c r="Y41" s="54"/>
      <c r="AA41" s="31"/>
      <c r="AB41" s="85" t="str">
        <f>AB4</f>
        <v>POULE E</v>
      </c>
      <c r="AC41" s="84" t="s">
        <v>0</v>
      </c>
      <c r="AD41" s="84" t="s">
        <v>1</v>
      </c>
    </row>
    <row r="42" spans="1:30" ht="24.75" customHeight="1">
      <c r="A42" s="14"/>
      <c r="B42" s="14"/>
      <c r="C42" s="16" t="s">
        <v>3</v>
      </c>
      <c r="D42" s="711"/>
      <c r="E42" s="424"/>
      <c r="F42" s="425"/>
      <c r="G42" s="11"/>
      <c r="H42" s="11"/>
      <c r="I42" s="34" t="s">
        <v>8</v>
      </c>
      <c r="J42" s="711"/>
      <c r="K42" s="424"/>
      <c r="L42" s="457"/>
      <c r="M42" s="199"/>
      <c r="O42" s="16" t="s">
        <v>39</v>
      </c>
      <c r="P42" s="711"/>
      <c r="Q42" s="425"/>
      <c r="R42" s="425"/>
      <c r="U42" s="34" t="s">
        <v>83</v>
      </c>
      <c r="V42" s="711"/>
      <c r="W42" s="424"/>
      <c r="X42" s="457"/>
      <c r="Y42" s="54"/>
      <c r="Z42" s="93"/>
      <c r="AA42" s="34" t="s">
        <v>104</v>
      </c>
      <c r="AB42" s="711"/>
      <c r="AC42" s="425"/>
      <c r="AD42" s="457"/>
    </row>
    <row r="43" spans="1:30" ht="24.75" customHeight="1">
      <c r="A43" s="14"/>
      <c r="B43" s="14"/>
      <c r="C43" s="16" t="s">
        <v>4</v>
      </c>
      <c r="D43" s="711"/>
      <c r="E43" s="424"/>
      <c r="F43" s="425"/>
      <c r="G43" s="11"/>
      <c r="H43" s="11"/>
      <c r="I43" s="34" t="s">
        <v>9</v>
      </c>
      <c r="J43" s="711"/>
      <c r="K43" s="424"/>
      <c r="L43" s="457"/>
      <c r="M43" s="202"/>
      <c r="O43" s="16" t="s">
        <v>40</v>
      </c>
      <c r="P43" s="711"/>
      <c r="Q43" s="425"/>
      <c r="R43" s="425"/>
      <c r="U43" s="34" t="s">
        <v>87</v>
      </c>
      <c r="V43" s="711"/>
      <c r="W43" s="424"/>
      <c r="X43" s="457"/>
      <c r="Y43" s="54"/>
      <c r="Z43" s="14"/>
      <c r="AA43" s="34" t="s">
        <v>105</v>
      </c>
      <c r="AB43" s="711"/>
      <c r="AC43" s="425"/>
      <c r="AD43" s="457"/>
    </row>
    <row r="44" spans="1:30" ht="24.75" customHeight="1">
      <c r="A44" s="14"/>
      <c r="B44" s="14"/>
      <c r="C44" s="16" t="s">
        <v>5</v>
      </c>
      <c r="D44" s="711"/>
      <c r="E44" s="424"/>
      <c r="F44" s="425"/>
      <c r="G44" s="11"/>
      <c r="H44" s="11"/>
      <c r="I44" s="34" t="s">
        <v>10</v>
      </c>
      <c r="J44" s="711"/>
      <c r="K44" s="424"/>
      <c r="L44" s="457"/>
      <c r="M44" s="202"/>
      <c r="O44" s="16" t="s">
        <v>58</v>
      </c>
      <c r="P44" s="711"/>
      <c r="Q44" s="425"/>
      <c r="R44" s="425"/>
      <c r="U44" s="34" t="s">
        <v>88</v>
      </c>
      <c r="V44" s="711"/>
      <c r="W44" s="424"/>
      <c r="X44" s="457"/>
      <c r="Y44" s="54"/>
      <c r="Z44" s="14"/>
      <c r="AA44" s="34" t="s">
        <v>106</v>
      </c>
      <c r="AB44" s="711"/>
      <c r="AC44" s="425"/>
      <c r="AD44" s="457"/>
    </row>
    <row r="45" spans="1:30" ht="24.75" customHeight="1">
      <c r="A45" s="14"/>
      <c r="B45" s="14"/>
      <c r="C45" s="16" t="s">
        <v>6</v>
      </c>
      <c r="D45" s="711"/>
      <c r="E45" s="424"/>
      <c r="F45" s="425"/>
      <c r="G45" s="11"/>
      <c r="H45" s="11"/>
      <c r="I45" s="34" t="s">
        <v>18</v>
      </c>
      <c r="J45" s="711"/>
      <c r="K45" s="424"/>
      <c r="L45" s="457"/>
      <c r="M45" s="202"/>
      <c r="O45" s="16" t="s">
        <v>59</v>
      </c>
      <c r="P45" s="711"/>
      <c r="Q45" s="425"/>
      <c r="R45" s="425"/>
      <c r="U45" s="34" t="s">
        <v>89</v>
      </c>
      <c r="V45" s="711"/>
      <c r="W45" s="424"/>
      <c r="X45" s="457"/>
      <c r="Y45" s="54"/>
      <c r="Z45" s="14"/>
      <c r="AA45" s="34" t="s">
        <v>107</v>
      </c>
      <c r="AB45" s="711"/>
      <c r="AC45" s="425"/>
      <c r="AD45" s="457"/>
    </row>
    <row r="46" spans="1:30" ht="24.75" customHeight="1">
      <c r="A46" s="14"/>
      <c r="B46" s="14"/>
      <c r="C46" s="16" t="s">
        <v>7</v>
      </c>
      <c r="D46" s="711"/>
      <c r="E46" s="424"/>
      <c r="F46" s="425"/>
      <c r="G46" s="11"/>
      <c r="H46" s="11"/>
      <c r="I46" s="34" t="s">
        <v>19</v>
      </c>
      <c r="J46" s="711"/>
      <c r="K46" s="424"/>
      <c r="L46" s="457"/>
      <c r="M46" s="202"/>
      <c r="O46" s="16" t="s">
        <v>70</v>
      </c>
      <c r="P46" s="711"/>
      <c r="Q46" s="425"/>
      <c r="R46" s="425"/>
      <c r="U46" s="7"/>
      <c r="V46" s="12"/>
      <c r="W46" s="28"/>
      <c r="X46" s="36"/>
      <c r="Y46" s="54"/>
      <c r="Z46" s="14"/>
      <c r="AA46" s="7"/>
      <c r="AB46" s="12"/>
      <c r="AC46" s="28"/>
      <c r="AD46" s="36"/>
    </row>
    <row r="47" spans="1:30">
      <c r="A47" s="14"/>
      <c r="B47" s="14"/>
      <c r="C47" s="25"/>
      <c r="K47" s="23"/>
      <c r="M47" s="202"/>
      <c r="O47" s="25"/>
      <c r="S47" s="29"/>
      <c r="T47" s="73"/>
      <c r="U47" s="73"/>
      <c r="V47" s="72"/>
      <c r="Y47" s="54"/>
      <c r="Z47" s="14"/>
    </row>
    <row r="48" spans="1:30">
      <c r="A48" s="14"/>
      <c r="B48" s="14"/>
      <c r="C48" s="25"/>
      <c r="K48" s="23"/>
      <c r="M48" s="202"/>
      <c r="O48" s="25"/>
      <c r="Y48" s="319" t="s">
        <v>43</v>
      </c>
      <c r="Z48" s="14"/>
    </row>
    <row r="49" spans="1:39">
      <c r="A49" s="14"/>
      <c r="B49" s="14"/>
      <c r="C49" s="48"/>
      <c r="D49" s="80"/>
      <c r="E49" s="80"/>
      <c r="F49" s="80"/>
      <c r="G49" s="80" t="s">
        <v>108</v>
      </c>
      <c r="H49" s="80"/>
      <c r="I49" s="80"/>
      <c r="J49" s="82"/>
      <c r="K49" s="23"/>
      <c r="M49" s="202"/>
      <c r="N49" s="25"/>
      <c r="O49" s="188"/>
      <c r="P49" s="27" t="s">
        <v>15</v>
      </c>
      <c r="Q49" s="198" t="s">
        <v>0</v>
      </c>
      <c r="R49" s="28" t="s">
        <v>1</v>
      </c>
      <c r="S49" s="29"/>
      <c r="T49" s="30"/>
      <c r="U49" s="31" t="s">
        <v>16</v>
      </c>
      <c r="V49" s="27" t="s">
        <v>17</v>
      </c>
      <c r="W49" s="28" t="s">
        <v>0</v>
      </c>
      <c r="X49" s="28" t="s">
        <v>1</v>
      </c>
      <c r="Y49" s="32"/>
      <c r="Z49" s="200"/>
      <c r="AA49" s="31"/>
      <c r="AB49" s="27" t="s">
        <v>57</v>
      </c>
      <c r="AC49" s="139" t="s">
        <v>0</v>
      </c>
      <c r="AD49" s="139" t="s">
        <v>1</v>
      </c>
    </row>
    <row r="50" spans="1:39" ht="27.75" customHeight="1">
      <c r="A50" s="14"/>
      <c r="B50" s="14"/>
      <c r="C50" s="650" t="s">
        <v>20</v>
      </c>
      <c r="D50" s="86" t="s">
        <v>3</v>
      </c>
      <c r="E50" s="363"/>
      <c r="F50" s="363"/>
      <c r="G50" s="84" t="s">
        <v>29</v>
      </c>
      <c r="H50" s="364"/>
      <c r="I50" s="363"/>
      <c r="J50" s="82" t="s">
        <v>4</v>
      </c>
      <c r="K50" s="23"/>
      <c r="M50" s="202"/>
      <c r="N50" s="25"/>
      <c r="O50" s="16" t="s">
        <v>3</v>
      </c>
      <c r="P50" s="86">
        <v>1</v>
      </c>
      <c r="Q50" s="201">
        <f>CL($Q$60,$U$60)+CL($U$64,$Q$64)+CL($Q$72,$U$72)+CL($Q$82,$U$82)</f>
        <v>0</v>
      </c>
      <c r="R50" s="139">
        <f>$Q$60-$U$60+$U$64-$Q$64+$Q$72-$U$72+$Q$82-$U$82</f>
        <v>0</v>
      </c>
      <c r="S50" s="37"/>
      <c r="T50" s="7"/>
      <c r="U50" s="34" t="s">
        <v>8</v>
      </c>
      <c r="V50" s="86">
        <v>6</v>
      </c>
      <c r="W50" s="201">
        <f>CL($E$93,$I$93)+CL($I$95,$E$95)+CL($E$98,$I$98)+CL($E$101,$I$101)</f>
        <v>0</v>
      </c>
      <c r="X50" s="36">
        <f>$E$93-$I$93+$I$95-$E$95+$E$98-$I$98+$E$101-$I$101</f>
        <v>0</v>
      </c>
      <c r="Y50" s="38"/>
      <c r="Z50" s="8"/>
      <c r="AA50" s="34" t="s">
        <v>39</v>
      </c>
      <c r="AB50" s="86">
        <v>11</v>
      </c>
      <c r="AC50" s="201">
        <f>CL($Q$93,$U$93)+CL($U$95,$Q$95)+CL($Q$98,$U$98)+CL($Q$101,$U$101)</f>
        <v>0</v>
      </c>
      <c r="AD50" s="36">
        <f>$Q$93-$U$93+$U$95-$Q$95+$Q$98-$U$98+$Q$101-$U$101</f>
        <v>0</v>
      </c>
      <c r="AE50" s="86"/>
      <c r="AF50" s="649"/>
      <c r="AG50" s="425"/>
      <c r="AH50" s="86"/>
      <c r="AI50" s="649"/>
      <c r="AJ50" s="457"/>
      <c r="AK50" s="86"/>
      <c r="AL50" s="649"/>
      <c r="AM50" s="457"/>
    </row>
    <row r="51" spans="1:39" ht="27.75" customHeight="1">
      <c r="A51" s="14"/>
      <c r="B51" s="14"/>
      <c r="C51" s="650" t="s">
        <v>21</v>
      </c>
      <c r="D51" s="86" t="s">
        <v>5</v>
      </c>
      <c r="E51" s="363"/>
      <c r="F51" s="363"/>
      <c r="G51" s="84" t="s">
        <v>30</v>
      </c>
      <c r="H51" s="364"/>
      <c r="I51" s="363"/>
      <c r="J51" s="82" t="s">
        <v>6</v>
      </c>
      <c r="K51" s="23"/>
      <c r="M51" s="202"/>
      <c r="N51" s="25"/>
      <c r="O51" s="16" t="s">
        <v>4</v>
      </c>
      <c r="P51" s="86">
        <v>2</v>
      </c>
      <c r="Q51" s="201">
        <f>CL($U$60,$Q$60)+CL($Q$66,$U$66)+CL($Q$76,$U$76)+CL($U$85,$Q$85)</f>
        <v>0</v>
      </c>
      <c r="R51" s="139">
        <f>$U$60-$Q$60+$Q$66-$U$66+$Q$76-$U$76+$U$85-$Q$85</f>
        <v>0</v>
      </c>
      <c r="S51" s="37"/>
      <c r="T51" s="7"/>
      <c r="U51" s="34" t="s">
        <v>9</v>
      </c>
      <c r="V51" s="86">
        <v>7</v>
      </c>
      <c r="W51" s="201">
        <f>CL($I$93,$E$93)+CL($E$96,$I$96)+CL($E$99,$I$99)+CL($I$102,$E$102)</f>
        <v>0</v>
      </c>
      <c r="X51" s="36">
        <f>$I$93-$E$93+$E$96-$I$96+$E$99-$I$99+$I$102-$E$102</f>
        <v>0</v>
      </c>
      <c r="Y51" s="38"/>
      <c r="Z51" s="8"/>
      <c r="AA51" s="34" t="s">
        <v>40</v>
      </c>
      <c r="AB51" s="86">
        <v>12</v>
      </c>
      <c r="AC51" s="201">
        <f>CL($U$93,$Q$93)+CL($Q$96,$U$96)+CL($Q$99,$U$99)+CL($U$102,$Q$102)</f>
        <v>0</v>
      </c>
      <c r="AD51" s="36">
        <f>$U$93-$Q$93+$Q$96-$U$96+$Q$99-$U$99+$U$102-$Q$102</f>
        <v>0</v>
      </c>
      <c r="AE51" s="86"/>
      <c r="AF51" s="649"/>
      <c r="AG51" s="425"/>
      <c r="AH51" s="86"/>
      <c r="AI51" s="649"/>
      <c r="AJ51" s="457"/>
      <c r="AK51" s="86"/>
      <c r="AL51" s="649"/>
      <c r="AM51" s="457"/>
    </row>
    <row r="52" spans="1:39" ht="27.75" customHeight="1">
      <c r="A52" s="14"/>
      <c r="B52" s="14"/>
      <c r="C52" s="650" t="s">
        <v>60</v>
      </c>
      <c r="D52" s="86" t="s">
        <v>7</v>
      </c>
      <c r="E52" s="363"/>
      <c r="F52" s="363"/>
      <c r="G52" s="84" t="s">
        <v>22</v>
      </c>
      <c r="H52" s="364"/>
      <c r="I52" s="363"/>
      <c r="J52" s="82" t="s">
        <v>8</v>
      </c>
      <c r="K52" s="23"/>
      <c r="M52" s="202"/>
      <c r="N52" s="25"/>
      <c r="O52" s="16" t="s">
        <v>5</v>
      </c>
      <c r="P52" s="86">
        <v>3</v>
      </c>
      <c r="Q52" s="201">
        <f>CL($U$62,$Q$62)+CL($U$69,$Q$69)+CL($U$76,$Q$76)+CL($U$82,$Q$82)</f>
        <v>0</v>
      </c>
      <c r="R52" s="139">
        <f>$U$62-$Q$62+$U$69-$Q$69+$U$76-$Q$76+$U$82-$Q$82</f>
        <v>0</v>
      </c>
      <c r="S52" s="37"/>
      <c r="T52" s="7"/>
      <c r="U52" s="34" t="s">
        <v>10</v>
      </c>
      <c r="V52" s="86">
        <v>8</v>
      </c>
      <c r="W52" s="201">
        <f>CL($E$94,$I$94)+CL($I$97,$E$97)+CL($I$99,$E$99)+CL($I$101,$E$101)</f>
        <v>0</v>
      </c>
      <c r="X52" s="36">
        <f>$E$94-$I$94+$I$97-$E$97+$I$99-$E$99+$I$101-$E$101</f>
        <v>0</v>
      </c>
      <c r="Y52" s="38"/>
      <c r="Z52" s="8"/>
      <c r="AA52" s="34" t="s">
        <v>58</v>
      </c>
      <c r="AB52" s="86">
        <v>13</v>
      </c>
      <c r="AC52" s="201">
        <f>CL($Q$94,$U$94)+CL($U$97,$Q$97)+CL($U$99,$Q$99)+CL($U$101,$Q$101)</f>
        <v>0</v>
      </c>
      <c r="AD52" s="36">
        <f>$Q$94-$U$94+$U$97-$Q$97+$U$99-$Q$99+$U$101-$Q$101</f>
        <v>0</v>
      </c>
      <c r="AE52" s="86"/>
      <c r="AF52" s="649"/>
      <c r="AG52" s="425"/>
      <c r="AH52" s="86"/>
      <c r="AI52" s="649"/>
      <c r="AJ52" s="457"/>
      <c r="AK52" s="86"/>
      <c r="AL52" s="649"/>
      <c r="AM52" s="457"/>
    </row>
    <row r="53" spans="1:39" ht="27.75" customHeight="1">
      <c r="B53" s="23"/>
      <c r="C53" s="650" t="s">
        <v>80</v>
      </c>
      <c r="D53" s="86" t="s">
        <v>9</v>
      </c>
      <c r="E53" s="363"/>
      <c r="F53" s="363"/>
      <c r="G53" s="84" t="s">
        <v>23</v>
      </c>
      <c r="H53" s="364"/>
      <c r="I53" s="363"/>
      <c r="J53" s="82" t="s">
        <v>10</v>
      </c>
      <c r="K53" s="283"/>
      <c r="L53" s="83"/>
      <c r="M53" s="202"/>
      <c r="N53" s="25"/>
      <c r="O53" s="16" t="s">
        <v>6</v>
      </c>
      <c r="P53" s="86">
        <v>4</v>
      </c>
      <c r="Q53" s="201">
        <f>CL($Q$62,$U$62)+CL($U$66,$Q$66)+CL($U$72,$Q$72)+CL($U$79,$Q$79)</f>
        <v>0</v>
      </c>
      <c r="R53" s="139">
        <f>$Q$62-$U$62+$U$66-$Q$66+$U$72-$Q$72+$U$79-$Q$79</f>
        <v>0</v>
      </c>
      <c r="S53" s="37"/>
      <c r="T53" s="7"/>
      <c r="U53" s="34" t="s">
        <v>18</v>
      </c>
      <c r="V53" s="86">
        <v>9</v>
      </c>
      <c r="W53" s="201">
        <f>CL($I$94,$E$94)+CL($I$96,$E$96)+CL($I$98,$E$98)+CL($E$100,$I$100)</f>
        <v>0</v>
      </c>
      <c r="X53" s="36">
        <f>$I$94-$E$94+$I$96-$E$96+$I$98-$E$98+$E$100-$I$100</f>
        <v>0</v>
      </c>
      <c r="Y53" s="38"/>
      <c r="Z53" s="8"/>
      <c r="AA53" s="34" t="s">
        <v>59</v>
      </c>
      <c r="AB53" s="86">
        <v>14</v>
      </c>
      <c r="AC53" s="201">
        <f>CL($U$94,$Q$94)+CL($U$96,$Q$96)+CL($U$98,$Q$98)+CL($U$100,$Q$100)</f>
        <v>0</v>
      </c>
      <c r="AD53" s="36">
        <f>$U$94-$Q$94+$U$96-$Q$96+$U$98-$Q$98+$U$100-$Q$100</f>
        <v>0</v>
      </c>
      <c r="AE53" s="86"/>
      <c r="AF53" s="649"/>
      <c r="AG53" s="425"/>
      <c r="AH53" s="86"/>
      <c r="AI53" s="649"/>
      <c r="AJ53" s="457"/>
      <c r="AK53" s="86"/>
      <c r="AL53" s="649"/>
      <c r="AM53" s="457"/>
    </row>
    <row r="54" spans="1:39" ht="27.75" customHeight="1">
      <c r="B54" s="23"/>
      <c r="C54" s="25"/>
      <c r="K54" s="283"/>
      <c r="M54" s="23"/>
      <c r="N54" s="25"/>
      <c r="O54" s="16" t="s">
        <v>7</v>
      </c>
      <c r="P54" s="86">
        <v>5</v>
      </c>
      <c r="Q54" s="201">
        <f>CL($Q$64,$U$64)+CL($Q$69,$U$69)+CL($Q$79,$U$79)+CL($Q$85,$U$85)</f>
        <v>0</v>
      </c>
      <c r="R54" s="139">
        <f>$Q$64-$U$64+$Q$69-$U$69+$Q$79-$U$79+$Q$85-$U$85</f>
        <v>0</v>
      </c>
      <c r="S54" s="37"/>
      <c r="T54" s="7"/>
      <c r="U54" s="34" t="s">
        <v>19</v>
      </c>
      <c r="V54" s="86">
        <v>10</v>
      </c>
      <c r="W54" s="201">
        <f>CL($E$95,$I$95)+CL($E$97,$I$97)+CL($I$100,$E$100)+CL($E$102,$I$102)</f>
        <v>0</v>
      </c>
      <c r="X54" s="36">
        <f>$E$95-$I$95+$E$97-$I$97+$I$100-$E$100+$E$102-$I$102</f>
        <v>0</v>
      </c>
      <c r="Y54" s="38"/>
      <c r="Z54" s="8"/>
      <c r="AA54" s="34" t="s">
        <v>70</v>
      </c>
      <c r="AB54" s="86">
        <v>15</v>
      </c>
      <c r="AC54" s="201">
        <f>CL($Q$95,$U$95)+CL($Q$97,$U$97)+CL($Q$100,$U$100)+CL($Q$102,$U$102)</f>
        <v>0</v>
      </c>
      <c r="AD54" s="36">
        <f>$Q$95-$U$95+$Q$97-$U$97+$Q$100-$U$100+$Q$102-$U$102</f>
        <v>0</v>
      </c>
      <c r="AE54" s="86"/>
      <c r="AF54" s="649"/>
      <c r="AG54" s="425"/>
      <c r="AH54" s="86"/>
      <c r="AI54" s="649"/>
      <c r="AJ54" s="457"/>
      <c r="AK54" s="86"/>
      <c r="AL54" s="649"/>
      <c r="AM54" s="457"/>
    </row>
    <row r="55" spans="1:39">
      <c r="B55" s="23"/>
      <c r="C55" s="25"/>
      <c r="K55" s="283"/>
      <c r="M55" s="23"/>
      <c r="N55" s="25"/>
      <c r="O55" s="55"/>
      <c r="P55" s="12"/>
      <c r="Q55" s="139"/>
      <c r="R55" s="139"/>
      <c r="S55" s="37"/>
      <c r="T55" s="7"/>
      <c r="U55" s="7"/>
      <c r="V55" s="12"/>
      <c r="W55" s="139"/>
      <c r="X55" s="36"/>
      <c r="Y55" s="38"/>
      <c r="Z55" s="8"/>
      <c r="AA55" s="7"/>
      <c r="AB55" s="12"/>
      <c r="AC55" s="139"/>
      <c r="AD55" s="36"/>
      <c r="AE55" s="455"/>
      <c r="AF55" s="455"/>
      <c r="AG55" s="455"/>
    </row>
    <row r="56" spans="1:39">
      <c r="B56" s="23"/>
      <c r="C56" s="55"/>
      <c r="D56" s="30"/>
      <c r="E56" s="72"/>
      <c r="F56" s="72"/>
      <c r="G56" s="76"/>
      <c r="H56" s="76"/>
      <c r="I56" s="76"/>
      <c r="K56" s="283"/>
      <c r="L56" s="83"/>
      <c r="M56" s="206"/>
      <c r="N56" s="281"/>
      <c r="O56" s="281"/>
      <c r="P56" s="404"/>
      <c r="Q56" s="148"/>
      <c r="R56" s="256"/>
      <c r="S56" s="148"/>
      <c r="T56" s="256"/>
      <c r="U56" s="256"/>
      <c r="W56" s="131"/>
      <c r="X56" s="131"/>
      <c r="Z56" s="92"/>
      <c r="AA56" s="92"/>
      <c r="AB56" s="92"/>
      <c r="AC56" s="93"/>
      <c r="AD56" s="7"/>
      <c r="AE56" s="455"/>
      <c r="AF56" s="455"/>
      <c r="AG56" s="455"/>
    </row>
    <row r="57" spans="1:39" ht="15.75">
      <c r="A57" s="123"/>
      <c r="B57" s="244"/>
      <c r="C57" s="276"/>
      <c r="D57" s="42"/>
      <c r="E57" s="181"/>
      <c r="F57" s="1"/>
      <c r="G57" s="255" t="str">
        <f>ACCUEIL!$D$6</f>
        <v>san siro</v>
      </c>
      <c r="H57" s="1"/>
      <c r="I57" s="1"/>
      <c r="J57" s="42"/>
      <c r="K57" s="244"/>
      <c r="L57" s="44"/>
      <c r="M57" s="206" t="s">
        <v>12</v>
      </c>
      <c r="N57" s="215"/>
      <c r="O57" s="276"/>
      <c r="P57" s="3"/>
      <c r="Q57" s="181"/>
      <c r="R57" s="181"/>
      <c r="S57" s="255" t="str">
        <f>ACCUEIL!$D$7</f>
        <v>TERRAIN 2</v>
      </c>
      <c r="T57" s="181"/>
      <c r="U57" s="181"/>
      <c r="V57" s="3"/>
      <c r="W57" s="3"/>
      <c r="X57" s="237"/>
      <c r="AE57" s="455"/>
      <c r="AF57" s="455"/>
      <c r="AG57" s="455"/>
    </row>
    <row r="58" spans="1:39">
      <c r="A58" s="10"/>
      <c r="B58" s="211"/>
      <c r="C58" s="55"/>
      <c r="D58" s="92"/>
      <c r="E58" s="76"/>
      <c r="F58" s="7"/>
      <c r="G58" s="366" t="s">
        <v>63</v>
      </c>
      <c r="H58" s="7"/>
      <c r="I58" s="7"/>
      <c r="J58" s="92"/>
      <c r="K58" s="211"/>
      <c r="L58" s="98"/>
      <c r="M58" s="405"/>
      <c r="N58" s="236"/>
      <c r="O58" s="25"/>
      <c r="S58" s="138"/>
      <c r="X58" s="51"/>
      <c r="AE58" s="455"/>
      <c r="AF58" s="455"/>
      <c r="AG58" s="455"/>
    </row>
    <row r="59" spans="1:39">
      <c r="A59" s="10"/>
      <c r="B59" s="23"/>
      <c r="C59" s="25"/>
      <c r="D59" s="15"/>
      <c r="F59" s="8"/>
      <c r="G59" s="40" t="s">
        <v>11</v>
      </c>
      <c r="H59" s="8"/>
      <c r="I59" s="8"/>
      <c r="J59" s="15"/>
      <c r="K59" s="23"/>
      <c r="L59" s="98"/>
      <c r="M59" s="202"/>
      <c r="N59" s="236"/>
      <c r="O59" s="25"/>
      <c r="S59" s="40" t="s">
        <v>11</v>
      </c>
      <c r="X59" s="51"/>
      <c r="AE59" s="455"/>
      <c r="AF59" s="455"/>
      <c r="AG59" s="455"/>
    </row>
    <row r="60" spans="1:39" ht="27" customHeight="1">
      <c r="A60" s="10"/>
      <c r="B60" s="235">
        <v>1</v>
      </c>
      <c r="C60" s="102" t="s">
        <v>20</v>
      </c>
      <c r="D60" s="103" t="str">
        <f>D50</f>
        <v>A</v>
      </c>
      <c r="E60" s="740"/>
      <c r="F60" s="105"/>
      <c r="G60" s="105" t="s">
        <v>13</v>
      </c>
      <c r="H60" s="105"/>
      <c r="I60" s="740"/>
      <c r="J60" s="103" t="str">
        <f>J50</f>
        <v>B</v>
      </c>
      <c r="K60" s="102" t="s">
        <v>29</v>
      </c>
      <c r="L60" s="98"/>
      <c r="M60" s="755">
        <f>ACCUEIL!$B$9</f>
        <v>1.5833333333333299</v>
      </c>
      <c r="N60" s="236"/>
      <c r="O60" s="507" t="s">
        <v>3</v>
      </c>
      <c r="P60" s="577">
        <f>P50</f>
        <v>1</v>
      </c>
      <c r="Q60" s="802"/>
      <c r="R60" s="816"/>
      <c r="S60" s="816" t="s">
        <v>13</v>
      </c>
      <c r="T60" s="816"/>
      <c r="U60" s="802"/>
      <c r="V60" s="577">
        <f>P51</f>
        <v>2</v>
      </c>
      <c r="W60" s="507" t="s">
        <v>4</v>
      </c>
      <c r="X60" s="51"/>
      <c r="AE60" s="12"/>
      <c r="AF60" s="425"/>
      <c r="AG60" s="457"/>
    </row>
    <row r="61" spans="1:39" ht="19.5" hidden="1" customHeight="1">
      <c r="A61" s="10"/>
      <c r="B61" s="235"/>
      <c r="C61" s="102"/>
      <c r="D61" s="815" t="s">
        <v>290</v>
      </c>
      <c r="E61" s="740"/>
      <c r="F61" s="105"/>
      <c r="G61" s="105"/>
      <c r="H61" s="105"/>
      <c r="I61" s="740"/>
      <c r="J61" s="815" t="s">
        <v>290</v>
      </c>
      <c r="K61" s="102"/>
      <c r="L61" s="98"/>
      <c r="M61" s="755"/>
      <c r="N61" s="236"/>
      <c r="O61" s="818"/>
      <c r="P61" s="807"/>
      <c r="Q61" s="808"/>
      <c r="R61" s="817"/>
      <c r="S61" s="817"/>
      <c r="T61" s="817"/>
      <c r="U61" s="808"/>
      <c r="V61" s="807"/>
      <c r="W61" s="819"/>
      <c r="X61" s="51"/>
      <c r="AE61" s="12"/>
      <c r="AF61" s="425"/>
      <c r="AG61" s="457"/>
    </row>
    <row r="62" spans="1:39" ht="27" customHeight="1">
      <c r="A62" s="10"/>
      <c r="B62" s="235">
        <v>2</v>
      </c>
      <c r="C62" s="102" t="s">
        <v>21</v>
      </c>
      <c r="D62" s="103" t="str">
        <f>D51</f>
        <v>C</v>
      </c>
      <c r="E62" s="740"/>
      <c r="F62" s="105"/>
      <c r="G62" s="105" t="s">
        <v>13</v>
      </c>
      <c r="H62" s="105"/>
      <c r="I62" s="740"/>
      <c r="J62" s="103" t="str">
        <f>J51</f>
        <v>D</v>
      </c>
      <c r="K62" s="102" t="s">
        <v>30</v>
      </c>
      <c r="L62" s="98"/>
      <c r="M62" s="755">
        <f>M60+ACCUEIL!$B$10</f>
        <v>1.5972222222222201</v>
      </c>
      <c r="N62" s="236"/>
      <c r="O62" s="579" t="s">
        <v>6</v>
      </c>
      <c r="P62" s="580">
        <f>P53</f>
        <v>4</v>
      </c>
      <c r="Q62" s="804"/>
      <c r="R62" s="614"/>
      <c r="S62" s="614" t="s">
        <v>13</v>
      </c>
      <c r="T62" s="614"/>
      <c r="U62" s="804"/>
      <c r="V62" s="580">
        <f>P52</f>
        <v>3</v>
      </c>
      <c r="W62" s="579" t="s">
        <v>5</v>
      </c>
      <c r="X62" s="51"/>
      <c r="AE62" s="12"/>
      <c r="AF62" s="425"/>
      <c r="AG62" s="457"/>
    </row>
    <row r="63" spans="1:39" ht="19.5" hidden="1" customHeight="1">
      <c r="A63" s="10"/>
      <c r="B63" s="235"/>
      <c r="C63" s="102"/>
      <c r="D63" s="815" t="s">
        <v>290</v>
      </c>
      <c r="E63" s="740"/>
      <c r="F63" s="105"/>
      <c r="G63" s="105"/>
      <c r="H63" s="105"/>
      <c r="I63" s="740"/>
      <c r="J63" s="815" t="s">
        <v>290</v>
      </c>
      <c r="K63" s="102"/>
      <c r="L63" s="98"/>
      <c r="M63" s="755"/>
      <c r="N63" s="236"/>
      <c r="O63" s="818"/>
      <c r="P63" s="807"/>
      <c r="Q63" s="808"/>
      <c r="R63" s="817"/>
      <c r="S63" s="817"/>
      <c r="T63" s="817"/>
      <c r="U63" s="808"/>
      <c r="V63" s="807"/>
      <c r="W63" s="819"/>
      <c r="X63" s="51"/>
      <c r="AE63" s="12"/>
      <c r="AF63" s="425"/>
      <c r="AG63" s="457"/>
    </row>
    <row r="64" spans="1:39" ht="27" customHeight="1">
      <c r="A64" s="10"/>
      <c r="B64" s="235">
        <v>3</v>
      </c>
      <c r="C64" s="102" t="s">
        <v>60</v>
      </c>
      <c r="D64" s="103" t="str">
        <f>D52</f>
        <v>E</v>
      </c>
      <c r="E64" s="740"/>
      <c r="F64" s="105"/>
      <c r="G64" s="105" t="s">
        <v>13</v>
      </c>
      <c r="H64" s="105"/>
      <c r="I64" s="740"/>
      <c r="J64" s="103" t="str">
        <f>J52</f>
        <v>F</v>
      </c>
      <c r="K64" s="102" t="s">
        <v>22</v>
      </c>
      <c r="L64" s="98"/>
      <c r="M64" s="755">
        <f>M62+ACCUEIL!$B$10</f>
        <v>1.6111111111111101</v>
      </c>
      <c r="N64" s="236"/>
      <c r="O64" s="16" t="s">
        <v>7</v>
      </c>
      <c r="P64" s="47">
        <f>P54</f>
        <v>5</v>
      </c>
      <c r="Q64" s="740"/>
      <c r="R64" s="50"/>
      <c r="S64" s="50" t="s">
        <v>13</v>
      </c>
      <c r="T64" s="50"/>
      <c r="U64" s="740"/>
      <c r="V64" s="47">
        <f>P50</f>
        <v>1</v>
      </c>
      <c r="W64" s="16" t="s">
        <v>3</v>
      </c>
      <c r="X64" s="51"/>
      <c r="AE64" s="12"/>
      <c r="AF64" s="425"/>
      <c r="AG64" s="457"/>
    </row>
    <row r="65" spans="1:33" ht="19.5" hidden="1" customHeight="1">
      <c r="A65" s="10"/>
      <c r="B65" s="235"/>
      <c r="C65" s="102"/>
      <c r="D65" s="815" t="s">
        <v>290</v>
      </c>
      <c r="E65" s="740"/>
      <c r="F65" s="105"/>
      <c r="G65" s="105"/>
      <c r="H65" s="105"/>
      <c r="I65" s="740"/>
      <c r="J65" s="815" t="s">
        <v>290</v>
      </c>
      <c r="K65" s="102"/>
      <c r="L65" s="98"/>
      <c r="M65" s="755"/>
      <c r="N65" s="236"/>
      <c r="O65" s="818"/>
      <c r="P65" s="807"/>
      <c r="Q65" s="808"/>
      <c r="R65" s="817"/>
      <c r="S65" s="817"/>
      <c r="T65" s="817"/>
      <c r="U65" s="808"/>
      <c r="V65" s="807"/>
      <c r="W65" s="819"/>
      <c r="X65" s="51"/>
      <c r="AE65" s="12"/>
      <c r="AF65" s="425"/>
      <c r="AG65" s="457"/>
    </row>
    <row r="66" spans="1:33" ht="27" customHeight="1">
      <c r="A66" s="10"/>
      <c r="B66" s="235">
        <v>4</v>
      </c>
      <c r="C66" s="102" t="s">
        <v>80</v>
      </c>
      <c r="D66" s="103" t="str">
        <f>D53</f>
        <v>G</v>
      </c>
      <c r="E66" s="740"/>
      <c r="F66" s="105"/>
      <c r="G66" s="105" t="s">
        <v>13</v>
      </c>
      <c r="H66" s="105"/>
      <c r="I66" s="740"/>
      <c r="J66" s="103" t="str">
        <f>J53</f>
        <v>H</v>
      </c>
      <c r="K66" s="102" t="s">
        <v>23</v>
      </c>
      <c r="L66" s="98"/>
      <c r="M66" s="755">
        <f>M64+ACCUEIL!$B$10</f>
        <v>1.625</v>
      </c>
      <c r="N66" s="236"/>
      <c r="O66" s="16" t="s">
        <v>4</v>
      </c>
      <c r="P66" s="47">
        <f>P51</f>
        <v>2</v>
      </c>
      <c r="Q66" s="740"/>
      <c r="R66" s="50"/>
      <c r="S66" s="50" t="s">
        <v>13</v>
      </c>
      <c r="T66" s="50"/>
      <c r="U66" s="740"/>
      <c r="V66" s="47">
        <f>P53</f>
        <v>4</v>
      </c>
      <c r="W66" s="16" t="s">
        <v>6</v>
      </c>
      <c r="X66" s="51"/>
      <c r="AE66" s="12"/>
      <c r="AF66" s="425"/>
      <c r="AG66" s="457"/>
    </row>
    <row r="67" spans="1:33" ht="19.5" hidden="1" customHeight="1">
      <c r="A67" s="10"/>
      <c r="B67" s="235"/>
      <c r="C67" s="102"/>
      <c r="D67" s="815" t="s">
        <v>290</v>
      </c>
      <c r="E67" s="740"/>
      <c r="F67" s="105"/>
      <c r="G67" s="105"/>
      <c r="H67" s="105"/>
      <c r="I67" s="740"/>
      <c r="J67" s="815" t="s">
        <v>290</v>
      </c>
      <c r="K67" s="102"/>
      <c r="L67" s="98"/>
      <c r="M67" s="755"/>
      <c r="N67" s="236"/>
      <c r="O67" s="818"/>
      <c r="P67" s="807"/>
      <c r="Q67" s="808"/>
      <c r="R67" s="817"/>
      <c r="S67" s="817"/>
      <c r="T67" s="817"/>
      <c r="U67" s="808"/>
      <c r="V67" s="807"/>
      <c r="W67" s="819"/>
      <c r="X67" s="51"/>
      <c r="AE67" s="12"/>
      <c r="AF67" s="425"/>
      <c r="AG67" s="457"/>
    </row>
    <row r="68" spans="1:33">
      <c r="A68" s="10"/>
      <c r="B68" s="70">
        <v>5</v>
      </c>
      <c r="C68" s="190"/>
      <c r="D68" s="218" t="s">
        <v>44</v>
      </c>
      <c r="E68" s="293"/>
      <c r="F68" s="218"/>
      <c r="G68" s="218"/>
      <c r="H68" s="218"/>
      <c r="I68" s="293"/>
      <c r="J68" s="218" t="s">
        <v>45</v>
      </c>
      <c r="K68" s="406"/>
      <c r="L68" s="98"/>
      <c r="M68" s="772"/>
      <c r="N68" s="236"/>
      <c r="O68" s="407"/>
      <c r="P68" s="408"/>
      <c r="Q68" s="409"/>
      <c r="R68" s="410"/>
      <c r="S68" s="410"/>
      <c r="T68" s="410"/>
      <c r="U68" s="409"/>
      <c r="V68" s="408"/>
      <c r="W68" s="411"/>
      <c r="X68" s="51"/>
      <c r="AE68" s="12"/>
      <c r="AF68" s="425"/>
      <c r="AG68" s="457"/>
    </row>
    <row r="69" spans="1:33" ht="27" customHeight="1">
      <c r="A69" s="10"/>
      <c r="B69" s="102"/>
      <c r="C69" s="168"/>
      <c r="D69" s="108">
        <f>GL(I60,E60,D60,J60,I61,E61)</f>
        <v>0</v>
      </c>
      <c r="E69" s="740"/>
      <c r="F69" s="105"/>
      <c r="G69" s="105" t="s">
        <v>13</v>
      </c>
      <c r="H69" s="105"/>
      <c r="I69" s="740"/>
      <c r="J69" s="108">
        <f>GL(I62,E62,D62,J62,I63,E63)</f>
        <v>0</v>
      </c>
      <c r="K69" s="295"/>
      <c r="L69" s="98"/>
      <c r="M69" s="755">
        <f>M66+ACCUEIL!$B$10</f>
        <v>1.6388888888888899</v>
      </c>
      <c r="N69" s="236"/>
      <c r="O69" s="16" t="s">
        <v>7</v>
      </c>
      <c r="P69" s="47">
        <f>P54</f>
        <v>5</v>
      </c>
      <c r="Q69" s="740"/>
      <c r="R69" s="50"/>
      <c r="S69" s="50" t="s">
        <v>13</v>
      </c>
      <c r="T69" s="50"/>
      <c r="U69" s="740"/>
      <c r="V69" s="47">
        <f>P52</f>
        <v>3</v>
      </c>
      <c r="W69" s="16" t="s">
        <v>5</v>
      </c>
      <c r="X69" s="51"/>
      <c r="AE69" s="643"/>
      <c r="AF69" s="455"/>
      <c r="AG69" s="455"/>
    </row>
    <row r="70" spans="1:33" ht="19.5" hidden="1" customHeight="1">
      <c r="A70" s="10"/>
      <c r="B70" s="235"/>
      <c r="C70" s="102"/>
      <c r="D70" s="815" t="s">
        <v>290</v>
      </c>
      <c r="E70" s="740"/>
      <c r="F70" s="105"/>
      <c r="G70" s="105"/>
      <c r="H70" s="105"/>
      <c r="I70" s="740"/>
      <c r="J70" s="815" t="s">
        <v>290</v>
      </c>
      <c r="K70" s="102"/>
      <c r="L70" s="98"/>
      <c r="M70" s="755"/>
      <c r="N70" s="236"/>
      <c r="O70" s="818"/>
      <c r="P70" s="807"/>
      <c r="Q70" s="808"/>
      <c r="R70" s="817"/>
      <c r="S70" s="817"/>
      <c r="T70" s="817"/>
      <c r="U70" s="808"/>
      <c r="V70" s="807"/>
      <c r="W70" s="819"/>
      <c r="X70" s="51"/>
      <c r="AE70" s="643"/>
      <c r="AF70" s="455"/>
      <c r="AG70" s="455"/>
    </row>
    <row r="71" spans="1:33">
      <c r="A71" s="10"/>
      <c r="B71" s="70">
        <v>6</v>
      </c>
      <c r="C71" s="188"/>
      <c r="D71" s="218" t="s">
        <v>46</v>
      </c>
      <c r="E71" s="293"/>
      <c r="F71" s="218"/>
      <c r="G71" s="218"/>
      <c r="H71" s="218"/>
      <c r="I71" s="293"/>
      <c r="J71" s="218" t="s">
        <v>47</v>
      </c>
      <c r="K71" s="406"/>
      <c r="L71" s="98"/>
      <c r="M71" s="773"/>
      <c r="N71" s="236"/>
      <c r="O71" s="407"/>
      <c r="P71" s="408"/>
      <c r="Q71" s="409"/>
      <c r="R71" s="410"/>
      <c r="S71" s="410"/>
      <c r="T71" s="410"/>
      <c r="U71" s="409"/>
      <c r="V71" s="408"/>
      <c r="W71" s="411"/>
      <c r="X71" s="51"/>
      <c r="AE71" s="643"/>
      <c r="AF71" s="455"/>
      <c r="AG71" s="455"/>
    </row>
    <row r="72" spans="1:33" ht="27" customHeight="1">
      <c r="A72" s="328"/>
      <c r="B72" s="301"/>
      <c r="C72" s="168"/>
      <c r="D72" s="108">
        <f>GL(I64,E64,D64,J64,I65,E65)</f>
        <v>0</v>
      </c>
      <c r="E72" s="740"/>
      <c r="F72" s="105"/>
      <c r="G72" s="105" t="s">
        <v>13</v>
      </c>
      <c r="H72" s="105"/>
      <c r="I72" s="740"/>
      <c r="J72" s="108">
        <f>GL(I66,E66,D66,J66,I67,E67)</f>
        <v>0</v>
      </c>
      <c r="K72" s="295"/>
      <c r="L72" s="371"/>
      <c r="M72" s="755">
        <f>M69+ACCUEIL!$B$10</f>
        <v>1.6527777777777799</v>
      </c>
      <c r="N72" s="236"/>
      <c r="O72" s="16" t="s">
        <v>3</v>
      </c>
      <c r="P72" s="47">
        <f>P50</f>
        <v>1</v>
      </c>
      <c r="Q72" s="740"/>
      <c r="R72" s="50"/>
      <c r="S72" s="50" t="s">
        <v>13</v>
      </c>
      <c r="T72" s="50"/>
      <c r="U72" s="740"/>
      <c r="V72" s="47">
        <f>P53</f>
        <v>4</v>
      </c>
      <c r="W72" s="16" t="s">
        <v>6</v>
      </c>
      <c r="X72" s="51"/>
      <c r="AE72" s="12"/>
      <c r="AF72" s="425"/>
      <c r="AG72" s="457"/>
    </row>
    <row r="73" spans="1:33" ht="19.5" hidden="1" customHeight="1">
      <c r="A73" s="328"/>
      <c r="B73" s="235"/>
      <c r="C73" s="102"/>
      <c r="D73" s="815" t="s">
        <v>290</v>
      </c>
      <c r="E73" s="740"/>
      <c r="F73" s="105"/>
      <c r="G73" s="105"/>
      <c r="H73" s="105"/>
      <c r="I73" s="740"/>
      <c r="J73" s="815" t="s">
        <v>290</v>
      </c>
      <c r="K73" s="102"/>
      <c r="L73" s="371"/>
      <c r="M73" s="755"/>
      <c r="N73" s="236"/>
      <c r="O73" s="818"/>
      <c r="P73" s="807"/>
      <c r="Q73" s="808"/>
      <c r="R73" s="817"/>
      <c r="S73" s="817"/>
      <c r="T73" s="817"/>
      <c r="U73" s="808"/>
      <c r="V73" s="807"/>
      <c r="W73" s="819"/>
      <c r="X73" s="51"/>
      <c r="AE73" s="12"/>
      <c r="AF73" s="425"/>
      <c r="AG73" s="457"/>
    </row>
    <row r="74" spans="1:33">
      <c r="A74" s="10"/>
      <c r="B74" s="211"/>
      <c r="C74" s="25"/>
      <c r="E74" s="319"/>
      <c r="G74" s="369" t="s">
        <v>28</v>
      </c>
      <c r="I74" s="319"/>
      <c r="K74" s="211"/>
      <c r="L74" s="98"/>
      <c r="M74" s="772"/>
      <c r="N74" s="236"/>
      <c r="O74" s="407"/>
      <c r="P74" s="408"/>
      <c r="Q74" s="409"/>
      <c r="R74" s="410"/>
      <c r="S74" s="410"/>
      <c r="T74" s="410"/>
      <c r="U74" s="409"/>
      <c r="V74" s="408"/>
      <c r="W74" s="411"/>
      <c r="X74" s="51"/>
      <c r="AE74" s="12"/>
      <c r="AF74" s="425"/>
      <c r="AG74" s="457"/>
    </row>
    <row r="75" spans="1:33">
      <c r="A75" s="217"/>
      <c r="B75" s="16">
        <v>7</v>
      </c>
      <c r="C75" s="412"/>
      <c r="D75" s="218" t="s">
        <v>64</v>
      </c>
      <c r="E75" s="293"/>
      <c r="F75" s="218"/>
      <c r="G75" s="218"/>
      <c r="H75" s="218"/>
      <c r="I75" s="293"/>
      <c r="J75" s="218" t="s">
        <v>65</v>
      </c>
      <c r="K75" s="406"/>
      <c r="L75" s="107"/>
      <c r="M75" s="772"/>
      <c r="N75" s="236"/>
      <c r="O75" s="407"/>
      <c r="P75" s="408"/>
      <c r="Q75" s="409"/>
      <c r="R75" s="410"/>
      <c r="S75" s="410"/>
      <c r="T75" s="410"/>
      <c r="U75" s="409"/>
      <c r="V75" s="408"/>
      <c r="W75" s="411"/>
      <c r="X75" s="51"/>
      <c r="AE75" s="12"/>
      <c r="AF75" s="425"/>
      <c r="AG75" s="457"/>
    </row>
    <row r="76" spans="1:33" ht="27" customHeight="1">
      <c r="A76" s="217"/>
      <c r="B76" s="70" t="s">
        <v>66</v>
      </c>
      <c r="C76" s="293"/>
      <c r="D76" s="114" t="s">
        <v>293</v>
      </c>
      <c r="E76" s="740"/>
      <c r="F76" s="105"/>
      <c r="G76" s="105" t="s">
        <v>13</v>
      </c>
      <c r="H76" s="105"/>
      <c r="I76" s="740"/>
      <c r="J76" s="221"/>
      <c r="K76" s="295"/>
      <c r="L76" s="107"/>
      <c r="M76" s="755">
        <f>M72+ACCUEIL!$B$10</f>
        <v>1.6666666666666701</v>
      </c>
      <c r="N76" s="236"/>
      <c r="O76" s="16" t="s">
        <v>4</v>
      </c>
      <c r="P76" s="47">
        <f>P51</f>
        <v>2</v>
      </c>
      <c r="Q76" s="740"/>
      <c r="R76" s="50"/>
      <c r="S76" s="50" t="s">
        <v>13</v>
      </c>
      <c r="T76" s="50"/>
      <c r="U76" s="740"/>
      <c r="V76" s="47">
        <f>P52</f>
        <v>3</v>
      </c>
      <c r="W76" s="16" t="s">
        <v>5</v>
      </c>
      <c r="X76" s="51"/>
      <c r="Y76" s="10"/>
      <c r="AE76" s="12"/>
      <c r="AF76" s="425"/>
      <c r="AG76" s="457"/>
    </row>
    <row r="77" spans="1:33" ht="19.5" hidden="1" customHeight="1">
      <c r="A77" s="217"/>
      <c r="B77" s="235"/>
      <c r="C77" s="102"/>
      <c r="D77" s="815" t="s">
        <v>290</v>
      </c>
      <c r="E77" s="740"/>
      <c r="F77" s="105"/>
      <c r="G77" s="105"/>
      <c r="H77" s="105"/>
      <c r="I77" s="740"/>
      <c r="J77" s="815" t="s">
        <v>290</v>
      </c>
      <c r="K77" s="102"/>
      <c r="L77" s="107"/>
      <c r="M77" s="755"/>
      <c r="N77" s="236"/>
      <c r="O77" s="818"/>
      <c r="P77" s="807"/>
      <c r="Q77" s="808"/>
      <c r="R77" s="817"/>
      <c r="S77" s="817"/>
      <c r="T77" s="817"/>
      <c r="U77" s="808"/>
      <c r="V77" s="807"/>
      <c r="W77" s="819"/>
      <c r="X77" s="51"/>
      <c r="Y77" s="10"/>
      <c r="AE77" s="12"/>
      <c r="AF77" s="425"/>
      <c r="AG77" s="457"/>
    </row>
    <row r="78" spans="1:33">
      <c r="A78" s="217"/>
      <c r="B78" s="16">
        <v>8</v>
      </c>
      <c r="C78" s="188"/>
      <c r="D78" s="218" t="s">
        <v>67</v>
      </c>
      <c r="E78" s="293"/>
      <c r="F78" s="218"/>
      <c r="G78" s="218"/>
      <c r="H78" s="218"/>
      <c r="I78" s="293"/>
      <c r="J78" s="218" t="s">
        <v>68</v>
      </c>
      <c r="K78" s="406"/>
      <c r="L78" s="107"/>
      <c r="M78" s="772"/>
      <c r="N78" s="236"/>
      <c r="O78" s="413"/>
      <c r="P78" s="224"/>
      <c r="Q78" s="252"/>
      <c r="R78" s="223"/>
      <c r="S78" s="223"/>
      <c r="T78" s="223"/>
      <c r="U78" s="252"/>
      <c r="V78" s="224"/>
      <c r="W78" s="368"/>
      <c r="X78" s="9"/>
      <c r="Y78" s="10"/>
      <c r="AE78" s="12"/>
      <c r="AF78" s="425"/>
      <c r="AG78" s="457"/>
    </row>
    <row r="79" spans="1:33" ht="27" customHeight="1">
      <c r="A79" s="217"/>
      <c r="B79" s="70" t="s">
        <v>69</v>
      </c>
      <c r="C79" s="293"/>
      <c r="D79" s="114"/>
      <c r="E79" s="740"/>
      <c r="F79" s="105"/>
      <c r="G79" s="105" t="s">
        <v>13</v>
      </c>
      <c r="H79" s="105"/>
      <c r="I79" s="740"/>
      <c r="J79" s="221"/>
      <c r="K79" s="295"/>
      <c r="L79" s="107"/>
      <c r="M79" s="755">
        <f>M76+ACCUEIL!$B$10</f>
        <v>1.68055555555556</v>
      </c>
      <c r="N79" s="236"/>
      <c r="O79" s="16" t="s">
        <v>7</v>
      </c>
      <c r="P79" s="47">
        <f>P54</f>
        <v>5</v>
      </c>
      <c r="Q79" s="740"/>
      <c r="R79" s="50"/>
      <c r="S79" s="50" t="s">
        <v>13</v>
      </c>
      <c r="T79" s="50"/>
      <c r="U79" s="740"/>
      <c r="V79" s="47">
        <f>P53</f>
        <v>4</v>
      </c>
      <c r="W79" s="16" t="s">
        <v>6</v>
      </c>
      <c r="X79" s="9"/>
      <c r="AE79" s="93"/>
    </row>
    <row r="80" spans="1:33" ht="27" hidden="1" customHeight="1">
      <c r="A80" s="217"/>
      <c r="B80" s="235"/>
      <c r="C80" s="102"/>
      <c r="D80" s="815" t="s">
        <v>290</v>
      </c>
      <c r="E80" s="740"/>
      <c r="F80" s="105"/>
      <c r="G80" s="105"/>
      <c r="H80" s="105"/>
      <c r="I80" s="740"/>
      <c r="J80" s="815" t="s">
        <v>290</v>
      </c>
      <c r="K80" s="102"/>
      <c r="L80" s="107"/>
      <c r="M80" s="755"/>
      <c r="N80" s="236"/>
      <c r="O80" s="818"/>
      <c r="P80" s="807"/>
      <c r="Q80" s="808"/>
      <c r="R80" s="817"/>
      <c r="S80" s="817"/>
      <c r="T80" s="817"/>
      <c r="U80" s="808"/>
      <c r="V80" s="807"/>
      <c r="W80" s="819"/>
      <c r="X80" s="9"/>
    </row>
    <row r="81" spans="1:24">
      <c r="A81" s="217"/>
      <c r="B81" s="16">
        <v>9</v>
      </c>
      <c r="C81" s="412"/>
      <c r="D81" s="218" t="s">
        <v>75</v>
      </c>
      <c r="E81" s="80"/>
      <c r="F81" s="189"/>
      <c r="G81" s="189"/>
      <c r="H81" s="189"/>
      <c r="I81" s="80"/>
      <c r="J81" s="218" t="s">
        <v>76</v>
      </c>
      <c r="K81" s="406"/>
      <c r="L81" s="107"/>
      <c r="M81" s="772"/>
      <c r="N81" s="236"/>
      <c r="O81" s="413"/>
      <c r="P81" s="224"/>
      <c r="Q81" s="252"/>
      <c r="R81" s="223"/>
      <c r="S81" s="223"/>
      <c r="T81" s="223"/>
      <c r="U81" s="252"/>
      <c r="V81" s="224"/>
      <c r="W81" s="368"/>
      <c r="X81" s="9"/>
    </row>
    <row r="82" spans="1:24" ht="27" customHeight="1">
      <c r="A82" s="10"/>
      <c r="B82" s="16"/>
      <c r="C82" s="293"/>
      <c r="D82" s="108">
        <f>GL(I69,E69,D69,J69,I70,E70)</f>
        <v>0</v>
      </c>
      <c r="E82" s="740"/>
      <c r="F82" s="105"/>
      <c r="G82" s="105" t="s">
        <v>13</v>
      </c>
      <c r="H82" s="105"/>
      <c r="I82" s="740"/>
      <c r="J82" s="108">
        <f>GL(I72,E72,D72,J72,I73,E73)</f>
        <v>0</v>
      </c>
      <c r="K82" s="295"/>
      <c r="L82" s="107"/>
      <c r="M82" s="755">
        <f>M79+ACCUEIL!$B$10</f>
        <v>1.69444444444445</v>
      </c>
      <c r="N82" s="116"/>
      <c r="O82" s="16" t="s">
        <v>3</v>
      </c>
      <c r="P82" s="47">
        <f>P50</f>
        <v>1</v>
      </c>
      <c r="Q82" s="740"/>
      <c r="R82" s="50"/>
      <c r="S82" s="50" t="s">
        <v>13</v>
      </c>
      <c r="T82" s="50"/>
      <c r="U82" s="740"/>
      <c r="V82" s="47">
        <f>P52</f>
        <v>3</v>
      </c>
      <c r="W82" s="16" t="s">
        <v>5</v>
      </c>
      <c r="X82" s="9"/>
    </row>
    <row r="83" spans="1:24" ht="19.5" hidden="1" customHeight="1">
      <c r="A83" s="10"/>
      <c r="B83" s="235"/>
      <c r="C83" s="102"/>
      <c r="D83" s="815" t="s">
        <v>290</v>
      </c>
      <c r="E83" s="740"/>
      <c r="F83" s="105"/>
      <c r="G83" s="105"/>
      <c r="H83" s="105"/>
      <c r="I83" s="740"/>
      <c r="J83" s="815" t="s">
        <v>290</v>
      </c>
      <c r="K83" s="102"/>
      <c r="L83" s="107"/>
      <c r="M83" s="755"/>
      <c r="N83" s="116"/>
      <c r="O83" s="818"/>
      <c r="P83" s="807"/>
      <c r="Q83" s="808"/>
      <c r="R83" s="817"/>
      <c r="S83" s="817"/>
      <c r="T83" s="817"/>
      <c r="U83" s="808"/>
      <c r="V83" s="807"/>
      <c r="W83" s="819"/>
      <c r="X83" s="9"/>
    </row>
    <row r="84" spans="1:24">
      <c r="A84" s="10"/>
      <c r="B84" s="70">
        <v>10</v>
      </c>
      <c r="C84" s="412"/>
      <c r="D84" s="218" t="s">
        <v>73</v>
      </c>
      <c r="E84" s="293"/>
      <c r="F84" s="218"/>
      <c r="G84" s="218"/>
      <c r="H84" s="218"/>
      <c r="I84" s="293"/>
      <c r="J84" s="218" t="s">
        <v>74</v>
      </c>
      <c r="K84" s="406"/>
      <c r="L84" s="107"/>
      <c r="M84" s="772"/>
      <c r="N84" s="116"/>
      <c r="O84" s="413"/>
      <c r="P84" s="414"/>
      <c r="Q84" s="252"/>
      <c r="R84" s="223"/>
      <c r="S84" s="223"/>
      <c r="T84" s="223"/>
      <c r="U84" s="252"/>
      <c r="V84" s="414"/>
      <c r="W84" s="368"/>
      <c r="X84" s="9"/>
    </row>
    <row r="85" spans="1:24" ht="27" customHeight="1">
      <c r="A85" s="10"/>
      <c r="B85" s="275"/>
      <c r="C85" s="168"/>
      <c r="D85" s="108">
        <f>GL(E69,I69,D69,J69,E70,I70)</f>
        <v>0</v>
      </c>
      <c r="E85" s="740"/>
      <c r="F85" s="105"/>
      <c r="G85" s="105" t="s">
        <v>13</v>
      </c>
      <c r="H85" s="105"/>
      <c r="I85" s="740"/>
      <c r="J85" s="108">
        <f>GL(E72,I72,D72,J72,E73,I73)</f>
        <v>0</v>
      </c>
      <c r="K85" s="295"/>
      <c r="L85" s="9"/>
      <c r="M85" s="755">
        <f>M82+ACCUEIL!$B$10</f>
        <v>1.7083333333333399</v>
      </c>
      <c r="N85" s="116"/>
      <c r="O85" s="16" t="s">
        <v>7</v>
      </c>
      <c r="P85" s="47">
        <f>P54</f>
        <v>5</v>
      </c>
      <c r="Q85" s="740"/>
      <c r="R85" s="50"/>
      <c r="S85" s="50" t="s">
        <v>13</v>
      </c>
      <c r="T85" s="50"/>
      <c r="U85" s="740"/>
      <c r="V85" s="47">
        <f>P51</f>
        <v>2</v>
      </c>
      <c r="W85" s="16" t="s">
        <v>4</v>
      </c>
      <c r="X85" s="9"/>
    </row>
    <row r="86" spans="1:24" ht="19.5" hidden="1" customHeight="1">
      <c r="A86" s="10"/>
      <c r="B86" s="235"/>
      <c r="C86" s="102"/>
      <c r="D86" s="815" t="s">
        <v>290</v>
      </c>
      <c r="E86" s="740"/>
      <c r="F86" s="105"/>
      <c r="G86" s="105"/>
      <c r="H86" s="105"/>
      <c r="I86" s="740"/>
      <c r="J86" s="815" t="s">
        <v>290</v>
      </c>
      <c r="K86" s="102"/>
      <c r="L86" s="9"/>
      <c r="M86" s="755"/>
      <c r="N86" s="116"/>
      <c r="O86" s="818"/>
      <c r="P86" s="807"/>
      <c r="Q86" s="808"/>
      <c r="R86" s="817"/>
      <c r="S86" s="817"/>
      <c r="T86" s="817"/>
      <c r="U86" s="808"/>
      <c r="V86" s="807"/>
      <c r="W86" s="819"/>
      <c r="X86" s="9"/>
    </row>
    <row r="87" spans="1:24">
      <c r="A87" s="10"/>
      <c r="B87" s="16"/>
      <c r="C87" s="276"/>
      <c r="D87" s="3"/>
      <c r="E87" s="319"/>
      <c r="F87" s="181"/>
      <c r="G87" s="374" t="s">
        <v>33</v>
      </c>
      <c r="H87" s="181"/>
      <c r="I87" s="216"/>
      <c r="J87" s="3"/>
      <c r="K87" s="415"/>
      <c r="L87" s="9"/>
      <c r="M87" s="772"/>
      <c r="N87" s="130">
        <v>11</v>
      </c>
      <c r="O87" s="190"/>
      <c r="P87" s="347" t="s">
        <v>31</v>
      </c>
      <c r="Q87" s="80"/>
      <c r="R87" s="80"/>
      <c r="S87" s="189"/>
      <c r="T87" s="189"/>
      <c r="U87" s="80"/>
      <c r="V87" s="347" t="s">
        <v>32</v>
      </c>
      <c r="W87" s="406"/>
      <c r="X87" s="9"/>
    </row>
    <row r="88" spans="1:24" ht="27" customHeight="1">
      <c r="A88" s="328"/>
      <c r="B88" s="16" t="s">
        <v>8</v>
      </c>
      <c r="C88" s="168"/>
      <c r="D88" s="108">
        <f>GL(E76,I76,D76,J76,E77,I77)</f>
        <v>0</v>
      </c>
      <c r="E88" s="740"/>
      <c r="F88" s="105"/>
      <c r="G88" s="105" t="s">
        <v>13</v>
      </c>
      <c r="H88" s="105"/>
      <c r="I88" s="740"/>
      <c r="J88" s="108">
        <f>GL(E79,I79,D79,J79,E80,I80)</f>
        <v>0</v>
      </c>
      <c r="K88" s="295"/>
      <c r="L88" s="100"/>
      <c r="M88" s="755">
        <f>M85+ACCUEIL!$B$10</f>
        <v>1.7222222222222301</v>
      </c>
      <c r="N88" s="16"/>
      <c r="O88" s="188"/>
      <c r="P88" s="108">
        <f>GL(I76,E76,D76,J76,I77,E77)</f>
        <v>0</v>
      </c>
      <c r="Q88" s="740"/>
      <c r="R88" s="105"/>
      <c r="S88" s="105" t="s">
        <v>13</v>
      </c>
      <c r="T88" s="105"/>
      <c r="U88" s="740"/>
      <c r="V88" s="108">
        <f>GL(I79,E79,D79,J79,I80,E80)</f>
        <v>0</v>
      </c>
      <c r="W88" s="406"/>
      <c r="X88" s="9"/>
    </row>
    <row r="89" spans="1:24" ht="19.5" hidden="1" customHeight="1">
      <c r="A89" s="328"/>
      <c r="B89" s="235"/>
      <c r="C89" s="102"/>
      <c r="D89" s="815" t="s">
        <v>290</v>
      </c>
      <c r="E89" s="740"/>
      <c r="F89" s="105"/>
      <c r="G89" s="105"/>
      <c r="H89" s="105"/>
      <c r="I89" s="740"/>
      <c r="J89" s="815" t="s">
        <v>290</v>
      </c>
      <c r="K89" s="102"/>
      <c r="L89" s="100"/>
      <c r="M89" s="755"/>
      <c r="N89" s="235"/>
      <c r="O89" s="102"/>
      <c r="P89" s="815" t="s">
        <v>290</v>
      </c>
      <c r="Q89" s="740"/>
      <c r="R89" s="105"/>
      <c r="S89" s="105"/>
      <c r="T89" s="105"/>
      <c r="U89" s="740"/>
      <c r="V89" s="815" t="s">
        <v>290</v>
      </c>
      <c r="W89" s="102"/>
      <c r="X89" s="9"/>
    </row>
    <row r="90" spans="1:24">
      <c r="A90" s="10"/>
      <c r="C90"/>
      <c r="E90"/>
      <c r="F90"/>
      <c r="G90"/>
      <c r="H90"/>
      <c r="I90"/>
      <c r="L90" s="9"/>
      <c r="N90" s="10"/>
      <c r="O90"/>
      <c r="Q90"/>
      <c r="R90"/>
      <c r="S90"/>
      <c r="T90"/>
      <c r="U90"/>
      <c r="X90" s="9"/>
    </row>
    <row r="91" spans="1:24">
      <c r="A91" s="10"/>
      <c r="C91"/>
      <c r="E91"/>
      <c r="F91"/>
      <c r="G91"/>
      <c r="H91"/>
      <c r="I91"/>
      <c r="L91" s="9"/>
      <c r="N91" s="10"/>
      <c r="O91"/>
      <c r="Q91"/>
      <c r="R91"/>
      <c r="S91"/>
      <c r="T91"/>
      <c r="U91"/>
      <c r="X91" s="9"/>
    </row>
    <row r="92" spans="1:24" ht="15.75">
      <c r="A92" s="10"/>
      <c r="C92"/>
      <c r="E92"/>
      <c r="F92"/>
      <c r="G92" s="616" t="str">
        <f>ACCUEIL!$D$8</f>
        <v>TERRAIN 3</v>
      </c>
      <c r="H92"/>
      <c r="I92"/>
      <c r="L92" s="9"/>
      <c r="M92" s="206" t="s">
        <v>12</v>
      </c>
      <c r="N92" s="10"/>
      <c r="O92"/>
      <c r="Q92"/>
      <c r="R92"/>
      <c r="S92" s="616" t="str">
        <f>ACCUEIL!$D$9</f>
        <v>TERRAIN 4</v>
      </c>
      <c r="T92"/>
      <c r="U92"/>
      <c r="X92" s="9"/>
    </row>
    <row r="93" spans="1:24" ht="26.25" customHeight="1">
      <c r="A93" s="10"/>
      <c r="C93" s="70" t="s">
        <v>8</v>
      </c>
      <c r="D93" s="47">
        <f>V50</f>
        <v>6</v>
      </c>
      <c r="E93" s="740"/>
      <c r="F93" s="50"/>
      <c r="G93" s="614" t="s">
        <v>13</v>
      </c>
      <c r="H93" s="50"/>
      <c r="I93" s="740"/>
      <c r="J93" s="47">
        <f>V51</f>
        <v>7</v>
      </c>
      <c r="K93" s="70" t="s">
        <v>9</v>
      </c>
      <c r="L93" s="9"/>
      <c r="M93" s="755">
        <f>ACCUEIL!$B$9</f>
        <v>1.5833333333333299</v>
      </c>
      <c r="N93" s="10"/>
      <c r="O93" s="16" t="s">
        <v>39</v>
      </c>
      <c r="P93" s="47">
        <f>AB50</f>
        <v>11</v>
      </c>
      <c r="Q93" s="740"/>
      <c r="R93" s="50"/>
      <c r="S93" s="614" t="s">
        <v>13</v>
      </c>
      <c r="T93" s="50"/>
      <c r="U93" s="740"/>
      <c r="V93" s="47">
        <f>AB51</f>
        <v>12</v>
      </c>
      <c r="W93" s="16" t="s">
        <v>40</v>
      </c>
      <c r="X93" s="9"/>
    </row>
    <row r="94" spans="1:24" ht="26.25" customHeight="1">
      <c r="A94" s="10"/>
      <c r="C94" s="16" t="s">
        <v>10</v>
      </c>
      <c r="D94" s="47">
        <f>V52</f>
        <v>8</v>
      </c>
      <c r="E94" s="740"/>
      <c r="F94" s="50"/>
      <c r="G94" s="50" t="s">
        <v>13</v>
      </c>
      <c r="H94" s="50"/>
      <c r="I94" s="740"/>
      <c r="J94" s="47">
        <f>V53</f>
        <v>9</v>
      </c>
      <c r="K94" s="16" t="s">
        <v>18</v>
      </c>
      <c r="L94" s="9"/>
      <c r="M94" s="755">
        <f>M93+ACCUEIL!$B$10</f>
        <v>1.5972222222222201</v>
      </c>
      <c r="N94" s="10"/>
      <c r="O94" s="16" t="s">
        <v>58</v>
      </c>
      <c r="P94" s="47">
        <f>AB52</f>
        <v>13</v>
      </c>
      <c r="Q94" s="740"/>
      <c r="R94" s="50"/>
      <c r="S94" s="50" t="s">
        <v>13</v>
      </c>
      <c r="T94" s="50"/>
      <c r="U94" s="740"/>
      <c r="V94" s="47">
        <f>AB53</f>
        <v>14</v>
      </c>
      <c r="W94" s="16" t="s">
        <v>59</v>
      </c>
      <c r="X94" s="9"/>
    </row>
    <row r="95" spans="1:24" ht="26.25" customHeight="1">
      <c r="A95" s="10"/>
      <c r="C95" s="16" t="s">
        <v>19</v>
      </c>
      <c r="D95" s="47">
        <f>V54</f>
        <v>10</v>
      </c>
      <c r="E95" s="740"/>
      <c r="F95" s="50"/>
      <c r="G95" s="50" t="s">
        <v>13</v>
      </c>
      <c r="H95" s="50"/>
      <c r="I95" s="740"/>
      <c r="J95" s="47">
        <f>V50</f>
        <v>6</v>
      </c>
      <c r="K95" s="16" t="s">
        <v>8</v>
      </c>
      <c r="L95" s="9"/>
      <c r="M95" s="755">
        <f>M94+ACCUEIL!$B$10</f>
        <v>1.6111111111111101</v>
      </c>
      <c r="N95" s="10"/>
      <c r="O95" s="16" t="s">
        <v>70</v>
      </c>
      <c r="P95" s="47">
        <f>AB54</f>
        <v>15</v>
      </c>
      <c r="Q95" s="740"/>
      <c r="R95" s="50"/>
      <c r="S95" s="50" t="s">
        <v>13</v>
      </c>
      <c r="T95" s="50"/>
      <c r="U95" s="740"/>
      <c r="V95" s="47">
        <f>AB50</f>
        <v>11</v>
      </c>
      <c r="W95" s="16" t="s">
        <v>39</v>
      </c>
      <c r="X95" s="9"/>
    </row>
    <row r="96" spans="1:24" ht="26.25" customHeight="1">
      <c r="A96" s="10"/>
      <c r="C96" s="16" t="s">
        <v>9</v>
      </c>
      <c r="D96" s="47">
        <f>V51</f>
        <v>7</v>
      </c>
      <c r="E96" s="740"/>
      <c r="F96" s="50"/>
      <c r="G96" s="50" t="s">
        <v>13</v>
      </c>
      <c r="H96" s="50"/>
      <c r="I96" s="740"/>
      <c r="J96" s="47">
        <f>V53</f>
        <v>9</v>
      </c>
      <c r="K96" s="16" t="s">
        <v>18</v>
      </c>
      <c r="L96" s="9"/>
      <c r="M96" s="755">
        <f>M95+ACCUEIL!$B$10</f>
        <v>1.625</v>
      </c>
      <c r="N96" s="10"/>
      <c r="O96" s="16" t="s">
        <v>40</v>
      </c>
      <c r="P96" s="47">
        <f>AB51</f>
        <v>12</v>
      </c>
      <c r="Q96" s="740"/>
      <c r="R96" s="50"/>
      <c r="S96" s="50" t="s">
        <v>13</v>
      </c>
      <c r="T96" s="50"/>
      <c r="U96" s="740"/>
      <c r="V96" s="47">
        <f>AB53</f>
        <v>14</v>
      </c>
      <c r="W96" s="16" t="s">
        <v>59</v>
      </c>
      <c r="X96" s="9"/>
    </row>
    <row r="97" spans="1:30" ht="26.25" customHeight="1">
      <c r="A97" s="10"/>
      <c r="C97" s="16" t="s">
        <v>19</v>
      </c>
      <c r="D97" s="47">
        <f>V54</f>
        <v>10</v>
      </c>
      <c r="E97" s="740"/>
      <c r="F97" s="50"/>
      <c r="G97" s="50" t="s">
        <v>13</v>
      </c>
      <c r="H97" s="50"/>
      <c r="I97" s="740"/>
      <c r="J97" s="47">
        <f>V52</f>
        <v>8</v>
      </c>
      <c r="K97" s="16" t="s">
        <v>10</v>
      </c>
      <c r="L97" s="9"/>
      <c r="M97" s="755">
        <f>M96+ACCUEIL!$B$10</f>
        <v>1.6388888888888899</v>
      </c>
      <c r="N97" s="10"/>
      <c r="O97" s="16" t="s">
        <v>70</v>
      </c>
      <c r="P97" s="47">
        <f>AB54</f>
        <v>15</v>
      </c>
      <c r="Q97" s="740"/>
      <c r="R97" s="50"/>
      <c r="S97" s="50" t="s">
        <v>13</v>
      </c>
      <c r="T97" s="50"/>
      <c r="U97" s="740"/>
      <c r="V97" s="47">
        <f>AB52</f>
        <v>13</v>
      </c>
      <c r="W97" s="16" t="s">
        <v>58</v>
      </c>
      <c r="X97" s="9"/>
    </row>
    <row r="98" spans="1:30" ht="26.25" customHeight="1">
      <c r="A98" s="10"/>
      <c r="C98" s="16" t="s">
        <v>8</v>
      </c>
      <c r="D98" s="47">
        <f>V50</f>
        <v>6</v>
      </c>
      <c r="E98" s="740"/>
      <c r="F98" s="50"/>
      <c r="G98" s="50" t="s">
        <v>13</v>
      </c>
      <c r="H98" s="50"/>
      <c r="I98" s="740"/>
      <c r="J98" s="47">
        <f>V53</f>
        <v>9</v>
      </c>
      <c r="K98" s="16" t="s">
        <v>18</v>
      </c>
      <c r="L98" s="9"/>
      <c r="M98" s="755">
        <f>M97+ACCUEIL!$B$10</f>
        <v>1.6527777777777799</v>
      </c>
      <c r="N98" s="10"/>
      <c r="O98" s="16" t="s">
        <v>39</v>
      </c>
      <c r="P98" s="47">
        <f>AB50</f>
        <v>11</v>
      </c>
      <c r="Q98" s="740"/>
      <c r="R98" s="50"/>
      <c r="S98" s="50" t="s">
        <v>13</v>
      </c>
      <c r="T98" s="50"/>
      <c r="U98" s="740"/>
      <c r="V98" s="47">
        <f>AB53</f>
        <v>14</v>
      </c>
      <c r="W98" s="16" t="s">
        <v>59</v>
      </c>
      <c r="X98" s="9"/>
    </row>
    <row r="99" spans="1:30" ht="26.25" customHeight="1">
      <c r="A99" s="10"/>
      <c r="C99" s="16" t="s">
        <v>9</v>
      </c>
      <c r="D99" s="47">
        <f>V51</f>
        <v>7</v>
      </c>
      <c r="E99" s="740"/>
      <c r="F99" s="50"/>
      <c r="G99" s="50" t="s">
        <v>13</v>
      </c>
      <c r="H99" s="50"/>
      <c r="I99" s="740"/>
      <c r="J99" s="47">
        <f>V52</f>
        <v>8</v>
      </c>
      <c r="K99" s="16" t="s">
        <v>10</v>
      </c>
      <c r="L99" s="9"/>
      <c r="M99" s="755">
        <f>M98+ACCUEIL!$B$10</f>
        <v>1.6666666666666701</v>
      </c>
      <c r="N99" s="10"/>
      <c r="O99" s="16" t="s">
        <v>40</v>
      </c>
      <c r="P99" s="47">
        <f>AB51</f>
        <v>12</v>
      </c>
      <c r="Q99" s="740"/>
      <c r="R99" s="50"/>
      <c r="S99" s="50" t="s">
        <v>13</v>
      </c>
      <c r="T99" s="50"/>
      <c r="U99" s="740"/>
      <c r="V99" s="47">
        <f>AB52</f>
        <v>13</v>
      </c>
      <c r="W99" s="16" t="s">
        <v>58</v>
      </c>
      <c r="X99" s="9"/>
    </row>
    <row r="100" spans="1:30" ht="26.25" customHeight="1">
      <c r="A100" s="10"/>
      <c r="C100" s="16" t="s">
        <v>18</v>
      </c>
      <c r="D100" s="47">
        <f>V53</f>
        <v>9</v>
      </c>
      <c r="E100" s="740"/>
      <c r="F100" s="50"/>
      <c r="G100" s="50" t="s">
        <v>13</v>
      </c>
      <c r="H100" s="50"/>
      <c r="I100" s="740"/>
      <c r="J100" s="47">
        <f>V54</f>
        <v>10</v>
      </c>
      <c r="K100" s="16" t="s">
        <v>19</v>
      </c>
      <c r="L100" s="9"/>
      <c r="M100" s="755">
        <f>M99+ACCUEIL!$B$10</f>
        <v>1.68055555555556</v>
      </c>
      <c r="N100" s="10"/>
      <c r="O100" s="16" t="s">
        <v>70</v>
      </c>
      <c r="P100" s="47">
        <f>AB54</f>
        <v>15</v>
      </c>
      <c r="Q100" s="740"/>
      <c r="R100" s="50"/>
      <c r="S100" s="50" t="s">
        <v>13</v>
      </c>
      <c r="T100" s="50"/>
      <c r="U100" s="740"/>
      <c r="V100" s="47">
        <f>AB53</f>
        <v>14</v>
      </c>
      <c r="W100" s="16" t="s">
        <v>59</v>
      </c>
      <c r="X100" s="9"/>
    </row>
    <row r="101" spans="1:30" ht="26.25" customHeight="1">
      <c r="A101" s="10"/>
      <c r="C101" s="16" t="s">
        <v>8</v>
      </c>
      <c r="D101" s="47">
        <f>V50</f>
        <v>6</v>
      </c>
      <c r="E101" s="740"/>
      <c r="F101" s="50"/>
      <c r="G101" s="50" t="s">
        <v>13</v>
      </c>
      <c r="H101" s="50"/>
      <c r="I101" s="740"/>
      <c r="J101" s="47">
        <f>V52</f>
        <v>8</v>
      </c>
      <c r="K101" s="16" t="s">
        <v>10</v>
      </c>
      <c r="L101" s="9"/>
      <c r="M101" s="755">
        <f>M100+ACCUEIL!$B$10</f>
        <v>1.69444444444445</v>
      </c>
      <c r="N101" s="10"/>
      <c r="O101" s="16" t="s">
        <v>39</v>
      </c>
      <c r="P101" s="47">
        <f>AB50</f>
        <v>11</v>
      </c>
      <c r="Q101" s="740"/>
      <c r="R101" s="50"/>
      <c r="S101" s="50" t="s">
        <v>13</v>
      </c>
      <c r="T101" s="50"/>
      <c r="U101" s="740"/>
      <c r="V101" s="47">
        <f>AB52</f>
        <v>13</v>
      </c>
      <c r="W101" s="16" t="s">
        <v>58</v>
      </c>
      <c r="X101" s="9"/>
    </row>
    <row r="102" spans="1:30" ht="26.25" customHeight="1">
      <c r="A102" s="10"/>
      <c r="C102" s="16" t="s">
        <v>19</v>
      </c>
      <c r="D102" s="47">
        <f>V54</f>
        <v>10</v>
      </c>
      <c r="E102" s="740"/>
      <c r="F102" s="50"/>
      <c r="G102" s="50" t="s">
        <v>13</v>
      </c>
      <c r="H102" s="50"/>
      <c r="I102" s="740"/>
      <c r="J102" s="47">
        <f>V51</f>
        <v>7</v>
      </c>
      <c r="K102" s="16" t="s">
        <v>9</v>
      </c>
      <c r="L102" s="9"/>
      <c r="M102" s="755">
        <f>M101+ACCUEIL!$B$10</f>
        <v>1.7083333333333399</v>
      </c>
      <c r="N102" s="10"/>
      <c r="O102" s="16" t="s">
        <v>70</v>
      </c>
      <c r="P102" s="47">
        <f>AB54</f>
        <v>15</v>
      </c>
      <c r="Q102" s="740"/>
      <c r="R102" s="50"/>
      <c r="S102" s="50" t="s">
        <v>13</v>
      </c>
      <c r="T102" s="50"/>
      <c r="U102" s="740"/>
      <c r="V102" s="47">
        <f>AB51</f>
        <v>12</v>
      </c>
      <c r="W102" s="16" t="s">
        <v>40</v>
      </c>
      <c r="X102" s="9"/>
    </row>
    <row r="103" spans="1:30">
      <c r="A103" s="120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22"/>
      <c r="N103" s="120"/>
      <c r="O103" s="19"/>
      <c r="P103" s="19"/>
      <c r="Q103" s="19"/>
      <c r="R103" s="19"/>
      <c r="S103" s="19"/>
      <c r="T103" s="19"/>
      <c r="U103" s="19"/>
      <c r="V103" s="19"/>
      <c r="W103" s="19"/>
      <c r="X103" s="22"/>
    </row>
    <row r="105" spans="1:30">
      <c r="A105" s="93"/>
      <c r="B105" s="93"/>
      <c r="C105" s="55"/>
      <c r="D105" s="93"/>
      <c r="E105" s="76"/>
      <c r="F105" s="76"/>
      <c r="G105" s="76"/>
      <c r="H105" s="76"/>
      <c r="I105" s="76"/>
      <c r="J105" s="93"/>
      <c r="K105" s="211"/>
      <c r="L105" s="93"/>
      <c r="M105" s="23"/>
      <c r="N105" s="76"/>
      <c r="O105" s="55"/>
      <c r="P105" s="93"/>
      <c r="Q105" s="76"/>
      <c r="R105" s="76"/>
      <c r="S105" s="76"/>
      <c r="T105" s="76"/>
      <c r="U105" s="76"/>
      <c r="V105" s="93"/>
      <c r="W105" s="93"/>
      <c r="X105" s="93"/>
    </row>
    <row r="106" spans="1:30">
      <c r="B106" s="23"/>
      <c r="C106" s="25"/>
      <c r="D106" t="s">
        <v>113</v>
      </c>
      <c r="K106" s="23"/>
      <c r="M106" s="771">
        <f>M88+ACCUEIL!$B$10</f>
        <v>1.73611111111112</v>
      </c>
      <c r="O106" s="25"/>
    </row>
    <row r="107" spans="1:30">
      <c r="B107" s="41"/>
      <c r="C107" s="276"/>
      <c r="D107" s="3"/>
      <c r="E107" s="181"/>
      <c r="F107" s="181"/>
      <c r="G107" s="181"/>
      <c r="H107" s="181"/>
      <c r="I107" s="181"/>
      <c r="J107" s="3"/>
      <c r="K107" s="244"/>
      <c r="L107" s="3"/>
      <c r="M107" s="606" t="s">
        <v>35</v>
      </c>
      <c r="N107" s="181"/>
      <c r="O107" s="276"/>
      <c r="P107" s="3"/>
      <c r="Q107" s="181"/>
      <c r="R107" s="181"/>
      <c r="S107" s="181"/>
      <c r="T107" s="181"/>
      <c r="U107" s="181"/>
      <c r="V107" s="3"/>
      <c r="W107" s="3"/>
      <c r="X107" s="3"/>
      <c r="Y107" s="3"/>
      <c r="Z107" s="3"/>
      <c r="AA107" s="3"/>
      <c r="AB107" s="3"/>
      <c r="AC107" s="4"/>
    </row>
    <row r="108" spans="1:30" ht="27" customHeight="1">
      <c r="B108" s="96"/>
      <c r="C108" s="16">
        <v>1</v>
      </c>
      <c r="D108" s="108">
        <f>GL(E88,I88,D88,J88,E89,I89)</f>
        <v>0</v>
      </c>
      <c r="I108" s="235">
        <v>5</v>
      </c>
      <c r="J108" s="108">
        <f>GL(E85,I85,D85,J85,E86,I86)</f>
        <v>0</v>
      </c>
      <c r="K108" s="23"/>
      <c r="L108" s="125">
        <v>9</v>
      </c>
      <c r="M108" s="31">
        <f t="shared" ref="M108:M111" si="0">AE50</f>
        <v>0</v>
      </c>
      <c r="N108" s="652"/>
      <c r="O108" s="70">
        <v>13</v>
      </c>
      <c r="P108" s="31">
        <f>$AE$54</f>
        <v>0</v>
      </c>
      <c r="Q108" s="651"/>
      <c r="U108" s="70">
        <v>17</v>
      </c>
      <c r="V108" s="31">
        <f t="shared" ref="V108:V109" si="1">AH53</f>
        <v>0</v>
      </c>
      <c r="W108" s="478"/>
      <c r="X108" s="130">
        <v>21</v>
      </c>
      <c r="Y108" s="990">
        <f t="shared" ref="Y108:Y110" si="2">AK52</f>
        <v>0</v>
      </c>
      <c r="Z108" s="991"/>
      <c r="AA108" s="991"/>
      <c r="AB108" s="992"/>
      <c r="AC108" s="653"/>
    </row>
    <row r="109" spans="1:30" ht="27" customHeight="1">
      <c r="B109" s="96"/>
      <c r="C109" s="16">
        <v>2</v>
      </c>
      <c r="D109" s="108">
        <f>GL(I88,E88,D88,J88,I89,E89)</f>
        <v>0</v>
      </c>
      <c r="I109" s="235">
        <v>6</v>
      </c>
      <c r="J109" s="108">
        <f>GL(I85,E85,D85,J85,I86,E86)</f>
        <v>0</v>
      </c>
      <c r="K109" s="23"/>
      <c r="L109" s="130">
        <v>10</v>
      </c>
      <c r="M109" s="31">
        <f t="shared" si="0"/>
        <v>0</v>
      </c>
      <c r="N109" s="652"/>
      <c r="O109" s="70">
        <v>14</v>
      </c>
      <c r="P109" s="31">
        <f t="shared" ref="P109:P111" si="3">AH50</f>
        <v>0</v>
      </c>
      <c r="Q109" s="651"/>
      <c r="U109" s="70">
        <v>18</v>
      </c>
      <c r="V109" s="31">
        <f t="shared" si="1"/>
        <v>0</v>
      </c>
      <c r="W109" s="478"/>
      <c r="X109" s="518">
        <v>22</v>
      </c>
      <c r="Y109" s="990">
        <f t="shared" si="2"/>
        <v>0</v>
      </c>
      <c r="Z109" s="991"/>
      <c r="AA109" s="991"/>
      <c r="AB109" s="992"/>
      <c r="AC109" s="653"/>
    </row>
    <row r="110" spans="1:30" ht="27" customHeight="1">
      <c r="B110" s="96"/>
      <c r="C110" s="16">
        <v>3</v>
      </c>
      <c r="D110" s="108">
        <f>GL(Q88,U88,P88,V88,Q89,U89)</f>
        <v>0</v>
      </c>
      <c r="I110" s="235">
        <v>7</v>
      </c>
      <c r="J110" s="108">
        <f>GL(E82,I82,D82,J82,E83,I83)</f>
        <v>0</v>
      </c>
      <c r="K110" s="23"/>
      <c r="L110" s="130">
        <v>11</v>
      </c>
      <c r="M110" s="31">
        <f t="shared" si="0"/>
        <v>0</v>
      </c>
      <c r="N110" s="652"/>
      <c r="O110" s="70">
        <v>15</v>
      </c>
      <c r="P110" s="31">
        <f t="shared" si="3"/>
        <v>0</v>
      </c>
      <c r="Q110" s="651"/>
      <c r="U110" s="70">
        <v>19</v>
      </c>
      <c r="V110" s="31">
        <f t="shared" ref="V110:V111" si="4">AK50</f>
        <v>0</v>
      </c>
      <c r="W110" s="478"/>
      <c r="X110" s="518">
        <v>23</v>
      </c>
      <c r="Y110" s="990">
        <f t="shared" si="2"/>
        <v>0</v>
      </c>
      <c r="Z110" s="991"/>
      <c r="AA110" s="991"/>
      <c r="AB110" s="992"/>
      <c r="AC110" s="653"/>
    </row>
    <row r="111" spans="1:30" ht="27" customHeight="1">
      <c r="B111" s="96"/>
      <c r="C111" s="16">
        <v>4</v>
      </c>
      <c r="D111" s="108">
        <f>GL(U88,Q88,P88,V88,U89,Q89)</f>
        <v>0</v>
      </c>
      <c r="I111" s="235">
        <v>8</v>
      </c>
      <c r="J111" s="108">
        <f>GL(I82,E82,D82,J82,I83,E83)</f>
        <v>0</v>
      </c>
      <c r="K111" s="23"/>
      <c r="L111" s="130">
        <v>12</v>
      </c>
      <c r="M111" s="31">
        <f t="shared" si="0"/>
        <v>0</v>
      </c>
      <c r="N111" s="652"/>
      <c r="O111" s="70">
        <v>16</v>
      </c>
      <c r="P111" s="31">
        <f t="shared" si="3"/>
        <v>0</v>
      </c>
      <c r="Q111" s="651"/>
      <c r="U111" s="70">
        <v>20</v>
      </c>
      <c r="V111" s="31">
        <f t="shared" si="4"/>
        <v>0</v>
      </c>
      <c r="W111" s="478"/>
      <c r="Z111" s="93"/>
      <c r="AA111" s="132"/>
      <c r="AB111" s="95"/>
      <c r="AC111" s="9"/>
    </row>
    <row r="112" spans="1:30">
      <c r="B112" s="234"/>
      <c r="C112" s="281"/>
      <c r="D112" s="19"/>
      <c r="E112" s="148"/>
      <c r="F112" s="148"/>
      <c r="G112" s="148"/>
      <c r="H112" s="148"/>
      <c r="I112" s="148"/>
      <c r="J112" s="19"/>
      <c r="K112" s="416"/>
      <c r="L112" s="19"/>
      <c r="M112" s="416"/>
      <c r="N112" s="148"/>
      <c r="O112" s="281"/>
      <c r="P112" s="19"/>
      <c r="Q112" s="148"/>
      <c r="R112" s="148"/>
      <c r="S112" s="148"/>
      <c r="T112" s="148"/>
      <c r="U112" s="148"/>
      <c r="V112" s="19"/>
      <c r="W112" s="19"/>
      <c r="X112" s="19"/>
      <c r="Y112" s="19"/>
      <c r="Z112" s="19"/>
      <c r="AA112" s="19"/>
      <c r="AB112" s="19"/>
      <c r="AC112" s="22"/>
      <c r="AD112" s="93"/>
    </row>
  </sheetData>
  <sheetProtection password="C9F9" sheet="1" objects="1" scenarios="1" formatCells="0" formatColumns="0" formatRows="0"/>
  <sortState ref="AK50:AM54">
    <sortCondition descending="1" ref="AL50:AL54"/>
    <sortCondition descending="1" ref="AM50:AM54"/>
  </sortState>
  <mergeCells count="3">
    <mergeCell ref="Y108:AB108"/>
    <mergeCell ref="Y109:AB109"/>
    <mergeCell ref="Y110:AB110"/>
  </mergeCells>
  <phoneticPr fontId="9" type="noConversion"/>
  <conditionalFormatting sqref="E14:E23">
    <cfRule type="notContainsBlanks" dxfId="956" priority="88">
      <formula>LEN(TRIM(E14))&gt;0</formula>
    </cfRule>
  </conditionalFormatting>
  <conditionalFormatting sqref="I14:I23">
    <cfRule type="notContainsBlanks" dxfId="955" priority="87">
      <formula>LEN(TRIM(I14))&gt;0</formula>
    </cfRule>
  </conditionalFormatting>
  <conditionalFormatting sqref="Q14:Q23">
    <cfRule type="notContainsBlanks" dxfId="954" priority="86">
      <formula>LEN(TRIM(Q14))&gt;0</formula>
    </cfRule>
  </conditionalFormatting>
  <conditionalFormatting sqref="U14:U23">
    <cfRule type="notContainsBlanks" dxfId="953" priority="85">
      <formula>LEN(TRIM(U14))&gt;0</formula>
    </cfRule>
  </conditionalFormatting>
  <conditionalFormatting sqref="U27:U37">
    <cfRule type="notContainsBlanks" dxfId="952" priority="84">
      <formula>LEN(TRIM(U27))&gt;0</formula>
    </cfRule>
  </conditionalFormatting>
  <conditionalFormatting sqref="Q27:Q37">
    <cfRule type="notContainsBlanks" dxfId="951" priority="83">
      <formula>LEN(TRIM(Q27))&gt;0</formula>
    </cfRule>
  </conditionalFormatting>
  <conditionalFormatting sqref="I27:I37">
    <cfRule type="notContainsBlanks" dxfId="950" priority="82">
      <formula>LEN(TRIM(I27))&gt;0</formula>
    </cfRule>
  </conditionalFormatting>
  <conditionalFormatting sqref="E27:E37">
    <cfRule type="notContainsBlanks" dxfId="949" priority="81">
      <formula>LEN(TRIM(E27))&gt;0</formula>
    </cfRule>
  </conditionalFormatting>
  <conditionalFormatting sqref="E60:E62 E64 E66">
    <cfRule type="notContainsBlanks" dxfId="948" priority="80">
      <formula>LEN(TRIM(E60))&gt;0</formula>
    </cfRule>
  </conditionalFormatting>
  <conditionalFormatting sqref="I60:I62 I64 I66">
    <cfRule type="notContainsBlanks" dxfId="947" priority="79">
      <formula>LEN(TRIM(I60))&gt;0</formula>
    </cfRule>
  </conditionalFormatting>
  <conditionalFormatting sqref="Q60:Q62 Q64 Q66">
    <cfRule type="notContainsBlanks" dxfId="946" priority="78">
      <formula>LEN(TRIM(Q60))&gt;0</formula>
    </cfRule>
  </conditionalFormatting>
  <conditionalFormatting sqref="U60:U62 U64 U66">
    <cfRule type="notContainsBlanks" dxfId="945" priority="77">
      <formula>LEN(TRIM(U60))&gt;0</formula>
    </cfRule>
  </conditionalFormatting>
  <conditionalFormatting sqref="U69">
    <cfRule type="notContainsBlanks" dxfId="944" priority="76">
      <formula>LEN(TRIM(U69))&gt;0</formula>
    </cfRule>
  </conditionalFormatting>
  <conditionalFormatting sqref="Q69">
    <cfRule type="notContainsBlanks" dxfId="943" priority="75">
      <formula>LEN(TRIM(Q69))&gt;0</formula>
    </cfRule>
  </conditionalFormatting>
  <conditionalFormatting sqref="Q72">
    <cfRule type="notContainsBlanks" dxfId="942" priority="74">
      <formula>LEN(TRIM(Q72))&gt;0</formula>
    </cfRule>
  </conditionalFormatting>
  <conditionalFormatting sqref="U72">
    <cfRule type="notContainsBlanks" dxfId="941" priority="73">
      <formula>LEN(TRIM(U72))&gt;0</formula>
    </cfRule>
  </conditionalFormatting>
  <conditionalFormatting sqref="U76">
    <cfRule type="notContainsBlanks" dxfId="940" priority="72">
      <formula>LEN(TRIM(U76))&gt;0</formula>
    </cfRule>
  </conditionalFormatting>
  <conditionalFormatting sqref="Q76">
    <cfRule type="notContainsBlanks" dxfId="939" priority="71">
      <formula>LEN(TRIM(Q76))&gt;0</formula>
    </cfRule>
  </conditionalFormatting>
  <conditionalFormatting sqref="Q79">
    <cfRule type="notContainsBlanks" dxfId="938" priority="70">
      <formula>LEN(TRIM(Q79))&gt;0</formula>
    </cfRule>
  </conditionalFormatting>
  <conditionalFormatting sqref="U79">
    <cfRule type="notContainsBlanks" dxfId="937" priority="69">
      <formula>LEN(TRIM(U79))&gt;0</formula>
    </cfRule>
  </conditionalFormatting>
  <conditionalFormatting sqref="Q82">
    <cfRule type="notContainsBlanks" dxfId="936" priority="68">
      <formula>LEN(TRIM(Q82))&gt;0</formula>
    </cfRule>
  </conditionalFormatting>
  <conditionalFormatting sqref="U82">
    <cfRule type="notContainsBlanks" dxfId="935" priority="67">
      <formula>LEN(TRIM(U82))&gt;0</formula>
    </cfRule>
  </conditionalFormatting>
  <conditionalFormatting sqref="Q85">
    <cfRule type="notContainsBlanks" dxfId="934" priority="66">
      <formula>LEN(TRIM(Q85))&gt;0</formula>
    </cfRule>
  </conditionalFormatting>
  <conditionalFormatting sqref="U85">
    <cfRule type="notContainsBlanks" dxfId="933" priority="65">
      <formula>LEN(TRIM(U85))&gt;0</formula>
    </cfRule>
  </conditionalFormatting>
  <conditionalFormatting sqref="Q88">
    <cfRule type="notContainsBlanks" dxfId="932" priority="64">
      <formula>LEN(TRIM(Q88))&gt;0</formula>
    </cfRule>
  </conditionalFormatting>
  <conditionalFormatting sqref="U88">
    <cfRule type="notContainsBlanks" dxfId="931" priority="63">
      <formula>LEN(TRIM(U88))&gt;0</formula>
    </cfRule>
  </conditionalFormatting>
  <conditionalFormatting sqref="I69">
    <cfRule type="notContainsBlanks" dxfId="930" priority="62">
      <formula>LEN(TRIM(I69))&gt;0</formula>
    </cfRule>
  </conditionalFormatting>
  <conditionalFormatting sqref="E69">
    <cfRule type="notContainsBlanks" dxfId="929" priority="61">
      <formula>LEN(TRIM(E69))&gt;0</formula>
    </cfRule>
  </conditionalFormatting>
  <conditionalFormatting sqref="E72">
    <cfRule type="notContainsBlanks" dxfId="928" priority="60">
      <formula>LEN(TRIM(E72))&gt;0</formula>
    </cfRule>
  </conditionalFormatting>
  <conditionalFormatting sqref="I72">
    <cfRule type="notContainsBlanks" dxfId="927" priority="59">
      <formula>LEN(TRIM(I72))&gt;0</formula>
    </cfRule>
  </conditionalFormatting>
  <conditionalFormatting sqref="E76">
    <cfRule type="notContainsBlanks" dxfId="926" priority="58">
      <formula>LEN(TRIM(E76))&gt;0</formula>
    </cfRule>
  </conditionalFormatting>
  <conditionalFormatting sqref="I76">
    <cfRule type="notContainsBlanks" dxfId="925" priority="57">
      <formula>LEN(TRIM(I76))&gt;0</formula>
    </cfRule>
  </conditionalFormatting>
  <conditionalFormatting sqref="E79">
    <cfRule type="notContainsBlanks" dxfId="924" priority="56">
      <formula>LEN(TRIM(E79))&gt;0</formula>
    </cfRule>
  </conditionalFormatting>
  <conditionalFormatting sqref="I79">
    <cfRule type="notContainsBlanks" dxfId="923" priority="55">
      <formula>LEN(TRIM(I79))&gt;0</formula>
    </cfRule>
  </conditionalFormatting>
  <conditionalFormatting sqref="E82">
    <cfRule type="notContainsBlanks" dxfId="922" priority="54">
      <formula>LEN(TRIM(E82))&gt;0</formula>
    </cfRule>
  </conditionalFormatting>
  <conditionalFormatting sqref="I82">
    <cfRule type="notContainsBlanks" dxfId="921" priority="53">
      <formula>LEN(TRIM(I82))&gt;0</formula>
    </cfRule>
  </conditionalFormatting>
  <conditionalFormatting sqref="E85">
    <cfRule type="notContainsBlanks" dxfId="920" priority="52">
      <formula>LEN(TRIM(E85))&gt;0</formula>
    </cfRule>
  </conditionalFormatting>
  <conditionalFormatting sqref="U93:U102">
    <cfRule type="notContainsBlanks" dxfId="919" priority="45">
      <formula>LEN(TRIM(U93))&gt;0</formula>
    </cfRule>
  </conditionalFormatting>
  <conditionalFormatting sqref="I85">
    <cfRule type="notContainsBlanks" dxfId="918" priority="51">
      <formula>LEN(TRIM(I85))&gt;0</formula>
    </cfRule>
  </conditionalFormatting>
  <conditionalFormatting sqref="E88">
    <cfRule type="notContainsBlanks" dxfId="917" priority="50">
      <formula>LEN(TRIM(E88))&gt;0</formula>
    </cfRule>
  </conditionalFormatting>
  <conditionalFormatting sqref="I88">
    <cfRule type="notContainsBlanks" dxfId="916" priority="49">
      <formula>LEN(TRIM(I88))&gt;0</formula>
    </cfRule>
  </conditionalFormatting>
  <conditionalFormatting sqref="E93:E102">
    <cfRule type="notContainsBlanks" dxfId="915" priority="48">
      <formula>LEN(TRIM(E93))&gt;0</formula>
    </cfRule>
  </conditionalFormatting>
  <conditionalFormatting sqref="I93:I102">
    <cfRule type="notContainsBlanks" dxfId="914" priority="47">
      <formula>LEN(TRIM(I93))&gt;0</formula>
    </cfRule>
  </conditionalFormatting>
  <conditionalFormatting sqref="Q93:Q102">
    <cfRule type="notContainsBlanks" dxfId="913" priority="46">
      <formula>LEN(TRIM(Q93))&gt;0</formula>
    </cfRule>
  </conditionalFormatting>
  <conditionalFormatting sqref="E63">
    <cfRule type="notContainsBlanks" dxfId="912" priority="44">
      <formula>LEN(TRIM(E63))&gt;0</formula>
    </cfRule>
  </conditionalFormatting>
  <conditionalFormatting sqref="I63">
    <cfRule type="notContainsBlanks" dxfId="911" priority="43">
      <formula>LEN(TRIM(I63))&gt;0</formula>
    </cfRule>
  </conditionalFormatting>
  <conditionalFormatting sqref="E65">
    <cfRule type="notContainsBlanks" dxfId="910" priority="42">
      <formula>LEN(TRIM(E65))&gt;0</formula>
    </cfRule>
  </conditionalFormatting>
  <conditionalFormatting sqref="I65">
    <cfRule type="notContainsBlanks" dxfId="909" priority="41">
      <formula>LEN(TRIM(I65))&gt;0</formula>
    </cfRule>
  </conditionalFormatting>
  <conditionalFormatting sqref="E67">
    <cfRule type="notContainsBlanks" dxfId="908" priority="40">
      <formula>LEN(TRIM(E67))&gt;0</formula>
    </cfRule>
  </conditionalFormatting>
  <conditionalFormatting sqref="I67">
    <cfRule type="notContainsBlanks" dxfId="907" priority="39">
      <formula>LEN(TRIM(I67))&gt;0</formula>
    </cfRule>
  </conditionalFormatting>
  <conditionalFormatting sqref="E70">
    <cfRule type="notContainsBlanks" dxfId="906" priority="38">
      <formula>LEN(TRIM(E70))&gt;0</formula>
    </cfRule>
  </conditionalFormatting>
  <conditionalFormatting sqref="I70">
    <cfRule type="notContainsBlanks" dxfId="905" priority="37">
      <formula>LEN(TRIM(I70))&gt;0</formula>
    </cfRule>
  </conditionalFormatting>
  <conditionalFormatting sqref="E73">
    <cfRule type="notContainsBlanks" dxfId="904" priority="36">
      <formula>LEN(TRIM(E73))&gt;0</formula>
    </cfRule>
  </conditionalFormatting>
  <conditionalFormatting sqref="I73">
    <cfRule type="notContainsBlanks" dxfId="903" priority="35">
      <formula>LEN(TRIM(I73))&gt;0</formula>
    </cfRule>
  </conditionalFormatting>
  <conditionalFormatting sqref="E77">
    <cfRule type="notContainsBlanks" dxfId="902" priority="34">
      <formula>LEN(TRIM(E77))&gt;0</formula>
    </cfRule>
  </conditionalFormatting>
  <conditionalFormatting sqref="I77">
    <cfRule type="notContainsBlanks" dxfId="901" priority="33">
      <formula>LEN(TRIM(I77))&gt;0</formula>
    </cfRule>
  </conditionalFormatting>
  <conditionalFormatting sqref="E80">
    <cfRule type="notContainsBlanks" dxfId="900" priority="32">
      <formula>LEN(TRIM(E80))&gt;0</formula>
    </cfRule>
  </conditionalFormatting>
  <conditionalFormatting sqref="I80">
    <cfRule type="notContainsBlanks" dxfId="899" priority="31">
      <formula>LEN(TRIM(I80))&gt;0</formula>
    </cfRule>
  </conditionalFormatting>
  <conditionalFormatting sqref="E83">
    <cfRule type="notContainsBlanks" dxfId="898" priority="30">
      <formula>LEN(TRIM(E83))&gt;0</formula>
    </cfRule>
  </conditionalFormatting>
  <conditionalFormatting sqref="I83">
    <cfRule type="notContainsBlanks" dxfId="897" priority="29">
      <formula>LEN(TRIM(I83))&gt;0</formula>
    </cfRule>
  </conditionalFormatting>
  <conditionalFormatting sqref="E86">
    <cfRule type="notContainsBlanks" dxfId="896" priority="28">
      <formula>LEN(TRIM(E86))&gt;0</formula>
    </cfRule>
  </conditionalFormatting>
  <conditionalFormatting sqref="I86">
    <cfRule type="notContainsBlanks" dxfId="895" priority="27">
      <formula>LEN(TRIM(I86))&gt;0</formula>
    </cfRule>
  </conditionalFormatting>
  <conditionalFormatting sqref="E89">
    <cfRule type="notContainsBlanks" dxfId="894" priority="26">
      <formula>LEN(TRIM(E89))&gt;0</formula>
    </cfRule>
  </conditionalFormatting>
  <conditionalFormatting sqref="I89">
    <cfRule type="notContainsBlanks" dxfId="893" priority="25">
      <formula>LEN(TRIM(I89))&gt;0</formula>
    </cfRule>
  </conditionalFormatting>
  <conditionalFormatting sqref="Q89">
    <cfRule type="notContainsBlanks" dxfId="892" priority="24">
      <formula>LEN(TRIM(Q89))&gt;0</formula>
    </cfRule>
  </conditionalFormatting>
  <conditionalFormatting sqref="U89">
    <cfRule type="notContainsBlanks" dxfId="891" priority="23">
      <formula>LEN(TRIM(U89))&gt;0</formula>
    </cfRule>
  </conditionalFormatting>
  <conditionalFormatting sqref="Q63">
    <cfRule type="notContainsBlanks" dxfId="890" priority="22">
      <formula>LEN(TRIM(Q63))&gt;0</formula>
    </cfRule>
  </conditionalFormatting>
  <conditionalFormatting sqref="U63">
    <cfRule type="notContainsBlanks" dxfId="889" priority="21">
      <formula>LEN(TRIM(U63))&gt;0</formula>
    </cfRule>
  </conditionalFormatting>
  <conditionalFormatting sqref="Q65">
    <cfRule type="notContainsBlanks" dxfId="888" priority="20">
      <formula>LEN(TRIM(Q65))&gt;0</formula>
    </cfRule>
  </conditionalFormatting>
  <conditionalFormatting sqref="U65">
    <cfRule type="notContainsBlanks" dxfId="887" priority="19">
      <formula>LEN(TRIM(U65))&gt;0</formula>
    </cfRule>
  </conditionalFormatting>
  <conditionalFormatting sqref="Q67">
    <cfRule type="notContainsBlanks" dxfId="886" priority="18">
      <formula>LEN(TRIM(Q67))&gt;0</formula>
    </cfRule>
  </conditionalFormatting>
  <conditionalFormatting sqref="U67">
    <cfRule type="notContainsBlanks" dxfId="885" priority="17">
      <formula>LEN(TRIM(U67))&gt;0</formula>
    </cfRule>
  </conditionalFormatting>
  <conditionalFormatting sqref="Q70">
    <cfRule type="notContainsBlanks" dxfId="884" priority="16">
      <formula>LEN(TRIM(Q70))&gt;0</formula>
    </cfRule>
  </conditionalFormatting>
  <conditionalFormatting sqref="U70">
    <cfRule type="notContainsBlanks" dxfId="883" priority="15">
      <formula>LEN(TRIM(U70))&gt;0</formula>
    </cfRule>
  </conditionalFormatting>
  <conditionalFormatting sqref="Q73">
    <cfRule type="notContainsBlanks" dxfId="882" priority="14">
      <formula>LEN(TRIM(Q73))&gt;0</formula>
    </cfRule>
  </conditionalFormatting>
  <conditionalFormatting sqref="U73">
    <cfRule type="notContainsBlanks" dxfId="881" priority="13">
      <formula>LEN(TRIM(U73))&gt;0</formula>
    </cfRule>
  </conditionalFormatting>
  <conditionalFormatting sqref="Q77">
    <cfRule type="notContainsBlanks" dxfId="880" priority="12">
      <formula>LEN(TRIM(Q77))&gt;0</formula>
    </cfRule>
  </conditionalFormatting>
  <conditionalFormatting sqref="U77">
    <cfRule type="notContainsBlanks" dxfId="879" priority="11">
      <formula>LEN(TRIM(U77))&gt;0</formula>
    </cfRule>
  </conditionalFormatting>
  <conditionalFormatting sqref="Q80">
    <cfRule type="notContainsBlanks" dxfId="878" priority="10">
      <formula>LEN(TRIM(Q80))&gt;0</formula>
    </cfRule>
  </conditionalFormatting>
  <conditionalFormatting sqref="U80">
    <cfRule type="notContainsBlanks" dxfId="877" priority="9">
      <formula>LEN(TRIM(U80))&gt;0</formula>
    </cfRule>
  </conditionalFormatting>
  <conditionalFormatting sqref="Q83">
    <cfRule type="notContainsBlanks" dxfId="876" priority="8">
      <formula>LEN(TRIM(Q83))&gt;0</formula>
    </cfRule>
  </conditionalFormatting>
  <conditionalFormatting sqref="U83">
    <cfRule type="notContainsBlanks" dxfId="875" priority="7">
      <formula>LEN(TRIM(U83))&gt;0</formula>
    </cfRule>
  </conditionalFormatting>
  <conditionalFormatting sqref="Q86">
    <cfRule type="notContainsBlanks" dxfId="874" priority="6">
      <formula>LEN(TRIM(Q86))&gt;0</formula>
    </cfRule>
  </conditionalFormatting>
  <conditionalFormatting sqref="U86">
    <cfRule type="notContainsBlanks" dxfId="873" priority="5">
      <formula>LEN(TRIM(U86))&gt;0</formula>
    </cfRule>
  </conditionalFormatting>
  <conditionalFormatting sqref="D89">
    <cfRule type="expression" dxfId="872" priority="4">
      <formula>NOT($E$88=$I$88)</formula>
    </cfRule>
  </conditionalFormatting>
  <conditionalFormatting sqref="J89">
    <cfRule type="expression" dxfId="871" priority="3">
      <formula>NOT($E$88=$I$88)</formula>
    </cfRule>
  </conditionalFormatting>
  <conditionalFormatting sqref="P89">
    <cfRule type="expression" dxfId="870" priority="2">
      <formula>NOT($U$88=$Q$88)</formula>
    </cfRule>
  </conditionalFormatting>
  <conditionalFormatting sqref="V89">
    <cfRule type="expression" dxfId="869" priority="1">
      <formula>NOT($U$88=$Q$88)</formula>
    </cfRule>
  </conditionalFormatting>
  <printOptions horizontalCentered="1" verticalCentered="1"/>
  <pageMargins left="0" right="0" top="0.98425196850393704" bottom="0" header="0.39370078740157483" footer="0"/>
  <pageSetup paperSize="9" scale="53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7" max="29" man="1"/>
  </rowBreaks>
  <ignoredErrors>
    <ignoredError sqref="J30 V96 J96 V17 J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5" name="Button 1">
              <controlPr defaultSize="0" print="0" autoFill="0" autoPict="0" macro="[0]!CLA23P">
                <anchor>
                  <from>
                    <xdr:col>16</xdr:col>
                    <xdr:colOff>85725</xdr:colOff>
                    <xdr:row>45</xdr:row>
                    <xdr:rowOff>114300</xdr:rowOff>
                  </from>
                  <to>
                    <xdr:col>21</xdr:col>
                    <xdr:colOff>885825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6" name="Button 2">
              <controlPr defaultSize="0" print="0" autoFill="0" autoPict="0" macro="[0]!RAZ23P">
                <anchor>
                  <from>
                    <xdr:col>24</xdr:col>
                    <xdr:colOff>95250</xdr:colOff>
                    <xdr:row>45</xdr:row>
                    <xdr:rowOff>161925</xdr:rowOff>
                  </from>
                  <to>
                    <xdr:col>27</xdr:col>
                    <xdr:colOff>295275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7" name="Button 3">
              <controlPr defaultSize="0" print="0" autoFill="0" autoPict="0" macro="[0]!CLA23F">
                <anchor moveWithCells="1" sizeWithCells="1">
                  <from>
                    <xdr:col>19</xdr:col>
                    <xdr:colOff>104775</xdr:colOff>
                    <xdr:row>104</xdr:row>
                    <xdr:rowOff>9525</xdr:rowOff>
                  </from>
                  <to>
                    <xdr:col>21</xdr:col>
                    <xdr:colOff>1057275</xdr:colOff>
                    <xdr:row>105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8" name="Button 4">
              <controlPr defaultSize="0" print="0" autoFill="0" autoPict="0" macro="[0]!RAZ23F">
                <anchor moveWithCells="1" sizeWithCells="1">
                  <from>
                    <xdr:col>27</xdr:col>
                    <xdr:colOff>95250</xdr:colOff>
                    <xdr:row>104</xdr:row>
                    <xdr:rowOff>28575</xdr:rowOff>
                  </from>
                  <to>
                    <xdr:col>27</xdr:col>
                    <xdr:colOff>657225</xdr:colOff>
                    <xdr:row>105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9" name="Button 5">
              <controlPr defaultSize="0" print="0" autoFill="0" autoPict="0" macro="[0]!IMP23C">
                <anchor>
                  <from>
                    <xdr:col>21</xdr:col>
                    <xdr:colOff>1390650</xdr:colOff>
                    <xdr:row>8</xdr:row>
                    <xdr:rowOff>161925</xdr:rowOff>
                  </from>
                  <to>
                    <xdr:col>27</xdr:col>
                    <xdr:colOff>1009650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10" name="Button 6">
              <controlPr defaultSize="0" print="0" autoFill="0" autoPict="0" macro="[0]!IMP23F">
                <anchor>
                  <from>
                    <xdr:col>3</xdr:col>
                    <xdr:colOff>28575</xdr:colOff>
                    <xdr:row>53</xdr:row>
                    <xdr:rowOff>180975</xdr:rowOff>
                  </from>
                  <to>
                    <xdr:col>6</xdr:col>
                    <xdr:colOff>28575</xdr:colOff>
                    <xdr:row>54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3" tint="0.59999389629810485"/>
  </sheetPr>
  <dimension ref="A1:AI116"/>
  <sheetViews>
    <sheetView showGridLines="0" showRowColHeaders="0" showRuler="0" view="pageBreakPreview" topLeftCell="A52" zoomScale="90" zoomScaleNormal="100" zoomScaleSheetLayoutView="90" workbookViewId="0">
      <selection activeCell="D68" sqref="D68"/>
    </sheetView>
  </sheetViews>
  <sheetFormatPr baseColWidth="10" defaultColWidth="11.5703125" defaultRowHeight="12.75"/>
  <cols>
    <col min="1" max="1" width="1.85546875" customWidth="1"/>
    <col min="2" max="2" width="1.85546875" style="159" customWidth="1"/>
    <col min="3" max="3" width="22.28515625" customWidth="1"/>
    <col min="4" max="8" width="1.85546875" customWidth="1"/>
    <col min="9" max="9" width="22.28515625" customWidth="1"/>
    <col min="10" max="10" width="1.85546875" style="159" customWidth="1"/>
    <col min="11" max="11" width="1.85546875" customWidth="1"/>
    <col min="12" max="12" width="7.42578125" customWidth="1"/>
    <col min="13" max="13" width="1.85546875" customWidth="1"/>
    <col min="14" max="14" width="1.85546875" style="159" customWidth="1"/>
    <col min="15" max="15" width="22.42578125" customWidth="1"/>
    <col min="16" max="20" width="1.85546875" customWidth="1"/>
    <col min="21" max="21" width="22.28515625" customWidth="1"/>
    <col min="22" max="22" width="1.85546875" style="159" customWidth="1"/>
    <col min="23" max="23" width="1.85546875" customWidth="1"/>
  </cols>
  <sheetData>
    <row r="1" spans="2:23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  <c r="V1"/>
    </row>
    <row r="2" spans="2:23" ht="6" customHeight="1">
      <c r="C2" s="554"/>
      <c r="D2" s="552"/>
      <c r="E2" s="552"/>
      <c r="F2" s="552"/>
      <c r="G2" s="552"/>
      <c r="H2" s="552"/>
      <c r="I2" s="463"/>
      <c r="J2" s="550"/>
      <c r="K2" s="550"/>
      <c r="L2" s="550"/>
      <c r="M2" s="558"/>
      <c r="N2" s="558"/>
      <c r="O2" s="423"/>
      <c r="P2" s="558"/>
      <c r="Q2" s="558"/>
      <c r="S2" s="558"/>
      <c r="T2" s="558"/>
      <c r="U2" s="423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269"/>
      <c r="J3" s="424"/>
      <c r="K3" s="424"/>
      <c r="L3" s="460"/>
      <c r="M3" s="558"/>
      <c r="N3" s="558"/>
      <c r="O3" s="423"/>
      <c r="P3" s="558"/>
      <c r="Q3" s="558"/>
      <c r="S3" s="558"/>
      <c r="T3" s="558"/>
      <c r="U3" s="423"/>
      <c r="V3" s="558"/>
      <c r="W3" s="558"/>
    </row>
    <row r="4" spans="2:23" ht="34.5">
      <c r="B4" s="135"/>
      <c r="C4" s="27" t="s">
        <v>36</v>
      </c>
      <c r="D4" s="417" t="s">
        <v>0</v>
      </c>
      <c r="E4" s="418" t="s">
        <v>1</v>
      </c>
      <c r="F4" s="37"/>
      <c r="G4" s="134"/>
      <c r="H4" s="135" t="s">
        <v>16</v>
      </c>
      <c r="I4" s="27" t="s">
        <v>37</v>
      </c>
      <c r="J4" s="417" t="s">
        <v>0</v>
      </c>
      <c r="K4" s="418" t="s">
        <v>1</v>
      </c>
      <c r="L4" s="24"/>
      <c r="M4" s="136"/>
      <c r="N4" s="135"/>
      <c r="O4" s="27" t="s">
        <v>38</v>
      </c>
      <c r="P4" s="417" t="s">
        <v>0</v>
      </c>
      <c r="Q4" s="418" t="s">
        <v>1</v>
      </c>
      <c r="R4" s="37"/>
      <c r="S4" s="37"/>
      <c r="T4" s="156"/>
      <c r="V4" s="76"/>
    </row>
    <row r="5" spans="2:23">
      <c r="B5" s="70" t="s">
        <v>3</v>
      </c>
      <c r="C5" s="710">
        <f>ACCUEIL!$H$6</f>
        <v>27</v>
      </c>
      <c r="D5" s="91">
        <f>CL($D$19,$H$19)+CL($H$22,$D$22)+CL($H$26,$D$26)</f>
        <v>0</v>
      </c>
      <c r="E5" s="238">
        <f>$D$19-$H$19+$H$22-$D$22+$H$26-$D$26</f>
        <v>0</v>
      </c>
      <c r="F5" s="37"/>
      <c r="G5" s="134"/>
      <c r="H5" s="70" t="s">
        <v>7</v>
      </c>
      <c r="I5" s="710" t="str">
        <f>ACCUEIL!$H$10</f>
        <v>1</v>
      </c>
      <c r="J5" s="91">
        <f>CL($D$30,$H$30)+CL($H$33,$D$33)+CL($D$37,$H$37)</f>
        <v>0</v>
      </c>
      <c r="K5" s="238">
        <f>$D$30-$H$30+$H$33-$D$33+$D$37-$H$37</f>
        <v>0</v>
      </c>
      <c r="L5" s="24"/>
      <c r="M5" s="136"/>
      <c r="N5" s="70" t="s">
        <v>18</v>
      </c>
      <c r="O5" s="710">
        <f>ACCUEIL!$H$14</f>
        <v>25</v>
      </c>
      <c r="P5" s="91">
        <f>CL($P$19,$T$19)+CL($T$22,$P$22)+CL($P$25,$T$25)</f>
        <v>0</v>
      </c>
      <c r="Q5" s="238">
        <f>$P$19-$T$19+$T$22-$P$22+$P$25-$T$25</f>
        <v>0</v>
      </c>
      <c r="R5" s="37"/>
      <c r="S5" s="37"/>
      <c r="T5" s="156"/>
      <c r="V5" s="76"/>
    </row>
    <row r="6" spans="2:23">
      <c r="B6" s="70" t="s">
        <v>4</v>
      </c>
      <c r="C6" s="710" t="str">
        <f>ACCUEIL!$H$7</f>
        <v>7</v>
      </c>
      <c r="D6" s="91">
        <f>CL($H$19,$D$19)+CL($H$23,$D$23)+CL($D$25,$H$25)</f>
        <v>0</v>
      </c>
      <c r="E6" s="238">
        <f>$H$19-$D$19+$H$23-$D$23+$D$25-$H$25</f>
        <v>0</v>
      </c>
      <c r="F6" s="37"/>
      <c r="G6" s="134"/>
      <c r="H6" s="70" t="s">
        <v>8</v>
      </c>
      <c r="I6" s="710">
        <f>ACCUEIL!$H$11</f>
        <v>10</v>
      </c>
      <c r="J6" s="91">
        <f>CL($H$30,$D$30)+CL($H$34,$D$34)+CL($D$36,$H$36)</f>
        <v>0</v>
      </c>
      <c r="K6" s="238">
        <f>$H$30-$D$30+$H$34-$D$34+$D$36-$H$36</f>
        <v>0</v>
      </c>
      <c r="L6" s="24"/>
      <c r="M6" s="136"/>
      <c r="N6" s="70" t="s">
        <v>19</v>
      </c>
      <c r="O6" s="710">
        <f>ACCUEIL!$H$15</f>
        <v>28</v>
      </c>
      <c r="P6" s="91">
        <f>CL($T$19,$P$19)+CL($T$23,$P$23)+CL($P$26,$T$26)</f>
        <v>0</v>
      </c>
      <c r="Q6" s="238">
        <f>$T$19-$P$19+$T$23-$P$23+$P$26-$T$26</f>
        <v>0</v>
      </c>
      <c r="R6" s="37"/>
      <c r="S6" s="37"/>
      <c r="T6" s="156"/>
      <c r="V6" s="76"/>
    </row>
    <row r="7" spans="2:23">
      <c r="B7" s="70" t="s">
        <v>5</v>
      </c>
      <c r="C7" s="710">
        <f>ACCUEIL!$H$8</f>
        <v>20</v>
      </c>
      <c r="D7" s="91">
        <f>(CL($H$20,$D$20)+CL($D$22,$H$22)+CL($H$25,$D$25))</f>
        <v>0</v>
      </c>
      <c r="E7" s="238">
        <f>$H$20-$D$20+$D$22-$H$22+$H$25-$D$25</f>
        <v>0</v>
      </c>
      <c r="F7" s="37"/>
      <c r="G7" s="134"/>
      <c r="H7" s="70" t="s">
        <v>9</v>
      </c>
      <c r="I7" s="710">
        <f>ACCUEIL!$H$12</f>
        <v>29</v>
      </c>
      <c r="J7" s="91">
        <f>CL($H$31,$D$31)+CL($D$33,$H$33)+CL($H$36,$D$36)</f>
        <v>0</v>
      </c>
      <c r="K7" s="238">
        <f>$H$31-$D$31+$D$33-$H$33+$H$36-$D$36</f>
        <v>0</v>
      </c>
      <c r="L7" s="24"/>
      <c r="M7" s="136"/>
      <c r="N7" s="70" t="s">
        <v>39</v>
      </c>
      <c r="O7" s="710">
        <f>ACCUEIL!$H$16</f>
        <v>0</v>
      </c>
      <c r="P7" s="91">
        <f>CL($T$20,$P$20)+CL($P$22,$T$22)+CL($T$26,$P$26)</f>
        <v>0</v>
      </c>
      <c r="Q7" s="238">
        <f>$T$20-$P$20+$P$22-$T$22+$T$26-$P$26</f>
        <v>0</v>
      </c>
      <c r="R7" s="37"/>
      <c r="S7" s="37"/>
      <c r="T7" s="156"/>
      <c r="V7" s="76"/>
    </row>
    <row r="8" spans="2:23">
      <c r="B8" s="70" t="s">
        <v>6</v>
      </c>
      <c r="C8" s="710">
        <f>ACCUEIL!$H$9</f>
        <v>18</v>
      </c>
      <c r="D8" s="91">
        <f>CL($D$20,$H$20)+CL($D$23,$H$23)+CL($D$26,$H$26)</f>
        <v>0</v>
      </c>
      <c r="E8" s="238">
        <f>$D$20-$H$20+$D$23-$H$23+$D$26-$H$26</f>
        <v>0</v>
      </c>
      <c r="F8" s="37"/>
      <c r="G8" s="134"/>
      <c r="H8" s="70" t="s">
        <v>10</v>
      </c>
      <c r="I8" s="710">
        <f>ACCUEIL!$H$13</f>
        <v>15</v>
      </c>
      <c r="J8" s="91">
        <f>CL($D$31,$H$31)+CL($D$34,$H$34)+CL($H$37,$D$37)</f>
        <v>0</v>
      </c>
      <c r="K8" s="238">
        <f>$D$31-$H$31+$D$34-$H$34+$H$37-$D$37</f>
        <v>0</v>
      </c>
      <c r="L8" s="24"/>
      <c r="M8" s="136"/>
      <c r="N8" s="70" t="s">
        <v>40</v>
      </c>
      <c r="O8" s="710" t="str">
        <f>ACCUEIL!$H$17</f>
        <v>5</v>
      </c>
      <c r="P8" s="91">
        <f>CL($P$20,$T$20)+CL($P$23,$T$23)+CL($T$25,$P$25)</f>
        <v>0</v>
      </c>
      <c r="Q8" s="238">
        <f>$P$20-$T$20+$P$23-$T$23+$T$25-$P$25</f>
        <v>0</v>
      </c>
      <c r="R8" s="37"/>
      <c r="S8" s="37"/>
      <c r="T8" s="156"/>
      <c r="V8" s="76"/>
    </row>
    <row r="9" spans="2:23">
      <c r="B9" s="249"/>
      <c r="D9" s="419"/>
      <c r="E9" s="420"/>
      <c r="F9" s="156"/>
      <c r="G9" s="156"/>
      <c r="H9" s="156"/>
      <c r="J9" s="421"/>
      <c r="K9" s="422"/>
      <c r="L9" s="24"/>
      <c r="M9" s="136"/>
      <c r="N9" s="249"/>
      <c r="P9" s="419"/>
      <c r="Q9" s="420"/>
      <c r="R9" s="156"/>
      <c r="S9" s="156"/>
      <c r="T9" s="156"/>
      <c r="U9" s="205"/>
      <c r="V9" s="319"/>
    </row>
    <row r="10" spans="2:23" ht="34.5">
      <c r="B10" s="135"/>
      <c r="C10" s="27" t="s">
        <v>82</v>
      </c>
      <c r="D10" s="417" t="s">
        <v>0</v>
      </c>
      <c r="E10" s="418" t="s">
        <v>1</v>
      </c>
      <c r="F10" s="37"/>
      <c r="G10" s="37"/>
      <c r="H10" s="135"/>
      <c r="I10" s="27" t="s">
        <v>101</v>
      </c>
      <c r="J10" s="417" t="s">
        <v>0</v>
      </c>
      <c r="K10" s="418" t="s">
        <v>1</v>
      </c>
      <c r="L10" s="24"/>
      <c r="M10" s="136"/>
      <c r="N10" s="135"/>
      <c r="O10" s="27" t="s">
        <v>114</v>
      </c>
      <c r="P10" s="417" t="s">
        <v>0</v>
      </c>
      <c r="Q10" s="418" t="s">
        <v>1</v>
      </c>
      <c r="R10" s="37"/>
      <c r="S10" s="37"/>
      <c r="T10" s="37"/>
      <c r="V10" s="72"/>
    </row>
    <row r="11" spans="2:23">
      <c r="B11" s="70" t="s">
        <v>58</v>
      </c>
      <c r="C11" s="710">
        <f>ACCUEIL!$H$18</f>
        <v>30</v>
      </c>
      <c r="D11" s="91">
        <f>CL($P$30,$T$30)+CL($T$33,$P$33)+CL($P$36,$T$36)</f>
        <v>0</v>
      </c>
      <c r="E11" s="238">
        <f>$T$33-$P$33+$P$36-$T$36+$P$30-$T$30</f>
        <v>0</v>
      </c>
      <c r="F11" s="37"/>
      <c r="G11" s="37"/>
      <c r="H11" s="70" t="s">
        <v>87</v>
      </c>
      <c r="I11" s="710">
        <f>ACCUEIL!$H$22</f>
        <v>17</v>
      </c>
      <c r="J11" s="91">
        <f>CL($D$21,$H$21)+CL($D$35,$H$35)+CL($D$38,$H$38)</f>
        <v>0</v>
      </c>
      <c r="K11" s="238">
        <f>$D$21-$H$21+$D$35-$H$35+$D$38-$H$38</f>
        <v>0</v>
      </c>
      <c r="L11" s="24"/>
      <c r="M11" s="136"/>
      <c r="N11" s="70" t="s">
        <v>104</v>
      </c>
      <c r="O11" s="710" t="str">
        <f>ACCUEIL!$H$26</f>
        <v>9</v>
      </c>
      <c r="P11" s="91">
        <f>CL($P$21,$T$21)+CL($P$27,$T$27)+CL($T$35,$P$35)</f>
        <v>0</v>
      </c>
      <c r="Q11" s="238">
        <f>$P$21-$T$21+$P$27-$T$27+$T$35-$P$35</f>
        <v>0</v>
      </c>
      <c r="R11" s="37"/>
      <c r="S11" s="37"/>
      <c r="T11" s="37"/>
      <c r="U11" s="12"/>
      <c r="V11" s="39"/>
    </row>
    <row r="12" spans="2:23">
      <c r="B12" s="70" t="s">
        <v>59</v>
      </c>
      <c r="C12" s="710">
        <f>ACCUEIL!$H$19</f>
        <v>0</v>
      </c>
      <c r="D12" s="91">
        <f>CL($T$30,$P$30)+CL($P$34,$T$34)+CL($P$37,$T$37)</f>
        <v>0</v>
      </c>
      <c r="E12" s="238">
        <f>$T$30-$P$30+$P$34-$T$34+$P$37-$T$37</f>
        <v>0</v>
      </c>
      <c r="F12" s="37"/>
      <c r="G12" s="37"/>
      <c r="H12" s="70" t="s">
        <v>88</v>
      </c>
      <c r="I12" s="710">
        <f>ACCUEIL!$H$23</f>
        <v>19</v>
      </c>
      <c r="J12" s="91">
        <f>CL($H$21,$D$21)+CL($D$24,$H$24)+CL($H$27,$D$27)</f>
        <v>0</v>
      </c>
      <c r="K12" s="238">
        <f>$D$24-$H$24+$H$21-$D$21+$H$27-$D$27</f>
        <v>0</v>
      </c>
      <c r="L12" s="24"/>
      <c r="M12" s="136"/>
      <c r="N12" s="70" t="s">
        <v>105</v>
      </c>
      <c r="O12" s="710">
        <f>ACCUEIL!$H$27</f>
        <v>3</v>
      </c>
      <c r="P12" s="91">
        <f>CL($T$21,$P$21)+CL($T$24,$P$24)+CL($P$38,$T$38)</f>
        <v>0</v>
      </c>
      <c r="Q12" s="238">
        <f>$P$38-$T$38+$T$24-$P$24+$T$21-$P$21</f>
        <v>0</v>
      </c>
      <c r="R12" s="37"/>
      <c r="S12" s="37"/>
      <c r="T12" s="37"/>
      <c r="U12" s="12"/>
      <c r="V12" s="39"/>
    </row>
    <row r="13" spans="2:23">
      <c r="B13" s="70" t="s">
        <v>70</v>
      </c>
      <c r="C13" s="710">
        <f>ACCUEIL!$H$20</f>
        <v>8</v>
      </c>
      <c r="D13" s="91">
        <f>CL($P$31,$T$31)+CL($T$34,$P$34)+CL($T$36,$P$36)</f>
        <v>0</v>
      </c>
      <c r="E13" s="238">
        <f>$P$31-$T$31+$T$34-$P$34+$T$36-$P$36</f>
        <v>0</v>
      </c>
      <c r="F13" s="37"/>
      <c r="G13" s="37"/>
      <c r="H13" s="70" t="s">
        <v>89</v>
      </c>
      <c r="I13" s="710" t="str">
        <f>ACCUEIL!$H$24</f>
        <v>6</v>
      </c>
      <c r="J13" s="91">
        <f>CL($D$32,$H$32)+CL($H$24,$D$24)+CL($H$38,$D$38)</f>
        <v>0</v>
      </c>
      <c r="K13" s="238">
        <f>$H$24-$D$24+$D$32-$H$32+$H$38-$D$38</f>
        <v>0</v>
      </c>
      <c r="L13" s="24"/>
      <c r="M13" s="136"/>
      <c r="N13" s="70" t="s">
        <v>106</v>
      </c>
      <c r="O13" s="710">
        <f>ACCUEIL!$H$28</f>
        <v>22</v>
      </c>
      <c r="P13" s="91">
        <f>CL($P$24,$T$24)+CL($T$27,$P$27)+CL($P$32,$T$32)</f>
        <v>0</v>
      </c>
      <c r="Q13" s="238">
        <f>$T$27-$P$27+$P$32-$T$32+$P$24-$T$24</f>
        <v>0</v>
      </c>
      <c r="R13" s="37"/>
      <c r="S13" s="37"/>
      <c r="T13" s="37"/>
      <c r="U13" s="12"/>
      <c r="V13" s="39"/>
    </row>
    <row r="14" spans="2:23">
      <c r="B14" s="70" t="s">
        <v>83</v>
      </c>
      <c r="C14" s="710" t="str">
        <f>ACCUEIL!$H$21</f>
        <v>2</v>
      </c>
      <c r="D14" s="91">
        <f>CL($T$31,$P$31)+CL($P$33,$T$33)+CL($T$37,$P$37)</f>
        <v>0</v>
      </c>
      <c r="E14" s="238">
        <f>$P$33-$T$33+$T$31-$P$31+$T$37-$P$37</f>
        <v>0</v>
      </c>
      <c r="F14" s="37"/>
      <c r="G14" s="37"/>
      <c r="H14" s="70" t="s">
        <v>102</v>
      </c>
      <c r="I14" s="710">
        <f>ACCUEIL!$H$25</f>
        <v>14</v>
      </c>
      <c r="J14" s="91">
        <f>CL($D$27,$H$27)+CL($H$32,$D$32)+CL($H$35,$D$35)</f>
        <v>0</v>
      </c>
      <c r="K14" s="238">
        <f>$D$27-$H$27+$H$32-$D$32+$H$35-$D$35</f>
        <v>0</v>
      </c>
      <c r="L14" s="24"/>
      <c r="M14" s="136"/>
      <c r="N14" s="70" t="s">
        <v>107</v>
      </c>
      <c r="O14" s="710">
        <f>ACCUEIL!$H$29</f>
        <v>23</v>
      </c>
      <c r="P14" s="91">
        <f>CL($T$32,$P$32)+CL($T$38,$P$38)+CL($P$35,$T$35)</f>
        <v>0</v>
      </c>
      <c r="Q14" s="238">
        <f>$P$35-$T$35+$T$38-$P$38+$T$32-$P$32</f>
        <v>0</v>
      </c>
      <c r="R14" s="37"/>
      <c r="S14" s="37"/>
      <c r="T14" s="37"/>
      <c r="U14" s="76"/>
      <c r="V14" s="76"/>
    </row>
    <row r="15" spans="2:23">
      <c r="B15" s="37"/>
      <c r="C15" s="72"/>
      <c r="D15" s="28"/>
      <c r="E15" s="139"/>
      <c r="F15" s="37"/>
      <c r="G15" s="37"/>
      <c r="H15" s="37"/>
      <c r="I15" s="72"/>
      <c r="J15" s="28"/>
      <c r="K15" s="139"/>
      <c r="L15" s="24"/>
      <c r="M15" s="136"/>
      <c r="N15" s="37"/>
      <c r="O15" s="72"/>
      <c r="P15" s="28"/>
      <c r="Q15" s="139"/>
      <c r="R15" s="37"/>
      <c r="S15" s="37"/>
      <c r="T15" s="37"/>
      <c r="V15" s="76"/>
    </row>
    <row r="16" spans="2:23">
      <c r="B16" s="37"/>
      <c r="C16" s="423"/>
      <c r="D16" s="424"/>
      <c r="E16" s="425"/>
      <c r="F16" s="424"/>
      <c r="G16" s="424"/>
      <c r="H16" s="424"/>
      <c r="J16" s="424"/>
      <c r="K16" s="425"/>
      <c r="L16" s="426"/>
      <c r="M16" s="427"/>
      <c r="N16" s="424"/>
      <c r="P16" s="37"/>
      <c r="Q16" s="161"/>
      <c r="R16" s="37"/>
      <c r="S16" s="37"/>
      <c r="T16" s="37"/>
      <c r="V16" s="76"/>
    </row>
    <row r="17" spans="1:23">
      <c r="A17" s="123"/>
      <c r="B17" s="180"/>
      <c r="C17" s="181"/>
      <c r="D17" s="180"/>
      <c r="E17" s="180"/>
      <c r="F17" s="180"/>
      <c r="G17" s="180"/>
      <c r="H17" s="180"/>
      <c r="I17" s="181"/>
      <c r="J17" s="180"/>
      <c r="K17" s="237"/>
      <c r="L17" s="24"/>
      <c r="M17" s="141"/>
      <c r="N17" s="180"/>
      <c r="O17" s="181"/>
      <c r="P17" s="180"/>
      <c r="Q17" s="180"/>
      <c r="R17" s="180"/>
      <c r="S17" s="180"/>
      <c r="T17" s="180"/>
      <c r="U17" s="181"/>
      <c r="V17" s="181"/>
      <c r="W17" s="4"/>
    </row>
    <row r="18" spans="1:23" ht="15.75">
      <c r="A18" s="10"/>
      <c r="B18" s="249"/>
      <c r="D18" s="156"/>
      <c r="E18" s="156"/>
      <c r="F18" s="616" t="str">
        <f>ACCUEIL!$D$6</f>
        <v>san siro</v>
      </c>
      <c r="G18" s="249"/>
      <c r="H18" s="249"/>
      <c r="I18" s="159"/>
      <c r="J18" s="249"/>
      <c r="K18" s="9"/>
      <c r="L18" s="171" t="s">
        <v>12</v>
      </c>
      <c r="M18" s="142"/>
      <c r="N18" s="249"/>
      <c r="P18" s="156"/>
      <c r="Q18" s="156"/>
      <c r="R18" s="616" t="str">
        <f>ACCUEIL!$D$7</f>
        <v>TERRAIN 2</v>
      </c>
      <c r="S18" s="249"/>
      <c r="T18" s="156"/>
      <c r="U18" s="159"/>
      <c r="V18" s="76"/>
      <c r="W18" s="9"/>
    </row>
    <row r="19" spans="1:23" ht="18.75" customHeight="1">
      <c r="A19" s="10"/>
      <c r="B19" s="70" t="s">
        <v>3</v>
      </c>
      <c r="C19" s="47">
        <f>C5</f>
        <v>27</v>
      </c>
      <c r="D19" s="740"/>
      <c r="E19" s="143"/>
      <c r="F19" s="608" t="s">
        <v>13</v>
      </c>
      <c r="G19" s="143"/>
      <c r="H19" s="740"/>
      <c r="I19" s="47" t="str">
        <f>C6</f>
        <v>7</v>
      </c>
      <c r="J19" s="70" t="s">
        <v>4</v>
      </c>
      <c r="K19" s="145"/>
      <c r="L19" s="766">
        <f>ACCUEIL!$B$6</f>
        <v>1.375</v>
      </c>
      <c r="M19" s="142"/>
      <c r="N19" s="70" t="s">
        <v>18</v>
      </c>
      <c r="O19" s="47">
        <f>O5</f>
        <v>25</v>
      </c>
      <c r="P19" s="740"/>
      <c r="Q19" s="146"/>
      <c r="R19" s="608" t="s">
        <v>13</v>
      </c>
      <c r="S19" s="146"/>
      <c r="T19" s="740"/>
      <c r="U19" s="47">
        <f>O6</f>
        <v>28</v>
      </c>
      <c r="V19" s="70" t="s">
        <v>19</v>
      </c>
      <c r="W19" s="9"/>
    </row>
    <row r="20" spans="1:23" ht="18.75" customHeight="1">
      <c r="A20" s="10"/>
      <c r="B20" s="70" t="s">
        <v>6</v>
      </c>
      <c r="C20" s="47">
        <f>C8</f>
        <v>18</v>
      </c>
      <c r="D20" s="740"/>
      <c r="E20" s="143"/>
      <c r="F20" s="144" t="s">
        <v>13</v>
      </c>
      <c r="G20" s="143"/>
      <c r="H20" s="740"/>
      <c r="I20" s="47">
        <f>C7</f>
        <v>20</v>
      </c>
      <c r="J20" s="70" t="s">
        <v>5</v>
      </c>
      <c r="K20" s="145"/>
      <c r="L20" s="761">
        <f>L19+ACCUEIL!$B$7</f>
        <v>1.3888888888888899</v>
      </c>
      <c r="M20" s="142"/>
      <c r="N20" s="70" t="s">
        <v>40</v>
      </c>
      <c r="O20" s="47" t="str">
        <f>O8</f>
        <v>5</v>
      </c>
      <c r="P20" s="740"/>
      <c r="Q20" s="146"/>
      <c r="R20" s="144" t="s">
        <v>13</v>
      </c>
      <c r="S20" s="146"/>
      <c r="T20" s="740"/>
      <c r="U20" s="47">
        <f>O7</f>
        <v>0</v>
      </c>
      <c r="V20" s="70" t="s">
        <v>39</v>
      </c>
      <c r="W20" s="9"/>
    </row>
    <row r="21" spans="1:23" ht="18.75" customHeight="1">
      <c r="A21" s="10"/>
      <c r="B21" s="70" t="s">
        <v>87</v>
      </c>
      <c r="C21" s="47">
        <f>I11</f>
        <v>17</v>
      </c>
      <c r="D21" s="740"/>
      <c r="E21" s="143"/>
      <c r="F21" s="144" t="s">
        <v>13</v>
      </c>
      <c r="G21" s="143"/>
      <c r="H21" s="740"/>
      <c r="I21" s="47">
        <f>I12</f>
        <v>19</v>
      </c>
      <c r="J21" s="70" t="s">
        <v>88</v>
      </c>
      <c r="K21" s="145"/>
      <c r="L21" s="761">
        <f>L20+ACCUEIL!$B$7</f>
        <v>1.4027777777777799</v>
      </c>
      <c r="M21" s="142"/>
      <c r="N21" s="70" t="s">
        <v>104</v>
      </c>
      <c r="O21" s="47" t="str">
        <f>O11</f>
        <v>9</v>
      </c>
      <c r="P21" s="740"/>
      <c r="Q21" s="146"/>
      <c r="R21" s="144" t="s">
        <v>13</v>
      </c>
      <c r="S21" s="146"/>
      <c r="T21" s="740"/>
      <c r="U21" s="47">
        <f>O12</f>
        <v>3</v>
      </c>
      <c r="V21" s="70" t="s">
        <v>105</v>
      </c>
      <c r="W21" s="9"/>
    </row>
    <row r="22" spans="1:23" ht="18.75" customHeight="1">
      <c r="A22" s="10"/>
      <c r="B22" s="70" t="s">
        <v>5</v>
      </c>
      <c r="C22" s="47">
        <f>C7</f>
        <v>20</v>
      </c>
      <c r="D22" s="740"/>
      <c r="E22" s="143"/>
      <c r="F22" s="144" t="s">
        <v>13</v>
      </c>
      <c r="G22" s="143"/>
      <c r="H22" s="740"/>
      <c r="I22" s="47">
        <f>C5</f>
        <v>27</v>
      </c>
      <c r="J22" s="70" t="s">
        <v>3</v>
      </c>
      <c r="K22" s="145"/>
      <c r="L22" s="761">
        <f>L21+ACCUEIL!$B$7</f>
        <v>1.4166666666666701</v>
      </c>
      <c r="M22" s="142"/>
      <c r="N22" s="70" t="s">
        <v>39</v>
      </c>
      <c r="O22" s="47">
        <f>O7</f>
        <v>0</v>
      </c>
      <c r="P22" s="740"/>
      <c r="Q22" s="146"/>
      <c r="R22" s="144" t="s">
        <v>13</v>
      </c>
      <c r="S22" s="146"/>
      <c r="T22" s="740"/>
      <c r="U22" s="47">
        <f>O5</f>
        <v>25</v>
      </c>
      <c r="V22" s="70" t="s">
        <v>18</v>
      </c>
      <c r="W22" s="9"/>
    </row>
    <row r="23" spans="1:23" ht="18.75" customHeight="1">
      <c r="A23" s="10"/>
      <c r="B23" s="70" t="s">
        <v>6</v>
      </c>
      <c r="C23" s="47">
        <f>C8</f>
        <v>18</v>
      </c>
      <c r="D23" s="740"/>
      <c r="E23" s="143"/>
      <c r="F23" s="144" t="s">
        <v>13</v>
      </c>
      <c r="G23" s="143"/>
      <c r="H23" s="740"/>
      <c r="I23" s="47" t="str">
        <f>C6</f>
        <v>7</v>
      </c>
      <c r="J23" s="70" t="s">
        <v>4</v>
      </c>
      <c r="K23" s="145"/>
      <c r="L23" s="761">
        <f>L22+ACCUEIL!$B$7</f>
        <v>1.43055555555556</v>
      </c>
      <c r="M23" s="142"/>
      <c r="N23" s="70" t="s">
        <v>40</v>
      </c>
      <c r="O23" s="47" t="str">
        <f>O8</f>
        <v>5</v>
      </c>
      <c r="P23" s="740"/>
      <c r="Q23" s="146"/>
      <c r="R23" s="144" t="s">
        <v>13</v>
      </c>
      <c r="S23" s="146"/>
      <c r="T23" s="740"/>
      <c r="U23" s="47">
        <f>O6</f>
        <v>28</v>
      </c>
      <c r="V23" s="70" t="s">
        <v>19</v>
      </c>
      <c r="W23" s="147"/>
    </row>
    <row r="24" spans="1:23" ht="18.75" customHeight="1">
      <c r="A24" s="10"/>
      <c r="B24" s="70" t="s">
        <v>88</v>
      </c>
      <c r="C24" s="47">
        <f>I12</f>
        <v>19</v>
      </c>
      <c r="D24" s="740"/>
      <c r="E24" s="143"/>
      <c r="F24" s="144" t="s">
        <v>13</v>
      </c>
      <c r="G24" s="143"/>
      <c r="H24" s="740"/>
      <c r="I24" s="47" t="str">
        <f>I13</f>
        <v>6</v>
      </c>
      <c r="J24" s="70" t="s">
        <v>89</v>
      </c>
      <c r="K24" s="9"/>
      <c r="L24" s="761">
        <f>L23+ACCUEIL!$B$7</f>
        <v>1.44444444444445</v>
      </c>
      <c r="M24" s="142"/>
      <c r="N24" s="70" t="s">
        <v>106</v>
      </c>
      <c r="O24" s="47">
        <f>O13</f>
        <v>22</v>
      </c>
      <c r="P24" s="740"/>
      <c r="Q24" s="146"/>
      <c r="R24" s="144" t="s">
        <v>13</v>
      </c>
      <c r="S24" s="146"/>
      <c r="T24" s="740"/>
      <c r="U24" s="47">
        <f>O12</f>
        <v>3</v>
      </c>
      <c r="V24" s="70" t="s">
        <v>105</v>
      </c>
      <c r="W24" s="51"/>
    </row>
    <row r="25" spans="1:23" ht="18.75" customHeight="1">
      <c r="A25" s="10"/>
      <c r="B25" s="70" t="s">
        <v>4</v>
      </c>
      <c r="C25" s="47" t="str">
        <f>C6</f>
        <v>7</v>
      </c>
      <c r="D25" s="740"/>
      <c r="E25" s="143"/>
      <c r="F25" s="144" t="s">
        <v>13</v>
      </c>
      <c r="G25" s="143"/>
      <c r="H25" s="740"/>
      <c r="I25" s="47">
        <f>C7</f>
        <v>20</v>
      </c>
      <c r="J25" s="70" t="s">
        <v>5</v>
      </c>
      <c r="K25" s="145"/>
      <c r="L25" s="761">
        <f>L24+ACCUEIL!$B$7</f>
        <v>1.4583333333333399</v>
      </c>
      <c r="M25" s="142"/>
      <c r="N25" s="70" t="s">
        <v>18</v>
      </c>
      <c r="O25" s="47">
        <f>O5</f>
        <v>25</v>
      </c>
      <c r="P25" s="740"/>
      <c r="Q25" s="146"/>
      <c r="R25" s="144" t="s">
        <v>13</v>
      </c>
      <c r="S25" s="146"/>
      <c r="T25" s="740"/>
      <c r="U25" s="47" t="str">
        <f>O8</f>
        <v>5</v>
      </c>
      <c r="V25" s="70" t="s">
        <v>40</v>
      </c>
      <c r="W25" s="9"/>
    </row>
    <row r="26" spans="1:23" ht="18.75" customHeight="1">
      <c r="A26" s="10"/>
      <c r="B26" s="70" t="s">
        <v>6</v>
      </c>
      <c r="C26" s="47">
        <f>C8</f>
        <v>18</v>
      </c>
      <c r="D26" s="740"/>
      <c r="E26" s="143"/>
      <c r="F26" s="144" t="s">
        <v>13</v>
      </c>
      <c r="G26" s="143"/>
      <c r="H26" s="740"/>
      <c r="I26" s="47">
        <f>C5</f>
        <v>27</v>
      </c>
      <c r="J26" s="70" t="s">
        <v>3</v>
      </c>
      <c r="K26" s="145"/>
      <c r="L26" s="761">
        <f>L25+ACCUEIL!$B$7</f>
        <v>1.4722222222222301</v>
      </c>
      <c r="M26" s="142"/>
      <c r="N26" s="70" t="s">
        <v>19</v>
      </c>
      <c r="O26" s="47">
        <f>O6</f>
        <v>28</v>
      </c>
      <c r="P26" s="740"/>
      <c r="Q26" s="146"/>
      <c r="R26" s="144" t="s">
        <v>13</v>
      </c>
      <c r="S26" s="146"/>
      <c r="T26" s="740"/>
      <c r="U26" s="47">
        <f>O7</f>
        <v>0</v>
      </c>
      <c r="V26" s="70" t="s">
        <v>39</v>
      </c>
      <c r="W26" s="9"/>
    </row>
    <row r="27" spans="1:23" ht="18.75" customHeight="1">
      <c r="A27" s="10"/>
      <c r="B27" s="70" t="s">
        <v>102</v>
      </c>
      <c r="C27" s="47">
        <f>I14</f>
        <v>14</v>
      </c>
      <c r="D27" s="740"/>
      <c r="E27" s="143"/>
      <c r="F27" s="144" t="s">
        <v>13</v>
      </c>
      <c r="G27" s="143"/>
      <c r="H27" s="740"/>
      <c r="I27" s="47">
        <f>I12</f>
        <v>19</v>
      </c>
      <c r="J27" s="70" t="s">
        <v>88</v>
      </c>
      <c r="K27" s="9"/>
      <c r="L27" s="761">
        <f>L26+ACCUEIL!$B$7</f>
        <v>1.48611111111112</v>
      </c>
      <c r="M27" s="142"/>
      <c r="N27" s="70" t="s">
        <v>104</v>
      </c>
      <c r="O27" s="47" t="str">
        <f>O11</f>
        <v>9</v>
      </c>
      <c r="P27" s="740"/>
      <c r="Q27" s="146"/>
      <c r="R27" s="144" t="s">
        <v>13</v>
      </c>
      <c r="S27" s="146"/>
      <c r="T27" s="740"/>
      <c r="U27" s="47">
        <f>O13</f>
        <v>22</v>
      </c>
      <c r="V27" s="70" t="s">
        <v>106</v>
      </c>
      <c r="W27" s="9"/>
    </row>
    <row r="28" spans="1:23">
      <c r="A28" s="10"/>
      <c r="K28" s="9"/>
      <c r="M28" s="10"/>
      <c r="W28" s="9"/>
    </row>
    <row r="29" spans="1:23" ht="15.75">
      <c r="A29" s="10"/>
      <c r="F29" s="616" t="str">
        <f>ACCUEIL!$D$8</f>
        <v>TERRAIN 3</v>
      </c>
      <c r="K29" s="9"/>
      <c r="L29" s="171" t="s">
        <v>12</v>
      </c>
      <c r="M29" s="10"/>
      <c r="R29" s="616" t="str">
        <f>ACCUEIL!$D$9</f>
        <v>TERRAIN 4</v>
      </c>
      <c r="W29" s="9"/>
    </row>
    <row r="30" spans="1:23" ht="18.75" customHeight="1">
      <c r="A30" s="10"/>
      <c r="B30" s="70" t="s">
        <v>7</v>
      </c>
      <c r="C30" s="47" t="str">
        <f>I5</f>
        <v>1</v>
      </c>
      <c r="D30" s="740"/>
      <c r="E30" s="143"/>
      <c r="F30" s="608" t="s">
        <v>13</v>
      </c>
      <c r="G30" s="143"/>
      <c r="H30" s="740"/>
      <c r="I30" s="47">
        <f>I6</f>
        <v>10</v>
      </c>
      <c r="J30" s="70" t="s">
        <v>8</v>
      </c>
      <c r="K30" s="9"/>
      <c r="L30" s="766">
        <f>ACCUEIL!$B$6</f>
        <v>1.375</v>
      </c>
      <c r="M30" s="10"/>
      <c r="N30" s="70" t="s">
        <v>58</v>
      </c>
      <c r="O30" s="47">
        <f>C11</f>
        <v>30</v>
      </c>
      <c r="P30" s="740"/>
      <c r="Q30" s="146"/>
      <c r="R30" s="608" t="s">
        <v>13</v>
      </c>
      <c r="S30" s="146"/>
      <c r="T30" s="740"/>
      <c r="U30" s="47">
        <f>C12</f>
        <v>0</v>
      </c>
      <c r="V30" s="70" t="s">
        <v>59</v>
      </c>
      <c r="W30" s="9"/>
    </row>
    <row r="31" spans="1:23" ht="18.75" customHeight="1">
      <c r="A31" s="10"/>
      <c r="B31" s="70" t="s">
        <v>10</v>
      </c>
      <c r="C31" s="47">
        <f>I8</f>
        <v>15</v>
      </c>
      <c r="D31" s="740"/>
      <c r="E31" s="143"/>
      <c r="F31" s="144" t="s">
        <v>13</v>
      </c>
      <c r="G31" s="143"/>
      <c r="H31" s="740"/>
      <c r="I31" s="47">
        <f>I7</f>
        <v>29</v>
      </c>
      <c r="J31" s="70" t="s">
        <v>9</v>
      </c>
      <c r="K31" s="9"/>
      <c r="L31" s="761">
        <f>L30+ACCUEIL!$B$7</f>
        <v>1.3888888888888899</v>
      </c>
      <c r="M31" s="10"/>
      <c r="N31" s="70" t="s">
        <v>70</v>
      </c>
      <c r="O31" s="47">
        <f>C13</f>
        <v>8</v>
      </c>
      <c r="P31" s="740"/>
      <c r="Q31" s="146"/>
      <c r="R31" s="144" t="s">
        <v>13</v>
      </c>
      <c r="S31" s="146"/>
      <c r="T31" s="740"/>
      <c r="U31" s="47" t="str">
        <f>C14</f>
        <v>2</v>
      </c>
      <c r="V31" s="70" t="s">
        <v>83</v>
      </c>
      <c r="W31" s="9"/>
    </row>
    <row r="32" spans="1:23" ht="18.75" customHeight="1">
      <c r="A32" s="10"/>
      <c r="B32" s="70" t="s">
        <v>89</v>
      </c>
      <c r="C32" s="47" t="str">
        <f>I13</f>
        <v>6</v>
      </c>
      <c r="D32" s="740"/>
      <c r="E32" s="143"/>
      <c r="F32" s="144" t="s">
        <v>13</v>
      </c>
      <c r="G32" s="143"/>
      <c r="H32" s="740"/>
      <c r="I32" s="47">
        <f>I14</f>
        <v>14</v>
      </c>
      <c r="J32" s="70" t="s">
        <v>102</v>
      </c>
      <c r="K32" s="9"/>
      <c r="L32" s="761">
        <f>L31+ACCUEIL!$B$7</f>
        <v>1.4027777777777799</v>
      </c>
      <c r="M32" s="10"/>
      <c r="N32" s="70" t="s">
        <v>106</v>
      </c>
      <c r="O32" s="47">
        <f>O13</f>
        <v>22</v>
      </c>
      <c r="P32" s="740"/>
      <c r="Q32" s="146"/>
      <c r="R32" s="144" t="s">
        <v>13</v>
      </c>
      <c r="S32" s="146"/>
      <c r="T32" s="740"/>
      <c r="U32" s="47">
        <f>O14</f>
        <v>23</v>
      </c>
      <c r="V32" s="70" t="s">
        <v>107</v>
      </c>
      <c r="W32" s="9"/>
    </row>
    <row r="33" spans="1:23" ht="18.75" customHeight="1">
      <c r="A33" s="10"/>
      <c r="B33" s="70" t="s">
        <v>9</v>
      </c>
      <c r="C33" s="47">
        <f>I7</f>
        <v>29</v>
      </c>
      <c r="D33" s="740"/>
      <c r="E33" s="143"/>
      <c r="F33" s="144" t="s">
        <v>13</v>
      </c>
      <c r="G33" s="143"/>
      <c r="H33" s="740"/>
      <c r="I33" s="47" t="str">
        <f>I5</f>
        <v>1</v>
      </c>
      <c r="J33" s="70" t="s">
        <v>7</v>
      </c>
      <c r="K33" s="9"/>
      <c r="L33" s="761">
        <f>L32+ACCUEIL!$B$7</f>
        <v>1.4166666666666701</v>
      </c>
      <c r="M33" s="10"/>
      <c r="N33" s="70" t="s">
        <v>83</v>
      </c>
      <c r="O33" s="47" t="str">
        <f>C14</f>
        <v>2</v>
      </c>
      <c r="P33" s="740"/>
      <c r="Q33" s="146"/>
      <c r="R33" s="144" t="s">
        <v>13</v>
      </c>
      <c r="S33" s="146"/>
      <c r="T33" s="740"/>
      <c r="U33" s="47">
        <f>C11</f>
        <v>30</v>
      </c>
      <c r="V33" s="70" t="s">
        <v>58</v>
      </c>
      <c r="W33" s="9"/>
    </row>
    <row r="34" spans="1:23" ht="18.75" customHeight="1">
      <c r="A34" s="10"/>
      <c r="B34" s="70" t="s">
        <v>10</v>
      </c>
      <c r="C34" s="47">
        <f>I8</f>
        <v>15</v>
      </c>
      <c r="D34" s="740"/>
      <c r="E34" s="143"/>
      <c r="F34" s="144" t="s">
        <v>13</v>
      </c>
      <c r="G34" s="143"/>
      <c r="H34" s="740"/>
      <c r="I34" s="47">
        <f>I6</f>
        <v>10</v>
      </c>
      <c r="J34" s="70" t="s">
        <v>8</v>
      </c>
      <c r="K34" s="9"/>
      <c r="L34" s="761">
        <f>L33+ACCUEIL!$B$7</f>
        <v>1.43055555555556</v>
      </c>
      <c r="M34" s="10"/>
      <c r="N34" s="70" t="s">
        <v>59</v>
      </c>
      <c r="O34" s="47">
        <f>C12</f>
        <v>0</v>
      </c>
      <c r="P34" s="740"/>
      <c r="Q34" s="146"/>
      <c r="R34" s="144" t="s">
        <v>13</v>
      </c>
      <c r="S34" s="146"/>
      <c r="T34" s="740"/>
      <c r="U34" s="47">
        <f>C13</f>
        <v>8</v>
      </c>
      <c r="V34" s="70" t="s">
        <v>70</v>
      </c>
      <c r="W34" s="9"/>
    </row>
    <row r="35" spans="1:23" ht="18.75" customHeight="1">
      <c r="A35" s="10"/>
      <c r="B35" s="70" t="s">
        <v>87</v>
      </c>
      <c r="C35" s="47">
        <f>I11</f>
        <v>17</v>
      </c>
      <c r="D35" s="740"/>
      <c r="E35" s="143"/>
      <c r="F35" s="144" t="s">
        <v>13</v>
      </c>
      <c r="G35" s="143"/>
      <c r="H35" s="740"/>
      <c r="I35" s="47">
        <f>I14</f>
        <v>14</v>
      </c>
      <c r="J35" s="70" t="s">
        <v>102</v>
      </c>
      <c r="K35" s="9"/>
      <c r="L35" s="761">
        <f>L34+ACCUEIL!$B$7</f>
        <v>1.44444444444445</v>
      </c>
      <c r="M35" s="10"/>
      <c r="N35" s="70" t="s">
        <v>107</v>
      </c>
      <c r="O35" s="47">
        <f>O14</f>
        <v>23</v>
      </c>
      <c r="P35" s="740"/>
      <c r="Q35" s="146"/>
      <c r="R35" s="144" t="s">
        <v>13</v>
      </c>
      <c r="S35" s="146"/>
      <c r="T35" s="740"/>
      <c r="U35" s="47" t="str">
        <f>O11</f>
        <v>9</v>
      </c>
      <c r="V35" s="70" t="s">
        <v>104</v>
      </c>
      <c r="W35" s="9"/>
    </row>
    <row r="36" spans="1:23" ht="18.75" customHeight="1">
      <c r="A36" s="10"/>
      <c r="B36" s="70" t="s">
        <v>8</v>
      </c>
      <c r="C36" s="47">
        <f>I6</f>
        <v>10</v>
      </c>
      <c r="D36" s="740"/>
      <c r="E36" s="143"/>
      <c r="F36" s="144" t="s">
        <v>13</v>
      </c>
      <c r="G36" s="143"/>
      <c r="H36" s="740"/>
      <c r="I36" s="47">
        <f>I7</f>
        <v>29</v>
      </c>
      <c r="J36" s="70" t="s">
        <v>9</v>
      </c>
      <c r="K36" s="9"/>
      <c r="L36" s="761">
        <f>L35+ACCUEIL!$B$7</f>
        <v>1.4583333333333399</v>
      </c>
      <c r="M36" s="10"/>
      <c r="N36" s="70" t="s">
        <v>58</v>
      </c>
      <c r="O36" s="47">
        <f>C11</f>
        <v>30</v>
      </c>
      <c r="P36" s="740"/>
      <c r="Q36" s="146"/>
      <c r="R36" s="144" t="s">
        <v>13</v>
      </c>
      <c r="S36" s="146"/>
      <c r="T36" s="740"/>
      <c r="U36" s="47">
        <f>C13</f>
        <v>8</v>
      </c>
      <c r="V36" s="70" t="s">
        <v>70</v>
      </c>
      <c r="W36" s="9"/>
    </row>
    <row r="37" spans="1:23" ht="18.75" customHeight="1">
      <c r="A37" s="10"/>
      <c r="B37" s="70" t="s">
        <v>7</v>
      </c>
      <c r="C37" s="47" t="str">
        <f>I5</f>
        <v>1</v>
      </c>
      <c r="D37" s="740"/>
      <c r="E37" s="143"/>
      <c r="F37" s="144" t="s">
        <v>13</v>
      </c>
      <c r="G37" s="143"/>
      <c r="H37" s="740"/>
      <c r="I37" s="47">
        <f>I8</f>
        <v>15</v>
      </c>
      <c r="J37" s="70" t="s">
        <v>10</v>
      </c>
      <c r="K37" s="9"/>
      <c r="L37" s="761">
        <f>L36+ACCUEIL!$B$7</f>
        <v>1.4722222222222301</v>
      </c>
      <c r="M37" s="10"/>
      <c r="N37" s="70" t="s">
        <v>59</v>
      </c>
      <c r="O37" s="47">
        <f>C12</f>
        <v>0</v>
      </c>
      <c r="P37" s="740"/>
      <c r="Q37" s="146"/>
      <c r="R37" s="144" t="s">
        <v>13</v>
      </c>
      <c r="S37" s="146"/>
      <c r="T37" s="740"/>
      <c r="U37" s="47" t="str">
        <f>C14</f>
        <v>2</v>
      </c>
      <c r="V37" s="70" t="s">
        <v>83</v>
      </c>
      <c r="W37" s="9"/>
    </row>
    <row r="38" spans="1:23" ht="18.75" customHeight="1">
      <c r="A38" s="10"/>
      <c r="B38" s="70" t="s">
        <v>87</v>
      </c>
      <c r="C38" s="47">
        <f>I11</f>
        <v>17</v>
      </c>
      <c r="D38" s="740"/>
      <c r="E38" s="143"/>
      <c r="F38" s="144" t="s">
        <v>13</v>
      </c>
      <c r="G38" s="143"/>
      <c r="H38" s="740"/>
      <c r="I38" s="47" t="str">
        <f>I13</f>
        <v>6</v>
      </c>
      <c r="J38" s="70" t="s">
        <v>89</v>
      </c>
      <c r="K38" s="9"/>
      <c r="L38" s="761">
        <f>L37+ACCUEIL!$B$7</f>
        <v>1.48611111111112</v>
      </c>
      <c r="M38" s="10"/>
      <c r="N38" s="70" t="s">
        <v>105</v>
      </c>
      <c r="O38" s="47">
        <f>O12</f>
        <v>3</v>
      </c>
      <c r="P38" s="740"/>
      <c r="Q38" s="146"/>
      <c r="R38" s="144" t="s">
        <v>13</v>
      </c>
      <c r="S38" s="146"/>
      <c r="T38" s="740"/>
      <c r="U38" s="47">
        <f>O14</f>
        <v>23</v>
      </c>
      <c r="V38" s="70" t="s">
        <v>107</v>
      </c>
      <c r="W38" s="9"/>
    </row>
    <row r="39" spans="1:23">
      <c r="A39" s="120"/>
      <c r="B39" s="148"/>
      <c r="C39" s="19"/>
      <c r="D39" s="19"/>
      <c r="E39" s="19"/>
      <c r="F39" s="19"/>
      <c r="G39" s="19"/>
      <c r="H39" s="19"/>
      <c r="I39" s="19"/>
      <c r="J39" s="148"/>
      <c r="K39" s="22"/>
      <c r="M39" s="120"/>
      <c r="N39" s="148"/>
      <c r="O39" s="19"/>
      <c r="P39" s="19"/>
      <c r="Q39" s="19"/>
      <c r="R39" s="19"/>
      <c r="S39" s="19"/>
      <c r="T39" s="19"/>
      <c r="U39" s="19"/>
      <c r="V39" s="148"/>
      <c r="W39" s="22"/>
    </row>
    <row r="42" spans="1:23">
      <c r="A42" s="123"/>
      <c r="B42" s="180"/>
      <c r="C42" s="3"/>
      <c r="D42" s="140"/>
      <c r="E42" s="140"/>
      <c r="F42" s="140"/>
      <c r="G42" s="140"/>
      <c r="H42" s="140"/>
      <c r="I42" s="3"/>
      <c r="J42" s="180"/>
      <c r="K42" s="3"/>
      <c r="L42" s="45"/>
      <c r="M42" s="264"/>
      <c r="N42" s="180"/>
      <c r="O42" s="3"/>
      <c r="P42" s="140"/>
      <c r="Q42" s="140"/>
      <c r="R42" s="140"/>
      <c r="S42" s="140"/>
      <c r="T42" s="140"/>
      <c r="U42" s="3"/>
      <c r="V42" s="181"/>
      <c r="W42" s="4"/>
    </row>
    <row r="43" spans="1:23" ht="34.5">
      <c r="A43" s="10"/>
      <c r="B43" s="135"/>
      <c r="C43" s="157" t="str">
        <f>C4</f>
        <v>POULE 1</v>
      </c>
      <c r="D43" s="417" t="s">
        <v>0</v>
      </c>
      <c r="E43" s="418" t="s">
        <v>1</v>
      </c>
      <c r="F43" s="156"/>
      <c r="G43" s="156"/>
      <c r="H43" s="68"/>
      <c r="I43" s="157" t="str">
        <f>I4</f>
        <v>POULE 2</v>
      </c>
      <c r="J43" s="417" t="s">
        <v>0</v>
      </c>
      <c r="K43" s="418" t="s">
        <v>1</v>
      </c>
      <c r="L43" s="159"/>
      <c r="N43" s="135"/>
      <c r="O43" s="157" t="str">
        <f>O4</f>
        <v>POULE 3</v>
      </c>
      <c r="P43" s="417" t="s">
        <v>0</v>
      </c>
      <c r="Q43" s="418" t="s">
        <v>1</v>
      </c>
      <c r="R43" s="156"/>
      <c r="S43" s="156"/>
      <c r="T43" s="352"/>
      <c r="U43" s="429" t="s">
        <v>41</v>
      </c>
      <c r="W43" s="9"/>
    </row>
    <row r="44" spans="1:23">
      <c r="A44" s="10"/>
      <c r="B44" s="70">
        <v>1</v>
      </c>
      <c r="C44" s="711"/>
      <c r="D44" s="637"/>
      <c r="E44" s="545"/>
      <c r="F44" s="156"/>
      <c r="G44" s="156"/>
      <c r="H44" s="130">
        <v>1</v>
      </c>
      <c r="I44" s="711"/>
      <c r="J44" s="637"/>
      <c r="K44" s="545"/>
      <c r="L44" s="159"/>
      <c r="N44" s="70">
        <v>1</v>
      </c>
      <c r="O44" s="711"/>
      <c r="P44" s="637"/>
      <c r="Q44" s="545"/>
      <c r="R44" s="156"/>
      <c r="S44" s="156"/>
      <c r="T44" s="261"/>
      <c r="U44" s="431" t="s">
        <v>42</v>
      </c>
      <c r="W44" s="9"/>
    </row>
    <row r="45" spans="1:23">
      <c r="A45" s="10"/>
      <c r="B45" s="70">
        <v>2</v>
      </c>
      <c r="C45" s="711"/>
      <c r="D45" s="637"/>
      <c r="E45" s="545"/>
      <c r="F45" s="156"/>
      <c r="G45" s="156"/>
      <c r="H45" s="130">
        <v>2</v>
      </c>
      <c r="I45" s="711"/>
      <c r="J45" s="637"/>
      <c r="K45" s="545"/>
      <c r="L45" s="159"/>
      <c r="N45" s="70">
        <v>2</v>
      </c>
      <c r="O45" s="711"/>
      <c r="P45" s="637"/>
      <c r="Q45" s="545"/>
      <c r="R45" s="156"/>
      <c r="S45" s="156"/>
      <c r="T45" s="162" t="s">
        <v>20</v>
      </c>
      <c r="U45" s="35" t="s">
        <v>20</v>
      </c>
      <c r="W45" s="9"/>
    </row>
    <row r="46" spans="1:23">
      <c r="A46" s="10"/>
      <c r="B46" s="70">
        <v>3</v>
      </c>
      <c r="C46" s="711"/>
      <c r="D46" s="637"/>
      <c r="E46" s="545"/>
      <c r="F46" s="156"/>
      <c r="G46" s="156"/>
      <c r="H46" s="130">
        <v>3</v>
      </c>
      <c r="I46" s="711"/>
      <c r="J46" s="637"/>
      <c r="K46" s="545"/>
      <c r="L46" s="159"/>
      <c r="N46" s="70">
        <v>3</v>
      </c>
      <c r="O46" s="711"/>
      <c r="P46" s="637"/>
      <c r="Q46" s="545"/>
      <c r="R46" s="156"/>
      <c r="S46" s="156"/>
      <c r="T46" s="162" t="s">
        <v>21</v>
      </c>
      <c r="U46" s="35" t="s">
        <v>21</v>
      </c>
      <c r="W46" s="9"/>
    </row>
    <row r="47" spans="1:23">
      <c r="A47" s="10"/>
      <c r="B47" s="70">
        <v>4</v>
      </c>
      <c r="C47" s="711"/>
      <c r="D47" s="637"/>
      <c r="E47" s="545"/>
      <c r="F47" s="156"/>
      <c r="G47" s="156"/>
      <c r="H47" s="130">
        <v>4</v>
      </c>
      <c r="I47" s="711"/>
      <c r="J47" s="637"/>
      <c r="K47" s="545"/>
      <c r="L47" s="159"/>
      <c r="N47" s="70">
        <v>4</v>
      </c>
      <c r="O47" s="711"/>
      <c r="P47" s="637"/>
      <c r="Q47" s="545"/>
      <c r="R47" s="156"/>
      <c r="S47" s="156"/>
      <c r="T47" s="162" t="s">
        <v>22</v>
      </c>
      <c r="U47" s="35" t="s">
        <v>22</v>
      </c>
      <c r="W47" s="9"/>
    </row>
    <row r="48" spans="1:23">
      <c r="A48" s="10"/>
      <c r="B48" s="37"/>
      <c r="C48" s="95"/>
      <c r="D48" s="163"/>
      <c r="E48" s="164"/>
      <c r="F48" s="156"/>
      <c r="G48" s="156"/>
      <c r="H48" s="118"/>
      <c r="I48" s="95"/>
      <c r="J48" s="39"/>
      <c r="K48" s="657"/>
      <c r="L48" s="159"/>
      <c r="N48" s="37"/>
      <c r="O48" s="95"/>
      <c r="P48" s="163"/>
      <c r="Q48" s="164"/>
      <c r="R48" s="156"/>
      <c r="S48" s="156"/>
      <c r="T48" s="162" t="s">
        <v>23</v>
      </c>
      <c r="U48" s="35" t="s">
        <v>23</v>
      </c>
      <c r="W48" s="9"/>
    </row>
    <row r="49" spans="1:35">
      <c r="A49" s="10"/>
      <c r="B49" s="249"/>
      <c r="D49" s="156"/>
      <c r="E49" s="351"/>
      <c r="F49" s="156"/>
      <c r="G49" s="156"/>
      <c r="H49" s="156"/>
      <c r="J49" s="249"/>
      <c r="K49" s="170"/>
      <c r="L49" s="24"/>
      <c r="M49" s="136"/>
      <c r="N49" s="249"/>
      <c r="P49" s="156"/>
      <c r="Q49" s="351"/>
      <c r="R49" s="156"/>
      <c r="S49" s="156"/>
      <c r="T49" s="162" t="s">
        <v>24</v>
      </c>
      <c r="U49" s="35" t="s">
        <v>24</v>
      </c>
      <c r="W49" s="9"/>
    </row>
    <row r="50" spans="1:35" ht="34.5">
      <c r="A50" s="10"/>
      <c r="B50" s="135"/>
      <c r="C50" s="157" t="str">
        <f>C10</f>
        <v>POULE 4</v>
      </c>
      <c r="D50" s="417" t="s">
        <v>0</v>
      </c>
      <c r="E50" s="418" t="s">
        <v>1</v>
      </c>
      <c r="F50" s="156"/>
      <c r="G50" s="156"/>
      <c r="H50" s="68"/>
      <c r="I50" s="157" t="str">
        <f>I10</f>
        <v>POULE 5</v>
      </c>
      <c r="J50" s="417" t="s">
        <v>0</v>
      </c>
      <c r="K50" s="418" t="s">
        <v>1</v>
      </c>
      <c r="L50" s="159"/>
      <c r="N50" s="135"/>
      <c r="O50" s="157" t="str">
        <f>O10</f>
        <v>POULE 6</v>
      </c>
      <c r="P50" s="417" t="s">
        <v>0</v>
      </c>
      <c r="Q50" s="418" t="s">
        <v>1</v>
      </c>
      <c r="R50" s="156"/>
      <c r="S50" s="156"/>
      <c r="T50" s="162" t="s">
        <v>25</v>
      </c>
      <c r="U50" s="35" t="s">
        <v>25</v>
      </c>
      <c r="W50" s="9"/>
    </row>
    <row r="51" spans="1:35">
      <c r="A51" s="10"/>
      <c r="B51" s="70">
        <v>1</v>
      </c>
      <c r="C51" s="711"/>
      <c r="D51" s="637"/>
      <c r="E51" s="545"/>
      <c r="F51" s="156"/>
      <c r="G51" s="156"/>
      <c r="H51" s="130">
        <v>1</v>
      </c>
      <c r="I51" s="711"/>
      <c r="J51" s="637"/>
      <c r="K51" s="545"/>
      <c r="L51" s="159"/>
      <c r="N51" s="70">
        <v>1</v>
      </c>
      <c r="O51" s="711"/>
      <c r="P51" s="637"/>
      <c r="Q51" s="545"/>
      <c r="R51" s="156"/>
      <c r="S51" s="156"/>
      <c r="T51" s="162" t="s">
        <v>26</v>
      </c>
      <c r="U51" s="35" t="s">
        <v>26</v>
      </c>
      <c r="W51" s="9"/>
    </row>
    <row r="52" spans="1:35">
      <c r="A52" s="10"/>
      <c r="B52" s="70">
        <v>2</v>
      </c>
      <c r="C52" s="711"/>
      <c r="D52" s="637"/>
      <c r="E52" s="545"/>
      <c r="F52" s="156"/>
      <c r="G52" s="156"/>
      <c r="H52" s="130">
        <v>2</v>
      </c>
      <c r="I52" s="711"/>
      <c r="J52" s="637"/>
      <c r="K52" s="545"/>
      <c r="L52" s="159"/>
      <c r="N52" s="70">
        <v>2</v>
      </c>
      <c r="O52" s="711"/>
      <c r="P52" s="637"/>
      <c r="Q52" s="545"/>
      <c r="R52" s="156"/>
      <c r="S52" s="156"/>
      <c r="T52" s="162" t="s">
        <v>27</v>
      </c>
      <c r="U52" s="35" t="s">
        <v>27</v>
      </c>
      <c r="W52" s="9"/>
    </row>
    <row r="53" spans="1:35">
      <c r="A53" s="10"/>
      <c r="B53" s="70">
        <v>3</v>
      </c>
      <c r="C53" s="711"/>
      <c r="D53" s="637"/>
      <c r="E53" s="545"/>
      <c r="F53" s="156"/>
      <c r="G53" s="156"/>
      <c r="H53" s="130">
        <v>3</v>
      </c>
      <c r="I53" s="711"/>
      <c r="J53" s="637"/>
      <c r="K53" s="545"/>
      <c r="L53" s="159"/>
      <c r="N53" s="70">
        <v>3</v>
      </c>
      <c r="O53" s="711"/>
      <c r="P53" s="637"/>
      <c r="Q53" s="545"/>
      <c r="R53" s="156"/>
      <c r="S53" s="156"/>
      <c r="W53" s="9"/>
    </row>
    <row r="54" spans="1:35">
      <c r="A54" s="10"/>
      <c r="B54" s="70">
        <v>4</v>
      </c>
      <c r="C54" s="711"/>
      <c r="D54" s="637"/>
      <c r="E54" s="545"/>
      <c r="F54" s="156"/>
      <c r="G54" s="156"/>
      <c r="H54" s="130">
        <v>4</v>
      </c>
      <c r="I54" s="711"/>
      <c r="J54" s="637"/>
      <c r="K54" s="545"/>
      <c r="L54" s="159"/>
      <c r="N54" s="70">
        <v>4</v>
      </c>
      <c r="O54" s="711"/>
      <c r="P54" s="637"/>
      <c r="Q54" s="545"/>
      <c r="R54" s="156"/>
      <c r="S54" s="156"/>
      <c r="T54" s="118"/>
      <c r="U54" s="93"/>
      <c r="W54" s="9"/>
    </row>
    <row r="55" spans="1:35">
      <c r="A55" s="120"/>
      <c r="B55" s="20"/>
      <c r="C55" s="232"/>
      <c r="D55" s="658"/>
      <c r="E55" s="659"/>
      <c r="F55" s="21"/>
      <c r="G55" s="21"/>
      <c r="H55" s="21"/>
      <c r="I55" s="232"/>
      <c r="J55" s="660"/>
      <c r="K55" s="661"/>
      <c r="L55" s="148"/>
      <c r="M55" s="19"/>
      <c r="N55" s="20"/>
      <c r="O55" s="232"/>
      <c r="P55" s="658"/>
      <c r="Q55" s="659"/>
      <c r="R55" s="21"/>
      <c r="S55" s="21"/>
      <c r="T55" s="21"/>
      <c r="U55" s="19"/>
      <c r="V55" s="148"/>
      <c r="W55" s="22"/>
    </row>
    <row r="56" spans="1:35">
      <c r="A56" s="123"/>
      <c r="B56" s="180"/>
      <c r="C56" s="3"/>
      <c r="D56" s="140"/>
      <c r="E56" s="140"/>
      <c r="F56" s="140"/>
      <c r="G56" s="140"/>
      <c r="H56" s="140"/>
      <c r="I56" s="3"/>
      <c r="J56" s="180"/>
      <c r="K56" s="3"/>
      <c r="L56" s="45"/>
      <c r="M56" s="264"/>
      <c r="N56" s="180"/>
      <c r="O56" s="3"/>
      <c r="P56" s="140"/>
      <c r="Q56" s="140"/>
      <c r="R56" s="140"/>
      <c r="S56" s="140"/>
      <c r="T56" s="140"/>
      <c r="U56" s="3"/>
      <c r="V56" s="181"/>
      <c r="W56" s="3"/>
    </row>
    <row r="57" spans="1:35">
      <c r="A57" s="10"/>
      <c r="B57" s="37"/>
      <c r="C57" s="93"/>
      <c r="D57" s="118"/>
      <c r="E57" s="93"/>
      <c r="F57" s="156"/>
      <c r="G57" s="156"/>
      <c r="H57" s="118"/>
      <c r="I57" s="93"/>
      <c r="J57" s="37"/>
      <c r="K57" s="118"/>
      <c r="L57" s="171" t="s">
        <v>43</v>
      </c>
      <c r="M57" s="24"/>
      <c r="N57" s="37"/>
      <c r="O57" s="76"/>
      <c r="R57" s="156"/>
      <c r="S57" s="156"/>
      <c r="T57" s="156"/>
    </row>
    <row r="58" spans="1:35" ht="34.5">
      <c r="A58" s="10"/>
      <c r="B58" s="135"/>
      <c r="C58" s="69" t="s">
        <v>15</v>
      </c>
      <c r="D58" s="417" t="s">
        <v>0</v>
      </c>
      <c r="E58" s="418" t="s">
        <v>1</v>
      </c>
      <c r="F58" s="156"/>
      <c r="G58" s="156"/>
      <c r="H58" s="135" t="s">
        <v>16</v>
      </c>
      <c r="I58" s="69" t="s">
        <v>17</v>
      </c>
      <c r="J58" s="417" t="s">
        <v>0</v>
      </c>
      <c r="K58" s="418" t="s">
        <v>1</v>
      </c>
      <c r="L58" s="24"/>
      <c r="M58" s="24"/>
      <c r="N58" s="135"/>
      <c r="O58" s="69" t="s">
        <v>57</v>
      </c>
      <c r="P58" s="417" t="s">
        <v>0</v>
      </c>
      <c r="Q58" s="418" t="s">
        <v>1</v>
      </c>
      <c r="S58" s="156"/>
      <c r="T58" s="135"/>
      <c r="U58" s="69" t="s">
        <v>82</v>
      </c>
      <c r="V58" s="417" t="s">
        <v>0</v>
      </c>
      <c r="W58" s="418" t="s">
        <v>1</v>
      </c>
    </row>
    <row r="59" spans="1:35">
      <c r="A59" s="10"/>
      <c r="B59" s="70" t="s">
        <v>3</v>
      </c>
      <c r="C59" s="35" t="s">
        <v>3</v>
      </c>
      <c r="D59" s="174">
        <f>CL($D$70,$H$70)+CL($D$75,$H$75)+CL($D$77,$H$77)</f>
        <v>0</v>
      </c>
      <c r="E59" s="175">
        <f>$D$70-$H$70+$D$75-$H$75+$D$77-$H$77</f>
        <v>0</v>
      </c>
      <c r="F59" s="156"/>
      <c r="G59" s="156"/>
      <c r="H59" s="70" t="s">
        <v>7</v>
      </c>
      <c r="I59" s="35" t="s">
        <v>7</v>
      </c>
      <c r="J59" s="174">
        <f>CL($P$71,$T$71)+CL($D$76,$H$76)+CL($P$79,$T$79)</f>
        <v>0</v>
      </c>
      <c r="K59" s="175">
        <f>$P$71-$T$71+$D$76-$H$76+$P$79-$T$79</f>
        <v>0</v>
      </c>
      <c r="L59" s="24"/>
      <c r="M59" s="24"/>
      <c r="N59" s="70" t="s">
        <v>18</v>
      </c>
      <c r="O59" s="35" t="s">
        <v>18</v>
      </c>
      <c r="P59" s="174">
        <f>CL($D$89,$H$89)+CL($D$94,$H$94)+CL($D$99,$H$99)</f>
        <v>0</v>
      </c>
      <c r="Q59" s="175">
        <f>$D$89-$H$89+$D$94-$H$94+$D$99-$H$99</f>
        <v>0</v>
      </c>
      <c r="S59" s="156"/>
      <c r="T59" s="70" t="s">
        <v>58</v>
      </c>
      <c r="U59" s="35" t="s">
        <v>58</v>
      </c>
      <c r="V59" s="174">
        <f>CL($D$90,$H$90)+CL($D$95,$H$95)+CL($D$100,$H$100)</f>
        <v>0</v>
      </c>
      <c r="W59" s="175">
        <f>$D$90-$H$90+$D$95-$H$95+$D$100-$H$100</f>
        <v>0</v>
      </c>
      <c r="X59" s="35"/>
      <c r="Y59" s="655"/>
      <c r="Z59" s="656"/>
      <c r="AA59" s="35"/>
      <c r="AB59" s="655"/>
      <c r="AC59" s="656"/>
      <c r="AD59" s="35"/>
      <c r="AE59" s="655"/>
      <c r="AF59" s="656"/>
      <c r="AG59" s="35"/>
      <c r="AH59" s="655"/>
      <c r="AI59" s="656"/>
    </row>
    <row r="60" spans="1:35">
      <c r="A60" s="10"/>
      <c r="B60" s="70" t="s">
        <v>4</v>
      </c>
      <c r="C60" s="35" t="s">
        <v>4</v>
      </c>
      <c r="D60" s="174">
        <f>CL($T$70,$P$70)+CL($P$77,$T$77)+CL($P$75,$T$75)</f>
        <v>0</v>
      </c>
      <c r="E60" s="175">
        <f>$H$70-$D$70+$P$75-$T$75+$P$77-$T$77</f>
        <v>0</v>
      </c>
      <c r="F60" s="156"/>
      <c r="G60" s="156"/>
      <c r="H60" s="70" t="s">
        <v>8</v>
      </c>
      <c r="I60" s="35" t="s">
        <v>8</v>
      </c>
      <c r="J60" s="174">
        <f>CL($T$71,$P$71)+CL($P$76,$T$76)+CL($D$79,$H$79)</f>
        <v>0</v>
      </c>
      <c r="K60" s="175">
        <f>$T$71-$P$71+$P$76-$T$76+$D$79-$H$79</f>
        <v>0</v>
      </c>
      <c r="L60" s="24"/>
      <c r="M60" s="24"/>
      <c r="N60" s="70" t="s">
        <v>19</v>
      </c>
      <c r="O60" s="35" t="s">
        <v>19</v>
      </c>
      <c r="P60" s="174">
        <f>CL($H$89,$D$89)+CL($P$94,$T$94)+CL($P$99,$T$99)</f>
        <v>0</v>
      </c>
      <c r="Q60" s="175">
        <f>$H$89-$D$89+$P$94-$T$94+$P$99-$T$99</f>
        <v>0</v>
      </c>
      <c r="S60" s="156"/>
      <c r="T60" s="70" t="s">
        <v>59</v>
      </c>
      <c r="U60" s="35" t="s">
        <v>59</v>
      </c>
      <c r="V60" s="174">
        <f>CL($H$90,$D$90)+CL($P$95,$T$95)+CL($P$100,$T$100)</f>
        <v>0</v>
      </c>
      <c r="W60" s="175">
        <f>$H$90-$D$90+$P$95-$T$95+$P$100-$T$100</f>
        <v>0</v>
      </c>
      <c r="X60" s="35"/>
      <c r="Y60" s="655"/>
      <c r="Z60" s="656"/>
      <c r="AA60" s="35"/>
      <c r="AB60" s="655"/>
      <c r="AC60" s="656"/>
      <c r="AD60" s="35"/>
      <c r="AE60" s="655"/>
      <c r="AF60" s="656"/>
      <c r="AG60" s="35"/>
      <c r="AH60" s="655"/>
      <c r="AI60" s="656"/>
    </row>
    <row r="61" spans="1:35">
      <c r="A61" s="10"/>
      <c r="B61" s="70" t="s">
        <v>5</v>
      </c>
      <c r="C61" s="35" t="s">
        <v>5</v>
      </c>
      <c r="D61" s="174">
        <f>CL($P$70,$T$70)+CL($H$75,$D$75)+CL($T$77,$P$77)</f>
        <v>0</v>
      </c>
      <c r="E61" s="175">
        <f>$P$70-$T$70+$H$75-$D$75+$T$77-$P$77</f>
        <v>0</v>
      </c>
      <c r="F61" s="156"/>
      <c r="G61" s="156"/>
      <c r="H61" s="70" t="s">
        <v>9</v>
      </c>
      <c r="I61" s="35" t="s">
        <v>9</v>
      </c>
      <c r="J61" s="174">
        <f>CL($D$71,$H$71)+CL($H$76,$D$76)+CL($H$79,$D$79)</f>
        <v>0</v>
      </c>
      <c r="K61" s="175">
        <f>$D$71-$H$71+$H$76-$D$76+$H$79-$D$79</f>
        <v>0</v>
      </c>
      <c r="L61" s="24"/>
      <c r="M61" s="24"/>
      <c r="N61" s="70" t="s">
        <v>39</v>
      </c>
      <c r="O61" s="35" t="s">
        <v>39</v>
      </c>
      <c r="P61" s="174">
        <f>CL($P$89,$T$89)+CL($H$94,$D$94)+CL($T$99,$P$99)</f>
        <v>0</v>
      </c>
      <c r="Q61" s="175">
        <f>$P$89-$T$89+$H$94-$D$94+$T$99-$P$99</f>
        <v>0</v>
      </c>
      <c r="S61" s="156"/>
      <c r="T61" s="70" t="s">
        <v>70</v>
      </c>
      <c r="U61" s="35" t="s">
        <v>70</v>
      </c>
      <c r="V61" s="174">
        <f>CL($P$90,$T$90)+CL($H$95,$D$95)+CL($T$100,$P$100)</f>
        <v>0</v>
      </c>
      <c r="W61" s="175">
        <f>$P$90-$T$90+$H$95-$D$95+$T$100-$P$100</f>
        <v>0</v>
      </c>
      <c r="X61" s="35"/>
      <c r="Y61" s="655"/>
      <c r="Z61" s="656"/>
      <c r="AA61" s="35"/>
      <c r="AB61" s="655"/>
      <c r="AC61" s="656"/>
      <c r="AD61" s="35"/>
      <c r="AE61" s="655"/>
      <c r="AF61" s="656"/>
      <c r="AG61" s="35"/>
      <c r="AH61" s="655"/>
      <c r="AI61" s="656"/>
    </row>
    <row r="62" spans="1:35">
      <c r="A62" s="10"/>
      <c r="B62" s="70" t="s">
        <v>6</v>
      </c>
      <c r="C62" s="35" t="s">
        <v>6</v>
      </c>
      <c r="D62" s="174">
        <f>CL($T$70,$P$70)+CL($T$75,$P$75)+CL($H$77,$D$77)</f>
        <v>0</v>
      </c>
      <c r="E62" s="175">
        <f>$T$70-$P$70+$T$75-$P$75+$H$77-$D$77</f>
        <v>0</v>
      </c>
      <c r="H62" s="70" t="s">
        <v>10</v>
      </c>
      <c r="I62" s="35" t="s">
        <v>10</v>
      </c>
      <c r="J62" s="174">
        <f>CL($H$71,$D$71)+CL($T$76,$P$76)+CL($T$79,$P$79)</f>
        <v>0</v>
      </c>
      <c r="K62" s="175">
        <f>$H$71-$D$71+$T$76-$P$76+$T$79-$P$79</f>
        <v>0</v>
      </c>
      <c r="L62" s="24"/>
      <c r="M62" s="24"/>
      <c r="N62" s="70" t="s">
        <v>40</v>
      </c>
      <c r="O62" s="35" t="s">
        <v>40</v>
      </c>
      <c r="P62" s="174">
        <f>CL($T$89,$P$89)+CL($T$94,$P$94)+CL($H$99,$D$99)</f>
        <v>0</v>
      </c>
      <c r="Q62" s="175">
        <f>$P$89-$T$89+$H$94-$D$94+$T$99-$P$99</f>
        <v>0</v>
      </c>
      <c r="T62" s="70" t="s">
        <v>83</v>
      </c>
      <c r="U62" s="35" t="s">
        <v>83</v>
      </c>
      <c r="V62" s="174">
        <f>CL($T$90,$P$90)+CL($T$95,$P$95)+CL($H$100,$D$100)</f>
        <v>0</v>
      </c>
      <c r="W62" s="175">
        <f>$T$95-$P$95+$T$90-$P$90+$H$100-$D$100</f>
        <v>0</v>
      </c>
      <c r="X62" s="35"/>
      <c r="Y62" s="655"/>
      <c r="Z62" s="656"/>
      <c r="AA62" s="35"/>
      <c r="AB62" s="655"/>
      <c r="AC62" s="656"/>
      <c r="AD62" s="35"/>
      <c r="AE62" s="655"/>
      <c r="AF62" s="656"/>
      <c r="AG62" s="35"/>
      <c r="AH62" s="655"/>
      <c r="AI62" s="656"/>
    </row>
    <row r="63" spans="1:35">
      <c r="A63" s="120"/>
      <c r="B63" s="20"/>
      <c r="C63" s="148"/>
      <c r="D63" s="432"/>
      <c r="E63" s="433"/>
      <c r="F63" s="19"/>
      <c r="G63" s="19"/>
      <c r="H63" s="20"/>
      <c r="I63" s="148"/>
      <c r="J63" s="432"/>
      <c r="K63" s="433"/>
      <c r="L63" s="121"/>
      <c r="M63" s="121"/>
      <c r="N63" s="20"/>
      <c r="O63" s="148"/>
      <c r="P63" s="432"/>
      <c r="Q63" s="433"/>
      <c r="R63" s="19"/>
      <c r="S63" s="19"/>
      <c r="T63" s="20"/>
      <c r="U63" s="148"/>
      <c r="V63" s="432"/>
      <c r="W63" s="433"/>
      <c r="X63" s="263"/>
      <c r="Y63" s="263"/>
      <c r="Z63" s="263"/>
    </row>
    <row r="64" spans="1:35">
      <c r="A64" s="93"/>
      <c r="B64" s="37"/>
      <c r="C64" s="76"/>
      <c r="D64" s="178"/>
      <c r="E64" s="179"/>
      <c r="F64" s="93"/>
      <c r="G64" s="93"/>
      <c r="H64" s="37"/>
      <c r="I64" s="76"/>
      <c r="J64" s="178"/>
      <c r="K64" s="179"/>
      <c r="L64" s="113"/>
      <c r="M64" s="113"/>
      <c r="N64" s="37"/>
      <c r="O64" s="76"/>
      <c r="P64" s="178"/>
      <c r="Q64" s="179"/>
      <c r="R64" s="93"/>
      <c r="S64" s="93"/>
      <c r="T64" s="37"/>
      <c r="U64" s="76"/>
      <c r="V64" s="178"/>
      <c r="W64" s="179"/>
      <c r="X64" s="12"/>
      <c r="Y64" s="798"/>
      <c r="Z64" s="799"/>
    </row>
    <row r="65" spans="1:26">
      <c r="B65" s="37"/>
      <c r="C65" s="76"/>
      <c r="D65" s="178"/>
      <c r="E65" s="179"/>
      <c r="H65" s="37"/>
      <c r="I65" s="76"/>
      <c r="J65" s="178"/>
      <c r="L65" s="159"/>
      <c r="T65" s="37"/>
      <c r="U65" s="76"/>
      <c r="V65" s="178"/>
      <c r="X65" s="12"/>
      <c r="Y65" s="798"/>
      <c r="Z65" s="799"/>
    </row>
    <row r="66" spans="1:26" ht="15.75">
      <c r="A66" s="123"/>
      <c r="B66" s="181"/>
      <c r="C66" s="3"/>
      <c r="D66" s="3"/>
      <c r="E66" s="3"/>
      <c r="F66" s="255" t="str">
        <f>ACCUEIL!$D$6</f>
        <v>san siro</v>
      </c>
      <c r="G66" s="3"/>
      <c r="H66" s="3"/>
      <c r="I66" s="3"/>
      <c r="J66" s="181"/>
      <c r="K66" s="4"/>
      <c r="L66" s="24"/>
      <c r="M66" s="344"/>
      <c r="N66" s="181"/>
      <c r="O66" s="3"/>
      <c r="P66" s="3"/>
      <c r="Q66" s="3"/>
      <c r="R66" s="255" t="str">
        <f>ACCUEIL!$D$7</f>
        <v>TERRAIN 2</v>
      </c>
      <c r="S66" s="3"/>
      <c r="T66" s="3"/>
      <c r="U66" s="3"/>
      <c r="V66" s="181"/>
      <c r="W66" s="3"/>
      <c r="X66" s="12"/>
      <c r="Y66" s="798"/>
      <c r="Z66" s="799"/>
    </row>
    <row r="67" spans="1:26">
      <c r="A67" s="10"/>
      <c r="K67" s="9"/>
      <c r="L67" s="206" t="s">
        <v>12</v>
      </c>
      <c r="M67" s="187"/>
      <c r="R67" s="40" t="s">
        <v>84</v>
      </c>
      <c r="W67" s="93"/>
      <c r="X67" s="12"/>
      <c r="Y67" s="798"/>
      <c r="Z67" s="799"/>
    </row>
    <row r="68" spans="1:26" ht="22.5" customHeight="1">
      <c r="A68" s="10"/>
      <c r="B68" s="70">
        <v>1</v>
      </c>
      <c r="C68" s="47" t="str">
        <f>U45</f>
        <v>1A</v>
      </c>
      <c r="D68" s="740"/>
      <c r="E68" s="185"/>
      <c r="F68" s="186" t="s">
        <v>13</v>
      </c>
      <c r="G68" s="185"/>
      <c r="H68" s="740"/>
      <c r="I68" s="47" t="str">
        <f>U46</f>
        <v>1B</v>
      </c>
      <c r="J68" s="47"/>
      <c r="K68" s="9"/>
      <c r="L68" s="755">
        <f>ACCUEIL!$B$9</f>
        <v>1.5833333333333299</v>
      </c>
      <c r="M68" s="184"/>
      <c r="N68" s="70">
        <v>2</v>
      </c>
      <c r="O68" s="47" t="str">
        <f>U47</f>
        <v>2A</v>
      </c>
      <c r="P68" s="740"/>
      <c r="Q68" s="185"/>
      <c r="R68" s="186" t="s">
        <v>13</v>
      </c>
      <c r="S68" s="185"/>
      <c r="T68" s="740"/>
      <c r="U68" s="47" t="str">
        <f>U48</f>
        <v>2B</v>
      </c>
      <c r="V68" s="47"/>
      <c r="W68" s="93"/>
      <c r="X68" s="95"/>
      <c r="Y68" s="95"/>
      <c r="Z68" s="95"/>
    </row>
    <row r="69" spans="1:26" ht="22.5" hidden="1" customHeight="1">
      <c r="A69" s="10"/>
      <c r="B69" s="70"/>
      <c r="C69" s="796" t="s">
        <v>292</v>
      </c>
      <c r="D69" s="740"/>
      <c r="E69" s="185"/>
      <c r="F69" s="186"/>
      <c r="G69" s="185"/>
      <c r="H69" s="740"/>
      <c r="I69" s="796" t="s">
        <v>292</v>
      </c>
      <c r="J69" s="47"/>
      <c r="K69" s="9"/>
      <c r="L69" s="755"/>
      <c r="M69" s="184"/>
      <c r="N69" s="70"/>
      <c r="O69" s="796" t="s">
        <v>292</v>
      </c>
      <c r="P69" s="740"/>
      <c r="Q69" s="185"/>
      <c r="R69" s="186"/>
      <c r="S69" s="185"/>
      <c r="T69" s="740"/>
      <c r="U69" s="796" t="s">
        <v>292</v>
      </c>
      <c r="V69" s="47"/>
      <c r="W69" s="93"/>
      <c r="X69" s="95"/>
      <c r="Y69" s="95"/>
      <c r="Z69" s="95"/>
    </row>
    <row r="70" spans="1:26" ht="22.5" customHeight="1">
      <c r="A70" s="10"/>
      <c r="B70" s="16" t="s">
        <v>3</v>
      </c>
      <c r="C70" s="47" t="str">
        <f>C59</f>
        <v>A</v>
      </c>
      <c r="D70" s="740"/>
      <c r="E70" s="185"/>
      <c r="F70" s="186" t="s">
        <v>13</v>
      </c>
      <c r="G70" s="185"/>
      <c r="H70" s="740"/>
      <c r="I70" s="47" t="str">
        <f>C60</f>
        <v>B</v>
      </c>
      <c r="J70" s="16" t="s">
        <v>4</v>
      </c>
      <c r="K70" s="9"/>
      <c r="L70" s="755">
        <f>L68+ACCUEIL!$B$10</f>
        <v>1.5972222222222201</v>
      </c>
      <c r="M70" s="184"/>
      <c r="N70" s="16" t="s">
        <v>5</v>
      </c>
      <c r="O70" s="47" t="str">
        <f>C61</f>
        <v>C</v>
      </c>
      <c r="P70" s="740"/>
      <c r="Q70" s="185"/>
      <c r="R70" s="186" t="s">
        <v>13</v>
      </c>
      <c r="S70" s="185"/>
      <c r="T70" s="740"/>
      <c r="U70" s="47" t="str">
        <f>C62</f>
        <v>D</v>
      </c>
      <c r="V70" s="16" t="s">
        <v>6</v>
      </c>
      <c r="W70" s="93"/>
      <c r="X70" s="12"/>
      <c r="Y70" s="798"/>
      <c r="Z70" s="799"/>
    </row>
    <row r="71" spans="1:26" ht="22.5" customHeight="1">
      <c r="A71" s="10"/>
      <c r="B71" s="16" t="s">
        <v>9</v>
      </c>
      <c r="C71" s="47" t="str">
        <f>I61</f>
        <v>G</v>
      </c>
      <c r="D71" s="740"/>
      <c r="E71" s="185"/>
      <c r="F71" s="186" t="s">
        <v>13</v>
      </c>
      <c r="G71" s="185"/>
      <c r="H71" s="740"/>
      <c r="I71" s="47" t="str">
        <f>I62</f>
        <v>H</v>
      </c>
      <c r="J71" s="16" t="s">
        <v>10</v>
      </c>
      <c r="K71" s="9"/>
      <c r="L71" s="755">
        <f>L70+ACCUEIL!$B$10</f>
        <v>1.6111111111111101</v>
      </c>
      <c r="M71" s="184"/>
      <c r="N71" s="16" t="s">
        <v>7</v>
      </c>
      <c r="O71" s="47" t="str">
        <f>I59</f>
        <v>E</v>
      </c>
      <c r="P71" s="740"/>
      <c r="Q71" s="185"/>
      <c r="R71" s="186" t="s">
        <v>13</v>
      </c>
      <c r="S71" s="185"/>
      <c r="T71" s="740"/>
      <c r="U71" s="47" t="str">
        <f>I60</f>
        <v>F</v>
      </c>
      <c r="V71" s="16" t="s">
        <v>8</v>
      </c>
      <c r="W71" s="93"/>
      <c r="X71" s="12"/>
      <c r="Y71" s="798"/>
      <c r="Z71" s="799"/>
    </row>
    <row r="72" spans="1:26">
      <c r="A72" s="10"/>
      <c r="B72" s="70">
        <v>11</v>
      </c>
      <c r="C72" s="192"/>
      <c r="D72" s="80"/>
      <c r="E72" s="189"/>
      <c r="F72" s="189" t="s">
        <v>48</v>
      </c>
      <c r="G72" s="189"/>
      <c r="H72" s="80"/>
      <c r="I72" s="189"/>
      <c r="J72" s="196"/>
      <c r="K72" s="9"/>
      <c r="L72" s="171"/>
      <c r="M72" s="184"/>
      <c r="N72" s="70">
        <v>12</v>
      </c>
      <c r="O72" s="192"/>
      <c r="P72" s="80"/>
      <c r="Q72" s="189"/>
      <c r="R72" s="189" t="s">
        <v>51</v>
      </c>
      <c r="S72" s="189"/>
      <c r="T72" s="80"/>
      <c r="U72" s="189"/>
      <c r="V72" s="196"/>
      <c r="W72" s="813"/>
      <c r="X72" s="12"/>
      <c r="Y72" s="798"/>
      <c r="Z72" s="799"/>
    </row>
    <row r="73" spans="1:26" ht="22.5" customHeight="1">
      <c r="A73" s="10"/>
      <c r="B73" s="70"/>
      <c r="C73" s="35"/>
      <c r="D73" s="740"/>
      <c r="E73" s="185"/>
      <c r="F73" s="186" t="s">
        <v>13</v>
      </c>
      <c r="G73" s="185"/>
      <c r="H73" s="740"/>
      <c r="I73" s="86"/>
      <c r="J73" s="196"/>
      <c r="K73" s="9"/>
      <c r="L73" s="755">
        <f>L71+ACCUEIL!$B$10</f>
        <v>1.625</v>
      </c>
      <c r="M73" s="184"/>
      <c r="N73" s="70"/>
      <c r="O73" s="35"/>
      <c r="P73" s="740"/>
      <c r="Q73" s="185"/>
      <c r="R73" s="186" t="s">
        <v>13</v>
      </c>
      <c r="S73" s="185"/>
      <c r="T73" s="740"/>
      <c r="U73" s="86"/>
      <c r="V73" s="196"/>
      <c r="W73" s="814"/>
      <c r="X73" s="12"/>
      <c r="Y73" s="798"/>
      <c r="Z73" s="799"/>
    </row>
    <row r="74" spans="1:26" ht="22.5" hidden="1" customHeight="1">
      <c r="A74" s="10"/>
      <c r="B74" s="70"/>
      <c r="C74" s="796" t="s">
        <v>292</v>
      </c>
      <c r="D74" s="740"/>
      <c r="E74" s="185"/>
      <c r="F74" s="186"/>
      <c r="G74" s="185"/>
      <c r="H74" s="740"/>
      <c r="I74" s="796" t="s">
        <v>292</v>
      </c>
      <c r="J74" s="47"/>
      <c r="K74" s="9"/>
      <c r="L74" s="755"/>
      <c r="M74" s="184"/>
      <c r="N74" s="70"/>
      <c r="O74" s="796" t="s">
        <v>292</v>
      </c>
      <c r="P74" s="740"/>
      <c r="Q74" s="185"/>
      <c r="R74" s="186"/>
      <c r="S74" s="185"/>
      <c r="T74" s="740"/>
      <c r="U74" s="796" t="s">
        <v>292</v>
      </c>
      <c r="V74" s="47"/>
      <c r="W74" s="814"/>
      <c r="X74" s="12"/>
      <c r="Y74" s="798"/>
      <c r="Z74" s="799"/>
    </row>
    <row r="75" spans="1:26" ht="22.5" customHeight="1">
      <c r="A75" s="10"/>
      <c r="B75" s="16" t="s">
        <v>3</v>
      </c>
      <c r="C75" s="47" t="str">
        <f>C59</f>
        <v>A</v>
      </c>
      <c r="D75" s="740"/>
      <c r="E75" s="185"/>
      <c r="F75" s="186" t="s">
        <v>13</v>
      </c>
      <c r="G75" s="185"/>
      <c r="H75" s="740"/>
      <c r="I75" s="47" t="str">
        <f>C61</f>
        <v>C</v>
      </c>
      <c r="J75" s="16" t="s">
        <v>5</v>
      </c>
      <c r="K75" s="9"/>
      <c r="L75" s="755">
        <f>L73+ACCUEIL!$B$10</f>
        <v>1.6388888888888899</v>
      </c>
      <c r="M75" s="184"/>
      <c r="N75" s="16" t="s">
        <v>4</v>
      </c>
      <c r="O75" s="47" t="str">
        <f>C60</f>
        <v>B</v>
      </c>
      <c r="P75" s="740"/>
      <c r="Q75" s="185"/>
      <c r="R75" s="186" t="s">
        <v>13</v>
      </c>
      <c r="S75" s="185"/>
      <c r="T75" s="740"/>
      <c r="U75" s="47" t="str">
        <f>C62</f>
        <v>D</v>
      </c>
      <c r="V75" s="16" t="s">
        <v>6</v>
      </c>
      <c r="W75" s="814"/>
      <c r="X75" s="95"/>
      <c r="Y75" s="95"/>
      <c r="Z75" s="95"/>
    </row>
    <row r="76" spans="1:26" ht="22.5" customHeight="1">
      <c r="A76" s="10"/>
      <c r="B76" s="16" t="s">
        <v>7</v>
      </c>
      <c r="C76" s="47" t="str">
        <f>I59</f>
        <v>E</v>
      </c>
      <c r="D76" s="740"/>
      <c r="E76" s="185"/>
      <c r="F76" s="186" t="s">
        <v>13</v>
      </c>
      <c r="G76" s="185"/>
      <c r="H76" s="740"/>
      <c r="I76" s="47" t="str">
        <f>I61</f>
        <v>G</v>
      </c>
      <c r="J76" s="16" t="s">
        <v>9</v>
      </c>
      <c r="K76" s="9"/>
      <c r="L76" s="755">
        <f>L75+ACCUEIL!$B$10</f>
        <v>1.6527777777777799</v>
      </c>
      <c r="M76" s="184"/>
      <c r="N76" s="16" t="s">
        <v>8</v>
      </c>
      <c r="O76" s="47" t="str">
        <f>I60</f>
        <v>F</v>
      </c>
      <c r="P76" s="740"/>
      <c r="Q76" s="185"/>
      <c r="R76" s="186" t="s">
        <v>13</v>
      </c>
      <c r="S76" s="185"/>
      <c r="T76" s="740"/>
      <c r="U76" s="47" t="str">
        <f>I62</f>
        <v>H</v>
      </c>
      <c r="V76" s="16" t="s">
        <v>10</v>
      </c>
      <c r="W76" s="814"/>
      <c r="X76" s="12"/>
      <c r="Y76" s="798"/>
      <c r="Z76" s="799"/>
    </row>
    <row r="77" spans="1:26" ht="22.5" customHeight="1">
      <c r="A77" s="10"/>
      <c r="B77" s="16" t="s">
        <v>3</v>
      </c>
      <c r="C77" s="47" t="str">
        <f>C59</f>
        <v>A</v>
      </c>
      <c r="D77" s="740"/>
      <c r="E77" s="185"/>
      <c r="F77" s="186" t="s">
        <v>13</v>
      </c>
      <c r="G77" s="185"/>
      <c r="H77" s="740"/>
      <c r="I77" s="47" t="str">
        <f>C62</f>
        <v>D</v>
      </c>
      <c r="J77" s="16" t="s">
        <v>6</v>
      </c>
      <c r="K77" s="9"/>
      <c r="L77" s="755">
        <f>L76+ACCUEIL!$B$10</f>
        <v>1.6666666666666701</v>
      </c>
      <c r="M77" s="184"/>
      <c r="N77" s="16" t="s">
        <v>4</v>
      </c>
      <c r="O77" s="47" t="str">
        <f>C60</f>
        <v>B</v>
      </c>
      <c r="P77" s="740"/>
      <c r="Q77" s="185"/>
      <c r="R77" s="186" t="s">
        <v>13</v>
      </c>
      <c r="S77" s="185"/>
      <c r="T77" s="740"/>
      <c r="U77" s="47" t="str">
        <f>C61</f>
        <v>C</v>
      </c>
      <c r="V77" s="16" t="s">
        <v>5</v>
      </c>
      <c r="W77" s="93"/>
      <c r="X77" s="12"/>
      <c r="Y77" s="798"/>
      <c r="Z77" s="799"/>
    </row>
    <row r="78" spans="1:26">
      <c r="A78" s="10"/>
      <c r="B78"/>
      <c r="J78"/>
      <c r="K78" s="9"/>
      <c r="L78" s="171"/>
      <c r="M78" s="184"/>
      <c r="N78" s="225"/>
      <c r="O78" s="219"/>
      <c r="P78" s="226"/>
      <c r="Q78" s="227"/>
      <c r="R78" s="227"/>
      <c r="S78" s="227"/>
      <c r="T78" s="435"/>
      <c r="U78" s="219"/>
      <c r="V78" s="229"/>
      <c r="W78" s="55"/>
      <c r="X78" s="12"/>
      <c r="Y78" s="798"/>
      <c r="Z78" s="799"/>
    </row>
    <row r="79" spans="1:26" ht="22.5" customHeight="1">
      <c r="A79" s="10"/>
      <c r="B79" s="16" t="s">
        <v>8</v>
      </c>
      <c r="C79" s="47" t="str">
        <f>I60</f>
        <v>F</v>
      </c>
      <c r="D79" s="740"/>
      <c r="E79" s="185"/>
      <c r="F79" s="186" t="s">
        <v>13</v>
      </c>
      <c r="G79" s="185"/>
      <c r="H79" s="740"/>
      <c r="I79" s="47" t="str">
        <f>I61</f>
        <v>G</v>
      </c>
      <c r="J79" s="16" t="s">
        <v>9</v>
      </c>
      <c r="K79" s="9"/>
      <c r="L79" s="755">
        <f>L77+ACCUEIL!$B$10</f>
        <v>1.68055555555556</v>
      </c>
      <c r="M79" s="184"/>
      <c r="N79" s="16" t="s">
        <v>7</v>
      </c>
      <c r="O79" s="47" t="str">
        <f>I59</f>
        <v>E</v>
      </c>
      <c r="P79" s="740"/>
      <c r="Q79" s="185"/>
      <c r="R79" s="186" t="s">
        <v>13</v>
      </c>
      <c r="S79" s="185"/>
      <c r="T79" s="740"/>
      <c r="U79" s="47" t="str">
        <f>I62</f>
        <v>H</v>
      </c>
      <c r="V79" s="16" t="s">
        <v>10</v>
      </c>
      <c r="W79" s="93"/>
      <c r="X79" s="12"/>
      <c r="Y79" s="798"/>
      <c r="Z79" s="799"/>
    </row>
    <row r="80" spans="1:26">
      <c r="A80" s="10"/>
      <c r="B80" s="70"/>
      <c r="C80" s="192"/>
      <c r="D80" s="80"/>
      <c r="E80" s="189"/>
      <c r="F80" s="189" t="s">
        <v>33</v>
      </c>
      <c r="G80" s="189"/>
      <c r="H80" s="80"/>
      <c r="I80" s="189"/>
      <c r="J80" s="196"/>
      <c r="K80" s="9"/>
      <c r="L80" s="171"/>
      <c r="M80" s="184"/>
      <c r="N80" s="70">
        <v>23</v>
      </c>
      <c r="O80" s="188" t="s">
        <v>54</v>
      </c>
      <c r="P80" s="80"/>
      <c r="Q80" s="189"/>
      <c r="R80" s="189"/>
      <c r="S80" s="189"/>
      <c r="T80" s="80"/>
      <c r="U80" s="190" t="s">
        <v>55</v>
      </c>
      <c r="V80" s="196"/>
      <c r="W80" s="9"/>
    </row>
    <row r="81" spans="1:23" ht="22.5" customHeight="1">
      <c r="A81" s="10"/>
      <c r="B81" s="47" t="s">
        <v>8</v>
      </c>
      <c r="C81" s="108">
        <f>GL(D73,H73,C73,I73,D74,H74)</f>
        <v>0</v>
      </c>
      <c r="D81" s="740"/>
      <c r="E81" s="185"/>
      <c r="F81" s="186" t="s">
        <v>13</v>
      </c>
      <c r="G81" s="185"/>
      <c r="H81" s="740"/>
      <c r="I81" s="108">
        <f>GL(P73,T73,O73,U73,P74,T74)</f>
        <v>0</v>
      </c>
      <c r="J81" s="196"/>
      <c r="K81" s="9"/>
      <c r="L81" s="755">
        <f>L79+ACCUEIL!$B$10</f>
        <v>1.69444444444445</v>
      </c>
      <c r="M81" s="184"/>
      <c r="N81" s="70"/>
      <c r="O81" s="108">
        <f>GL(H73,D73,C73,I73,H74,D74)</f>
        <v>0</v>
      </c>
      <c r="P81" s="740"/>
      <c r="Q81" s="185"/>
      <c r="R81" s="186" t="s">
        <v>13</v>
      </c>
      <c r="S81" s="185"/>
      <c r="T81" s="740"/>
      <c r="U81" s="108">
        <f>GL(T73,P73,O73,U73,T74,P74)</f>
        <v>0</v>
      </c>
      <c r="V81" s="196"/>
      <c r="W81" s="9"/>
    </row>
    <row r="82" spans="1:23" ht="22.5" hidden="1" customHeight="1">
      <c r="A82" s="10"/>
      <c r="B82" s="70"/>
      <c r="C82" s="796" t="s">
        <v>292</v>
      </c>
      <c r="D82" s="740"/>
      <c r="E82" s="185"/>
      <c r="F82" s="186"/>
      <c r="G82" s="185"/>
      <c r="H82" s="740"/>
      <c r="I82" s="796" t="s">
        <v>292</v>
      </c>
      <c r="J82" s="47"/>
      <c r="K82" s="9"/>
      <c r="L82" s="755"/>
      <c r="M82" s="184"/>
      <c r="N82" s="70"/>
      <c r="O82" s="796" t="s">
        <v>292</v>
      </c>
      <c r="P82" s="740"/>
      <c r="Q82" s="185"/>
      <c r="R82" s="186"/>
      <c r="S82" s="185"/>
      <c r="T82" s="740"/>
      <c r="U82" s="796" t="s">
        <v>292</v>
      </c>
      <c r="V82" s="47"/>
      <c r="W82" s="9"/>
    </row>
    <row r="83" spans="1:23">
      <c r="A83" s="120"/>
      <c r="B83" s="148"/>
      <c r="C83" s="19"/>
      <c r="D83" s="19"/>
      <c r="E83" s="19"/>
      <c r="F83" s="19"/>
      <c r="G83" s="19"/>
      <c r="H83" s="19"/>
      <c r="I83" s="19"/>
      <c r="J83" s="148"/>
      <c r="K83" s="22"/>
      <c r="L83" s="24"/>
      <c r="M83" s="268"/>
      <c r="N83" s="148"/>
      <c r="O83" s="148"/>
      <c r="P83" s="148"/>
      <c r="Q83" s="148"/>
      <c r="R83" s="148"/>
      <c r="S83" s="148"/>
      <c r="T83" s="148"/>
      <c r="U83" s="148"/>
      <c r="V83" s="148"/>
      <c r="W83" s="22"/>
    </row>
    <row r="84" spans="1:23">
      <c r="A84" s="93"/>
      <c r="B84" s="76"/>
      <c r="C84" s="93"/>
      <c r="D84" s="93"/>
      <c r="E84" s="93"/>
      <c r="F84" s="93"/>
      <c r="G84" s="93"/>
      <c r="H84" s="93"/>
      <c r="I84" s="93"/>
      <c r="J84" s="76"/>
      <c r="K84" s="93"/>
      <c r="L84" s="24"/>
      <c r="M84" s="113"/>
      <c r="N84" s="76"/>
      <c r="O84" s="76"/>
      <c r="P84" s="76"/>
      <c r="Q84" s="76"/>
      <c r="R84" s="76"/>
      <c r="S84" s="76"/>
      <c r="T84" s="76"/>
      <c r="U84" s="76"/>
      <c r="V84" s="76"/>
      <c r="W84" s="93"/>
    </row>
    <row r="85" spans="1:23" ht="15.75">
      <c r="A85" s="123"/>
      <c r="B85" s="181"/>
      <c r="C85" s="3"/>
      <c r="D85" s="3"/>
      <c r="E85" s="3"/>
      <c r="F85" s="255" t="str">
        <f>ACCUEIL!$D$8</f>
        <v>TERRAIN 3</v>
      </c>
      <c r="G85" s="3"/>
      <c r="H85" s="3"/>
      <c r="I85" s="3"/>
      <c r="J85" s="181"/>
      <c r="K85" s="4"/>
      <c r="M85" s="123"/>
      <c r="N85" s="181"/>
      <c r="O85" s="3"/>
      <c r="P85" s="3"/>
      <c r="Q85" s="3"/>
      <c r="R85" s="255" t="str">
        <f>ACCUEIL!$D$9</f>
        <v>TERRAIN 4</v>
      </c>
      <c r="S85" s="3"/>
      <c r="T85" s="3"/>
      <c r="U85" s="3"/>
      <c r="V85" s="181"/>
      <c r="W85" s="4"/>
    </row>
    <row r="86" spans="1:23">
      <c r="A86" s="10"/>
      <c r="F86" s="40" t="s">
        <v>84</v>
      </c>
      <c r="K86" s="9"/>
      <c r="L86" s="206" t="s">
        <v>12</v>
      </c>
      <c r="M86" s="10"/>
      <c r="R86" s="40" t="s">
        <v>84</v>
      </c>
      <c r="W86" s="9"/>
    </row>
    <row r="87" spans="1:23" ht="22.5" customHeight="1">
      <c r="A87" s="10"/>
      <c r="B87" s="70">
        <v>3</v>
      </c>
      <c r="C87" s="47" t="s">
        <v>24</v>
      </c>
      <c r="D87" s="740"/>
      <c r="E87" s="185"/>
      <c r="F87" s="186" t="s">
        <v>13</v>
      </c>
      <c r="G87" s="185"/>
      <c r="H87" s="740"/>
      <c r="I87" s="47" t="s">
        <v>25</v>
      </c>
      <c r="J87" s="47"/>
      <c r="K87" s="9"/>
      <c r="L87" s="755">
        <f>ACCUEIL!$B$9</f>
        <v>1.5833333333333299</v>
      </c>
      <c r="M87" s="10"/>
      <c r="N87" s="70">
        <v>4</v>
      </c>
      <c r="O87" s="47" t="str">
        <f>U51</f>
        <v>4A</v>
      </c>
      <c r="P87" s="740"/>
      <c r="Q87" s="185"/>
      <c r="R87" s="186" t="s">
        <v>13</v>
      </c>
      <c r="S87" s="185"/>
      <c r="T87" s="740"/>
      <c r="U87" s="47" t="str">
        <f>U52</f>
        <v>4B</v>
      </c>
      <c r="V87" s="47"/>
      <c r="W87" s="9"/>
    </row>
    <row r="88" spans="1:23" ht="22.5" hidden="1" customHeight="1">
      <c r="A88" s="10"/>
      <c r="B88" s="70"/>
      <c r="C88" s="796" t="s">
        <v>292</v>
      </c>
      <c r="D88" s="740"/>
      <c r="E88" s="185"/>
      <c r="F88" s="186"/>
      <c r="G88" s="185"/>
      <c r="H88" s="740"/>
      <c r="I88" s="796" t="s">
        <v>292</v>
      </c>
      <c r="J88" s="47"/>
      <c r="K88" s="9"/>
      <c r="L88" s="755"/>
      <c r="M88" s="10"/>
      <c r="N88" s="70"/>
      <c r="O88" s="796" t="s">
        <v>292</v>
      </c>
      <c r="P88" s="740"/>
      <c r="Q88" s="185"/>
      <c r="R88" s="186"/>
      <c r="S88" s="185"/>
      <c r="T88" s="740"/>
      <c r="U88" s="796" t="s">
        <v>292</v>
      </c>
      <c r="V88" s="47"/>
      <c r="W88" s="9"/>
    </row>
    <row r="89" spans="1:23" ht="22.5" customHeight="1">
      <c r="A89" s="10"/>
      <c r="B89" s="16" t="s">
        <v>18</v>
      </c>
      <c r="C89" s="47" t="str">
        <f>O59</f>
        <v>I</v>
      </c>
      <c r="D89" s="740"/>
      <c r="E89" s="185"/>
      <c r="F89" s="186" t="s">
        <v>13</v>
      </c>
      <c r="G89" s="185"/>
      <c r="H89" s="740"/>
      <c r="I89" s="47" t="str">
        <f>O60</f>
        <v>J</v>
      </c>
      <c r="J89" s="16" t="s">
        <v>19</v>
      </c>
      <c r="K89" s="9"/>
      <c r="L89" s="755">
        <f>L87+ACCUEIL!$B$10</f>
        <v>1.5972222222222201</v>
      </c>
      <c r="M89" s="10"/>
      <c r="N89" s="16" t="s">
        <v>39</v>
      </c>
      <c r="O89" s="47" t="str">
        <f>O61</f>
        <v>K</v>
      </c>
      <c r="P89" s="740"/>
      <c r="Q89" s="185"/>
      <c r="R89" s="186" t="s">
        <v>13</v>
      </c>
      <c r="S89" s="185"/>
      <c r="T89" s="740"/>
      <c r="U89" s="47" t="str">
        <f>O62</f>
        <v>L</v>
      </c>
      <c r="V89" s="16" t="s">
        <v>40</v>
      </c>
      <c r="W89" s="9"/>
    </row>
    <row r="90" spans="1:23" ht="22.5" customHeight="1">
      <c r="A90" s="10"/>
      <c r="B90" s="16" t="s">
        <v>58</v>
      </c>
      <c r="C90" s="47" t="str">
        <f>U59</f>
        <v>M</v>
      </c>
      <c r="D90" s="740"/>
      <c r="E90" s="185"/>
      <c r="F90" s="186" t="s">
        <v>13</v>
      </c>
      <c r="G90" s="185"/>
      <c r="H90" s="740"/>
      <c r="I90" s="47" t="str">
        <f>U60</f>
        <v>N</v>
      </c>
      <c r="J90" s="16" t="s">
        <v>59</v>
      </c>
      <c r="K90" s="9"/>
      <c r="L90" s="755">
        <f>L89+ACCUEIL!$B$10</f>
        <v>1.6111111111111101</v>
      </c>
      <c r="M90" s="10"/>
      <c r="N90" s="16" t="s">
        <v>70</v>
      </c>
      <c r="O90" s="47" t="str">
        <f>U61</f>
        <v>O</v>
      </c>
      <c r="P90" s="740"/>
      <c r="Q90" s="185"/>
      <c r="R90" s="186" t="s">
        <v>13</v>
      </c>
      <c r="S90" s="185"/>
      <c r="T90" s="740"/>
      <c r="U90" s="47" t="str">
        <f>U62</f>
        <v>P</v>
      </c>
      <c r="V90" s="16" t="s">
        <v>83</v>
      </c>
      <c r="W90" s="9"/>
    </row>
    <row r="91" spans="1:23">
      <c r="A91" s="10"/>
      <c r="B91" s="70">
        <v>9</v>
      </c>
      <c r="C91" s="188" t="s">
        <v>44</v>
      </c>
      <c r="D91" s="80"/>
      <c r="E91" s="189"/>
      <c r="F91" s="189"/>
      <c r="G91" s="189"/>
      <c r="H91" s="80"/>
      <c r="I91" s="190" t="s">
        <v>45</v>
      </c>
      <c r="J91" s="196"/>
      <c r="K91" s="9"/>
      <c r="L91" s="759"/>
      <c r="M91" s="10"/>
      <c r="N91" s="70">
        <v>10</v>
      </c>
      <c r="O91" s="188" t="s">
        <v>46</v>
      </c>
      <c r="P91" s="80"/>
      <c r="Q91" s="189"/>
      <c r="R91" s="189"/>
      <c r="S91" s="189"/>
      <c r="T91" s="80"/>
      <c r="U91" s="190" t="s">
        <v>47</v>
      </c>
      <c r="V91" s="196"/>
      <c r="W91" s="9"/>
    </row>
    <row r="92" spans="1:23" ht="22.5" customHeight="1">
      <c r="A92" s="10"/>
      <c r="B92" s="70"/>
      <c r="C92" s="108">
        <f>GL(H68,D68,C68,I68,H69,D69)</f>
        <v>0</v>
      </c>
      <c r="D92" s="740"/>
      <c r="E92" s="146"/>
      <c r="F92" s="144" t="s">
        <v>13</v>
      </c>
      <c r="G92" s="146"/>
      <c r="H92" s="740"/>
      <c r="I92" s="108">
        <f>GL(T68,P68,O68,U68,T69,P69)</f>
        <v>0</v>
      </c>
      <c r="J92" s="196"/>
      <c r="K92" s="9"/>
      <c r="L92" s="755">
        <f>L90+ACCUEIL!$B$10</f>
        <v>1.625</v>
      </c>
      <c r="M92" s="10"/>
      <c r="N92" s="70"/>
      <c r="O92" s="108">
        <f>GL(H87,D87,C87,I87,H88,D88)</f>
        <v>0</v>
      </c>
      <c r="P92" s="740"/>
      <c r="Q92" s="185"/>
      <c r="R92" s="186" t="s">
        <v>13</v>
      </c>
      <c r="S92" s="185"/>
      <c r="T92" s="740"/>
      <c r="U92" s="108">
        <f>GL(T87,P87,O87,U87,T88,P88)</f>
        <v>0</v>
      </c>
      <c r="V92" s="196"/>
      <c r="W92" s="9"/>
    </row>
    <row r="93" spans="1:23" ht="22.5" hidden="1" customHeight="1">
      <c r="A93" s="10"/>
      <c r="B93" s="70"/>
      <c r="C93" s="796" t="s">
        <v>292</v>
      </c>
      <c r="D93" s="740"/>
      <c r="E93" s="185"/>
      <c r="F93" s="186"/>
      <c r="G93" s="185"/>
      <c r="H93" s="740"/>
      <c r="I93" s="796" t="s">
        <v>292</v>
      </c>
      <c r="J93" s="47"/>
      <c r="K93" s="9"/>
      <c r="L93" s="755"/>
      <c r="M93" s="10"/>
      <c r="N93" s="70"/>
      <c r="O93" s="796" t="s">
        <v>292</v>
      </c>
      <c r="P93" s="740"/>
      <c r="Q93" s="185"/>
      <c r="R93" s="186"/>
      <c r="S93" s="185"/>
      <c r="T93" s="740"/>
      <c r="U93" s="796" t="s">
        <v>292</v>
      </c>
      <c r="V93" s="47"/>
      <c r="W93" s="9"/>
    </row>
    <row r="94" spans="1:23" ht="22.5" customHeight="1">
      <c r="A94" s="10"/>
      <c r="B94" s="16" t="s">
        <v>18</v>
      </c>
      <c r="C94" s="47" t="str">
        <f>O59</f>
        <v>I</v>
      </c>
      <c r="D94" s="740"/>
      <c r="E94" s="185"/>
      <c r="F94" s="186" t="s">
        <v>13</v>
      </c>
      <c r="G94" s="185"/>
      <c r="H94" s="740"/>
      <c r="I94" s="47" t="str">
        <f>O61</f>
        <v>K</v>
      </c>
      <c r="J94" s="16" t="s">
        <v>39</v>
      </c>
      <c r="K94" s="9"/>
      <c r="L94" s="755">
        <f>L92+ACCUEIL!$B$10</f>
        <v>1.6388888888888899</v>
      </c>
      <c r="M94" s="10"/>
      <c r="N94" s="16" t="s">
        <v>19</v>
      </c>
      <c r="O94" s="47" t="str">
        <f>O60</f>
        <v>J</v>
      </c>
      <c r="P94" s="740"/>
      <c r="Q94" s="185"/>
      <c r="R94" s="186" t="s">
        <v>13</v>
      </c>
      <c r="S94" s="185"/>
      <c r="T94" s="740"/>
      <c r="U94" s="47" t="str">
        <f>O62</f>
        <v>L</v>
      </c>
      <c r="V94" s="16" t="s">
        <v>40</v>
      </c>
      <c r="W94" s="9"/>
    </row>
    <row r="95" spans="1:23" ht="22.5" customHeight="1">
      <c r="A95" s="10"/>
      <c r="B95" s="16" t="s">
        <v>58</v>
      </c>
      <c r="C95" s="47" t="str">
        <f>U59</f>
        <v>M</v>
      </c>
      <c r="D95" s="740"/>
      <c r="E95" s="185"/>
      <c r="F95" s="186" t="s">
        <v>13</v>
      </c>
      <c r="G95" s="185"/>
      <c r="H95" s="740"/>
      <c r="I95" s="47" t="str">
        <f>U61</f>
        <v>O</v>
      </c>
      <c r="J95" s="16" t="s">
        <v>70</v>
      </c>
      <c r="K95" s="9"/>
      <c r="L95" s="755">
        <f>L94+ACCUEIL!$B$10</f>
        <v>1.6527777777777799</v>
      </c>
      <c r="M95" s="10"/>
      <c r="N95" s="16" t="s">
        <v>59</v>
      </c>
      <c r="O95" s="47" t="str">
        <f>U60</f>
        <v>N</v>
      </c>
      <c r="P95" s="740"/>
      <c r="Q95" s="185"/>
      <c r="R95" s="186" t="s">
        <v>13</v>
      </c>
      <c r="S95" s="185"/>
      <c r="T95" s="740"/>
      <c r="U95" s="47" t="str">
        <f>U62</f>
        <v>P</v>
      </c>
      <c r="V95" s="16" t="s">
        <v>83</v>
      </c>
      <c r="W95" s="9"/>
    </row>
    <row r="96" spans="1:23">
      <c r="A96" s="10"/>
      <c r="B96" s="70"/>
      <c r="C96" s="188" t="s">
        <v>52</v>
      </c>
      <c r="D96" s="80"/>
      <c r="E96" s="189"/>
      <c r="F96" s="189"/>
      <c r="G96" s="189"/>
      <c r="H96" s="80"/>
      <c r="I96" s="190" t="s">
        <v>53</v>
      </c>
      <c r="J96" s="196"/>
      <c r="K96" s="9"/>
      <c r="L96" s="759"/>
      <c r="M96" s="10"/>
      <c r="N96" s="70"/>
      <c r="O96" s="188" t="s">
        <v>49</v>
      </c>
      <c r="P96" s="80"/>
      <c r="Q96" s="189"/>
      <c r="R96" s="189"/>
      <c r="S96" s="189"/>
      <c r="T96" s="80"/>
      <c r="U96" s="190" t="s">
        <v>50</v>
      </c>
      <c r="V96" s="196"/>
      <c r="W96" s="9"/>
    </row>
    <row r="97" spans="1:23" ht="22.5" customHeight="1">
      <c r="A97" s="10"/>
      <c r="B97" s="70"/>
      <c r="C97" s="108">
        <f>GL(H92,D92,C92,I92,H93,D93)</f>
        <v>0</v>
      </c>
      <c r="D97" s="740"/>
      <c r="E97" s="185"/>
      <c r="F97" s="186" t="s">
        <v>13</v>
      </c>
      <c r="G97" s="185"/>
      <c r="H97" s="740"/>
      <c r="I97" s="108">
        <f>GL(T92,P92,O92,U92,T93,P93)</f>
        <v>0</v>
      </c>
      <c r="J97" s="196"/>
      <c r="K97" s="9"/>
      <c r="L97" s="755">
        <f>L95+ACCUEIL!$B$10</f>
        <v>1.6666666666666701</v>
      </c>
      <c r="M97" s="10"/>
      <c r="N97" s="70"/>
      <c r="O97" s="108">
        <f>GL(D92,H92,C92,I92,D93,H93)</f>
        <v>0</v>
      </c>
      <c r="P97" s="740"/>
      <c r="Q97" s="185"/>
      <c r="R97" s="186" t="s">
        <v>13</v>
      </c>
      <c r="S97" s="185"/>
      <c r="T97" s="740"/>
      <c r="U97" s="108">
        <f>GL(P92,T92,O92,U92,P93,T93)</f>
        <v>0</v>
      </c>
      <c r="V97" s="196"/>
      <c r="W97" s="9"/>
    </row>
    <row r="98" spans="1:23" ht="22.5" hidden="1" customHeight="1">
      <c r="A98" s="10"/>
      <c r="B98" s="70"/>
      <c r="C98" s="796" t="s">
        <v>292</v>
      </c>
      <c r="D98" s="740"/>
      <c r="E98" s="185"/>
      <c r="F98" s="186"/>
      <c r="G98" s="185"/>
      <c r="H98" s="740"/>
      <c r="I98" s="796" t="s">
        <v>292</v>
      </c>
      <c r="J98" s="47"/>
      <c r="K98" s="9"/>
      <c r="L98" s="755"/>
      <c r="M98" s="10"/>
      <c r="N98" s="70"/>
      <c r="O98" s="796" t="s">
        <v>292</v>
      </c>
      <c r="P98" s="740"/>
      <c r="Q98" s="185"/>
      <c r="R98" s="186"/>
      <c r="S98" s="185"/>
      <c r="T98" s="740"/>
      <c r="U98" s="796" t="s">
        <v>292</v>
      </c>
      <c r="V98" s="47"/>
      <c r="W98" s="9"/>
    </row>
    <row r="99" spans="1:23" ht="22.5" customHeight="1">
      <c r="A99" s="10"/>
      <c r="B99" s="16" t="s">
        <v>18</v>
      </c>
      <c r="C99" s="47" t="str">
        <f>O59</f>
        <v>I</v>
      </c>
      <c r="D99" s="740"/>
      <c r="E99" s="185"/>
      <c r="F99" s="186" t="s">
        <v>13</v>
      </c>
      <c r="G99" s="185"/>
      <c r="H99" s="740"/>
      <c r="I99" s="47" t="str">
        <f>O62</f>
        <v>L</v>
      </c>
      <c r="J99" s="16" t="s">
        <v>40</v>
      </c>
      <c r="K99" s="9"/>
      <c r="L99" s="755">
        <f>L97+ACCUEIL!$B$10</f>
        <v>1.68055555555556</v>
      </c>
      <c r="M99" s="10"/>
      <c r="N99" s="16" t="s">
        <v>19</v>
      </c>
      <c r="O99" s="47" t="str">
        <f>O60</f>
        <v>J</v>
      </c>
      <c r="P99" s="740"/>
      <c r="Q99" s="185"/>
      <c r="R99" s="186" t="s">
        <v>13</v>
      </c>
      <c r="S99" s="185"/>
      <c r="T99" s="740"/>
      <c r="U99" s="47" t="str">
        <f>O61</f>
        <v>K</v>
      </c>
      <c r="V99" s="16" t="s">
        <v>39</v>
      </c>
      <c r="W99" s="9"/>
    </row>
    <row r="100" spans="1:23" ht="22.5" customHeight="1">
      <c r="A100" s="10"/>
      <c r="B100" s="16" t="s">
        <v>58</v>
      </c>
      <c r="C100" s="47" t="str">
        <f>U59</f>
        <v>M</v>
      </c>
      <c r="D100" s="740"/>
      <c r="E100" s="185"/>
      <c r="F100" s="186" t="s">
        <v>13</v>
      </c>
      <c r="G100" s="185"/>
      <c r="H100" s="740"/>
      <c r="I100" s="47" t="str">
        <f>U62</f>
        <v>P</v>
      </c>
      <c r="J100" s="16" t="s">
        <v>83</v>
      </c>
      <c r="K100" s="9"/>
      <c r="L100" s="755">
        <f>L99+ACCUEIL!$B$10</f>
        <v>1.69444444444445</v>
      </c>
      <c r="M100" s="10"/>
      <c r="N100" s="16" t="s">
        <v>59</v>
      </c>
      <c r="O100" s="47" t="str">
        <f>U60</f>
        <v>N</v>
      </c>
      <c r="P100" s="740"/>
      <c r="Q100" s="185"/>
      <c r="R100" s="186" t="s">
        <v>13</v>
      </c>
      <c r="S100" s="185"/>
      <c r="T100" s="740"/>
      <c r="U100" s="47" t="str">
        <f>U61</f>
        <v>O</v>
      </c>
      <c r="V100" s="16" t="s">
        <v>70</v>
      </c>
      <c r="W100" s="9"/>
    </row>
    <row r="101" spans="1:23">
      <c r="A101" s="120"/>
      <c r="B101" s="148"/>
      <c r="C101" s="19"/>
      <c r="D101" s="19"/>
      <c r="E101" s="19"/>
      <c r="F101" s="19"/>
      <c r="G101" s="19"/>
      <c r="H101" s="19"/>
      <c r="I101" s="19"/>
      <c r="J101" s="148"/>
      <c r="K101" s="22"/>
      <c r="M101" s="120"/>
      <c r="N101" s="148"/>
      <c r="O101" s="19"/>
      <c r="P101" s="19"/>
      <c r="Q101" s="19"/>
      <c r="R101" s="19"/>
      <c r="S101" s="19"/>
      <c r="T101" s="19"/>
      <c r="U101" s="19"/>
      <c r="V101" s="148"/>
      <c r="W101" s="22"/>
    </row>
    <row r="102" spans="1:23" ht="6" customHeight="1"/>
    <row r="103" spans="1:23" ht="6" customHeight="1"/>
    <row r="104" spans="1:23" ht="6" customHeight="1"/>
    <row r="105" spans="1:23" ht="6" customHeight="1"/>
    <row r="106" spans="1:23" ht="6" customHeight="1"/>
    <row r="107" spans="1:23" ht="6" customHeight="1"/>
    <row r="108" spans="1:23">
      <c r="A108" s="123"/>
      <c r="B108" s="181"/>
      <c r="C108" s="3" t="s">
        <v>115</v>
      </c>
      <c r="D108" s="3"/>
      <c r="E108" s="3"/>
      <c r="F108" s="3"/>
      <c r="G108" s="3"/>
      <c r="H108" s="3"/>
      <c r="I108" s="3"/>
      <c r="J108" s="181"/>
      <c r="K108" s="3"/>
      <c r="L108" s="774">
        <f>L81+ACCUEIL!$B$10</f>
        <v>1.7083333333333399</v>
      </c>
      <c r="M108" s="3"/>
      <c r="N108" s="181"/>
      <c r="O108" s="3"/>
      <c r="P108" s="3"/>
      <c r="Q108" s="3"/>
      <c r="R108" s="3"/>
      <c r="S108" s="3"/>
      <c r="T108" s="3"/>
      <c r="U108" s="3"/>
      <c r="V108" s="181"/>
      <c r="W108" s="4"/>
    </row>
    <row r="109" spans="1:23">
      <c r="A109" s="10"/>
      <c r="B109" s="983" t="s">
        <v>35</v>
      </c>
      <c r="C109" s="983"/>
      <c r="D109" s="983"/>
      <c r="E109" s="983"/>
      <c r="F109" s="983"/>
      <c r="G109" s="983"/>
      <c r="H109" s="983"/>
      <c r="I109" s="983"/>
      <c r="J109" s="983"/>
      <c r="K109" s="983"/>
      <c r="L109" s="983"/>
      <c r="M109" s="983"/>
      <c r="N109" s="983"/>
      <c r="O109" s="983"/>
      <c r="P109" s="983"/>
      <c r="Q109" s="983"/>
      <c r="R109" s="983"/>
      <c r="S109" s="983"/>
      <c r="T109" s="983"/>
      <c r="U109" s="983"/>
      <c r="V109" s="983"/>
      <c r="W109" s="9"/>
    </row>
    <row r="110" spans="1:23" ht="19.7" customHeight="1">
      <c r="A110" s="10"/>
      <c r="B110" s="70">
        <v>1</v>
      </c>
      <c r="C110" s="108">
        <f>GL(D81,H81,C81,I81,D82,H82)</f>
        <v>0</v>
      </c>
      <c r="H110" s="70">
        <v>7</v>
      </c>
      <c r="I110" s="108">
        <f>GL(D97,H97,C97,I97,D98,H98)</f>
        <v>0</v>
      </c>
      <c r="L110" s="24"/>
      <c r="N110" s="70">
        <v>13</v>
      </c>
      <c r="O110" s="108">
        <f t="shared" ref="O110:O113" si="0">AA59</f>
        <v>0</v>
      </c>
      <c r="T110" s="474">
        <v>19</v>
      </c>
      <c r="U110" s="108">
        <f t="shared" ref="U110:U111" si="1">AD61</f>
        <v>0</v>
      </c>
      <c r="W110" s="9"/>
    </row>
    <row r="111" spans="1:23" ht="19.7" customHeight="1">
      <c r="A111" s="10"/>
      <c r="B111" s="70">
        <v>2</v>
      </c>
      <c r="C111" s="108">
        <f>GL(H81,D81,C81,I81,H82,D82)</f>
        <v>0</v>
      </c>
      <c r="H111" s="70">
        <v>8</v>
      </c>
      <c r="I111" s="108">
        <f>GL(H97,D97,C97,I97,H98,D98)</f>
        <v>0</v>
      </c>
      <c r="L111" s="159"/>
      <c r="N111" s="70">
        <v>14</v>
      </c>
      <c r="O111" s="108">
        <f t="shared" si="0"/>
        <v>0</v>
      </c>
      <c r="T111" s="474">
        <v>20</v>
      </c>
      <c r="U111" s="108">
        <f t="shared" si="1"/>
        <v>0</v>
      </c>
      <c r="W111" s="9"/>
    </row>
    <row r="112" spans="1:23" ht="19.7" customHeight="1">
      <c r="A112" s="10"/>
      <c r="B112" s="70">
        <v>3</v>
      </c>
      <c r="C112" s="108">
        <f>GL(P81,T81,O81,U81,P82,T82)</f>
        <v>0</v>
      </c>
      <c r="H112" s="70">
        <v>9</v>
      </c>
      <c r="I112" s="108">
        <f t="shared" ref="I112:I115" si="2">X59</f>
        <v>0</v>
      </c>
      <c r="L112" s="24"/>
      <c r="N112" s="70">
        <v>15</v>
      </c>
      <c r="O112" s="108">
        <f t="shared" si="0"/>
        <v>0</v>
      </c>
      <c r="T112" s="474">
        <v>21</v>
      </c>
      <c r="U112" s="108">
        <f t="shared" ref="U112:U115" si="3">AG59</f>
        <v>0</v>
      </c>
      <c r="W112" s="9"/>
    </row>
    <row r="113" spans="1:23" ht="19.7" customHeight="1">
      <c r="A113" s="10"/>
      <c r="B113" s="70">
        <v>4</v>
      </c>
      <c r="C113" s="108">
        <f>GL(T81,P81,O81,U81,T82,P82)</f>
        <v>0</v>
      </c>
      <c r="H113" s="70">
        <v>10</v>
      </c>
      <c r="I113" s="108">
        <f t="shared" si="2"/>
        <v>0</v>
      </c>
      <c r="L113" s="159"/>
      <c r="N113" s="70">
        <v>16</v>
      </c>
      <c r="O113" s="108">
        <f t="shared" si="0"/>
        <v>0</v>
      </c>
      <c r="T113" s="474">
        <v>22</v>
      </c>
      <c r="U113" s="108">
        <f t="shared" si="3"/>
        <v>0</v>
      </c>
      <c r="W113" s="9"/>
    </row>
    <row r="114" spans="1:23" ht="19.7" customHeight="1">
      <c r="A114" s="10"/>
      <c r="B114" s="70">
        <v>5</v>
      </c>
      <c r="C114" s="108">
        <f>GL(P97,T97,O97,U97,P98,T98)</f>
        <v>0</v>
      </c>
      <c r="H114" s="70">
        <v>11</v>
      </c>
      <c r="I114" s="108">
        <f t="shared" si="2"/>
        <v>0</v>
      </c>
      <c r="L114" s="159"/>
      <c r="N114" s="70">
        <v>17</v>
      </c>
      <c r="O114" s="108">
        <f t="shared" ref="O114:O115" si="4">AD59</f>
        <v>0</v>
      </c>
      <c r="T114" s="474">
        <v>23</v>
      </c>
      <c r="U114" s="108">
        <f t="shared" si="3"/>
        <v>0</v>
      </c>
      <c r="W114" s="9"/>
    </row>
    <row r="115" spans="1:23" ht="19.7" customHeight="1">
      <c r="A115" s="10"/>
      <c r="B115" s="70">
        <v>6</v>
      </c>
      <c r="C115" s="108">
        <f>GL(T97,P97,O97,U97,T98,P98)</f>
        <v>0</v>
      </c>
      <c r="H115" s="70">
        <v>12</v>
      </c>
      <c r="I115" s="108">
        <f t="shared" si="2"/>
        <v>0</v>
      </c>
      <c r="L115" s="24"/>
      <c r="N115" s="70">
        <v>18</v>
      </c>
      <c r="O115" s="108">
        <f t="shared" si="4"/>
        <v>0</v>
      </c>
      <c r="T115" s="474">
        <v>24</v>
      </c>
      <c r="U115" s="108">
        <f t="shared" si="3"/>
        <v>0</v>
      </c>
      <c r="W115" s="9"/>
    </row>
    <row r="116" spans="1:23">
      <c r="A116" s="120"/>
      <c r="B116" s="148"/>
      <c r="C116" s="19"/>
      <c r="D116" s="19"/>
      <c r="E116" s="19"/>
      <c r="F116" s="19"/>
      <c r="G116" s="19"/>
      <c r="H116" s="19"/>
      <c r="I116" s="19"/>
      <c r="J116" s="148"/>
      <c r="K116" s="19"/>
      <c r="L116" s="148"/>
      <c r="M116" s="19"/>
      <c r="N116" s="148"/>
      <c r="O116" s="19"/>
      <c r="P116" s="19"/>
      <c r="Q116" s="19"/>
      <c r="R116" s="19"/>
      <c r="S116" s="19"/>
      <c r="T116" s="19"/>
      <c r="U116" s="19"/>
      <c r="V116" s="148"/>
      <c r="W116" s="22"/>
    </row>
  </sheetData>
  <sheetProtection password="C9F9" sheet="1" objects="1" scenarios="1" formatCells="0" formatColumns="0" formatRows="0"/>
  <sortState ref="AG59:AI62">
    <sortCondition descending="1" ref="AH59:AH62"/>
    <sortCondition descending="1" ref="AI59:AI62"/>
  </sortState>
  <mergeCells count="1">
    <mergeCell ref="B109:V109"/>
  </mergeCells>
  <phoneticPr fontId="9" type="noConversion"/>
  <conditionalFormatting sqref="D19:D27">
    <cfRule type="notContainsBlanks" dxfId="868" priority="83">
      <formula>LEN(TRIM(D19))&gt;0</formula>
    </cfRule>
  </conditionalFormatting>
  <conditionalFormatting sqref="H19:H27">
    <cfRule type="notContainsBlanks" dxfId="867" priority="82">
      <formula>LEN(TRIM(H19))&gt;0</formula>
    </cfRule>
  </conditionalFormatting>
  <conditionalFormatting sqref="P19:P27">
    <cfRule type="notContainsBlanks" dxfId="866" priority="81">
      <formula>LEN(TRIM(P19))&gt;0</formula>
    </cfRule>
  </conditionalFormatting>
  <conditionalFormatting sqref="T19:T27">
    <cfRule type="notContainsBlanks" dxfId="865" priority="80">
      <formula>LEN(TRIM(T19))&gt;0</formula>
    </cfRule>
  </conditionalFormatting>
  <conditionalFormatting sqref="P30:P38">
    <cfRule type="notContainsBlanks" dxfId="864" priority="79">
      <formula>LEN(TRIM(P30))&gt;0</formula>
    </cfRule>
  </conditionalFormatting>
  <conditionalFormatting sqref="T30:T38">
    <cfRule type="notContainsBlanks" dxfId="863" priority="78">
      <formula>LEN(TRIM(T30))&gt;0</formula>
    </cfRule>
  </conditionalFormatting>
  <conditionalFormatting sqref="H30:H38">
    <cfRule type="notContainsBlanks" dxfId="862" priority="77">
      <formula>LEN(TRIM(H30))&gt;0</formula>
    </cfRule>
  </conditionalFormatting>
  <conditionalFormatting sqref="D30:D38">
    <cfRule type="notContainsBlanks" dxfId="861" priority="76">
      <formula>LEN(TRIM(D30))&gt;0</formula>
    </cfRule>
  </conditionalFormatting>
  <conditionalFormatting sqref="D68:D71">
    <cfRule type="notContainsBlanks" dxfId="860" priority="75">
      <formula>LEN(TRIM(D68))&gt;0</formula>
    </cfRule>
  </conditionalFormatting>
  <conditionalFormatting sqref="H68:H71">
    <cfRule type="notContainsBlanks" dxfId="859" priority="74">
      <formula>LEN(TRIM(H68))&gt;0</formula>
    </cfRule>
  </conditionalFormatting>
  <conditionalFormatting sqref="P68 P70:P71">
    <cfRule type="notContainsBlanks" dxfId="858" priority="73">
      <formula>LEN(TRIM(P68))&gt;0</formula>
    </cfRule>
  </conditionalFormatting>
  <conditionalFormatting sqref="T68 T70:T71">
    <cfRule type="notContainsBlanks" dxfId="857" priority="72">
      <formula>LEN(TRIM(T68))&gt;0</formula>
    </cfRule>
  </conditionalFormatting>
  <conditionalFormatting sqref="P73 P75:P77">
    <cfRule type="notContainsBlanks" dxfId="856" priority="71">
      <formula>LEN(TRIM(P73))&gt;0</formula>
    </cfRule>
  </conditionalFormatting>
  <conditionalFormatting sqref="T73 T75:T77">
    <cfRule type="notContainsBlanks" dxfId="855" priority="70">
      <formula>LEN(TRIM(T73))&gt;0</formula>
    </cfRule>
  </conditionalFormatting>
  <conditionalFormatting sqref="P79">
    <cfRule type="notContainsBlanks" dxfId="854" priority="69">
      <formula>LEN(TRIM(P79))&gt;0</formula>
    </cfRule>
  </conditionalFormatting>
  <conditionalFormatting sqref="T79">
    <cfRule type="notContainsBlanks" dxfId="853" priority="68">
      <formula>LEN(TRIM(T79))&gt;0</formula>
    </cfRule>
  </conditionalFormatting>
  <conditionalFormatting sqref="P81">
    <cfRule type="notContainsBlanks" dxfId="852" priority="67">
      <formula>LEN(TRIM(P81))&gt;0</formula>
    </cfRule>
  </conditionalFormatting>
  <conditionalFormatting sqref="T81">
    <cfRule type="notContainsBlanks" dxfId="851" priority="66">
      <formula>LEN(TRIM(T81))&gt;0</formula>
    </cfRule>
  </conditionalFormatting>
  <conditionalFormatting sqref="D73 D75:D77">
    <cfRule type="notContainsBlanks" dxfId="850" priority="65">
      <formula>LEN(TRIM(D73))&gt;0</formula>
    </cfRule>
  </conditionalFormatting>
  <conditionalFormatting sqref="H73 H75:H77">
    <cfRule type="notContainsBlanks" dxfId="849" priority="64">
      <formula>LEN(TRIM(H73))&gt;0</formula>
    </cfRule>
  </conditionalFormatting>
  <conditionalFormatting sqref="D79">
    <cfRule type="notContainsBlanks" dxfId="848" priority="63">
      <formula>LEN(TRIM(D79))&gt;0</formula>
    </cfRule>
  </conditionalFormatting>
  <conditionalFormatting sqref="H79">
    <cfRule type="notContainsBlanks" dxfId="847" priority="62">
      <formula>LEN(TRIM(H79))&gt;0</formula>
    </cfRule>
  </conditionalFormatting>
  <conditionalFormatting sqref="D81">
    <cfRule type="notContainsBlanks" dxfId="846" priority="61">
      <formula>LEN(TRIM(D81))&gt;0</formula>
    </cfRule>
  </conditionalFormatting>
  <conditionalFormatting sqref="H81">
    <cfRule type="notContainsBlanks" dxfId="845" priority="60">
      <formula>LEN(TRIM(H81))&gt;0</formula>
    </cfRule>
  </conditionalFormatting>
  <conditionalFormatting sqref="D87 D89:D90">
    <cfRule type="notContainsBlanks" dxfId="844" priority="59">
      <formula>LEN(TRIM(D87))&gt;0</formula>
    </cfRule>
  </conditionalFormatting>
  <conditionalFormatting sqref="H87 H89:H90">
    <cfRule type="notContainsBlanks" dxfId="843" priority="58">
      <formula>LEN(TRIM(H87))&gt;0</formula>
    </cfRule>
  </conditionalFormatting>
  <conditionalFormatting sqref="P87 P89:P90">
    <cfRule type="notContainsBlanks" dxfId="842" priority="57">
      <formula>LEN(TRIM(P87))&gt;0</formula>
    </cfRule>
  </conditionalFormatting>
  <conditionalFormatting sqref="T87 T89:T90">
    <cfRule type="notContainsBlanks" dxfId="841" priority="56">
      <formula>LEN(TRIM(T87))&gt;0</formula>
    </cfRule>
  </conditionalFormatting>
  <conditionalFormatting sqref="D92 D94:D95">
    <cfRule type="notContainsBlanks" dxfId="840" priority="55">
      <formula>LEN(TRIM(D92))&gt;0</formula>
    </cfRule>
  </conditionalFormatting>
  <conditionalFormatting sqref="H92 H94:H95">
    <cfRule type="notContainsBlanks" dxfId="839" priority="54">
      <formula>LEN(TRIM(H92))&gt;0</formula>
    </cfRule>
  </conditionalFormatting>
  <conditionalFormatting sqref="D97 D99:D100">
    <cfRule type="notContainsBlanks" dxfId="838" priority="53">
      <formula>LEN(TRIM(D97))&gt;0</formula>
    </cfRule>
  </conditionalFormatting>
  <conditionalFormatting sqref="H97 H99:H100">
    <cfRule type="notContainsBlanks" dxfId="837" priority="52">
      <formula>LEN(TRIM(H97))&gt;0</formula>
    </cfRule>
  </conditionalFormatting>
  <conditionalFormatting sqref="P92 P94:P95">
    <cfRule type="notContainsBlanks" dxfId="836" priority="51">
      <formula>LEN(TRIM(P92))&gt;0</formula>
    </cfRule>
  </conditionalFormatting>
  <conditionalFormatting sqref="T92 T94:T95">
    <cfRule type="notContainsBlanks" dxfId="835" priority="50">
      <formula>LEN(TRIM(T92))&gt;0</formula>
    </cfRule>
  </conditionalFormatting>
  <conditionalFormatting sqref="T97 T99:T100">
    <cfRule type="notContainsBlanks" dxfId="834" priority="49">
      <formula>LEN(TRIM(T97))&gt;0</formula>
    </cfRule>
  </conditionalFormatting>
  <conditionalFormatting sqref="P97 P99:P100">
    <cfRule type="notContainsBlanks" dxfId="833" priority="48">
      <formula>LEN(TRIM(P97))&gt;0</formula>
    </cfRule>
  </conditionalFormatting>
  <conditionalFormatting sqref="C69">
    <cfRule type="expression" dxfId="832" priority="47">
      <formula>NOT($D68=$H68)</formula>
    </cfRule>
  </conditionalFormatting>
  <conditionalFormatting sqref="I69">
    <cfRule type="expression" dxfId="831" priority="46">
      <formula>NOT($D68=$H68)</formula>
    </cfRule>
  </conditionalFormatting>
  <conditionalFormatting sqref="D74">
    <cfRule type="notContainsBlanks" dxfId="830" priority="45">
      <formula>LEN(TRIM(D74))&gt;0</formula>
    </cfRule>
  </conditionalFormatting>
  <conditionalFormatting sqref="H74">
    <cfRule type="notContainsBlanks" dxfId="829" priority="44">
      <formula>LEN(TRIM(H74))&gt;0</formula>
    </cfRule>
  </conditionalFormatting>
  <conditionalFormatting sqref="C74">
    <cfRule type="expression" dxfId="828" priority="43">
      <formula>NOT($D73=$H73)</formula>
    </cfRule>
  </conditionalFormatting>
  <conditionalFormatting sqref="I74">
    <cfRule type="expression" dxfId="827" priority="42">
      <formula>NOT($D73=$H73)</formula>
    </cfRule>
  </conditionalFormatting>
  <conditionalFormatting sqref="D82">
    <cfRule type="notContainsBlanks" dxfId="826" priority="41">
      <formula>LEN(TRIM(D82))&gt;0</formula>
    </cfRule>
  </conditionalFormatting>
  <conditionalFormatting sqref="H82">
    <cfRule type="notContainsBlanks" dxfId="825" priority="40">
      <formula>LEN(TRIM(H82))&gt;0</formula>
    </cfRule>
  </conditionalFormatting>
  <conditionalFormatting sqref="C82">
    <cfRule type="expression" dxfId="824" priority="39">
      <formula>NOT($D81=$H81)</formula>
    </cfRule>
  </conditionalFormatting>
  <conditionalFormatting sqref="I82">
    <cfRule type="expression" dxfId="823" priority="38">
      <formula>NOT($D81=$H81)</formula>
    </cfRule>
  </conditionalFormatting>
  <conditionalFormatting sqref="D88">
    <cfRule type="notContainsBlanks" dxfId="822" priority="37">
      <formula>LEN(TRIM(D88))&gt;0</formula>
    </cfRule>
  </conditionalFormatting>
  <conditionalFormatting sqref="H88">
    <cfRule type="notContainsBlanks" dxfId="821" priority="36">
      <formula>LEN(TRIM(H88))&gt;0</formula>
    </cfRule>
  </conditionalFormatting>
  <conditionalFormatting sqref="C88">
    <cfRule type="expression" dxfId="820" priority="35">
      <formula>NOT($D87=$H87)</formula>
    </cfRule>
  </conditionalFormatting>
  <conditionalFormatting sqref="I88">
    <cfRule type="expression" dxfId="819" priority="34">
      <formula>NOT($D87=$H87)</formula>
    </cfRule>
  </conditionalFormatting>
  <conditionalFormatting sqref="D93">
    <cfRule type="notContainsBlanks" dxfId="818" priority="33">
      <formula>LEN(TRIM(D93))&gt;0</formula>
    </cfRule>
  </conditionalFormatting>
  <conditionalFormatting sqref="H93">
    <cfRule type="notContainsBlanks" dxfId="817" priority="32">
      <formula>LEN(TRIM(H93))&gt;0</formula>
    </cfRule>
  </conditionalFormatting>
  <conditionalFormatting sqref="C93">
    <cfRule type="expression" dxfId="816" priority="31">
      <formula>NOT($D92=$H92)</formula>
    </cfRule>
  </conditionalFormatting>
  <conditionalFormatting sqref="I93">
    <cfRule type="expression" dxfId="815" priority="30">
      <formula>NOT($D92=$H92)</formula>
    </cfRule>
  </conditionalFormatting>
  <conditionalFormatting sqref="D98">
    <cfRule type="notContainsBlanks" dxfId="814" priority="29">
      <formula>LEN(TRIM(D98))&gt;0</formula>
    </cfRule>
  </conditionalFormatting>
  <conditionalFormatting sqref="H98">
    <cfRule type="notContainsBlanks" dxfId="813" priority="28">
      <formula>LEN(TRIM(H98))&gt;0</formula>
    </cfRule>
  </conditionalFormatting>
  <conditionalFormatting sqref="C98">
    <cfRule type="expression" dxfId="812" priority="27">
      <formula>NOT($D97=$H97)</formula>
    </cfRule>
  </conditionalFormatting>
  <conditionalFormatting sqref="I98">
    <cfRule type="expression" dxfId="811" priority="26">
      <formula>NOT($D97=$H97)</formula>
    </cfRule>
  </conditionalFormatting>
  <conditionalFormatting sqref="P69">
    <cfRule type="notContainsBlanks" dxfId="810" priority="25">
      <formula>LEN(TRIM(P69))&gt;0</formula>
    </cfRule>
  </conditionalFormatting>
  <conditionalFormatting sqref="T69">
    <cfRule type="notContainsBlanks" dxfId="809" priority="24">
      <formula>LEN(TRIM(T69))&gt;0</formula>
    </cfRule>
  </conditionalFormatting>
  <conditionalFormatting sqref="O69">
    <cfRule type="expression" dxfId="808" priority="23">
      <formula>NOT($P68=$T68)</formula>
    </cfRule>
  </conditionalFormatting>
  <conditionalFormatting sqref="U69">
    <cfRule type="expression" dxfId="807" priority="21">
      <formula>NOT($P68=$T68)</formula>
    </cfRule>
  </conditionalFormatting>
  <conditionalFormatting sqref="P74">
    <cfRule type="notContainsBlanks" dxfId="806" priority="20">
      <formula>LEN(TRIM(P74))&gt;0</formula>
    </cfRule>
  </conditionalFormatting>
  <conditionalFormatting sqref="T74">
    <cfRule type="notContainsBlanks" dxfId="805" priority="19">
      <formula>LEN(TRIM(T74))&gt;0</formula>
    </cfRule>
  </conditionalFormatting>
  <conditionalFormatting sqref="O74">
    <cfRule type="expression" dxfId="804" priority="18">
      <formula>NOT($P73=$T73)</formula>
    </cfRule>
  </conditionalFormatting>
  <conditionalFormatting sqref="U74">
    <cfRule type="expression" dxfId="803" priority="17">
      <formula>NOT($P73=$T73)</formula>
    </cfRule>
  </conditionalFormatting>
  <conditionalFormatting sqref="P82">
    <cfRule type="notContainsBlanks" dxfId="802" priority="16">
      <formula>LEN(TRIM(P82))&gt;0</formula>
    </cfRule>
  </conditionalFormatting>
  <conditionalFormatting sqref="T82">
    <cfRule type="notContainsBlanks" dxfId="801" priority="15">
      <formula>LEN(TRIM(T82))&gt;0</formula>
    </cfRule>
  </conditionalFormatting>
  <conditionalFormatting sqref="O82">
    <cfRule type="expression" dxfId="800" priority="14">
      <formula>NOT($P81=$T81)</formula>
    </cfRule>
  </conditionalFormatting>
  <conditionalFormatting sqref="U82">
    <cfRule type="expression" dxfId="799" priority="13">
      <formula>NOT($P81=$T81)</formula>
    </cfRule>
  </conditionalFormatting>
  <conditionalFormatting sqref="P88">
    <cfRule type="notContainsBlanks" dxfId="798" priority="12">
      <formula>LEN(TRIM(P88))&gt;0</formula>
    </cfRule>
  </conditionalFormatting>
  <conditionalFormatting sqref="T88">
    <cfRule type="notContainsBlanks" dxfId="797" priority="11">
      <formula>LEN(TRIM(T88))&gt;0</formula>
    </cfRule>
  </conditionalFormatting>
  <conditionalFormatting sqref="O88">
    <cfRule type="expression" dxfId="796" priority="10">
      <formula>NOT($P87=$T87)</formula>
    </cfRule>
  </conditionalFormatting>
  <conditionalFormatting sqref="U88">
    <cfRule type="expression" dxfId="795" priority="9">
      <formula>NOT($P87=$T87)</formula>
    </cfRule>
  </conditionalFormatting>
  <conditionalFormatting sqref="P93">
    <cfRule type="notContainsBlanks" dxfId="794" priority="8">
      <formula>LEN(TRIM(P93))&gt;0</formula>
    </cfRule>
  </conditionalFormatting>
  <conditionalFormatting sqref="T93">
    <cfRule type="notContainsBlanks" dxfId="793" priority="7">
      <formula>LEN(TRIM(T93))&gt;0</formula>
    </cfRule>
  </conditionalFormatting>
  <conditionalFormatting sqref="O93">
    <cfRule type="expression" dxfId="792" priority="6">
      <formula>NOT($P92=$T92)</formula>
    </cfRule>
  </conditionalFormatting>
  <conditionalFormatting sqref="U93">
    <cfRule type="expression" dxfId="791" priority="5">
      <formula>NOT($P92=$T92)</formula>
    </cfRule>
  </conditionalFormatting>
  <conditionalFormatting sqref="P98">
    <cfRule type="notContainsBlanks" dxfId="790" priority="4">
      <formula>LEN(TRIM(P98))&gt;0</formula>
    </cfRule>
  </conditionalFormatting>
  <conditionalFormatting sqref="T98">
    <cfRule type="notContainsBlanks" dxfId="789" priority="3">
      <formula>LEN(TRIM(T98))&gt;0</formula>
    </cfRule>
  </conditionalFormatting>
  <conditionalFormatting sqref="O98">
    <cfRule type="expression" dxfId="788" priority="2">
      <formula>NOT($P97=$T97)</formula>
    </cfRule>
  </conditionalFormatting>
  <conditionalFormatting sqref="U98">
    <cfRule type="expression" dxfId="787" priority="1">
      <formula>NOT($P97=$T97)</formula>
    </cfRule>
  </conditionalFormatting>
  <printOptions horizontalCentered="1" verticalCentered="1"/>
  <pageMargins left="0" right="0" top="0.98425196850393704" bottom="0" header="0.39370078740157483" footer="0"/>
  <pageSetup paperSize="9" scale="77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56" max="22" man="1"/>
  </rowBreaks>
  <ignoredErrors>
    <ignoredError sqref="U24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RAZ24P">
                <anchor>
                  <from>
                    <xdr:col>11</xdr:col>
                    <xdr:colOff>95250</xdr:colOff>
                    <xdr:row>53</xdr:row>
                    <xdr:rowOff>104775</xdr:rowOff>
                  </from>
                  <to>
                    <xdr:col>12</xdr:col>
                    <xdr:colOff>19050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Button 3">
              <controlPr defaultSize="0" print="0" autoFill="0" autoPict="0" macro="[0]!CLA24P">
                <anchor>
                  <from>
                    <xdr:col>20</xdr:col>
                    <xdr:colOff>47625</xdr:colOff>
                    <xdr:row>53</xdr:row>
                    <xdr:rowOff>0</xdr:rowOff>
                  </from>
                  <to>
                    <xdr:col>21</xdr:col>
                    <xdr:colOff>0</xdr:colOff>
                    <xdr:row>54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Button 4">
              <controlPr defaultSize="0" print="0" autoFill="0" autoPict="0" macro="[0]!RAZ24F">
                <anchor moveWithCells="1" sizeWithCells="1">
                  <from>
                    <xdr:col>14</xdr:col>
                    <xdr:colOff>419100</xdr:colOff>
                    <xdr:row>102</xdr:row>
                    <xdr:rowOff>57150</xdr:rowOff>
                  </from>
                  <to>
                    <xdr:col>14</xdr:col>
                    <xdr:colOff>866775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Button 5">
              <controlPr defaultSize="0" print="0" autoFill="0" autoPict="0" macro="[0]!CLA24F">
                <anchor moveWithCells="1" sizeWithCells="1">
                  <from>
                    <xdr:col>8</xdr:col>
                    <xdr:colOff>47625</xdr:colOff>
                    <xdr:row>103</xdr:row>
                    <xdr:rowOff>0</xdr:rowOff>
                  </from>
                  <to>
                    <xdr:col>9</xdr:col>
                    <xdr:colOff>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Button 6">
              <controlPr defaultSize="0" print="0" autoFill="0" autoPict="0" macro="[0]!IMP24F">
                <anchor>
                  <from>
                    <xdr:col>11</xdr:col>
                    <xdr:colOff>76200</xdr:colOff>
                    <xdr:row>57</xdr:row>
                    <xdr:rowOff>66675</xdr:rowOff>
                  </from>
                  <to>
                    <xdr:col>12</xdr:col>
                    <xdr:colOff>76200</xdr:colOff>
                    <xdr:row>61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Button 7">
              <controlPr defaultSize="0" print="0" autoFill="0" autoPict="0" macro="[0]!IMP24C">
                <anchor>
                  <from>
                    <xdr:col>19</xdr:col>
                    <xdr:colOff>57150</xdr:colOff>
                    <xdr:row>3</xdr:row>
                    <xdr:rowOff>133350</xdr:rowOff>
                  </from>
                  <to>
                    <xdr:col>22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3" tint="0.39997558519241921"/>
    <pageSetUpPr fitToPage="1"/>
  </sheetPr>
  <dimension ref="A1:AI136"/>
  <sheetViews>
    <sheetView showGridLines="0" showRowColHeaders="0" view="pageBreakPreview" topLeftCell="A104" zoomScale="130" zoomScaleNormal="100" zoomScaleSheetLayoutView="130" workbookViewId="0">
      <selection activeCell="C130" sqref="C130"/>
    </sheetView>
  </sheetViews>
  <sheetFormatPr baseColWidth="10" defaultRowHeight="12.75"/>
  <cols>
    <col min="1" max="2" width="2.7109375" customWidth="1"/>
    <col min="3" max="3" width="25.7109375" customWidth="1"/>
    <col min="4" max="8" width="2.7109375" customWidth="1"/>
    <col min="9" max="9" width="25.7109375" customWidth="1"/>
    <col min="10" max="11" width="2.7109375" customWidth="1"/>
    <col min="13" max="14" width="2.7109375" customWidth="1"/>
    <col min="15" max="15" width="25.7109375" customWidth="1"/>
    <col min="16" max="20" width="2.7109375" customWidth="1"/>
    <col min="21" max="21" width="25.7109375" customWidth="1"/>
    <col min="22" max="23" width="2.7109375" customWidth="1"/>
  </cols>
  <sheetData>
    <row r="1" spans="2:23" ht="5.0999999999999996" customHeight="1">
      <c r="B1" s="159"/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</row>
    <row r="2" spans="2:23" ht="5.0999999999999996" customHeight="1">
      <c r="B2" s="159"/>
      <c r="C2" s="554"/>
      <c r="D2" s="552"/>
      <c r="E2" s="552"/>
      <c r="F2" s="552"/>
      <c r="G2" s="552"/>
      <c r="H2" s="552"/>
      <c r="I2" s="463"/>
      <c r="J2" s="550"/>
      <c r="K2" s="550"/>
      <c r="L2" s="550"/>
      <c r="M2" s="558"/>
      <c r="N2" s="558"/>
      <c r="O2" s="849"/>
      <c r="P2" s="558"/>
      <c r="Q2" s="558"/>
      <c r="S2" s="558"/>
      <c r="T2" s="558"/>
      <c r="U2" s="849"/>
      <c r="V2" s="558"/>
      <c r="W2" s="558"/>
    </row>
    <row r="3" spans="2:23" ht="5.0999999999999996" customHeight="1">
      <c r="B3" s="159"/>
      <c r="C3" s="555"/>
      <c r="D3" s="552"/>
      <c r="E3" s="552"/>
      <c r="F3" s="552"/>
      <c r="G3" s="552"/>
      <c r="H3" s="552"/>
      <c r="I3" s="269"/>
      <c r="J3" s="424"/>
      <c r="K3" s="424"/>
      <c r="L3" s="460"/>
      <c r="M3" s="558"/>
      <c r="N3" s="558"/>
      <c r="O3" s="849"/>
      <c r="P3" s="558"/>
      <c r="Q3" s="558"/>
      <c r="S3" s="558"/>
      <c r="T3" s="558"/>
      <c r="U3" s="849"/>
      <c r="V3" s="558"/>
      <c r="W3" s="558"/>
    </row>
    <row r="4" spans="2:23" ht="34.5">
      <c r="B4" s="135"/>
      <c r="C4" s="27" t="s">
        <v>36</v>
      </c>
      <c r="D4" s="417" t="s">
        <v>0</v>
      </c>
      <c r="E4" s="418" t="s">
        <v>1</v>
      </c>
      <c r="F4" s="37"/>
      <c r="G4" s="134"/>
      <c r="H4" s="135" t="s">
        <v>16</v>
      </c>
      <c r="I4" s="27" t="s">
        <v>37</v>
      </c>
      <c r="J4" s="417" t="s">
        <v>0</v>
      </c>
      <c r="K4" s="418" t="s">
        <v>1</v>
      </c>
      <c r="L4" s="24"/>
      <c r="M4" s="136"/>
      <c r="N4" s="135"/>
      <c r="O4" s="27" t="s">
        <v>38</v>
      </c>
      <c r="P4" s="417" t="s">
        <v>0</v>
      </c>
      <c r="Q4" s="418" t="s">
        <v>1</v>
      </c>
      <c r="R4" s="37"/>
      <c r="S4" s="37"/>
      <c r="T4" s="156"/>
      <c r="V4" s="76"/>
    </row>
    <row r="5" spans="2:23" ht="21.95" customHeight="1">
      <c r="B5" s="70" t="s">
        <v>3</v>
      </c>
      <c r="C5" s="711" t="s">
        <v>298</v>
      </c>
      <c r="D5" s="91">
        <f>CL($D$19,$H$19)+CL($H$22,$D$22)+CL($H$26,$D$26)</f>
        <v>0</v>
      </c>
      <c r="E5" s="238">
        <f>$D$19-$H$19+$H$22-$D$22+$H$26-$D$26</f>
        <v>0</v>
      </c>
      <c r="F5" s="37"/>
      <c r="G5" s="134"/>
      <c r="H5" s="70" t="s">
        <v>7</v>
      </c>
      <c r="I5" s="711" t="s">
        <v>299</v>
      </c>
      <c r="J5" s="91">
        <f>CL($D$30,$H$30)+CL($H$33,$D$33)+CL($D$37,$H$37)</f>
        <v>0</v>
      </c>
      <c r="K5" s="238">
        <f>$D$30-$H$30+$H$33-$D$33+$D$37-$H$37</f>
        <v>0</v>
      </c>
      <c r="L5" s="24"/>
      <c r="M5" s="136"/>
      <c r="N5" s="70" t="s">
        <v>18</v>
      </c>
      <c r="O5" s="711" t="s">
        <v>300</v>
      </c>
      <c r="P5" s="91">
        <f>CL($P$19,$T$19)+CL($T$22,$P$22)+CL($P$25,$T$25)</f>
        <v>0</v>
      </c>
      <c r="Q5" s="238">
        <f>$P$19-$T$19+$T$22-$P$22+$P$25-$T$25</f>
        <v>0</v>
      </c>
      <c r="R5" s="37"/>
      <c r="S5" s="37"/>
      <c r="T5" s="156"/>
      <c r="V5" s="76"/>
    </row>
    <row r="6" spans="2:23" ht="21.95" customHeight="1">
      <c r="B6" s="70" t="s">
        <v>4</v>
      </c>
      <c r="C6" s="711" t="s">
        <v>301</v>
      </c>
      <c r="D6" s="91">
        <f>CL($H$19,$D$19)+CL($H$23,$D$23)+CL($D$25,$H$25)</f>
        <v>0</v>
      </c>
      <c r="E6" s="238">
        <f>$H$19-$D$19+$H$23-$D$23+$D$25-$H$25</f>
        <v>0</v>
      </c>
      <c r="F6" s="37"/>
      <c r="G6" s="134"/>
      <c r="H6" s="70" t="s">
        <v>8</v>
      </c>
      <c r="I6" s="711" t="s">
        <v>302</v>
      </c>
      <c r="J6" s="91">
        <f>CL($H$30,$D$30)+CL($H$34,$D$34)+CL($D$36,$H$36)</f>
        <v>0</v>
      </c>
      <c r="K6" s="238">
        <f>$H$30-$D$30+$H$34-$D$34+$D$36-$H$36</f>
        <v>0</v>
      </c>
      <c r="L6" s="24"/>
      <c r="M6" s="136"/>
      <c r="N6" s="70" t="s">
        <v>19</v>
      </c>
      <c r="O6" s="711" t="s">
        <v>303</v>
      </c>
      <c r="P6" s="91">
        <f>CL($T$19,$P$19)+CL($T$23,$P$23)+CL($P$26,$T$26)</f>
        <v>0</v>
      </c>
      <c r="Q6" s="238">
        <f>$T$19-$P$19+$T$23-$P$23+$P$26-$T$26</f>
        <v>0</v>
      </c>
      <c r="R6" s="37"/>
      <c r="S6" s="37"/>
      <c r="T6" s="156"/>
      <c r="V6" s="76"/>
    </row>
    <row r="7" spans="2:23" ht="21.95" customHeight="1">
      <c r="B7" s="70" t="s">
        <v>5</v>
      </c>
      <c r="C7" s="711" t="s">
        <v>304</v>
      </c>
      <c r="D7" s="91">
        <f>(CL($H$20,$D$20)+CL($D$22,$H$22)+CL($H$25,$D$25))</f>
        <v>0</v>
      </c>
      <c r="E7" s="238">
        <f>$H$20-$D$20+$D$22-$H$22+$H$25-$D$25</f>
        <v>0</v>
      </c>
      <c r="F7" s="37"/>
      <c r="G7" s="134"/>
      <c r="H7" s="70" t="s">
        <v>9</v>
      </c>
      <c r="I7" s="711" t="s">
        <v>305</v>
      </c>
      <c r="J7" s="91">
        <f>CL($H$31,$D$31)+CL($D$33,$H$33)+CL($H$36,$D$36)</f>
        <v>0</v>
      </c>
      <c r="K7" s="238">
        <f>$H$31-$D$31+$D$33-$H$33+$H$36-$D$36</f>
        <v>0</v>
      </c>
      <c r="L7" s="24"/>
      <c r="M7" s="136"/>
      <c r="N7" s="70" t="s">
        <v>39</v>
      </c>
      <c r="O7" s="711" t="s">
        <v>306</v>
      </c>
      <c r="P7" s="91">
        <f>CL($T$20,$P$20)+CL($P$22,$T$22)+CL($T$26,$P$26)</f>
        <v>0</v>
      </c>
      <c r="Q7" s="238">
        <f>$T$20-$P$20+$P$22-$T$22+$T$26-$P$26</f>
        <v>0</v>
      </c>
      <c r="R7" s="37"/>
      <c r="S7" s="37"/>
      <c r="T7" s="156"/>
      <c r="V7" s="76"/>
    </row>
    <row r="8" spans="2:23" ht="21.95" customHeight="1">
      <c r="B8" s="70" t="s">
        <v>6</v>
      </c>
      <c r="C8" s="711" t="s">
        <v>307</v>
      </c>
      <c r="D8" s="91">
        <f>CL($D$20,$H$20)+CL($D$23,$H$23)+CL($D$26,$H$26)</f>
        <v>0</v>
      </c>
      <c r="E8" s="238">
        <f>$D$20-$H$20+$D$23-$H$23+$D$26-$H$26</f>
        <v>0</v>
      </c>
      <c r="F8" s="37"/>
      <c r="G8" s="134"/>
      <c r="H8" s="70" t="s">
        <v>10</v>
      </c>
      <c r="I8" s="711" t="s">
        <v>308</v>
      </c>
      <c r="J8" s="91">
        <f>CL($D$31,$H$31)+CL($D$34,$H$34)+CL($H$37,$D$37)</f>
        <v>0</v>
      </c>
      <c r="K8" s="238">
        <f>$D$31-$H$31+$D$34-$H$34+$H$37-$D$37</f>
        <v>0</v>
      </c>
      <c r="L8" s="24"/>
      <c r="M8" s="136"/>
      <c r="N8" s="70" t="s">
        <v>40</v>
      </c>
      <c r="O8" s="711" t="s">
        <v>309</v>
      </c>
      <c r="P8" s="91">
        <f>CL($P$20,$T$20)+CL($P$23,$T$23)+CL($T$25,$P$25)</f>
        <v>0</v>
      </c>
      <c r="Q8" s="238">
        <f>$P$20-$T$20+$P$23-$T$23+$T$25-$P$25</f>
        <v>0</v>
      </c>
      <c r="R8" s="37"/>
      <c r="S8" s="37"/>
      <c r="T8" s="156"/>
      <c r="V8" s="76"/>
    </row>
    <row r="9" spans="2:23">
      <c r="B9" s="249"/>
      <c r="D9" s="419"/>
      <c r="E9" s="420"/>
      <c r="F9" s="156"/>
      <c r="G9" s="156"/>
      <c r="H9" s="156"/>
      <c r="J9" s="421"/>
      <c r="K9" s="422"/>
      <c r="L9" s="24"/>
      <c r="M9" s="136"/>
      <c r="N9" s="249"/>
      <c r="P9" s="419"/>
      <c r="Q9" s="420"/>
      <c r="R9" s="156"/>
      <c r="S9" s="156"/>
      <c r="T9" s="156"/>
      <c r="U9" s="205"/>
      <c r="V9" s="319"/>
    </row>
    <row r="10" spans="2:23" ht="34.5">
      <c r="B10" s="135"/>
      <c r="C10" s="27" t="s">
        <v>82</v>
      </c>
      <c r="D10" s="417" t="s">
        <v>0</v>
      </c>
      <c r="E10" s="418" t="s">
        <v>1</v>
      </c>
      <c r="F10" s="37"/>
      <c r="G10" s="37"/>
      <c r="H10" s="135"/>
      <c r="I10" s="27" t="s">
        <v>101</v>
      </c>
      <c r="J10" s="417" t="s">
        <v>0</v>
      </c>
      <c r="K10" s="418" t="s">
        <v>1</v>
      </c>
      <c r="L10" s="24"/>
      <c r="M10" s="136"/>
      <c r="N10" s="135"/>
      <c r="O10" s="27" t="s">
        <v>114</v>
      </c>
      <c r="P10" s="417" t="s">
        <v>0</v>
      </c>
      <c r="Q10" s="418" t="s">
        <v>1</v>
      </c>
      <c r="R10" s="37"/>
      <c r="S10" s="37"/>
      <c r="T10" s="37"/>
      <c r="V10" s="72"/>
    </row>
    <row r="11" spans="2:23" ht="21.95" customHeight="1">
      <c r="B11" s="70" t="s">
        <v>58</v>
      </c>
      <c r="C11" s="711" t="s">
        <v>310</v>
      </c>
      <c r="D11" s="91">
        <f>CL($P$30,$T$30)+CL($T$33,$P$33)+CL($P$36,$T$36)</f>
        <v>0</v>
      </c>
      <c r="E11" s="238">
        <f>$T$33-$P$33+$P$36-$T$36+$P$30-$T$30</f>
        <v>0</v>
      </c>
      <c r="F11" s="37"/>
      <c r="G11" s="37"/>
      <c r="H11" s="70" t="s">
        <v>87</v>
      </c>
      <c r="I11" s="711" t="s">
        <v>311</v>
      </c>
      <c r="J11" s="91">
        <f>CL($D$21,$H$21)+CL($D$35,$H$35)+CL($D$38,$H$38)</f>
        <v>0</v>
      </c>
      <c r="K11" s="238">
        <f>$D$21-$H$21+$D$35-$H$35+$D$38-$H$38</f>
        <v>0</v>
      </c>
      <c r="L11" s="24"/>
      <c r="M11" s="136"/>
      <c r="N11" s="70" t="s">
        <v>104</v>
      </c>
      <c r="O11" s="711" t="s">
        <v>312</v>
      </c>
      <c r="P11" s="91">
        <f>CL($P$21,$T$21)+CL($P$27,$T$27)+CL($T$35,$P$35)</f>
        <v>0</v>
      </c>
      <c r="Q11" s="238">
        <f>$P$21-$T$21+$P$27-$T$27+$T$35-$P$35</f>
        <v>0</v>
      </c>
      <c r="R11" s="37"/>
      <c r="S11" s="37"/>
      <c r="T11" s="37"/>
      <c r="U11" s="12"/>
      <c r="V11" s="39"/>
    </row>
    <row r="12" spans="2:23" ht="21.95" customHeight="1">
      <c r="B12" s="70" t="s">
        <v>59</v>
      </c>
      <c r="C12" s="711" t="s">
        <v>313</v>
      </c>
      <c r="D12" s="91">
        <f>CL($T$30,$P$30)+CL($P$34,$T$34)+CL($P$37,$T$37)</f>
        <v>0</v>
      </c>
      <c r="E12" s="238">
        <f>$T$30-$P$30+$P$34-$T$34+$P$37-$T$37</f>
        <v>0</v>
      </c>
      <c r="F12" s="37"/>
      <c r="G12" s="37"/>
      <c r="H12" s="70" t="s">
        <v>88</v>
      </c>
      <c r="I12" s="711" t="s">
        <v>314</v>
      </c>
      <c r="J12" s="91">
        <f>CL($H$21,$D$21)+CL($D$24,$H$24)+CL($H$27,$D$27)</f>
        <v>0</v>
      </c>
      <c r="K12" s="238">
        <f>$D$24-$H$24+$H$21-$D$21+$H$27-$D$27</f>
        <v>0</v>
      </c>
      <c r="L12" s="24"/>
      <c r="M12" s="136"/>
      <c r="N12" s="70" t="s">
        <v>105</v>
      </c>
      <c r="O12" s="711" t="s">
        <v>315</v>
      </c>
      <c r="P12" s="91">
        <f>CL($T$21,$P$21)+CL($T$24,$P$24)+CL($P$38,$T$38)</f>
        <v>0</v>
      </c>
      <c r="Q12" s="238">
        <f>$P$38-$T$38+$T$24-$P$24+$T$21-$P$21</f>
        <v>0</v>
      </c>
      <c r="R12" s="37"/>
      <c r="S12" s="37"/>
      <c r="T12" s="37"/>
      <c r="U12" s="12"/>
      <c r="V12" s="39"/>
    </row>
    <row r="13" spans="2:23" ht="21.95" customHeight="1">
      <c r="B13" s="70" t="s">
        <v>70</v>
      </c>
      <c r="C13" s="711" t="s">
        <v>316</v>
      </c>
      <c r="D13" s="91">
        <f>CL($P$31,$T$31)+CL($T$34,$P$34)+CL($T$36,$P$36)</f>
        <v>0</v>
      </c>
      <c r="E13" s="238">
        <f>$P$31-$T$31+$T$34-$P$34+$T$36-$P$36</f>
        <v>0</v>
      </c>
      <c r="F13" s="37"/>
      <c r="G13" s="37"/>
      <c r="H13" s="70" t="s">
        <v>89</v>
      </c>
      <c r="I13" s="711" t="s">
        <v>317</v>
      </c>
      <c r="J13" s="91">
        <f>CL($D$32,$H$32)+CL($H$24,$D$24)+CL($H$38,$D$38)</f>
        <v>0</v>
      </c>
      <c r="K13" s="238">
        <f>$H$24-$D$24+$D$32-$H$32+$H$38-$D$38</f>
        <v>0</v>
      </c>
      <c r="L13" s="24"/>
      <c r="M13" s="136"/>
      <c r="N13" s="70" t="s">
        <v>106</v>
      </c>
      <c r="O13" s="711" t="s">
        <v>318</v>
      </c>
      <c r="P13" s="91">
        <f>CL($P$24,$T$24)+CL($T$27,$P$27)+CL($P$32,$T$32)</f>
        <v>0</v>
      </c>
      <c r="Q13" s="238">
        <f>$T$27-$P$27+$P$32-$T$32+$P$24-$T$24</f>
        <v>0</v>
      </c>
      <c r="R13" s="37"/>
      <c r="S13" s="37"/>
      <c r="T13" s="37"/>
      <c r="U13" s="12"/>
      <c r="V13" s="39"/>
    </row>
    <row r="14" spans="2:23" ht="21.95" customHeight="1">
      <c r="B14" s="70" t="s">
        <v>83</v>
      </c>
      <c r="C14" s="711" t="s">
        <v>319</v>
      </c>
      <c r="D14" s="91">
        <f>CL($T$31,$P$31)+CL($P$33,$T$33)+CL($T$37,$P$37)</f>
        <v>0</v>
      </c>
      <c r="E14" s="238">
        <f>$P$33-$T$33+$T$31-$P$31+$T$37-$P$37</f>
        <v>0</v>
      </c>
      <c r="F14" s="37"/>
      <c r="G14" s="37"/>
      <c r="H14" s="70" t="s">
        <v>102</v>
      </c>
      <c r="I14" s="711" t="s">
        <v>320</v>
      </c>
      <c r="J14" s="91">
        <f>CL($D$27,$H$27)+CL($H$32,$D$32)+CL($H$35,$D$35)</f>
        <v>0</v>
      </c>
      <c r="K14" s="238">
        <f>$D$27-$H$27+$H$32-$D$32+$H$35-$D$35</f>
        <v>0</v>
      </c>
      <c r="L14" s="24"/>
      <c r="M14" s="136"/>
      <c r="N14" s="70" t="s">
        <v>107</v>
      </c>
      <c r="O14" s="711" t="s">
        <v>321</v>
      </c>
      <c r="P14" s="91">
        <f>CL($T$32,$P$32)+CL($T$38,$P$38)+CL($P$35,$T$35)</f>
        <v>0</v>
      </c>
      <c r="Q14" s="238">
        <f>$P$35-$T$35+$T$38-$P$38+$T$32-$P$32</f>
        <v>0</v>
      </c>
      <c r="R14" s="37"/>
      <c r="S14" s="37"/>
      <c r="T14" s="37"/>
      <c r="U14" s="76"/>
      <c r="V14" s="76"/>
    </row>
    <row r="15" spans="2:23" ht="5.0999999999999996" customHeight="1">
      <c r="B15" s="37"/>
      <c r="C15" s="72"/>
      <c r="D15" s="28"/>
      <c r="E15" s="139"/>
      <c r="F15" s="37"/>
      <c r="G15" s="37"/>
      <c r="H15" s="37"/>
      <c r="I15" s="72"/>
      <c r="J15" s="28"/>
      <c r="K15" s="139"/>
      <c r="L15" s="24"/>
      <c r="M15" s="136"/>
      <c r="N15" s="37"/>
      <c r="O15" s="72"/>
      <c r="P15" s="28"/>
      <c r="Q15" s="139"/>
      <c r="R15" s="37"/>
      <c r="S15" s="37"/>
      <c r="T15" s="37"/>
      <c r="V15" s="76"/>
    </row>
    <row r="16" spans="2:23" ht="5.0999999999999996" customHeight="1" thickBot="1">
      <c r="B16" s="37"/>
      <c r="C16" s="849"/>
      <c r="D16" s="424"/>
      <c r="E16" s="425"/>
      <c r="F16" s="424"/>
      <c r="G16" s="424"/>
      <c r="H16" s="424"/>
      <c r="J16" s="424"/>
      <c r="K16" s="425"/>
      <c r="L16" s="426"/>
      <c r="M16" s="427"/>
      <c r="N16" s="424"/>
      <c r="P16" s="37"/>
      <c r="Q16" s="161"/>
      <c r="R16" s="37"/>
      <c r="S16" s="37"/>
      <c r="T16" s="37"/>
      <c r="V16" s="76"/>
    </row>
    <row r="17" spans="1:23" ht="5.0999999999999996" customHeight="1">
      <c r="A17" s="862"/>
      <c r="B17" s="863"/>
      <c r="C17" s="864"/>
      <c r="D17" s="863"/>
      <c r="E17" s="863"/>
      <c r="F17" s="863"/>
      <c r="G17" s="863"/>
      <c r="H17" s="863"/>
      <c r="I17" s="864"/>
      <c r="J17" s="863"/>
      <c r="K17" s="865"/>
      <c r="L17" s="24"/>
      <c r="M17" s="141"/>
      <c r="N17" s="180"/>
      <c r="O17" s="181"/>
      <c r="P17" s="180"/>
      <c r="Q17" s="180"/>
      <c r="R17" s="180"/>
      <c r="S17" s="180"/>
      <c r="T17" s="180"/>
      <c r="U17" s="181"/>
      <c r="V17" s="181"/>
      <c r="W17" s="4"/>
    </row>
    <row r="18" spans="1:23" ht="15.75">
      <c r="A18" s="868"/>
      <c r="B18" s="37"/>
      <c r="C18" s="93"/>
      <c r="D18" s="118"/>
      <c r="E18" s="118"/>
      <c r="F18" s="616" t="str">
        <f>ACCUEIL!$D$6</f>
        <v>san siro</v>
      </c>
      <c r="G18" s="37"/>
      <c r="H18" s="37"/>
      <c r="I18" s="76"/>
      <c r="J18" s="37"/>
      <c r="K18" s="869"/>
      <c r="L18" s="171" t="s">
        <v>12</v>
      </c>
      <c r="M18" s="142"/>
      <c r="N18" s="249"/>
      <c r="P18" s="156"/>
      <c r="Q18" s="156"/>
      <c r="R18" s="616" t="str">
        <f>ACCUEIL!$D$7</f>
        <v>TERRAIN 2</v>
      </c>
      <c r="S18" s="249"/>
      <c r="T18" s="156"/>
      <c r="U18" s="159"/>
      <c r="V18" s="76"/>
      <c r="W18" s="9"/>
    </row>
    <row r="19" spans="1:23" ht="21.95" customHeight="1">
      <c r="A19" s="868"/>
      <c r="B19" s="70" t="s">
        <v>3</v>
      </c>
      <c r="C19" s="47" t="str">
        <f>C5</f>
        <v>a</v>
      </c>
      <c r="D19" s="740"/>
      <c r="E19" s="143"/>
      <c r="F19" s="608" t="s">
        <v>13</v>
      </c>
      <c r="G19" s="143"/>
      <c r="H19" s="740"/>
      <c r="I19" s="47" t="str">
        <f>C6</f>
        <v>b</v>
      </c>
      <c r="J19" s="70" t="s">
        <v>4</v>
      </c>
      <c r="K19" s="871"/>
      <c r="L19" s="766">
        <f>ACCUEIL!$B$6</f>
        <v>1.375</v>
      </c>
      <c r="M19" s="142"/>
      <c r="N19" s="70" t="s">
        <v>18</v>
      </c>
      <c r="O19" s="47" t="str">
        <f>O5</f>
        <v>i</v>
      </c>
      <c r="P19" s="740"/>
      <c r="Q19" s="146"/>
      <c r="R19" s="608" t="s">
        <v>13</v>
      </c>
      <c r="S19" s="146"/>
      <c r="T19" s="740"/>
      <c r="U19" s="47" t="str">
        <f>O6</f>
        <v>j</v>
      </c>
      <c r="V19" s="70" t="s">
        <v>19</v>
      </c>
      <c r="W19" s="9"/>
    </row>
    <row r="20" spans="1:23" ht="21.95" customHeight="1">
      <c r="A20" s="868"/>
      <c r="B20" s="70" t="s">
        <v>6</v>
      </c>
      <c r="C20" s="47" t="str">
        <f>C8</f>
        <v>d</v>
      </c>
      <c r="D20" s="740"/>
      <c r="E20" s="143"/>
      <c r="F20" s="144" t="s">
        <v>13</v>
      </c>
      <c r="G20" s="143"/>
      <c r="H20" s="740"/>
      <c r="I20" s="47" t="str">
        <f>C7</f>
        <v>c</v>
      </c>
      <c r="J20" s="70" t="s">
        <v>5</v>
      </c>
      <c r="K20" s="871"/>
      <c r="L20" s="761">
        <f>L19+ACCUEIL!$B$7</f>
        <v>1.3888888888888899</v>
      </c>
      <c r="M20" s="142"/>
      <c r="N20" s="70" t="s">
        <v>40</v>
      </c>
      <c r="O20" s="47" t="str">
        <f>O8</f>
        <v>l</v>
      </c>
      <c r="P20" s="740"/>
      <c r="Q20" s="146"/>
      <c r="R20" s="144" t="s">
        <v>13</v>
      </c>
      <c r="S20" s="146"/>
      <c r="T20" s="740"/>
      <c r="U20" s="47" t="str">
        <f>O7</f>
        <v>k</v>
      </c>
      <c r="V20" s="70" t="s">
        <v>39</v>
      </c>
      <c r="W20" s="9"/>
    </row>
    <row r="21" spans="1:23" ht="21.95" customHeight="1">
      <c r="A21" s="868"/>
      <c r="B21" s="70" t="s">
        <v>87</v>
      </c>
      <c r="C21" s="47" t="str">
        <f>I11</f>
        <v>q</v>
      </c>
      <c r="D21" s="740"/>
      <c r="E21" s="143"/>
      <c r="F21" s="144" t="s">
        <v>13</v>
      </c>
      <c r="G21" s="143"/>
      <c r="H21" s="740"/>
      <c r="I21" s="47" t="str">
        <f>I12</f>
        <v>r</v>
      </c>
      <c r="J21" s="70" t="s">
        <v>88</v>
      </c>
      <c r="K21" s="871"/>
      <c r="L21" s="761">
        <f>L20+ACCUEIL!$B$7</f>
        <v>1.4027777777777799</v>
      </c>
      <c r="M21" s="142"/>
      <c r="N21" s="70" t="s">
        <v>104</v>
      </c>
      <c r="O21" s="47" t="str">
        <f>O11</f>
        <v>u</v>
      </c>
      <c r="P21" s="740"/>
      <c r="Q21" s="146"/>
      <c r="R21" s="144" t="s">
        <v>13</v>
      </c>
      <c r="S21" s="146"/>
      <c r="T21" s="740"/>
      <c r="U21" s="47" t="str">
        <f>O12</f>
        <v>v</v>
      </c>
      <c r="V21" s="70" t="s">
        <v>105</v>
      </c>
      <c r="W21" s="9"/>
    </row>
    <row r="22" spans="1:23" ht="21.95" customHeight="1">
      <c r="A22" s="868"/>
      <c r="B22" s="70" t="s">
        <v>5</v>
      </c>
      <c r="C22" s="47" t="str">
        <f>C7</f>
        <v>c</v>
      </c>
      <c r="D22" s="740"/>
      <c r="E22" s="143"/>
      <c r="F22" s="144" t="s">
        <v>13</v>
      </c>
      <c r="G22" s="143"/>
      <c r="H22" s="740"/>
      <c r="I22" s="47" t="str">
        <f>C5</f>
        <v>a</v>
      </c>
      <c r="J22" s="70" t="s">
        <v>3</v>
      </c>
      <c r="K22" s="871"/>
      <c r="L22" s="761">
        <f>L21+ACCUEIL!$B$7</f>
        <v>1.4166666666666701</v>
      </c>
      <c r="M22" s="142"/>
      <c r="N22" s="70" t="s">
        <v>39</v>
      </c>
      <c r="O22" s="47" t="str">
        <f>O7</f>
        <v>k</v>
      </c>
      <c r="P22" s="740"/>
      <c r="Q22" s="146"/>
      <c r="R22" s="144" t="s">
        <v>13</v>
      </c>
      <c r="S22" s="146"/>
      <c r="T22" s="740"/>
      <c r="U22" s="47" t="str">
        <f>O5</f>
        <v>i</v>
      </c>
      <c r="V22" s="70" t="s">
        <v>18</v>
      </c>
      <c r="W22" s="9"/>
    </row>
    <row r="23" spans="1:23" ht="21.95" customHeight="1">
      <c r="A23" s="868"/>
      <c r="B23" s="70" t="s">
        <v>6</v>
      </c>
      <c r="C23" s="47" t="str">
        <f>C8</f>
        <v>d</v>
      </c>
      <c r="D23" s="740"/>
      <c r="E23" s="143"/>
      <c r="F23" s="144" t="s">
        <v>13</v>
      </c>
      <c r="G23" s="143"/>
      <c r="H23" s="740"/>
      <c r="I23" s="47" t="str">
        <f>C6</f>
        <v>b</v>
      </c>
      <c r="J23" s="70" t="s">
        <v>4</v>
      </c>
      <c r="K23" s="871"/>
      <c r="L23" s="761">
        <f>L22+ACCUEIL!$B$7</f>
        <v>1.43055555555556</v>
      </c>
      <c r="M23" s="142"/>
      <c r="N23" s="70" t="s">
        <v>40</v>
      </c>
      <c r="O23" s="47" t="str">
        <f>O8</f>
        <v>l</v>
      </c>
      <c r="P23" s="740"/>
      <c r="Q23" s="146"/>
      <c r="R23" s="144" t="s">
        <v>13</v>
      </c>
      <c r="S23" s="146"/>
      <c r="T23" s="740"/>
      <c r="U23" s="47" t="str">
        <f>O6</f>
        <v>j</v>
      </c>
      <c r="V23" s="70" t="s">
        <v>19</v>
      </c>
      <c r="W23" s="147"/>
    </row>
    <row r="24" spans="1:23" ht="21.95" customHeight="1">
      <c r="A24" s="868"/>
      <c r="B24" s="70" t="s">
        <v>88</v>
      </c>
      <c r="C24" s="47" t="str">
        <f>I12</f>
        <v>r</v>
      </c>
      <c r="D24" s="740"/>
      <c r="E24" s="143"/>
      <c r="F24" s="144" t="s">
        <v>13</v>
      </c>
      <c r="G24" s="143"/>
      <c r="H24" s="740"/>
      <c r="I24" s="47" t="str">
        <f>I13</f>
        <v>s</v>
      </c>
      <c r="J24" s="70" t="s">
        <v>89</v>
      </c>
      <c r="K24" s="869"/>
      <c r="L24" s="761">
        <f>L23+ACCUEIL!$B$7</f>
        <v>1.44444444444445</v>
      </c>
      <c r="M24" s="142"/>
      <c r="N24" s="70" t="s">
        <v>106</v>
      </c>
      <c r="O24" s="47" t="str">
        <f>O13</f>
        <v>w</v>
      </c>
      <c r="P24" s="740"/>
      <c r="Q24" s="146"/>
      <c r="R24" s="144" t="s">
        <v>13</v>
      </c>
      <c r="S24" s="146"/>
      <c r="T24" s="740"/>
      <c r="U24" s="47" t="str">
        <f>O12</f>
        <v>v</v>
      </c>
      <c r="V24" s="70" t="s">
        <v>105</v>
      </c>
      <c r="W24" s="51"/>
    </row>
    <row r="25" spans="1:23" ht="21.95" customHeight="1">
      <c r="A25" s="868"/>
      <c r="B25" s="70" t="s">
        <v>4</v>
      </c>
      <c r="C25" s="47" t="str">
        <f>C6</f>
        <v>b</v>
      </c>
      <c r="D25" s="740"/>
      <c r="E25" s="143"/>
      <c r="F25" s="144" t="s">
        <v>13</v>
      </c>
      <c r="G25" s="143"/>
      <c r="H25" s="740"/>
      <c r="I25" s="47" t="str">
        <f>C7</f>
        <v>c</v>
      </c>
      <c r="J25" s="70" t="s">
        <v>5</v>
      </c>
      <c r="K25" s="871"/>
      <c r="L25" s="761">
        <f>L24+ACCUEIL!$B$7</f>
        <v>1.4583333333333399</v>
      </c>
      <c r="M25" s="142"/>
      <c r="N25" s="70" t="s">
        <v>18</v>
      </c>
      <c r="O25" s="47" t="str">
        <f>O5</f>
        <v>i</v>
      </c>
      <c r="P25" s="740"/>
      <c r="Q25" s="146"/>
      <c r="R25" s="144" t="s">
        <v>13</v>
      </c>
      <c r="S25" s="146"/>
      <c r="T25" s="740"/>
      <c r="U25" s="47" t="str">
        <f>O8</f>
        <v>l</v>
      </c>
      <c r="V25" s="70" t="s">
        <v>40</v>
      </c>
      <c r="W25" s="9"/>
    </row>
    <row r="26" spans="1:23" ht="21.95" customHeight="1">
      <c r="A26" s="868"/>
      <c r="B26" s="70" t="s">
        <v>6</v>
      </c>
      <c r="C26" s="47" t="str">
        <f>C8</f>
        <v>d</v>
      </c>
      <c r="D26" s="740"/>
      <c r="E26" s="143"/>
      <c r="F26" s="144" t="s">
        <v>13</v>
      </c>
      <c r="G26" s="143"/>
      <c r="H26" s="740"/>
      <c r="I26" s="47" t="str">
        <f>C5</f>
        <v>a</v>
      </c>
      <c r="J26" s="70" t="s">
        <v>3</v>
      </c>
      <c r="K26" s="871"/>
      <c r="L26" s="761">
        <f>L25+ACCUEIL!$B$7</f>
        <v>1.4722222222222301</v>
      </c>
      <c r="M26" s="142"/>
      <c r="N26" s="70" t="s">
        <v>19</v>
      </c>
      <c r="O26" s="47" t="str">
        <f>O6</f>
        <v>j</v>
      </c>
      <c r="P26" s="740"/>
      <c r="Q26" s="146"/>
      <c r="R26" s="144" t="s">
        <v>13</v>
      </c>
      <c r="S26" s="146"/>
      <c r="T26" s="740"/>
      <c r="U26" s="47" t="str">
        <f>O7</f>
        <v>k</v>
      </c>
      <c r="V26" s="70" t="s">
        <v>39</v>
      </c>
      <c r="W26" s="9"/>
    </row>
    <row r="27" spans="1:23" ht="21.95" customHeight="1">
      <c r="A27" s="868"/>
      <c r="B27" s="70" t="s">
        <v>102</v>
      </c>
      <c r="C27" s="47" t="str">
        <f>I14</f>
        <v>t</v>
      </c>
      <c r="D27" s="740"/>
      <c r="E27" s="143"/>
      <c r="F27" s="144" t="s">
        <v>13</v>
      </c>
      <c r="G27" s="143"/>
      <c r="H27" s="740"/>
      <c r="I27" s="47" t="str">
        <f>I12</f>
        <v>r</v>
      </c>
      <c r="J27" s="70" t="s">
        <v>88</v>
      </c>
      <c r="K27" s="869"/>
      <c r="L27" s="761">
        <f>L26+ACCUEIL!$B$7</f>
        <v>1.48611111111112</v>
      </c>
      <c r="M27" s="142"/>
      <c r="N27" s="70" t="s">
        <v>104</v>
      </c>
      <c r="O27" s="47" t="str">
        <f>O11</f>
        <v>u</v>
      </c>
      <c r="P27" s="740"/>
      <c r="Q27" s="146"/>
      <c r="R27" s="144" t="s">
        <v>13</v>
      </c>
      <c r="S27" s="146"/>
      <c r="T27" s="740"/>
      <c r="U27" s="47" t="str">
        <f>O13</f>
        <v>w</v>
      </c>
      <c r="V27" s="70" t="s">
        <v>106</v>
      </c>
      <c r="W27" s="9"/>
    </row>
    <row r="28" spans="1:23">
      <c r="A28" s="868"/>
      <c r="B28" s="76"/>
      <c r="C28" s="93"/>
      <c r="D28" s="93"/>
      <c r="E28" s="93"/>
      <c r="F28" s="93"/>
      <c r="G28" s="93"/>
      <c r="H28" s="93"/>
      <c r="I28" s="93"/>
      <c r="J28" s="76"/>
      <c r="K28" s="869"/>
      <c r="M28" s="10"/>
      <c r="N28" s="159"/>
      <c r="V28" s="159"/>
      <c r="W28" s="9"/>
    </row>
    <row r="29" spans="1:23" ht="15.75">
      <c r="A29" s="868"/>
      <c r="B29" s="76"/>
      <c r="C29" s="93"/>
      <c r="D29" s="93"/>
      <c r="E29" s="93"/>
      <c r="F29" s="616" t="str">
        <f>ACCUEIL!$D$8</f>
        <v>TERRAIN 3</v>
      </c>
      <c r="G29" s="93"/>
      <c r="H29" s="93"/>
      <c r="I29" s="93"/>
      <c r="J29" s="76"/>
      <c r="K29" s="869"/>
      <c r="L29" s="171" t="s">
        <v>12</v>
      </c>
      <c r="M29" s="10"/>
      <c r="N29" s="159"/>
      <c r="R29" s="616" t="str">
        <f>ACCUEIL!$D$9</f>
        <v>TERRAIN 4</v>
      </c>
      <c r="V29" s="159"/>
      <c r="W29" s="9"/>
    </row>
    <row r="30" spans="1:23" ht="21.95" customHeight="1">
      <c r="A30" s="868"/>
      <c r="B30" s="70" t="s">
        <v>7</v>
      </c>
      <c r="C30" s="47" t="str">
        <f>I5</f>
        <v>e</v>
      </c>
      <c r="D30" s="740"/>
      <c r="E30" s="143"/>
      <c r="F30" s="608" t="s">
        <v>13</v>
      </c>
      <c r="G30" s="143"/>
      <c r="H30" s="740"/>
      <c r="I30" s="47" t="str">
        <f>I6</f>
        <v>f</v>
      </c>
      <c r="J30" s="70" t="s">
        <v>8</v>
      </c>
      <c r="K30" s="869"/>
      <c r="L30" s="766">
        <f>ACCUEIL!$B$6</f>
        <v>1.375</v>
      </c>
      <c r="M30" s="10"/>
      <c r="N30" s="70" t="s">
        <v>58</v>
      </c>
      <c r="O30" s="47" t="str">
        <f>C11</f>
        <v>m</v>
      </c>
      <c r="P30" s="740"/>
      <c r="Q30" s="146"/>
      <c r="R30" s="608" t="s">
        <v>13</v>
      </c>
      <c r="S30" s="146"/>
      <c r="T30" s="740"/>
      <c r="U30" s="47" t="str">
        <f>C12</f>
        <v>n</v>
      </c>
      <c r="V30" s="70" t="s">
        <v>59</v>
      </c>
      <c r="W30" s="9"/>
    </row>
    <row r="31" spans="1:23" ht="21.95" customHeight="1">
      <c r="A31" s="868"/>
      <c r="B31" s="70" t="s">
        <v>10</v>
      </c>
      <c r="C31" s="47" t="str">
        <f>I8</f>
        <v>h</v>
      </c>
      <c r="D31" s="740"/>
      <c r="E31" s="143"/>
      <c r="F31" s="144" t="s">
        <v>13</v>
      </c>
      <c r="G31" s="143"/>
      <c r="H31" s="740"/>
      <c r="I31" s="47" t="str">
        <f>I7</f>
        <v>g</v>
      </c>
      <c r="J31" s="70" t="s">
        <v>9</v>
      </c>
      <c r="K31" s="869"/>
      <c r="L31" s="761">
        <f>L30+ACCUEIL!$B$7</f>
        <v>1.3888888888888899</v>
      </c>
      <c r="M31" s="10"/>
      <c r="N31" s="70" t="s">
        <v>70</v>
      </c>
      <c r="O31" s="47" t="str">
        <f>C13</f>
        <v>o</v>
      </c>
      <c r="P31" s="740"/>
      <c r="Q31" s="146"/>
      <c r="R31" s="144" t="s">
        <v>13</v>
      </c>
      <c r="S31" s="146"/>
      <c r="T31" s="740"/>
      <c r="U31" s="47" t="str">
        <f>C14</f>
        <v>p</v>
      </c>
      <c r="V31" s="70" t="s">
        <v>83</v>
      </c>
      <c r="W31" s="9"/>
    </row>
    <row r="32" spans="1:23" ht="21.95" customHeight="1">
      <c r="A32" s="868"/>
      <c r="B32" s="70" t="s">
        <v>89</v>
      </c>
      <c r="C32" s="47" t="str">
        <f>I13</f>
        <v>s</v>
      </c>
      <c r="D32" s="740"/>
      <c r="E32" s="143"/>
      <c r="F32" s="144" t="s">
        <v>13</v>
      </c>
      <c r="G32" s="143"/>
      <c r="H32" s="740"/>
      <c r="I32" s="47" t="str">
        <f>I14</f>
        <v>t</v>
      </c>
      <c r="J32" s="70" t="s">
        <v>102</v>
      </c>
      <c r="K32" s="869"/>
      <c r="L32" s="761">
        <f>L31+ACCUEIL!$B$7</f>
        <v>1.4027777777777799</v>
      </c>
      <c r="M32" s="10"/>
      <c r="N32" s="70" t="s">
        <v>106</v>
      </c>
      <c r="O32" s="47" t="str">
        <f>O13</f>
        <v>w</v>
      </c>
      <c r="P32" s="740"/>
      <c r="Q32" s="146"/>
      <c r="R32" s="144" t="s">
        <v>13</v>
      </c>
      <c r="S32" s="146"/>
      <c r="T32" s="740"/>
      <c r="U32" s="47" t="str">
        <f>O14</f>
        <v>x</v>
      </c>
      <c r="V32" s="70" t="s">
        <v>107</v>
      </c>
      <c r="W32" s="9"/>
    </row>
    <row r="33" spans="1:23" ht="21.95" customHeight="1">
      <c r="A33" s="868"/>
      <c r="B33" s="70" t="s">
        <v>9</v>
      </c>
      <c r="C33" s="47" t="str">
        <f>I7</f>
        <v>g</v>
      </c>
      <c r="D33" s="740"/>
      <c r="E33" s="143"/>
      <c r="F33" s="144" t="s">
        <v>13</v>
      </c>
      <c r="G33" s="143"/>
      <c r="H33" s="740"/>
      <c r="I33" s="47" t="str">
        <f>I5</f>
        <v>e</v>
      </c>
      <c r="J33" s="70" t="s">
        <v>7</v>
      </c>
      <c r="K33" s="869"/>
      <c r="L33" s="761">
        <f>L32+ACCUEIL!$B$7</f>
        <v>1.4166666666666701</v>
      </c>
      <c r="M33" s="10"/>
      <c r="N33" s="70" t="s">
        <v>83</v>
      </c>
      <c r="O33" s="47" t="str">
        <f>C14</f>
        <v>p</v>
      </c>
      <c r="P33" s="740"/>
      <c r="Q33" s="146"/>
      <c r="R33" s="144" t="s">
        <v>13</v>
      </c>
      <c r="S33" s="146"/>
      <c r="T33" s="740"/>
      <c r="U33" s="47" t="str">
        <f>C11</f>
        <v>m</v>
      </c>
      <c r="V33" s="70" t="s">
        <v>58</v>
      </c>
      <c r="W33" s="9"/>
    </row>
    <row r="34" spans="1:23" ht="21.95" customHeight="1">
      <c r="A34" s="868"/>
      <c r="B34" s="70" t="s">
        <v>10</v>
      </c>
      <c r="C34" s="47" t="str">
        <f>I8</f>
        <v>h</v>
      </c>
      <c r="D34" s="740"/>
      <c r="E34" s="143"/>
      <c r="F34" s="144" t="s">
        <v>13</v>
      </c>
      <c r="G34" s="143"/>
      <c r="H34" s="740"/>
      <c r="I34" s="47" t="str">
        <f>I6</f>
        <v>f</v>
      </c>
      <c r="J34" s="70" t="s">
        <v>8</v>
      </c>
      <c r="K34" s="869"/>
      <c r="L34" s="761">
        <f>L33+ACCUEIL!$B$7</f>
        <v>1.43055555555556</v>
      </c>
      <c r="M34" s="10"/>
      <c r="N34" s="70" t="s">
        <v>59</v>
      </c>
      <c r="O34" s="47" t="str">
        <f>C12</f>
        <v>n</v>
      </c>
      <c r="P34" s="740"/>
      <c r="Q34" s="146"/>
      <c r="R34" s="144" t="s">
        <v>13</v>
      </c>
      <c r="S34" s="146"/>
      <c r="T34" s="740"/>
      <c r="U34" s="47" t="str">
        <f>C13</f>
        <v>o</v>
      </c>
      <c r="V34" s="70" t="s">
        <v>70</v>
      </c>
      <c r="W34" s="9"/>
    </row>
    <row r="35" spans="1:23" ht="21.95" customHeight="1">
      <c r="A35" s="868"/>
      <c r="B35" s="70" t="s">
        <v>87</v>
      </c>
      <c r="C35" s="47" t="str">
        <f>I11</f>
        <v>q</v>
      </c>
      <c r="D35" s="740"/>
      <c r="E35" s="143"/>
      <c r="F35" s="144" t="s">
        <v>13</v>
      </c>
      <c r="G35" s="143"/>
      <c r="H35" s="740"/>
      <c r="I35" s="47" t="str">
        <f>I14</f>
        <v>t</v>
      </c>
      <c r="J35" s="70" t="s">
        <v>102</v>
      </c>
      <c r="K35" s="869"/>
      <c r="L35" s="761">
        <f>L34+ACCUEIL!$B$7</f>
        <v>1.44444444444445</v>
      </c>
      <c r="M35" s="10"/>
      <c r="N35" s="70" t="s">
        <v>107</v>
      </c>
      <c r="O35" s="47" t="str">
        <f>O14</f>
        <v>x</v>
      </c>
      <c r="P35" s="740"/>
      <c r="Q35" s="146"/>
      <c r="R35" s="144" t="s">
        <v>13</v>
      </c>
      <c r="S35" s="146"/>
      <c r="T35" s="740"/>
      <c r="U35" s="47" t="str">
        <f>O11</f>
        <v>u</v>
      </c>
      <c r="V35" s="70" t="s">
        <v>104</v>
      </c>
      <c r="W35" s="9"/>
    </row>
    <row r="36" spans="1:23" ht="21.95" customHeight="1">
      <c r="A36" s="868"/>
      <c r="B36" s="70" t="s">
        <v>8</v>
      </c>
      <c r="C36" s="47" t="str">
        <f>I6</f>
        <v>f</v>
      </c>
      <c r="D36" s="740"/>
      <c r="E36" s="143"/>
      <c r="F36" s="144" t="s">
        <v>13</v>
      </c>
      <c r="G36" s="143"/>
      <c r="H36" s="740"/>
      <c r="I36" s="47" t="str">
        <f>I7</f>
        <v>g</v>
      </c>
      <c r="J36" s="70" t="s">
        <v>9</v>
      </c>
      <c r="K36" s="869"/>
      <c r="L36" s="761">
        <f>L35+ACCUEIL!$B$7</f>
        <v>1.4583333333333399</v>
      </c>
      <c r="M36" s="10"/>
      <c r="N36" s="70" t="s">
        <v>58</v>
      </c>
      <c r="O36" s="47" t="str">
        <f>C11</f>
        <v>m</v>
      </c>
      <c r="P36" s="740"/>
      <c r="Q36" s="146"/>
      <c r="R36" s="144" t="s">
        <v>13</v>
      </c>
      <c r="S36" s="146"/>
      <c r="T36" s="740"/>
      <c r="U36" s="47" t="str">
        <f>C13</f>
        <v>o</v>
      </c>
      <c r="V36" s="70" t="s">
        <v>70</v>
      </c>
      <c r="W36" s="9"/>
    </row>
    <row r="37" spans="1:23" ht="21.95" customHeight="1">
      <c r="A37" s="868"/>
      <c r="B37" s="70" t="s">
        <v>7</v>
      </c>
      <c r="C37" s="47" t="str">
        <f>I5</f>
        <v>e</v>
      </c>
      <c r="D37" s="740"/>
      <c r="E37" s="143"/>
      <c r="F37" s="144" t="s">
        <v>13</v>
      </c>
      <c r="G37" s="143"/>
      <c r="H37" s="740"/>
      <c r="I37" s="47" t="str">
        <f>I8</f>
        <v>h</v>
      </c>
      <c r="J37" s="70" t="s">
        <v>10</v>
      </c>
      <c r="K37" s="869"/>
      <c r="L37" s="761">
        <f>L36+ACCUEIL!$B$7</f>
        <v>1.4722222222222301</v>
      </c>
      <c r="M37" s="10"/>
      <c r="N37" s="70" t="s">
        <v>59</v>
      </c>
      <c r="O37" s="47" t="str">
        <f>C12</f>
        <v>n</v>
      </c>
      <c r="P37" s="740"/>
      <c r="Q37" s="146"/>
      <c r="R37" s="144" t="s">
        <v>13</v>
      </c>
      <c r="S37" s="146"/>
      <c r="T37" s="740"/>
      <c r="U37" s="47" t="str">
        <f>C14</f>
        <v>p</v>
      </c>
      <c r="V37" s="70" t="s">
        <v>83</v>
      </c>
      <c r="W37" s="9"/>
    </row>
    <row r="38" spans="1:23" ht="21.95" customHeight="1">
      <c r="A38" s="868"/>
      <c r="B38" s="70" t="s">
        <v>87</v>
      </c>
      <c r="C38" s="47" t="str">
        <f>I11</f>
        <v>q</v>
      </c>
      <c r="D38" s="740"/>
      <c r="E38" s="143"/>
      <c r="F38" s="144" t="s">
        <v>13</v>
      </c>
      <c r="G38" s="143"/>
      <c r="H38" s="740"/>
      <c r="I38" s="47" t="str">
        <f>I13</f>
        <v>s</v>
      </c>
      <c r="J38" s="70" t="s">
        <v>89</v>
      </c>
      <c r="K38" s="869"/>
      <c r="L38" s="761">
        <f>L37+ACCUEIL!$B$7</f>
        <v>1.48611111111112</v>
      </c>
      <c r="M38" s="10"/>
      <c r="N38" s="70" t="s">
        <v>105</v>
      </c>
      <c r="O38" s="47" t="str">
        <f>O12</f>
        <v>v</v>
      </c>
      <c r="P38" s="740"/>
      <c r="Q38" s="146"/>
      <c r="R38" s="144" t="s">
        <v>13</v>
      </c>
      <c r="S38" s="146"/>
      <c r="T38" s="740"/>
      <c r="U38" s="47" t="str">
        <f>O14</f>
        <v>x</v>
      </c>
      <c r="V38" s="70" t="s">
        <v>107</v>
      </c>
      <c r="W38" s="9"/>
    </row>
    <row r="39" spans="1:23" ht="5.0999999999999996" customHeight="1" thickBot="1">
      <c r="A39" s="883"/>
      <c r="B39" s="884"/>
      <c r="C39" s="885"/>
      <c r="D39" s="885"/>
      <c r="E39" s="885"/>
      <c r="F39" s="885"/>
      <c r="G39" s="885"/>
      <c r="H39" s="885"/>
      <c r="I39" s="885"/>
      <c r="J39" s="884"/>
      <c r="K39" s="889"/>
      <c r="M39" s="120"/>
      <c r="N39" s="148"/>
      <c r="O39" s="19"/>
      <c r="P39" s="19"/>
      <c r="Q39" s="19"/>
      <c r="R39" s="19"/>
      <c r="S39" s="19"/>
      <c r="T39" s="19"/>
      <c r="U39" s="19"/>
      <c r="V39" s="148"/>
      <c r="W39" s="22"/>
    </row>
    <row r="40" spans="1:23" ht="5.0999999999999996" customHeight="1">
      <c r="B40" s="159"/>
      <c r="J40" s="159"/>
      <c r="N40" s="159"/>
      <c r="V40" s="159"/>
    </row>
    <row r="41" spans="1:23" ht="5.0999999999999996" customHeight="1" thickBot="1">
      <c r="B41" s="159"/>
      <c r="J41" s="159"/>
      <c r="N41" s="159"/>
      <c r="V41" s="159"/>
    </row>
    <row r="42" spans="1:23" ht="5.0999999999999996" customHeight="1">
      <c r="A42" s="862"/>
      <c r="B42" s="863"/>
      <c r="C42" s="893"/>
      <c r="D42" s="894"/>
      <c r="E42" s="894"/>
      <c r="F42" s="894"/>
      <c r="G42" s="894"/>
      <c r="H42" s="894"/>
      <c r="I42" s="893"/>
      <c r="J42" s="863"/>
      <c r="K42" s="893"/>
      <c r="L42" s="896"/>
      <c r="M42" s="897"/>
      <c r="N42" s="863"/>
      <c r="O42" s="893"/>
      <c r="P42" s="894"/>
      <c r="Q42" s="894"/>
      <c r="R42" s="894"/>
      <c r="S42" s="894"/>
      <c r="T42" s="894"/>
      <c r="U42" s="893"/>
      <c r="V42" s="864"/>
      <c r="W42" s="867"/>
    </row>
    <row r="43" spans="1:23" ht="34.5">
      <c r="A43" s="868"/>
      <c r="B43" s="135"/>
      <c r="C43" s="157" t="str">
        <f>C4</f>
        <v>POULE 1</v>
      </c>
      <c r="D43" s="417" t="s">
        <v>0</v>
      </c>
      <c r="E43" s="418" t="s">
        <v>1</v>
      </c>
      <c r="F43" s="118"/>
      <c r="G43" s="118"/>
      <c r="H43" s="68"/>
      <c r="I43" s="157" t="str">
        <f>I4</f>
        <v>POULE 2</v>
      </c>
      <c r="J43" s="417" t="s">
        <v>0</v>
      </c>
      <c r="K43" s="418" t="s">
        <v>1</v>
      </c>
      <c r="L43" s="76"/>
      <c r="M43" s="93"/>
      <c r="N43" s="135"/>
      <c r="O43" s="157" t="str">
        <f>O4</f>
        <v>POULE 3</v>
      </c>
      <c r="P43" s="417" t="s">
        <v>0</v>
      </c>
      <c r="Q43" s="418" t="s">
        <v>1</v>
      </c>
      <c r="R43" s="118"/>
      <c r="S43" s="118"/>
      <c r="T43" s="39"/>
      <c r="U43" s="283"/>
      <c r="V43" s="76"/>
      <c r="W43" s="869"/>
    </row>
    <row r="44" spans="1:23" ht="21.95" customHeight="1">
      <c r="A44" s="868"/>
      <c r="B44" s="70">
        <v>1</v>
      </c>
      <c r="C44" s="711"/>
      <c r="D44" s="637"/>
      <c r="E44" s="545"/>
      <c r="F44" s="118"/>
      <c r="G44" s="118"/>
      <c r="H44" s="130">
        <v>1</v>
      </c>
      <c r="I44" s="711"/>
      <c r="J44" s="637"/>
      <c r="K44" s="545"/>
      <c r="L44" s="76"/>
      <c r="M44" s="93"/>
      <c r="N44" s="70">
        <v>1</v>
      </c>
      <c r="O44" s="711"/>
      <c r="P44" s="637"/>
      <c r="Q44" s="545"/>
      <c r="R44" s="118"/>
      <c r="S44" s="118"/>
      <c r="T44" s="72"/>
      <c r="U44" s="283"/>
      <c r="V44" s="76"/>
      <c r="W44" s="869"/>
    </row>
    <row r="45" spans="1:23" ht="21.95" customHeight="1">
      <c r="A45" s="868"/>
      <c r="B45" s="70">
        <v>2</v>
      </c>
      <c r="C45" s="711"/>
      <c r="D45" s="637"/>
      <c r="E45" s="545"/>
      <c r="F45" s="118"/>
      <c r="G45" s="118"/>
      <c r="H45" s="130">
        <v>2</v>
      </c>
      <c r="I45" s="711"/>
      <c r="J45" s="637"/>
      <c r="K45" s="545"/>
      <c r="L45" s="76"/>
      <c r="M45" s="93"/>
      <c r="N45" s="70">
        <v>2</v>
      </c>
      <c r="O45" s="711"/>
      <c r="P45" s="637"/>
      <c r="Q45" s="545"/>
      <c r="R45" s="118"/>
      <c r="S45" s="118"/>
      <c r="T45" s="93"/>
      <c r="U45" s="93"/>
      <c r="V45" s="76"/>
      <c r="W45" s="869"/>
    </row>
    <row r="46" spans="1:23" ht="21.95" customHeight="1">
      <c r="A46" s="868"/>
      <c r="B46" s="70">
        <v>3</v>
      </c>
      <c r="C46" s="711"/>
      <c r="D46" s="637"/>
      <c r="E46" s="545"/>
      <c r="F46" s="118"/>
      <c r="G46" s="118"/>
      <c r="H46" s="130">
        <v>3</v>
      </c>
      <c r="I46" s="711"/>
      <c r="J46" s="637"/>
      <c r="K46" s="545"/>
      <c r="L46" s="76"/>
      <c r="M46" s="93"/>
      <c r="N46" s="70">
        <v>3</v>
      </c>
      <c r="O46" s="711"/>
      <c r="P46" s="637"/>
      <c r="Q46" s="545"/>
      <c r="R46" s="118"/>
      <c r="S46" s="118"/>
      <c r="T46" s="93"/>
      <c r="U46" s="93"/>
      <c r="V46" s="76"/>
      <c r="W46" s="869"/>
    </row>
    <row r="47" spans="1:23" ht="21.95" customHeight="1">
      <c r="A47" s="868"/>
      <c r="B47" s="70">
        <v>4</v>
      </c>
      <c r="C47" s="711"/>
      <c r="D47" s="637"/>
      <c r="E47" s="545"/>
      <c r="F47" s="118"/>
      <c r="G47" s="118"/>
      <c r="H47" s="130">
        <v>4</v>
      </c>
      <c r="I47" s="711"/>
      <c r="J47" s="637"/>
      <c r="K47" s="545"/>
      <c r="L47" s="76"/>
      <c r="M47" s="93"/>
      <c r="N47" s="70">
        <v>4</v>
      </c>
      <c r="O47" s="711"/>
      <c r="P47" s="637"/>
      <c r="Q47" s="545"/>
      <c r="R47" s="118"/>
      <c r="S47" s="118"/>
      <c r="T47" s="93"/>
      <c r="U47" s="93"/>
      <c r="V47" s="76"/>
      <c r="W47" s="869"/>
    </row>
    <row r="48" spans="1:23" ht="5.0999999999999996" customHeight="1">
      <c r="A48" s="868"/>
      <c r="B48" s="37"/>
      <c r="C48" s="95"/>
      <c r="D48" s="163"/>
      <c r="E48" s="164"/>
      <c r="F48" s="118"/>
      <c r="G48" s="118"/>
      <c r="H48" s="118"/>
      <c r="I48" s="95"/>
      <c r="J48" s="39"/>
      <c r="K48" s="657"/>
      <c r="L48" s="76"/>
      <c r="M48" s="93"/>
      <c r="N48" s="37"/>
      <c r="O48" s="95"/>
      <c r="P48" s="163"/>
      <c r="Q48" s="164"/>
      <c r="R48" s="118"/>
      <c r="S48" s="118"/>
      <c r="T48" s="93"/>
      <c r="U48" s="93"/>
      <c r="V48" s="76"/>
      <c r="W48" s="869"/>
    </row>
    <row r="49" spans="1:35" ht="5.0999999999999996" customHeight="1">
      <c r="A49" s="868"/>
      <c r="B49" s="37"/>
      <c r="C49" s="93"/>
      <c r="D49" s="118"/>
      <c r="E49" s="165"/>
      <c r="F49" s="118"/>
      <c r="G49" s="118"/>
      <c r="H49" s="118"/>
      <c r="I49" s="93"/>
      <c r="J49" s="37"/>
      <c r="K49" s="440"/>
      <c r="L49" s="113"/>
      <c r="M49" s="438"/>
      <c r="N49" s="37"/>
      <c r="O49" s="93"/>
      <c r="P49" s="118"/>
      <c r="Q49" s="165"/>
      <c r="R49" s="118"/>
      <c r="S49" s="118"/>
      <c r="T49" s="93"/>
      <c r="U49" s="93"/>
      <c r="V49" s="76"/>
      <c r="W49" s="869"/>
    </row>
    <row r="50" spans="1:35" ht="34.5">
      <c r="A50" s="868"/>
      <c r="B50" s="135"/>
      <c r="C50" s="157" t="str">
        <f>C10</f>
        <v>POULE 4</v>
      </c>
      <c r="D50" s="417" t="s">
        <v>0</v>
      </c>
      <c r="E50" s="418" t="s">
        <v>1</v>
      </c>
      <c r="F50" s="118"/>
      <c r="G50" s="118"/>
      <c r="H50" s="68"/>
      <c r="I50" s="157" t="str">
        <f>I10</f>
        <v>POULE 5</v>
      </c>
      <c r="J50" s="417" t="s">
        <v>0</v>
      </c>
      <c r="K50" s="418" t="s">
        <v>1</v>
      </c>
      <c r="L50" s="76"/>
      <c r="M50" s="93"/>
      <c r="N50" s="135"/>
      <c r="O50" s="157" t="str">
        <f>O10</f>
        <v>POULE 6</v>
      </c>
      <c r="P50" s="417" t="s">
        <v>0</v>
      </c>
      <c r="Q50" s="418" t="s">
        <v>1</v>
      </c>
      <c r="R50" s="118"/>
      <c r="S50" s="118"/>
      <c r="T50" s="93"/>
      <c r="U50" s="93"/>
      <c r="V50" s="76"/>
      <c r="W50" s="869"/>
    </row>
    <row r="51" spans="1:35" ht="21.95" customHeight="1">
      <c r="A51" s="868"/>
      <c r="B51" s="70">
        <v>1</v>
      </c>
      <c r="C51" s="711"/>
      <c r="D51" s="637"/>
      <c r="E51" s="545"/>
      <c r="F51" s="118"/>
      <c r="G51" s="118"/>
      <c r="H51" s="130">
        <v>1</v>
      </c>
      <c r="I51" s="711"/>
      <c r="J51" s="637"/>
      <c r="K51" s="545"/>
      <c r="L51" s="76"/>
      <c r="M51" s="93"/>
      <c r="N51" s="70">
        <v>1</v>
      </c>
      <c r="O51" s="711"/>
      <c r="P51" s="637"/>
      <c r="Q51" s="545"/>
      <c r="R51" s="118"/>
      <c r="S51" s="118"/>
      <c r="T51" s="93"/>
      <c r="U51" s="93"/>
      <c r="V51" s="76"/>
      <c r="W51" s="869"/>
    </row>
    <row r="52" spans="1:35" ht="21.95" customHeight="1">
      <c r="A52" s="868"/>
      <c r="B52" s="70">
        <v>2</v>
      </c>
      <c r="C52" s="711"/>
      <c r="D52" s="637"/>
      <c r="E52" s="545"/>
      <c r="F52" s="118"/>
      <c r="G52" s="118"/>
      <c r="H52" s="130">
        <v>2</v>
      </c>
      <c r="I52" s="711"/>
      <c r="J52" s="637"/>
      <c r="K52" s="545"/>
      <c r="L52" s="76"/>
      <c r="M52" s="93"/>
      <c r="N52" s="70">
        <v>2</v>
      </c>
      <c r="O52" s="711"/>
      <c r="P52" s="637"/>
      <c r="Q52" s="545"/>
      <c r="R52" s="118"/>
      <c r="S52" s="118"/>
      <c r="T52" s="93"/>
      <c r="U52" s="93"/>
      <c r="V52" s="76"/>
      <c r="W52" s="869"/>
    </row>
    <row r="53" spans="1:35" ht="21.95" customHeight="1">
      <c r="A53" s="868"/>
      <c r="B53" s="70">
        <v>3</v>
      </c>
      <c r="C53" s="711"/>
      <c r="D53" s="637"/>
      <c r="E53" s="545"/>
      <c r="F53" s="118"/>
      <c r="G53" s="118"/>
      <c r="H53" s="130">
        <v>3</v>
      </c>
      <c r="I53" s="711"/>
      <c r="J53" s="637"/>
      <c r="K53" s="545"/>
      <c r="L53" s="76"/>
      <c r="M53" s="93"/>
      <c r="N53" s="70">
        <v>3</v>
      </c>
      <c r="O53" s="711"/>
      <c r="P53" s="637"/>
      <c r="Q53" s="545"/>
      <c r="R53" s="118"/>
      <c r="S53" s="118"/>
      <c r="T53" s="93"/>
      <c r="U53" s="93"/>
      <c r="V53" s="76"/>
      <c r="W53" s="869"/>
    </row>
    <row r="54" spans="1:35" ht="21.95" customHeight="1">
      <c r="A54" s="868"/>
      <c r="B54" s="70">
        <v>4</v>
      </c>
      <c r="C54" s="711"/>
      <c r="D54" s="637"/>
      <c r="E54" s="545"/>
      <c r="F54" s="118"/>
      <c r="G54" s="118"/>
      <c r="H54" s="130">
        <v>4</v>
      </c>
      <c r="I54" s="711"/>
      <c r="J54" s="637"/>
      <c r="K54" s="545"/>
      <c r="L54" s="76"/>
      <c r="M54" s="93"/>
      <c r="N54" s="70">
        <v>4</v>
      </c>
      <c r="O54" s="711"/>
      <c r="P54" s="637"/>
      <c r="Q54" s="545"/>
      <c r="R54" s="118"/>
      <c r="S54" s="118"/>
      <c r="T54" s="118"/>
      <c r="U54" s="93"/>
      <c r="V54" s="76"/>
      <c r="W54" s="869"/>
    </row>
    <row r="55" spans="1:35" ht="13.5" thickBot="1">
      <c r="A55" s="883"/>
      <c r="B55" s="932"/>
      <c r="C55" s="957"/>
      <c r="D55" s="958"/>
      <c r="E55" s="959"/>
      <c r="F55" s="960"/>
      <c r="G55" s="960"/>
      <c r="H55" s="960"/>
      <c r="I55" s="957"/>
      <c r="J55" s="961"/>
      <c r="K55" s="962"/>
      <c r="L55" s="884"/>
      <c r="M55" s="885"/>
      <c r="N55" s="932"/>
      <c r="O55" s="957"/>
      <c r="P55" s="958"/>
      <c r="Q55" s="959"/>
      <c r="R55" s="960"/>
      <c r="S55" s="960"/>
      <c r="T55" s="960"/>
      <c r="U55" s="885"/>
      <c r="V55" s="884"/>
      <c r="W55" s="889"/>
    </row>
    <row r="56" spans="1:35" ht="21.95" customHeight="1">
      <c r="A56" s="862"/>
      <c r="B56" s="863"/>
      <c r="C56" s="893"/>
      <c r="D56" s="894"/>
      <c r="E56" s="894"/>
      <c r="F56" s="895" t="s">
        <v>43</v>
      </c>
      <c r="G56" s="894"/>
      <c r="H56" s="894"/>
      <c r="I56" s="893"/>
      <c r="J56" s="863"/>
      <c r="K56" s="893"/>
      <c r="L56" s="896"/>
      <c r="M56" s="897"/>
      <c r="N56" s="963" t="s">
        <v>20</v>
      </c>
      <c r="O56" s="964">
        <v>1</v>
      </c>
      <c r="P56" s="993" t="s">
        <v>232</v>
      </c>
      <c r="Q56" s="994"/>
      <c r="R56" s="994"/>
      <c r="S56" s="995"/>
      <c r="T56" s="963" t="s">
        <v>21</v>
      </c>
      <c r="U56" s="964">
        <v>9</v>
      </c>
      <c r="V56" s="864"/>
      <c r="W56" s="867"/>
      <c r="X56" s="455"/>
      <c r="Y56" s="455"/>
      <c r="Z56" s="455"/>
      <c r="AA56" s="455"/>
      <c r="AB56" s="455"/>
      <c r="AC56" s="455"/>
      <c r="AD56" s="455"/>
      <c r="AE56" s="455"/>
      <c r="AF56" s="455"/>
      <c r="AG56" s="455"/>
      <c r="AH56" s="455"/>
      <c r="AI56" s="455"/>
    </row>
    <row r="57" spans="1:35" ht="21.95" customHeight="1">
      <c r="A57" s="868"/>
      <c r="B57" s="1002" t="s">
        <v>15</v>
      </c>
      <c r="C57" s="1003"/>
      <c r="D57" s="1006" t="s">
        <v>0</v>
      </c>
      <c r="E57" s="1007" t="s">
        <v>1</v>
      </c>
      <c r="F57" s="93"/>
      <c r="G57" s="118"/>
      <c r="H57" s="1002" t="s">
        <v>17</v>
      </c>
      <c r="I57" s="1003"/>
      <c r="J57" s="1006" t="s">
        <v>0</v>
      </c>
      <c r="K57" s="1007" t="s">
        <v>1</v>
      </c>
      <c r="L57" s="93"/>
      <c r="M57" s="113"/>
      <c r="N57" s="162" t="s">
        <v>22</v>
      </c>
      <c r="O57" s="35">
        <v>5</v>
      </c>
      <c r="P57" s="996"/>
      <c r="Q57" s="997"/>
      <c r="R57" s="997"/>
      <c r="S57" s="998"/>
      <c r="T57" s="162" t="s">
        <v>23</v>
      </c>
      <c r="U57" s="35">
        <v>11</v>
      </c>
      <c r="V57" s="76"/>
      <c r="W57" s="869"/>
      <c r="X57" s="455"/>
      <c r="Y57" s="455"/>
      <c r="Z57" s="455"/>
      <c r="AA57" s="455"/>
      <c r="AB57" s="455"/>
      <c r="AC57" s="455"/>
      <c r="AD57" s="455"/>
      <c r="AE57" s="455"/>
      <c r="AF57" s="455"/>
      <c r="AG57" s="455"/>
      <c r="AH57" s="455"/>
      <c r="AI57" s="455"/>
    </row>
    <row r="58" spans="1:35" ht="21.95" customHeight="1">
      <c r="A58" s="868"/>
      <c r="B58" s="1004"/>
      <c r="C58" s="1005"/>
      <c r="D58" s="1006"/>
      <c r="E58" s="1007"/>
      <c r="F58" s="118"/>
      <c r="G58" s="118"/>
      <c r="H58" s="1004"/>
      <c r="I58" s="1005"/>
      <c r="J58" s="1006"/>
      <c r="K58" s="1007"/>
      <c r="L58" s="113"/>
      <c r="M58" s="113"/>
      <c r="N58" s="162" t="s">
        <v>24</v>
      </c>
      <c r="O58" s="35">
        <v>3</v>
      </c>
      <c r="P58" s="996"/>
      <c r="Q58" s="997"/>
      <c r="R58" s="997"/>
      <c r="S58" s="998"/>
      <c r="T58" s="162" t="s">
        <v>25</v>
      </c>
      <c r="U58" s="35">
        <v>10</v>
      </c>
      <c r="V58" s="472"/>
      <c r="W58" s="965"/>
      <c r="X58" s="455"/>
      <c r="Y58" s="455"/>
      <c r="Z58" s="455"/>
      <c r="AA58" s="455"/>
      <c r="AB58" s="455"/>
      <c r="AC58" s="455"/>
      <c r="AD58" s="455"/>
      <c r="AE58" s="455"/>
      <c r="AF58" s="455"/>
      <c r="AG58" s="455"/>
      <c r="AH58" s="455"/>
      <c r="AI58" s="455"/>
    </row>
    <row r="59" spans="1:35" ht="21.95" customHeight="1">
      <c r="A59" s="868"/>
      <c r="B59" s="509" t="s">
        <v>3</v>
      </c>
      <c r="C59" s="854" t="s">
        <v>3</v>
      </c>
      <c r="D59" s="855">
        <f>CL($D$72,$H$72)+CL($D$78,$H$78)+CL($D$88,$H$88)</f>
        <v>0</v>
      </c>
      <c r="E59" s="856">
        <f>$D$72-$H$72+$D$78-$H$78+$D$88-$H$88</f>
        <v>0</v>
      </c>
      <c r="F59" s="118"/>
      <c r="G59" s="118"/>
      <c r="H59" s="70" t="s">
        <v>7</v>
      </c>
      <c r="I59" s="35" t="s">
        <v>7</v>
      </c>
      <c r="J59" s="855">
        <f>CL($P$103,$T$103)+CL($D$110,$H$110)+CL($P$117,$T$117)</f>
        <v>0</v>
      </c>
      <c r="K59" s="856">
        <f>$P$103-$T$103+$D$110-$H$110+$P$117-$T$117</f>
        <v>0</v>
      </c>
      <c r="L59" s="113"/>
      <c r="M59" s="113"/>
      <c r="N59" s="162" t="s">
        <v>26</v>
      </c>
      <c r="O59" s="35">
        <v>7</v>
      </c>
      <c r="P59" s="996"/>
      <c r="Q59" s="997"/>
      <c r="R59" s="997"/>
      <c r="S59" s="998"/>
      <c r="T59" s="162" t="s">
        <v>27</v>
      </c>
      <c r="U59" s="35">
        <v>12</v>
      </c>
      <c r="V59" s="176"/>
      <c r="W59" s="966"/>
      <c r="X59" s="854"/>
      <c r="Y59" s="903"/>
      <c r="Z59" s="904"/>
      <c r="AA59" s="35"/>
      <c r="AB59" s="903"/>
      <c r="AC59" s="904"/>
      <c r="AD59" s="455"/>
      <c r="AE59" s="455"/>
      <c r="AF59" s="455"/>
      <c r="AG59" s="455"/>
      <c r="AH59" s="455"/>
      <c r="AI59" s="455"/>
    </row>
    <row r="60" spans="1:35" ht="21.95" customHeight="1">
      <c r="A60" s="868"/>
      <c r="B60" s="70" t="s">
        <v>4</v>
      </c>
      <c r="C60" s="35" t="s">
        <v>4</v>
      </c>
      <c r="D60" s="174">
        <f>CL($H$72,$D$72)+CL($P$88,$T$88)+CL($P$78,$T$78)</f>
        <v>0</v>
      </c>
      <c r="E60" s="175">
        <f>$H$72-$D$72+$P$78-$T$78+$P$88-$T$88</f>
        <v>0</v>
      </c>
      <c r="F60" s="118"/>
      <c r="G60" s="118"/>
      <c r="H60" s="70" t="s">
        <v>8</v>
      </c>
      <c r="I60" s="35" t="s">
        <v>8</v>
      </c>
      <c r="J60" s="174">
        <f>CL($T$103,$P$103)+CL($P$110,$T$110)+CL($D$117,$H$117)</f>
        <v>0</v>
      </c>
      <c r="K60" s="175">
        <f>$T$103-$P$103+$P$110-$T$110+$D$117-$H$117</f>
        <v>0</v>
      </c>
      <c r="L60" s="113"/>
      <c r="M60" s="113"/>
      <c r="N60" s="162" t="s">
        <v>322</v>
      </c>
      <c r="O60" s="35">
        <v>2</v>
      </c>
      <c r="P60" s="996"/>
      <c r="Q60" s="997"/>
      <c r="R60" s="997"/>
      <c r="S60" s="998"/>
      <c r="T60" s="162" t="s">
        <v>323</v>
      </c>
      <c r="U60" s="35">
        <v>13</v>
      </c>
      <c r="V60" s="176"/>
      <c r="W60" s="966"/>
      <c r="X60" s="35"/>
      <c r="Y60" s="655"/>
      <c r="Z60" s="656"/>
      <c r="AA60" s="35"/>
      <c r="AB60" s="655"/>
      <c r="AC60" s="656"/>
      <c r="AD60" s="455"/>
      <c r="AE60" s="455"/>
      <c r="AF60" s="455"/>
      <c r="AG60" s="455"/>
      <c r="AH60" s="455"/>
      <c r="AI60" s="455"/>
    </row>
    <row r="61" spans="1:35" ht="21.95" customHeight="1">
      <c r="A61" s="868"/>
      <c r="B61" s="70" t="s">
        <v>5</v>
      </c>
      <c r="C61" s="35" t="s">
        <v>5</v>
      </c>
      <c r="D61" s="174">
        <f>CL($P$72,$T$72)+CL($H$78,$D$78)+CL($T$88,$P$88)</f>
        <v>0</v>
      </c>
      <c r="E61" s="175">
        <f>$P$72-$T$72+$H$78-$D$78+$T$88-$P$88</f>
        <v>0</v>
      </c>
      <c r="F61" s="118"/>
      <c r="G61" s="118"/>
      <c r="H61" s="70" t="s">
        <v>9</v>
      </c>
      <c r="I61" s="35" t="s">
        <v>9</v>
      </c>
      <c r="J61" s="174">
        <f>CL($D$103,$H$103)+CL($H$110,$D$110)+CL($H$117,$D$117)</f>
        <v>0</v>
      </c>
      <c r="K61" s="175">
        <f>$D$103-$H$103+$H$110-$D$110+$H$117-$D$117</f>
        <v>0</v>
      </c>
      <c r="L61" s="113"/>
      <c r="M61" s="113"/>
      <c r="N61" s="162" t="s">
        <v>324</v>
      </c>
      <c r="O61" s="35">
        <v>6</v>
      </c>
      <c r="P61" s="996"/>
      <c r="Q61" s="997"/>
      <c r="R61" s="997"/>
      <c r="S61" s="998"/>
      <c r="T61" s="162" t="s">
        <v>325</v>
      </c>
      <c r="U61" s="35">
        <v>15</v>
      </c>
      <c r="V61" s="176"/>
      <c r="W61" s="966"/>
      <c r="X61" s="35"/>
      <c r="Y61" s="655"/>
      <c r="Z61" s="656"/>
      <c r="AA61" s="35"/>
      <c r="AB61" s="655"/>
      <c r="AC61" s="656"/>
      <c r="AD61" s="455"/>
      <c r="AE61" s="455"/>
      <c r="AF61" s="455"/>
      <c r="AG61" s="455"/>
      <c r="AH61" s="455"/>
      <c r="AI61" s="455"/>
    </row>
    <row r="62" spans="1:35" ht="21.95" customHeight="1">
      <c r="A62" s="868"/>
      <c r="B62" s="70" t="s">
        <v>6</v>
      </c>
      <c r="C62" s="35" t="s">
        <v>6</v>
      </c>
      <c r="D62" s="174">
        <f>CL($T$72,$P$72)+CL($T$78,$P$78)+CL($H$88,$D$88)</f>
        <v>0</v>
      </c>
      <c r="E62" s="175">
        <f>$T$72-$P$72+$T$78-$P$78+$H$88-$D$88</f>
        <v>0</v>
      </c>
      <c r="F62" s="93"/>
      <c r="G62" s="93"/>
      <c r="H62" s="70" t="s">
        <v>10</v>
      </c>
      <c r="I62" s="35" t="s">
        <v>10</v>
      </c>
      <c r="J62" s="174">
        <f>CL($H$103,$D$103)+CL($T$110,$P$110)+CL($T$117,$P$117)</f>
        <v>0</v>
      </c>
      <c r="K62" s="175">
        <f>$H$103-$D$103+$T$110-$P$110+$T$117-$P$117</f>
        <v>0</v>
      </c>
      <c r="L62" s="113"/>
      <c r="M62" s="113"/>
      <c r="N62" s="162" t="s">
        <v>131</v>
      </c>
      <c r="O62" s="35">
        <v>4</v>
      </c>
      <c r="P62" s="996"/>
      <c r="Q62" s="997"/>
      <c r="R62" s="997"/>
      <c r="S62" s="998"/>
      <c r="T62" s="162" t="s">
        <v>139</v>
      </c>
      <c r="U62" s="35">
        <v>14</v>
      </c>
      <c r="V62" s="176"/>
      <c r="W62" s="966"/>
      <c r="X62" s="35"/>
      <c r="Y62" s="655"/>
      <c r="Z62" s="656"/>
      <c r="AA62" s="35"/>
      <c r="AB62" s="655"/>
      <c r="AC62" s="656"/>
      <c r="AD62" s="455"/>
      <c r="AE62" s="455"/>
      <c r="AF62" s="455"/>
      <c r="AG62" s="455"/>
      <c r="AH62" s="455"/>
      <c r="AI62" s="455"/>
    </row>
    <row r="63" spans="1:35" ht="21.95" customHeight="1" thickBot="1">
      <c r="A63" s="883"/>
      <c r="B63" s="932"/>
      <c r="C63" s="884"/>
      <c r="D63" s="933"/>
      <c r="E63" s="934"/>
      <c r="F63" s="885"/>
      <c r="G63" s="885"/>
      <c r="H63" s="932"/>
      <c r="I63" s="884"/>
      <c r="J63" s="933"/>
      <c r="K63" s="934"/>
      <c r="L63" s="967"/>
      <c r="M63" s="967"/>
      <c r="N63" s="968" t="s">
        <v>132</v>
      </c>
      <c r="O63" s="969">
        <v>8</v>
      </c>
      <c r="P63" s="999"/>
      <c r="Q63" s="1000"/>
      <c r="R63" s="1000"/>
      <c r="S63" s="1001"/>
      <c r="T63" s="968" t="s">
        <v>140</v>
      </c>
      <c r="U63" s="969">
        <v>16</v>
      </c>
      <c r="V63" s="933"/>
      <c r="W63" s="970"/>
      <c r="X63" s="455"/>
      <c r="Y63" s="455"/>
      <c r="Z63" s="455"/>
      <c r="AA63" s="455"/>
      <c r="AB63" s="455"/>
      <c r="AC63" s="455"/>
      <c r="AD63" s="455"/>
      <c r="AE63" s="455"/>
      <c r="AF63" s="455"/>
      <c r="AG63" s="455"/>
      <c r="AH63" s="455"/>
      <c r="AI63" s="455"/>
    </row>
    <row r="64" spans="1:35" ht="5.0999999999999996" customHeight="1">
      <c r="A64" s="93"/>
      <c r="B64" s="37"/>
      <c r="C64" s="76"/>
      <c r="D64" s="178"/>
      <c r="E64" s="179"/>
      <c r="F64" s="93"/>
      <c r="G64" s="93"/>
      <c r="H64" s="37"/>
      <c r="I64" s="76"/>
      <c r="J64" s="178"/>
      <c r="K64" s="179"/>
      <c r="L64" s="113"/>
      <c r="M64" s="113"/>
      <c r="N64" s="37"/>
      <c r="O64" s="76"/>
      <c r="P64" s="178"/>
      <c r="Q64" s="179"/>
      <c r="R64" s="93"/>
      <c r="S64" s="93"/>
      <c r="T64" s="37"/>
      <c r="U64" s="76"/>
      <c r="V64" s="178"/>
      <c r="W64" s="179"/>
      <c r="X64" s="263"/>
      <c r="Y64" s="263"/>
      <c r="Z64" s="263"/>
      <c r="AA64" s="263"/>
      <c r="AB64" s="263"/>
      <c r="AC64" s="263"/>
      <c r="AD64" s="263"/>
      <c r="AE64" s="263"/>
      <c r="AF64" s="263"/>
      <c r="AG64" s="263"/>
      <c r="AH64" s="263"/>
    </row>
    <row r="65" spans="1:34" ht="5.0999999999999996" customHeight="1" thickBot="1">
      <c r="B65" s="37"/>
      <c r="C65" s="76"/>
      <c r="D65" s="178"/>
      <c r="E65" s="179"/>
      <c r="H65" s="37"/>
      <c r="I65" s="76"/>
      <c r="J65" s="178"/>
      <c r="L65" s="159"/>
      <c r="N65" s="159"/>
      <c r="T65" s="37"/>
      <c r="U65" s="76"/>
      <c r="V65" s="178"/>
      <c r="X65" s="263"/>
      <c r="Y65" s="263"/>
      <c r="Z65" s="263"/>
      <c r="AA65" s="263"/>
      <c r="AB65" s="263"/>
      <c r="AC65" s="263"/>
      <c r="AD65" s="263"/>
      <c r="AE65" s="263"/>
      <c r="AF65" s="263"/>
      <c r="AG65" s="263"/>
      <c r="AH65" s="263"/>
    </row>
    <row r="66" spans="1:34" ht="15.75">
      <c r="A66" s="862"/>
      <c r="B66" s="864"/>
      <c r="C66" s="893"/>
      <c r="D66" s="893"/>
      <c r="E66" s="893"/>
      <c r="F66" s="946" t="str">
        <f>ACCUEIL!$D$6</f>
        <v>san siro</v>
      </c>
      <c r="G66" s="893"/>
      <c r="H66" s="893"/>
      <c r="I66" s="893"/>
      <c r="J66" s="864"/>
      <c r="K66" s="867"/>
      <c r="L66" s="24"/>
      <c r="M66" s="955"/>
      <c r="N66" s="864"/>
      <c r="O66" s="893"/>
      <c r="P66" s="893"/>
      <c r="Q66" s="893"/>
      <c r="R66" s="946" t="str">
        <f>ACCUEIL!$D$7</f>
        <v>TERRAIN 2</v>
      </c>
      <c r="S66" s="893"/>
      <c r="T66" s="893"/>
      <c r="U66" s="893"/>
      <c r="V66" s="864"/>
      <c r="W66" s="867"/>
      <c r="X66" s="263"/>
      <c r="Y66" s="263"/>
      <c r="Z66" s="263"/>
      <c r="AA66" s="263"/>
      <c r="AB66" s="263"/>
      <c r="AC66" s="263"/>
      <c r="AD66" s="263"/>
      <c r="AE66" s="263"/>
      <c r="AF66" s="263"/>
      <c r="AG66" s="263"/>
      <c r="AH66" s="263"/>
    </row>
    <row r="67" spans="1:34">
      <c r="A67" s="868"/>
      <c r="B67" s="76"/>
      <c r="C67" s="93"/>
      <c r="D67" s="93"/>
      <c r="E67" s="93"/>
      <c r="F67" s="76" t="s">
        <v>326</v>
      </c>
      <c r="G67" s="93"/>
      <c r="H67" s="93"/>
      <c r="I67" s="93"/>
      <c r="J67" s="76"/>
      <c r="K67" s="869"/>
      <c r="L67" s="206" t="s">
        <v>12</v>
      </c>
      <c r="M67" s="937"/>
      <c r="N67" s="76"/>
      <c r="O67" s="93"/>
      <c r="P67" s="93"/>
      <c r="Q67" s="93"/>
      <c r="R67" s="76" t="s">
        <v>326</v>
      </c>
      <c r="S67" s="93"/>
      <c r="T67" s="93"/>
      <c r="U67" s="93"/>
      <c r="V67" s="76"/>
      <c r="W67" s="869"/>
    </row>
    <row r="68" spans="1:34" ht="21.95" customHeight="1">
      <c r="A68" s="868"/>
      <c r="B68" s="84">
        <v>1</v>
      </c>
      <c r="C68" s="103">
        <f>O56</f>
        <v>1</v>
      </c>
      <c r="D68" s="740"/>
      <c r="E68" s="185"/>
      <c r="F68" s="186" t="s">
        <v>13</v>
      </c>
      <c r="G68" s="185"/>
      <c r="H68" s="740"/>
      <c r="I68" s="103">
        <f>U56</f>
        <v>9</v>
      </c>
      <c r="J68" s="103"/>
      <c r="K68" s="869"/>
      <c r="L68" s="755">
        <f>ACCUEIL!$B$9</f>
        <v>1.5833333333333299</v>
      </c>
      <c r="M68" s="936"/>
      <c r="N68" s="84">
        <v>2</v>
      </c>
      <c r="O68" s="103">
        <f>O57</f>
        <v>5</v>
      </c>
      <c r="P68" s="740"/>
      <c r="Q68" s="185"/>
      <c r="R68" s="186" t="s">
        <v>13</v>
      </c>
      <c r="S68" s="185"/>
      <c r="T68" s="740"/>
      <c r="U68" s="103">
        <f>U57</f>
        <v>11</v>
      </c>
      <c r="V68" s="103"/>
      <c r="W68" s="869"/>
    </row>
    <row r="69" spans="1:34" ht="21.95" hidden="1" customHeight="1">
      <c r="A69" s="868"/>
      <c r="B69" s="84"/>
      <c r="C69" s="815" t="s">
        <v>290</v>
      </c>
      <c r="D69" s="740"/>
      <c r="E69" s="185"/>
      <c r="F69" s="186"/>
      <c r="G69" s="185"/>
      <c r="H69" s="740"/>
      <c r="I69" s="815" t="s">
        <v>290</v>
      </c>
      <c r="J69" s="103"/>
      <c r="K69" s="869"/>
      <c r="L69" s="755"/>
      <c r="M69" s="936"/>
      <c r="N69" s="84"/>
      <c r="O69" s="815" t="s">
        <v>290</v>
      </c>
      <c r="P69" s="740"/>
      <c r="Q69" s="185"/>
      <c r="R69" s="186"/>
      <c r="S69" s="185"/>
      <c r="T69" s="740"/>
      <c r="U69" s="815" t="s">
        <v>290</v>
      </c>
      <c r="V69" s="103"/>
      <c r="W69" s="869"/>
    </row>
    <row r="70" spans="1:34" ht="21.95" customHeight="1">
      <c r="A70" s="868"/>
      <c r="B70" s="84">
        <v>5</v>
      </c>
      <c r="C70" s="103">
        <f>O60</f>
        <v>2</v>
      </c>
      <c r="D70" s="740"/>
      <c r="E70" s="185"/>
      <c r="F70" s="186" t="s">
        <v>13</v>
      </c>
      <c r="G70" s="185"/>
      <c r="H70" s="740"/>
      <c r="I70" s="103">
        <f>U60</f>
        <v>13</v>
      </c>
      <c r="J70" s="103"/>
      <c r="K70" s="869"/>
      <c r="L70" s="755">
        <f>L68+ACCUEIL!$B$10</f>
        <v>1.5972222222222201</v>
      </c>
      <c r="M70" s="936"/>
      <c r="N70" s="84">
        <v>6</v>
      </c>
      <c r="O70" s="103">
        <f>O61</f>
        <v>6</v>
      </c>
      <c r="P70" s="740"/>
      <c r="Q70" s="185"/>
      <c r="R70" s="186" t="s">
        <v>13</v>
      </c>
      <c r="S70" s="185"/>
      <c r="T70" s="740"/>
      <c r="U70" s="103">
        <f>U61</f>
        <v>15</v>
      </c>
      <c r="V70" s="103"/>
      <c r="W70" s="869"/>
    </row>
    <row r="71" spans="1:34" ht="21.95" hidden="1" customHeight="1">
      <c r="A71" s="868"/>
      <c r="B71" s="84"/>
      <c r="C71" s="815" t="s">
        <v>290</v>
      </c>
      <c r="D71" s="740"/>
      <c r="E71" s="185"/>
      <c r="F71" s="186"/>
      <c r="G71" s="185"/>
      <c r="H71" s="740"/>
      <c r="I71" s="815" t="s">
        <v>290</v>
      </c>
      <c r="J71" s="103"/>
      <c r="K71" s="869"/>
      <c r="L71" s="755"/>
      <c r="M71" s="936"/>
      <c r="N71" s="84"/>
      <c r="O71" s="815" t="s">
        <v>290</v>
      </c>
      <c r="P71" s="740"/>
      <c r="Q71" s="185"/>
      <c r="R71" s="186"/>
      <c r="S71" s="185"/>
      <c r="T71" s="740"/>
      <c r="U71" s="815" t="s">
        <v>290</v>
      </c>
      <c r="V71" s="103"/>
      <c r="W71" s="869"/>
    </row>
    <row r="72" spans="1:34" ht="21.95" customHeight="1">
      <c r="A72" s="868"/>
      <c r="B72" s="266" t="s">
        <v>3</v>
      </c>
      <c r="C72" s="103" t="str">
        <f>C59</f>
        <v>A</v>
      </c>
      <c r="D72" s="740"/>
      <c r="E72" s="185"/>
      <c r="F72" s="186" t="s">
        <v>13</v>
      </c>
      <c r="G72" s="185"/>
      <c r="H72" s="740"/>
      <c r="I72" s="103" t="str">
        <f>C60</f>
        <v>B</v>
      </c>
      <c r="J72" s="266" t="s">
        <v>4</v>
      </c>
      <c r="K72" s="869"/>
      <c r="L72" s="755">
        <f>L70+ACCUEIL!$B$10</f>
        <v>1.6111111111111101</v>
      </c>
      <c r="M72" s="936"/>
      <c r="N72" s="266" t="s">
        <v>5</v>
      </c>
      <c r="O72" s="103" t="str">
        <f>C61</f>
        <v>C</v>
      </c>
      <c r="P72" s="740"/>
      <c r="Q72" s="185"/>
      <c r="R72" s="186" t="s">
        <v>13</v>
      </c>
      <c r="S72" s="185"/>
      <c r="T72" s="740"/>
      <c r="U72" s="103" t="str">
        <f>C62</f>
        <v>D</v>
      </c>
      <c r="V72" s="266" t="s">
        <v>6</v>
      </c>
      <c r="W72" s="869"/>
    </row>
    <row r="73" spans="1:34" ht="15" customHeight="1">
      <c r="A73" s="868"/>
      <c r="B73" s="84"/>
      <c r="C73" s="947"/>
      <c r="D73" s="786"/>
      <c r="E73" s="189"/>
      <c r="F73" s="138" t="s">
        <v>84</v>
      </c>
      <c r="G73" s="189"/>
      <c r="H73" s="786"/>
      <c r="I73" s="948"/>
      <c r="J73" s="87"/>
      <c r="K73" s="869"/>
      <c r="L73" s="171"/>
      <c r="M73" s="936"/>
      <c r="N73" s="84"/>
      <c r="O73" s="947"/>
      <c r="P73" s="786"/>
      <c r="Q73" s="189"/>
      <c r="R73" s="138" t="s">
        <v>84</v>
      </c>
      <c r="S73" s="189"/>
      <c r="T73" s="786"/>
      <c r="U73" s="948"/>
      <c r="V73" s="87"/>
      <c r="W73" s="938"/>
    </row>
    <row r="74" spans="1:34" ht="21.95" customHeight="1">
      <c r="A74" s="868"/>
      <c r="B74" s="84">
        <v>13</v>
      </c>
      <c r="C74" s="108">
        <f>GL(D68,H68,C68,I68,D69,H69)</f>
        <v>0</v>
      </c>
      <c r="D74" s="740"/>
      <c r="E74" s="185"/>
      <c r="F74" s="186" t="s">
        <v>13</v>
      </c>
      <c r="G74" s="185"/>
      <c r="H74" s="740"/>
      <c r="I74" s="31">
        <f>GL(P68,T68,O68,U68,P69,T69)</f>
        <v>0</v>
      </c>
      <c r="J74" s="87"/>
      <c r="K74" s="869"/>
      <c r="L74" s="755">
        <f>L72+ACCUEIL!$B$10</f>
        <v>1.625</v>
      </c>
      <c r="M74" s="936"/>
      <c r="N74" s="84">
        <v>14</v>
      </c>
      <c r="O74" s="108">
        <f>GL(D99,H99,C99,I99,D100,H100)</f>
        <v>0</v>
      </c>
      <c r="P74" s="740"/>
      <c r="Q74" s="185"/>
      <c r="R74" s="186" t="s">
        <v>13</v>
      </c>
      <c r="S74" s="185"/>
      <c r="T74" s="740"/>
      <c r="U74" s="31">
        <f>GL(P99,T99,O99,U99,P100,T100)</f>
        <v>0</v>
      </c>
      <c r="V74" s="87"/>
      <c r="W74" s="939"/>
    </row>
    <row r="75" spans="1:34" ht="21.95" hidden="1" customHeight="1">
      <c r="A75" s="868"/>
      <c r="B75" s="84"/>
      <c r="C75" s="815" t="s">
        <v>290</v>
      </c>
      <c r="D75" s="740"/>
      <c r="E75" s="185"/>
      <c r="F75" s="186"/>
      <c r="G75" s="185"/>
      <c r="H75" s="740"/>
      <c r="I75" s="815" t="s">
        <v>290</v>
      </c>
      <c r="J75" s="103"/>
      <c r="K75" s="869"/>
      <c r="L75" s="755"/>
      <c r="M75" s="936"/>
      <c r="N75" s="84"/>
      <c r="O75" s="815" t="s">
        <v>290</v>
      </c>
      <c r="P75" s="740"/>
      <c r="Q75" s="185"/>
      <c r="R75" s="186"/>
      <c r="S75" s="185"/>
      <c r="T75" s="740"/>
      <c r="U75" s="815" t="s">
        <v>290</v>
      </c>
      <c r="V75" s="103"/>
      <c r="W75" s="939"/>
    </row>
    <row r="76" spans="1:34" ht="21.95" customHeight="1">
      <c r="A76" s="868"/>
      <c r="B76" s="84">
        <v>15</v>
      </c>
      <c r="C76" s="108">
        <f>GL(D70,H70,C70,I70,D71,H71)</f>
        <v>0</v>
      </c>
      <c r="D76" s="740"/>
      <c r="E76" s="185"/>
      <c r="F76" s="186" t="s">
        <v>13</v>
      </c>
      <c r="G76" s="185"/>
      <c r="H76" s="740"/>
      <c r="I76" s="31">
        <f>GL(P70,T70,O70,U70,P71,T71)</f>
        <v>0</v>
      </c>
      <c r="J76" s="87"/>
      <c r="K76" s="869"/>
      <c r="L76" s="755">
        <f>L74+ACCUEIL!$B$10</f>
        <v>1.6388888888888899</v>
      </c>
      <c r="M76" s="936"/>
      <c r="N76" s="84">
        <v>16</v>
      </c>
      <c r="O76" s="108">
        <f>GL(D101,H101,C101,I101,D102,H102)</f>
        <v>0</v>
      </c>
      <c r="P76" s="740"/>
      <c r="Q76" s="185"/>
      <c r="R76" s="186" t="s">
        <v>13</v>
      </c>
      <c r="S76" s="185"/>
      <c r="T76" s="740"/>
      <c r="U76" s="31">
        <f>GL(P101,T101,O101,U101,P102,T102)</f>
        <v>0</v>
      </c>
      <c r="V76" s="87"/>
      <c r="W76" s="939"/>
    </row>
    <row r="77" spans="1:34" ht="21.95" hidden="1" customHeight="1">
      <c r="A77" s="868"/>
      <c r="B77" s="84"/>
      <c r="C77" s="815" t="s">
        <v>290</v>
      </c>
      <c r="D77" s="740"/>
      <c r="E77" s="185"/>
      <c r="F77" s="186"/>
      <c r="G77" s="185"/>
      <c r="H77" s="740"/>
      <c r="I77" s="815" t="s">
        <v>290</v>
      </c>
      <c r="J77" s="103"/>
      <c r="K77" s="869"/>
      <c r="L77" s="755">
        <f>L75+ACCUEIL!$B$10</f>
        <v>1.38888888888889E-2</v>
      </c>
      <c r="M77" s="936"/>
      <c r="N77" s="84"/>
      <c r="O77" s="815" t="s">
        <v>290</v>
      </c>
      <c r="P77" s="740"/>
      <c r="Q77" s="185"/>
      <c r="R77" s="186"/>
      <c r="S77" s="185"/>
      <c r="T77" s="740"/>
      <c r="U77" s="815" t="s">
        <v>290</v>
      </c>
      <c r="V77" s="103"/>
      <c r="W77" s="939"/>
    </row>
    <row r="78" spans="1:34" ht="21.95" customHeight="1">
      <c r="A78" s="868"/>
      <c r="B78" s="266" t="s">
        <v>3</v>
      </c>
      <c r="C78" s="103" t="str">
        <f>C59</f>
        <v>A</v>
      </c>
      <c r="D78" s="740"/>
      <c r="E78" s="185"/>
      <c r="F78" s="186" t="s">
        <v>13</v>
      </c>
      <c r="G78" s="185"/>
      <c r="H78" s="740"/>
      <c r="I78" s="103" t="str">
        <f>C61</f>
        <v>C</v>
      </c>
      <c r="J78" s="266" t="s">
        <v>5</v>
      </c>
      <c r="K78" s="869"/>
      <c r="L78" s="755">
        <f>L76+ACCUEIL!$B$10</f>
        <v>1.6527777777777799</v>
      </c>
      <c r="M78" s="936"/>
      <c r="N78" s="266" t="s">
        <v>4</v>
      </c>
      <c r="O78" s="103" t="str">
        <f>C60</f>
        <v>B</v>
      </c>
      <c r="P78" s="740"/>
      <c r="Q78" s="185"/>
      <c r="R78" s="186" t="s">
        <v>13</v>
      </c>
      <c r="S78" s="185"/>
      <c r="T78" s="740"/>
      <c r="U78" s="103" t="str">
        <f>C62</f>
        <v>D</v>
      </c>
      <c r="V78" s="266" t="s">
        <v>6</v>
      </c>
      <c r="W78" s="939"/>
    </row>
    <row r="79" spans="1:34" ht="15" customHeight="1">
      <c r="A79" s="868"/>
      <c r="B79" s="84"/>
      <c r="C79" s="401" t="s">
        <v>54</v>
      </c>
      <c r="D79" s="786"/>
      <c r="E79" s="189"/>
      <c r="F79" s="189"/>
      <c r="G79" s="189"/>
      <c r="H79" s="786"/>
      <c r="I79" s="857" t="s">
        <v>55</v>
      </c>
      <c r="J79" s="87"/>
      <c r="K79" s="878"/>
      <c r="M79" s="868"/>
      <c r="N79" s="84"/>
      <c r="O79" s="401" t="s">
        <v>327</v>
      </c>
      <c r="P79" s="786"/>
      <c r="Q79" s="189"/>
      <c r="R79" s="189"/>
      <c r="S79" s="189"/>
      <c r="T79" s="786"/>
      <c r="U79" s="857" t="s">
        <v>328</v>
      </c>
      <c r="V79" s="87"/>
      <c r="W79" s="878"/>
    </row>
    <row r="80" spans="1:34" ht="21.95" customHeight="1">
      <c r="A80" s="877"/>
      <c r="B80" s="84">
        <v>18</v>
      </c>
      <c r="C80" s="108">
        <f>GL(H108,D108,C108,I108,H109,D109)</f>
        <v>0</v>
      </c>
      <c r="D80" s="740"/>
      <c r="E80" s="185"/>
      <c r="F80" s="186" t="s">
        <v>13</v>
      </c>
      <c r="G80" s="185"/>
      <c r="H80" s="740"/>
      <c r="I80" s="108">
        <f>GL(T108,P108,O108,U108,T109,P109)</f>
        <v>0</v>
      </c>
      <c r="J80" s="87"/>
      <c r="K80" s="878"/>
      <c r="L80" s="940">
        <f>L78+ACCUEIL!$B$10</f>
        <v>1.6666666666666701</v>
      </c>
      <c r="M80" s="877"/>
      <c r="N80" s="858">
        <v>20</v>
      </c>
      <c r="O80" s="108">
        <f>GL(D108,H108,C108,I108,D109,H109)</f>
        <v>0</v>
      </c>
      <c r="P80" s="740"/>
      <c r="Q80" s="185"/>
      <c r="R80" s="186" t="s">
        <v>13</v>
      </c>
      <c r="S80" s="185"/>
      <c r="T80" s="740"/>
      <c r="U80" s="108">
        <f>GL(P108,T108,O108,U108,P109,T109)</f>
        <v>0</v>
      </c>
      <c r="V80" s="87"/>
      <c r="W80" s="869"/>
    </row>
    <row r="81" spans="1:23" ht="15" hidden="1" customHeight="1">
      <c r="A81" s="868"/>
      <c r="B81" s="84"/>
      <c r="C81" s="815" t="s">
        <v>290</v>
      </c>
      <c r="D81" s="740"/>
      <c r="E81" s="185"/>
      <c r="F81" s="186"/>
      <c r="G81" s="185"/>
      <c r="H81" s="740"/>
      <c r="I81" s="815" t="s">
        <v>290</v>
      </c>
      <c r="J81" s="103"/>
      <c r="K81" s="878"/>
      <c r="L81" s="93"/>
      <c r="M81" s="868"/>
      <c r="N81" s="84"/>
      <c r="O81" s="815" t="s">
        <v>290</v>
      </c>
      <c r="P81" s="740"/>
      <c r="Q81" s="185"/>
      <c r="R81" s="186"/>
      <c r="S81" s="185"/>
      <c r="T81" s="740"/>
      <c r="U81" s="815" t="s">
        <v>290</v>
      </c>
      <c r="V81" s="103"/>
      <c r="W81" s="869"/>
    </row>
    <row r="82" spans="1:23" ht="15" customHeight="1">
      <c r="A82" s="868"/>
      <c r="B82" s="84"/>
      <c r="C82" s="947"/>
      <c r="D82" s="786"/>
      <c r="E82" s="189"/>
      <c r="F82" s="189" t="s">
        <v>48</v>
      </c>
      <c r="G82" s="189"/>
      <c r="H82" s="786"/>
      <c r="I82" s="948"/>
      <c r="J82" s="87"/>
      <c r="K82" s="869"/>
      <c r="M82" s="936"/>
      <c r="N82" s="84"/>
      <c r="O82" s="947"/>
      <c r="P82" s="786"/>
      <c r="Q82" s="189"/>
      <c r="R82" s="189" t="s">
        <v>51</v>
      </c>
      <c r="S82" s="189"/>
      <c r="T82" s="786"/>
      <c r="U82" s="948"/>
      <c r="V82" s="87"/>
      <c r="W82" s="939"/>
    </row>
    <row r="83" spans="1:23" ht="21.95" customHeight="1">
      <c r="A83" s="868"/>
      <c r="B83" s="84">
        <v>21</v>
      </c>
      <c r="C83" s="108">
        <f>GL(D74,H74,C74,I74,D75,H75)</f>
        <v>0</v>
      </c>
      <c r="D83" s="740"/>
      <c r="E83" s="185"/>
      <c r="F83" s="186" t="s">
        <v>13</v>
      </c>
      <c r="G83" s="185"/>
      <c r="H83" s="740"/>
      <c r="I83" s="31">
        <f>GL(P74,T74,O74,U74,P75,T75)</f>
        <v>0</v>
      </c>
      <c r="J83" s="87"/>
      <c r="K83" s="869"/>
      <c r="L83" s="755">
        <f>L80+ACCUEIL!$B$10</f>
        <v>1.68055555555556</v>
      </c>
      <c r="M83" s="936"/>
      <c r="N83" s="858">
        <v>22</v>
      </c>
      <c r="O83" s="108">
        <f>GL(D70,H70,C70,I70,D71,H71)</f>
        <v>0</v>
      </c>
      <c r="P83" s="740"/>
      <c r="Q83" s="185"/>
      <c r="R83" s="186" t="s">
        <v>13</v>
      </c>
      <c r="S83" s="185"/>
      <c r="T83" s="740"/>
      <c r="U83" s="31">
        <f>GL(P76,T76,O76,U76,P77,T77)</f>
        <v>0</v>
      </c>
      <c r="V83" s="87"/>
      <c r="W83" s="939"/>
    </row>
    <row r="84" spans="1:23" ht="15" hidden="1" customHeight="1">
      <c r="A84" s="868"/>
      <c r="B84" s="84"/>
      <c r="C84" s="815" t="s">
        <v>290</v>
      </c>
      <c r="D84" s="740"/>
      <c r="E84" s="185"/>
      <c r="F84" s="186"/>
      <c r="G84" s="185"/>
      <c r="H84" s="740"/>
      <c r="I84" s="815" t="s">
        <v>290</v>
      </c>
      <c r="J84" s="103"/>
      <c r="K84" s="869"/>
      <c r="L84" s="755"/>
      <c r="M84" s="936"/>
      <c r="N84" s="84"/>
      <c r="O84" s="815" t="s">
        <v>290</v>
      </c>
      <c r="P84" s="740"/>
      <c r="Q84" s="185"/>
      <c r="R84" s="186"/>
      <c r="S84" s="185"/>
      <c r="T84" s="740"/>
      <c r="U84" s="815" t="s">
        <v>290</v>
      </c>
      <c r="V84" s="103"/>
      <c r="W84" s="939"/>
    </row>
    <row r="85" spans="1:23" ht="15" customHeight="1">
      <c r="A85" s="868"/>
      <c r="B85" s="859"/>
      <c r="C85" s="73" t="s">
        <v>329</v>
      </c>
      <c r="D85" s="860"/>
      <c r="E85" s="860"/>
      <c r="F85" s="860"/>
      <c r="G85" s="860"/>
      <c r="H85" s="860"/>
      <c r="I85" s="73" t="s">
        <v>330</v>
      </c>
      <c r="J85" s="861"/>
      <c r="K85" s="869"/>
      <c r="L85" s="755"/>
      <c r="M85" s="936"/>
      <c r="N85" s="859"/>
      <c r="O85" s="73" t="s">
        <v>331</v>
      </c>
      <c r="P85" s="860"/>
      <c r="Q85" s="860"/>
      <c r="R85" s="860"/>
      <c r="S85" s="860"/>
      <c r="T85" s="860"/>
      <c r="U85" s="73" t="s">
        <v>332</v>
      </c>
      <c r="V85" s="861"/>
      <c r="W85" s="939"/>
    </row>
    <row r="86" spans="1:23" ht="21.95" customHeight="1">
      <c r="A86" s="868"/>
      <c r="B86" s="858">
        <v>23</v>
      </c>
      <c r="C86" s="108">
        <f>GL(D76,H76,C76,I76,D77,H77)</f>
        <v>0</v>
      </c>
      <c r="D86" s="740"/>
      <c r="E86" s="185"/>
      <c r="F86" s="186" t="s">
        <v>13</v>
      </c>
      <c r="G86" s="185"/>
      <c r="H86" s="740"/>
      <c r="I86" s="31">
        <f>GL(T74,P74,O74,U74,T75,P75)</f>
        <v>0</v>
      </c>
      <c r="J86" s="87"/>
      <c r="K86" s="869"/>
      <c r="L86" s="940">
        <f>L83+ACCUEIL!$B$10</f>
        <v>1.69444444444445</v>
      </c>
      <c r="M86" s="936"/>
      <c r="N86" s="858">
        <v>24</v>
      </c>
      <c r="O86" s="108">
        <f>GL(H76,D76,C76,I76,H77,D77)</f>
        <v>0</v>
      </c>
      <c r="P86" s="740"/>
      <c r="Q86" s="185"/>
      <c r="R86" s="186" t="s">
        <v>13</v>
      </c>
      <c r="S86" s="185"/>
      <c r="T86" s="740"/>
      <c r="U86" s="31">
        <f>GL(T76,P76,O76,U76,T77,P77)</f>
        <v>0</v>
      </c>
      <c r="V86" s="87"/>
      <c r="W86" s="939"/>
    </row>
    <row r="87" spans="1:23" ht="21.95" hidden="1" customHeight="1">
      <c r="A87" s="868"/>
      <c r="B87" s="84"/>
      <c r="C87" s="815" t="s">
        <v>290</v>
      </c>
      <c r="D87" s="740"/>
      <c r="E87" s="185"/>
      <c r="F87" s="186"/>
      <c r="G87" s="185"/>
      <c r="H87" s="740"/>
      <c r="I87" s="815" t="s">
        <v>290</v>
      </c>
      <c r="J87" s="103"/>
      <c r="K87" s="869"/>
      <c r="L87" s="755"/>
      <c r="M87" s="936"/>
      <c r="N87" s="84"/>
      <c r="O87" s="815" t="s">
        <v>290</v>
      </c>
      <c r="P87" s="740"/>
      <c r="Q87" s="185"/>
      <c r="R87" s="186"/>
      <c r="S87" s="185"/>
      <c r="T87" s="740"/>
      <c r="U87" s="815" t="s">
        <v>290</v>
      </c>
      <c r="V87" s="103"/>
      <c r="W87" s="939"/>
    </row>
    <row r="88" spans="1:23" ht="21.95" customHeight="1">
      <c r="A88" s="868"/>
      <c r="B88" s="266" t="s">
        <v>3</v>
      </c>
      <c r="C88" s="103" t="str">
        <f>C59</f>
        <v>A</v>
      </c>
      <c r="D88" s="740"/>
      <c r="E88" s="185"/>
      <c r="F88" s="186" t="s">
        <v>13</v>
      </c>
      <c r="G88" s="185"/>
      <c r="H88" s="740"/>
      <c r="I88" s="103" t="str">
        <f>C62</f>
        <v>D</v>
      </c>
      <c r="J88" s="266" t="s">
        <v>6</v>
      </c>
      <c r="K88" s="869"/>
      <c r="L88" s="755">
        <f>L86+ACCUEIL!$B$10</f>
        <v>1.7083333333333399</v>
      </c>
      <c r="M88" s="936"/>
      <c r="N88" s="266" t="s">
        <v>4</v>
      </c>
      <c r="O88" s="103" t="str">
        <f>C60</f>
        <v>B</v>
      </c>
      <c r="P88" s="740"/>
      <c r="Q88" s="185"/>
      <c r="R88" s="186" t="s">
        <v>13</v>
      </c>
      <c r="S88" s="185"/>
      <c r="T88" s="740"/>
      <c r="U88" s="103" t="str">
        <f>C61</f>
        <v>C</v>
      </c>
      <c r="V88" s="266" t="s">
        <v>5</v>
      </c>
      <c r="W88" s="869"/>
    </row>
    <row r="89" spans="1:23" ht="15" customHeight="1">
      <c r="A89" s="868"/>
      <c r="B89" s="84"/>
      <c r="C89" s="401" t="s">
        <v>333</v>
      </c>
      <c r="D89" s="786"/>
      <c r="E89" s="189"/>
      <c r="F89" s="189"/>
      <c r="G89" s="189"/>
      <c r="H89" s="786"/>
      <c r="I89" s="857" t="s">
        <v>334</v>
      </c>
      <c r="J89" s="87"/>
      <c r="K89" s="869"/>
      <c r="L89" s="759"/>
      <c r="M89" s="868"/>
      <c r="N89" s="84"/>
      <c r="O89" s="401" t="s">
        <v>335</v>
      </c>
      <c r="P89" s="786"/>
      <c r="Q89" s="189"/>
      <c r="R89" s="189"/>
      <c r="S89" s="189"/>
      <c r="T89" s="786"/>
      <c r="U89" s="857" t="s">
        <v>336</v>
      </c>
      <c r="V89" s="87"/>
      <c r="W89" s="869"/>
    </row>
    <row r="90" spans="1:23" ht="21.95" customHeight="1">
      <c r="A90" s="868"/>
      <c r="B90" s="858">
        <v>27</v>
      </c>
      <c r="C90" s="108">
        <f>GL(T112,P112,O112,U112,T113,P113)</f>
        <v>0</v>
      </c>
      <c r="D90" s="740"/>
      <c r="E90" s="185"/>
      <c r="F90" s="186" t="s">
        <v>13</v>
      </c>
      <c r="G90" s="185"/>
      <c r="H90" s="740"/>
      <c r="I90" s="108">
        <f>GL(T80,P80,O80,U80,T81,P81)</f>
        <v>0</v>
      </c>
      <c r="J90" s="87"/>
      <c r="K90" s="869"/>
      <c r="L90" s="940">
        <f>L88+ACCUEIL!$B$10</f>
        <v>1.7222222222222301</v>
      </c>
      <c r="M90" s="868"/>
      <c r="N90" s="858">
        <v>28</v>
      </c>
      <c r="O90" s="108">
        <f>GL(P112,T112,O112,U112,P113,T113)</f>
        <v>0</v>
      </c>
      <c r="P90" s="740"/>
      <c r="Q90" s="185"/>
      <c r="R90" s="186" t="s">
        <v>13</v>
      </c>
      <c r="S90" s="185"/>
      <c r="T90" s="740"/>
      <c r="U90" s="108">
        <f>GL(P80,T80,O80,U80,P81,T81)</f>
        <v>0</v>
      </c>
      <c r="V90" s="87"/>
      <c r="W90" s="869"/>
    </row>
    <row r="91" spans="1:23" ht="15" hidden="1" customHeight="1">
      <c r="A91" s="868"/>
      <c r="B91" s="84"/>
      <c r="C91" s="815" t="s">
        <v>290</v>
      </c>
      <c r="D91" s="740"/>
      <c r="E91" s="185"/>
      <c r="F91" s="186"/>
      <c r="G91" s="185"/>
      <c r="H91" s="740"/>
      <c r="I91" s="815" t="s">
        <v>290</v>
      </c>
      <c r="J91" s="103"/>
      <c r="K91" s="869"/>
      <c r="L91" s="755"/>
      <c r="M91" s="868"/>
      <c r="N91" s="84"/>
      <c r="O91" s="815" t="s">
        <v>290</v>
      </c>
      <c r="P91" s="740"/>
      <c r="Q91" s="185"/>
      <c r="R91" s="186"/>
      <c r="S91" s="185"/>
      <c r="T91" s="740"/>
      <c r="U91" s="815" t="s">
        <v>290</v>
      </c>
      <c r="V91" s="103"/>
      <c r="W91" s="869"/>
    </row>
    <row r="92" spans="1:23" ht="15" customHeight="1">
      <c r="A92" s="868"/>
      <c r="B92" s="858">
        <v>32</v>
      </c>
      <c r="C92" s="947"/>
      <c r="D92" s="786"/>
      <c r="E92" s="189"/>
      <c r="F92" s="189" t="s">
        <v>33</v>
      </c>
      <c r="G92" s="189"/>
      <c r="H92" s="786"/>
      <c r="I92" s="948"/>
      <c r="J92" s="87"/>
      <c r="K92" s="869"/>
      <c r="L92" s="171"/>
      <c r="M92" s="936"/>
      <c r="N92" s="84"/>
      <c r="O92" s="401" t="s">
        <v>337</v>
      </c>
      <c r="P92" s="786"/>
      <c r="Q92" s="189"/>
      <c r="R92" s="189"/>
      <c r="S92" s="189"/>
      <c r="T92" s="786"/>
      <c r="U92" s="857" t="s">
        <v>338</v>
      </c>
      <c r="V92" s="87"/>
      <c r="W92" s="869"/>
    </row>
    <row r="93" spans="1:23" ht="21.95" customHeight="1">
      <c r="A93" s="868"/>
      <c r="B93" s="103" t="s">
        <v>8</v>
      </c>
      <c r="C93" s="108">
        <f>GL(D83,H83,C83,I83,D84,H84)</f>
        <v>0</v>
      </c>
      <c r="D93" s="740"/>
      <c r="E93" s="185"/>
      <c r="F93" s="186" t="s">
        <v>13</v>
      </c>
      <c r="G93" s="185"/>
      <c r="H93" s="740"/>
      <c r="I93" s="108">
        <f>GL(P83,T83,O83,U83,P84,T84)</f>
        <v>0</v>
      </c>
      <c r="J93" s="87"/>
      <c r="K93" s="869"/>
      <c r="L93" s="940">
        <f>L90+ACCUEIL!$B$10</f>
        <v>1.73611111111112</v>
      </c>
      <c r="M93" s="936"/>
      <c r="N93" s="84">
        <v>31</v>
      </c>
      <c r="O93" s="108">
        <f>GL(H83,D83,C83,I83,H84,D84)</f>
        <v>0</v>
      </c>
      <c r="P93" s="740"/>
      <c r="Q93" s="185"/>
      <c r="R93" s="186" t="s">
        <v>13</v>
      </c>
      <c r="S93" s="185"/>
      <c r="T93" s="740"/>
      <c r="U93" s="108">
        <f>GL(T83,P83,O83,U83,T84,P84)</f>
        <v>0</v>
      </c>
      <c r="V93" s="87"/>
      <c r="W93" s="869"/>
    </row>
    <row r="94" spans="1:23" ht="15" hidden="1" customHeight="1">
      <c r="A94" s="868"/>
      <c r="B94" s="84"/>
      <c r="C94" s="815" t="s">
        <v>290</v>
      </c>
      <c r="D94" s="740"/>
      <c r="E94" s="185"/>
      <c r="F94" s="186"/>
      <c r="G94" s="185"/>
      <c r="H94" s="740"/>
      <c r="I94" s="815" t="s">
        <v>290</v>
      </c>
      <c r="J94" s="103"/>
      <c r="K94" s="869"/>
      <c r="L94" s="755"/>
      <c r="M94" s="936"/>
      <c r="N94" s="84"/>
      <c r="O94" s="815" t="s">
        <v>290</v>
      </c>
      <c r="P94" s="740"/>
      <c r="Q94" s="185"/>
      <c r="R94" s="186"/>
      <c r="S94" s="185"/>
      <c r="T94" s="740"/>
      <c r="U94" s="815" t="s">
        <v>290</v>
      </c>
      <c r="V94" s="103"/>
      <c r="W94" s="869"/>
    </row>
    <row r="95" spans="1:23" ht="5.0999999999999996" customHeight="1" thickBot="1">
      <c r="A95" s="883"/>
      <c r="B95" s="941"/>
      <c r="C95" s="942"/>
      <c r="D95" s="885"/>
      <c r="E95" s="885"/>
      <c r="F95" s="885"/>
      <c r="G95" s="885"/>
      <c r="H95" s="885"/>
      <c r="I95" s="942"/>
      <c r="J95" s="941"/>
      <c r="K95" s="889"/>
      <c r="L95" s="24"/>
      <c r="M95" s="943"/>
      <c r="N95" s="941"/>
      <c r="O95" s="941"/>
      <c r="P95" s="884"/>
      <c r="Q95" s="884"/>
      <c r="R95" s="884"/>
      <c r="S95" s="884"/>
      <c r="T95" s="884"/>
      <c r="U95" s="941"/>
      <c r="V95" s="941"/>
      <c r="W95" s="889"/>
    </row>
    <row r="96" spans="1:23" ht="5.0999999999999996" customHeight="1" thickBot="1">
      <c r="A96" s="93"/>
      <c r="B96" s="73"/>
      <c r="C96" s="75"/>
      <c r="D96" s="93"/>
      <c r="E96" s="93"/>
      <c r="F96" s="93"/>
      <c r="G96" s="93"/>
      <c r="H96" s="93"/>
      <c r="I96" s="75"/>
      <c r="J96" s="73"/>
      <c r="K96" s="93"/>
      <c r="L96" s="24"/>
      <c r="M96" s="113"/>
      <c r="N96" s="73"/>
      <c r="O96" s="73"/>
      <c r="P96" s="76"/>
      <c r="Q96" s="76"/>
      <c r="R96" s="76"/>
      <c r="S96" s="76"/>
      <c r="T96" s="76"/>
      <c r="U96" s="73"/>
      <c r="V96" s="73"/>
      <c r="W96" s="93"/>
    </row>
    <row r="97" spans="1:23" ht="15.75">
      <c r="A97" s="862"/>
      <c r="B97" s="944"/>
      <c r="C97" s="945"/>
      <c r="D97" s="893"/>
      <c r="E97" s="893"/>
      <c r="F97" s="946" t="str">
        <f>ACCUEIL!$D$8</f>
        <v>TERRAIN 3</v>
      </c>
      <c r="G97" s="893"/>
      <c r="H97" s="893"/>
      <c r="I97" s="945"/>
      <c r="J97" s="944"/>
      <c r="K97" s="867"/>
      <c r="M97" s="862"/>
      <c r="N97" s="944"/>
      <c r="O97" s="945"/>
      <c r="P97" s="893"/>
      <c r="Q97" s="893"/>
      <c r="R97" s="946" t="str">
        <f>ACCUEIL!$D$9</f>
        <v>TERRAIN 4</v>
      </c>
      <c r="S97" s="893"/>
      <c r="T97" s="893"/>
      <c r="U97" s="945"/>
      <c r="V97" s="944"/>
      <c r="W97" s="867"/>
    </row>
    <row r="98" spans="1:23">
      <c r="A98" s="868"/>
      <c r="B98" s="73"/>
      <c r="C98" s="75"/>
      <c r="D98" s="93"/>
      <c r="E98" s="93"/>
      <c r="F98" s="76" t="s">
        <v>326</v>
      </c>
      <c r="G98" s="93"/>
      <c r="H98" s="93"/>
      <c r="I98" s="75"/>
      <c r="J98" s="73"/>
      <c r="K98" s="869"/>
      <c r="L98" s="206" t="s">
        <v>12</v>
      </c>
      <c r="M98" s="868"/>
      <c r="N98" s="73"/>
      <c r="O98" s="75"/>
      <c r="P98" s="93"/>
      <c r="Q98" s="93"/>
      <c r="R98" s="76" t="s">
        <v>326</v>
      </c>
      <c r="S98" s="93"/>
      <c r="T98" s="93"/>
      <c r="U98" s="75"/>
      <c r="V98" s="73"/>
      <c r="W98" s="869"/>
    </row>
    <row r="99" spans="1:23" ht="21.95" customHeight="1">
      <c r="A99" s="868"/>
      <c r="B99" s="84">
        <v>3</v>
      </c>
      <c r="C99" s="103">
        <f>O58</f>
        <v>3</v>
      </c>
      <c r="D99" s="740"/>
      <c r="E99" s="185"/>
      <c r="F99" s="186" t="s">
        <v>13</v>
      </c>
      <c r="G99" s="185"/>
      <c r="H99" s="740"/>
      <c r="I99" s="103">
        <f>U58</f>
        <v>10</v>
      </c>
      <c r="J99" s="103"/>
      <c r="K99" s="869"/>
      <c r="L99" s="755">
        <f>ACCUEIL!$B$9</f>
        <v>1.5833333333333299</v>
      </c>
      <c r="M99" s="868"/>
      <c r="N99" s="84">
        <v>4</v>
      </c>
      <c r="O99" s="103">
        <f>O59</f>
        <v>7</v>
      </c>
      <c r="P99" s="740"/>
      <c r="Q99" s="185"/>
      <c r="R99" s="186" t="s">
        <v>13</v>
      </c>
      <c r="S99" s="185"/>
      <c r="T99" s="740"/>
      <c r="U99" s="103">
        <f>U59</f>
        <v>12</v>
      </c>
      <c r="V99" s="103"/>
      <c r="W99" s="869"/>
    </row>
    <row r="100" spans="1:23" ht="21.95" hidden="1" customHeight="1">
      <c r="A100" s="868"/>
      <c r="B100" s="84"/>
      <c r="C100" s="815" t="s">
        <v>290</v>
      </c>
      <c r="D100" s="740"/>
      <c r="E100" s="185"/>
      <c r="F100" s="186"/>
      <c r="G100" s="185"/>
      <c r="H100" s="740"/>
      <c r="I100" s="815" t="s">
        <v>290</v>
      </c>
      <c r="J100" s="103"/>
      <c r="K100" s="869"/>
      <c r="L100" s="755"/>
      <c r="M100" s="868"/>
      <c r="N100" s="84"/>
      <c r="O100" s="815" t="s">
        <v>290</v>
      </c>
      <c r="P100" s="740"/>
      <c r="Q100" s="185"/>
      <c r="R100" s="186"/>
      <c r="S100" s="185"/>
      <c r="T100" s="740"/>
      <c r="U100" s="815" t="s">
        <v>290</v>
      </c>
      <c r="V100" s="103"/>
      <c r="W100" s="869"/>
    </row>
    <row r="101" spans="1:23" ht="21.95" customHeight="1">
      <c r="A101" s="868"/>
      <c r="B101" s="84">
        <v>7</v>
      </c>
      <c r="C101" s="103">
        <f>O62</f>
        <v>4</v>
      </c>
      <c r="D101" s="740"/>
      <c r="E101" s="185"/>
      <c r="F101" s="186" t="s">
        <v>13</v>
      </c>
      <c r="G101" s="185"/>
      <c r="H101" s="740"/>
      <c r="I101" s="103">
        <f>U62</f>
        <v>14</v>
      </c>
      <c r="J101" s="103"/>
      <c r="K101" s="869"/>
      <c r="L101" s="755">
        <f>L99+ACCUEIL!$B$10</f>
        <v>1.5972222222222201</v>
      </c>
      <c r="M101" s="868"/>
      <c r="N101" s="266">
        <v>8</v>
      </c>
      <c r="O101" s="103">
        <f>O63</f>
        <v>8</v>
      </c>
      <c r="P101" s="740"/>
      <c r="Q101" s="185"/>
      <c r="R101" s="186" t="s">
        <v>13</v>
      </c>
      <c r="S101" s="185"/>
      <c r="T101" s="740"/>
      <c r="U101" s="103">
        <f>U63</f>
        <v>16</v>
      </c>
      <c r="V101" s="266"/>
      <c r="W101" s="869"/>
    </row>
    <row r="102" spans="1:23" ht="21.95" hidden="1" customHeight="1">
      <c r="A102" s="868"/>
      <c r="B102" s="84"/>
      <c r="C102" s="815" t="s">
        <v>290</v>
      </c>
      <c r="D102" s="740"/>
      <c r="E102" s="185"/>
      <c r="F102" s="186"/>
      <c r="G102" s="185"/>
      <c r="H102" s="740"/>
      <c r="I102" s="815" t="s">
        <v>290</v>
      </c>
      <c r="J102" s="103"/>
      <c r="K102" s="869"/>
      <c r="L102" s="755"/>
      <c r="M102" s="868"/>
      <c r="N102" s="84"/>
      <c r="O102" s="815" t="s">
        <v>290</v>
      </c>
      <c r="P102" s="740"/>
      <c r="Q102" s="185"/>
      <c r="R102" s="186"/>
      <c r="S102" s="185"/>
      <c r="T102" s="740"/>
      <c r="U102" s="815" t="s">
        <v>290</v>
      </c>
      <c r="V102" s="103"/>
      <c r="W102" s="869"/>
    </row>
    <row r="103" spans="1:23" ht="21.95" customHeight="1">
      <c r="A103" s="868"/>
      <c r="B103" s="266" t="s">
        <v>9</v>
      </c>
      <c r="C103" s="103" t="str">
        <f>I61</f>
        <v>G</v>
      </c>
      <c r="D103" s="740"/>
      <c r="E103" s="185"/>
      <c r="F103" s="186" t="s">
        <v>13</v>
      </c>
      <c r="G103" s="185"/>
      <c r="H103" s="740"/>
      <c r="I103" s="103" t="str">
        <f>I62</f>
        <v>H</v>
      </c>
      <c r="J103" s="266" t="s">
        <v>10</v>
      </c>
      <c r="K103" s="869"/>
      <c r="L103" s="755">
        <f>L101+ACCUEIL!$B$10</f>
        <v>1.6111111111111101</v>
      </c>
      <c r="M103" s="868"/>
      <c r="N103" s="266" t="s">
        <v>7</v>
      </c>
      <c r="O103" s="103" t="str">
        <f>I59</f>
        <v>E</v>
      </c>
      <c r="P103" s="740"/>
      <c r="Q103" s="185"/>
      <c r="R103" s="186" t="s">
        <v>13</v>
      </c>
      <c r="S103" s="185"/>
      <c r="T103" s="740"/>
      <c r="U103" s="103" t="str">
        <f>I60</f>
        <v>F</v>
      </c>
      <c r="V103" s="266" t="s">
        <v>8</v>
      </c>
      <c r="W103" s="869"/>
    </row>
    <row r="104" spans="1:23" ht="15" customHeight="1">
      <c r="A104" s="868"/>
      <c r="B104" s="84">
        <v>9</v>
      </c>
      <c r="C104" s="401" t="s">
        <v>44</v>
      </c>
      <c r="D104" s="786"/>
      <c r="E104" s="189"/>
      <c r="F104" s="189"/>
      <c r="G104" s="189"/>
      <c r="H104" s="786"/>
      <c r="I104" s="857" t="s">
        <v>45</v>
      </c>
      <c r="J104" s="87"/>
      <c r="K104" s="869"/>
      <c r="L104" s="171"/>
      <c r="M104" s="868"/>
      <c r="N104" s="84">
        <v>10</v>
      </c>
      <c r="O104" s="401" t="s">
        <v>46</v>
      </c>
      <c r="P104" s="786"/>
      <c r="Q104" s="189"/>
      <c r="R104" s="189"/>
      <c r="S104" s="189"/>
      <c r="T104" s="786"/>
      <c r="U104" s="857" t="s">
        <v>47</v>
      </c>
      <c r="V104" s="87"/>
      <c r="W104" s="869"/>
    </row>
    <row r="105" spans="1:23" ht="21.95" customHeight="1">
      <c r="A105" s="868"/>
      <c r="B105" s="84"/>
      <c r="C105" s="108">
        <f>GL(H68,D68,C68,I68,H69,D69)</f>
        <v>0</v>
      </c>
      <c r="D105" s="740"/>
      <c r="E105" s="146"/>
      <c r="F105" s="144" t="s">
        <v>13</v>
      </c>
      <c r="G105" s="146"/>
      <c r="H105" s="740"/>
      <c r="I105" s="108">
        <f>GL(T68,P68,O68,U68,T69,P69)</f>
        <v>0</v>
      </c>
      <c r="J105" s="87"/>
      <c r="K105" s="869"/>
      <c r="L105" s="755">
        <f>L103+ACCUEIL!$B$10</f>
        <v>1.625</v>
      </c>
      <c r="M105" s="868"/>
      <c r="N105" s="84"/>
      <c r="O105" s="108">
        <f>GL(H99,D99,C99,I99,H100,D100)</f>
        <v>0</v>
      </c>
      <c r="P105" s="740"/>
      <c r="Q105" s="185"/>
      <c r="R105" s="186" t="s">
        <v>13</v>
      </c>
      <c r="S105" s="185"/>
      <c r="T105" s="740"/>
      <c r="U105" s="108">
        <f>GL(T99,P99,O99,U99,T100,P100)</f>
        <v>0</v>
      </c>
      <c r="V105" s="87"/>
      <c r="W105" s="869"/>
    </row>
    <row r="106" spans="1:23" ht="15" hidden="1" customHeight="1">
      <c r="A106" s="868"/>
      <c r="B106" s="84"/>
      <c r="C106" s="815" t="s">
        <v>290</v>
      </c>
      <c r="D106" s="740"/>
      <c r="E106" s="185"/>
      <c r="F106" s="186"/>
      <c r="G106" s="185"/>
      <c r="H106" s="740"/>
      <c r="I106" s="815" t="s">
        <v>290</v>
      </c>
      <c r="J106" s="103"/>
      <c r="K106" s="869"/>
      <c r="L106" s="755"/>
      <c r="M106" s="868"/>
      <c r="N106" s="84"/>
      <c r="O106" s="815" t="s">
        <v>290</v>
      </c>
      <c r="P106" s="740"/>
      <c r="Q106" s="185"/>
      <c r="R106" s="186"/>
      <c r="S106" s="185"/>
      <c r="T106" s="740"/>
      <c r="U106" s="815" t="s">
        <v>290</v>
      </c>
      <c r="V106" s="103"/>
      <c r="W106" s="869"/>
    </row>
    <row r="107" spans="1:23" ht="15" customHeight="1">
      <c r="A107" s="868"/>
      <c r="B107" s="84">
        <v>11</v>
      </c>
      <c r="C107" s="401" t="s">
        <v>75</v>
      </c>
      <c r="D107" s="786"/>
      <c r="E107" s="189"/>
      <c r="F107" s="189"/>
      <c r="G107" s="189"/>
      <c r="H107" s="786"/>
      <c r="I107" s="857" t="s">
        <v>76</v>
      </c>
      <c r="J107" s="87"/>
      <c r="K107" s="878"/>
      <c r="L107" s="755">
        <f>L105+ACCUEIL!$B$10</f>
        <v>1.6388888888888899</v>
      </c>
      <c r="M107" s="868"/>
      <c r="N107" s="84">
        <v>12</v>
      </c>
      <c r="O107" s="401" t="s">
        <v>79</v>
      </c>
      <c r="P107" s="786"/>
      <c r="Q107" s="189"/>
      <c r="R107" s="189"/>
      <c r="S107" s="189"/>
      <c r="T107" s="786"/>
      <c r="U107" s="857" t="s">
        <v>81</v>
      </c>
      <c r="V107" s="87"/>
      <c r="W107" s="878"/>
    </row>
    <row r="108" spans="1:23" ht="21.95" customHeight="1">
      <c r="A108" s="868"/>
      <c r="B108" s="84"/>
      <c r="C108" s="108">
        <f>GL(H70,D70,C70,I70,H71,D71)</f>
        <v>0</v>
      </c>
      <c r="D108" s="740"/>
      <c r="E108" s="146"/>
      <c r="F108" s="144" t="s">
        <v>13</v>
      </c>
      <c r="G108" s="146"/>
      <c r="H108" s="740"/>
      <c r="I108" s="108">
        <f>GL(T70,P70,O70,U70,T71,P71)</f>
        <v>0</v>
      </c>
      <c r="J108" s="87"/>
      <c r="K108" s="878"/>
      <c r="L108" s="755">
        <f>L107+ACCUEIL!$B$10</f>
        <v>1.6527777777777799</v>
      </c>
      <c r="M108" s="868"/>
      <c r="N108" s="84"/>
      <c r="O108" s="108">
        <f>GL(H101,D101,C101,I101,H102,D102)</f>
        <v>0</v>
      </c>
      <c r="P108" s="740"/>
      <c r="Q108" s="185"/>
      <c r="R108" s="186" t="s">
        <v>13</v>
      </c>
      <c r="S108" s="185"/>
      <c r="T108" s="740"/>
      <c r="U108" s="108">
        <f>GL(T101,P101,O101,U101,T102,P102)</f>
        <v>0</v>
      </c>
      <c r="V108" s="87"/>
      <c r="W108" s="878"/>
    </row>
    <row r="109" spans="1:23" ht="15" hidden="1" customHeight="1">
      <c r="A109" s="868"/>
      <c r="B109" s="84"/>
      <c r="C109" s="815" t="s">
        <v>290</v>
      </c>
      <c r="D109" s="740"/>
      <c r="E109" s="185"/>
      <c r="F109" s="186"/>
      <c r="G109" s="185"/>
      <c r="H109" s="740"/>
      <c r="I109" s="815" t="s">
        <v>290</v>
      </c>
      <c r="J109" s="103"/>
      <c r="K109" s="869"/>
      <c r="L109" s="755">
        <f>L107+ACCUEIL!$B$10</f>
        <v>1.6527777777777799</v>
      </c>
      <c r="M109" s="868"/>
      <c r="N109" s="84"/>
      <c r="O109" s="815" t="s">
        <v>290</v>
      </c>
      <c r="P109" s="740"/>
      <c r="Q109" s="185"/>
      <c r="R109" s="186"/>
      <c r="S109" s="185"/>
      <c r="T109" s="740"/>
      <c r="U109" s="815" t="s">
        <v>290</v>
      </c>
      <c r="V109" s="103"/>
      <c r="W109" s="869"/>
    </row>
    <row r="110" spans="1:23" ht="15" customHeight="1">
      <c r="A110" s="868"/>
      <c r="B110" s="266" t="s">
        <v>7</v>
      </c>
      <c r="C110" s="103" t="str">
        <f>I59</f>
        <v>E</v>
      </c>
      <c r="D110" s="740"/>
      <c r="E110" s="185"/>
      <c r="F110" s="186" t="s">
        <v>13</v>
      </c>
      <c r="G110" s="185"/>
      <c r="H110" s="740"/>
      <c r="I110" s="103" t="str">
        <f>I61</f>
        <v>G</v>
      </c>
      <c r="J110" s="266" t="s">
        <v>9</v>
      </c>
      <c r="K110" s="869"/>
      <c r="M110" s="868"/>
      <c r="N110" s="266" t="s">
        <v>8</v>
      </c>
      <c r="O110" s="103" t="str">
        <f>I60</f>
        <v>F</v>
      </c>
      <c r="P110" s="740"/>
      <c r="Q110" s="185"/>
      <c r="R110" s="186" t="s">
        <v>13</v>
      </c>
      <c r="S110" s="185"/>
      <c r="T110" s="740"/>
      <c r="U110" s="103" t="str">
        <f>I62</f>
        <v>H</v>
      </c>
      <c r="V110" s="266" t="s">
        <v>10</v>
      </c>
      <c r="W110" s="869"/>
    </row>
    <row r="111" spans="1:23" ht="15" customHeight="1">
      <c r="A111" s="868"/>
      <c r="B111" s="84"/>
      <c r="C111" s="401" t="s">
        <v>52</v>
      </c>
      <c r="D111" s="786"/>
      <c r="E111" s="189"/>
      <c r="F111" s="189"/>
      <c r="G111" s="189"/>
      <c r="H111" s="786"/>
      <c r="I111" s="857" t="s">
        <v>53</v>
      </c>
      <c r="J111" s="87"/>
      <c r="K111" s="869"/>
      <c r="L111" s="940">
        <f>L109+ACCUEIL!$B$10</f>
        <v>1.6666666666666701</v>
      </c>
      <c r="M111" s="868"/>
      <c r="N111" s="84"/>
      <c r="O111" s="401" t="s">
        <v>49</v>
      </c>
      <c r="P111" s="786"/>
      <c r="Q111" s="189"/>
      <c r="R111" s="189"/>
      <c r="S111" s="189"/>
      <c r="T111" s="786"/>
      <c r="U111" s="857" t="s">
        <v>50</v>
      </c>
      <c r="V111" s="87"/>
      <c r="W111" s="869"/>
    </row>
    <row r="112" spans="1:23" ht="21.95" customHeight="1">
      <c r="A112" s="868"/>
      <c r="B112" s="84">
        <v>17</v>
      </c>
      <c r="C112" s="108">
        <f>GL(H105,D105,C105,I105,H106,D106)</f>
        <v>0</v>
      </c>
      <c r="D112" s="740"/>
      <c r="E112" s="185"/>
      <c r="F112" s="186" t="s">
        <v>13</v>
      </c>
      <c r="G112" s="185"/>
      <c r="H112" s="740"/>
      <c r="I112" s="108">
        <f>GL(T105,P105,O105,U105,T106,P106)</f>
        <v>0</v>
      </c>
      <c r="J112" s="87"/>
      <c r="K112" s="869"/>
      <c r="L112" s="93"/>
      <c r="M112" s="868"/>
      <c r="N112" s="84">
        <v>19</v>
      </c>
      <c r="O112" s="108">
        <f>GL(D105,H105,C105,I105,D106,H106)</f>
        <v>0</v>
      </c>
      <c r="P112" s="740"/>
      <c r="Q112" s="185"/>
      <c r="R112" s="186" t="s">
        <v>13</v>
      </c>
      <c r="S112" s="185"/>
      <c r="T112" s="740"/>
      <c r="U112" s="108">
        <f>GL(P105,T105,O105,U105,P106,T106)</f>
        <v>0</v>
      </c>
      <c r="V112" s="87"/>
      <c r="W112" s="869"/>
    </row>
    <row r="113" spans="1:23" ht="15" hidden="1" customHeight="1">
      <c r="A113" s="868"/>
      <c r="B113" s="84"/>
      <c r="C113" s="815" t="s">
        <v>290</v>
      </c>
      <c r="D113" s="740"/>
      <c r="E113" s="185"/>
      <c r="F113" s="186"/>
      <c r="G113" s="185"/>
      <c r="H113" s="740"/>
      <c r="I113" s="815" t="s">
        <v>290</v>
      </c>
      <c r="J113" s="103"/>
      <c r="K113" s="869"/>
      <c r="M113" s="868"/>
      <c r="N113" s="84"/>
      <c r="O113" s="815" t="s">
        <v>290</v>
      </c>
      <c r="P113" s="740"/>
      <c r="Q113" s="185"/>
      <c r="R113" s="186"/>
      <c r="S113" s="185"/>
      <c r="T113" s="740"/>
      <c r="U113" s="815" t="s">
        <v>290</v>
      </c>
      <c r="V113" s="103"/>
      <c r="W113" s="869"/>
    </row>
    <row r="114" spans="1:23" ht="15" customHeight="1">
      <c r="A114" s="868"/>
      <c r="B114" s="84"/>
      <c r="C114" s="401" t="s">
        <v>329</v>
      </c>
      <c r="D114" s="786"/>
      <c r="E114" s="189"/>
      <c r="F114" s="189"/>
      <c r="G114" s="189"/>
      <c r="H114" s="786"/>
      <c r="I114" s="857" t="s">
        <v>330</v>
      </c>
      <c r="J114" s="87"/>
      <c r="K114" s="878"/>
      <c r="L114" s="755">
        <f>L111+ACCUEIL!$B$10</f>
        <v>1.68055555555556</v>
      </c>
      <c r="M114" s="868"/>
      <c r="N114" s="84"/>
      <c r="O114" s="401" t="s">
        <v>331</v>
      </c>
      <c r="P114" s="786"/>
      <c r="Q114" s="189"/>
      <c r="R114" s="189"/>
      <c r="S114" s="189"/>
      <c r="T114" s="786"/>
      <c r="U114" s="857" t="s">
        <v>332</v>
      </c>
      <c r="V114" s="87"/>
      <c r="W114" s="869"/>
    </row>
    <row r="115" spans="1:23" ht="21.95" customHeight="1">
      <c r="A115" s="868"/>
      <c r="B115" s="858">
        <v>23</v>
      </c>
      <c r="C115" s="108">
        <f>GL(H74,D74,C74,I74,H75,D75)</f>
        <v>0</v>
      </c>
      <c r="D115" s="740"/>
      <c r="E115" s="146"/>
      <c r="F115" s="144" t="s">
        <v>13</v>
      </c>
      <c r="G115" s="146"/>
      <c r="H115" s="740"/>
      <c r="I115" s="108">
        <f>GL(T74,P74,O74,U74,T75,P75)</f>
        <v>0</v>
      </c>
      <c r="J115" s="87"/>
      <c r="K115" s="878"/>
      <c r="L115" s="755"/>
      <c r="M115" s="868"/>
      <c r="N115" s="858">
        <v>24</v>
      </c>
      <c r="O115" s="108">
        <f>GL(H76,D76,C76,I76,H77,D77)</f>
        <v>0</v>
      </c>
      <c r="P115" s="740"/>
      <c r="Q115" s="185"/>
      <c r="R115" s="186" t="s">
        <v>13</v>
      </c>
      <c r="S115" s="185"/>
      <c r="T115" s="740"/>
      <c r="U115" s="108">
        <f>GL(T76,P76,O76,U76,T77,P77)</f>
        <v>0</v>
      </c>
      <c r="V115" s="87"/>
      <c r="W115" s="878"/>
    </row>
    <row r="116" spans="1:23" ht="15" hidden="1" customHeight="1">
      <c r="A116" s="868"/>
      <c r="B116" s="84"/>
      <c r="C116" s="815" t="s">
        <v>290</v>
      </c>
      <c r="D116" s="740"/>
      <c r="E116" s="185"/>
      <c r="F116" s="186"/>
      <c r="G116" s="185"/>
      <c r="H116" s="740"/>
      <c r="I116" s="815" t="s">
        <v>290</v>
      </c>
      <c r="J116" s="103"/>
      <c r="K116" s="878"/>
      <c r="L116" s="755"/>
      <c r="M116" s="868"/>
      <c r="N116" s="84"/>
      <c r="O116" s="815" t="s">
        <v>290</v>
      </c>
      <c r="P116" s="740"/>
      <c r="Q116" s="185"/>
      <c r="R116" s="186"/>
      <c r="S116" s="185"/>
      <c r="T116" s="740"/>
      <c r="U116" s="815" t="s">
        <v>290</v>
      </c>
      <c r="V116" s="103"/>
      <c r="W116" s="878"/>
    </row>
    <row r="117" spans="1:23" ht="21.95" customHeight="1">
      <c r="A117" s="868"/>
      <c r="B117" s="266" t="s">
        <v>8</v>
      </c>
      <c r="C117" s="103" t="str">
        <f>I60</f>
        <v>F</v>
      </c>
      <c r="D117" s="740"/>
      <c r="E117" s="185"/>
      <c r="F117" s="186" t="s">
        <v>13</v>
      </c>
      <c r="G117" s="185"/>
      <c r="H117" s="740"/>
      <c r="I117" s="103" t="str">
        <f>I61</f>
        <v>G</v>
      </c>
      <c r="J117" s="266" t="s">
        <v>9</v>
      </c>
      <c r="K117" s="869"/>
      <c r="L117" s="940">
        <f>L114+ACCUEIL!$B$10</f>
        <v>1.69444444444445</v>
      </c>
      <c r="M117" s="936"/>
      <c r="N117" s="266" t="s">
        <v>7</v>
      </c>
      <c r="O117" s="103" t="str">
        <f>I59</f>
        <v>E</v>
      </c>
      <c r="P117" s="740"/>
      <c r="Q117" s="185"/>
      <c r="R117" s="186" t="s">
        <v>13</v>
      </c>
      <c r="S117" s="185"/>
      <c r="T117" s="740"/>
      <c r="U117" s="103" t="str">
        <f>I62</f>
        <v>H</v>
      </c>
      <c r="V117" s="266" t="s">
        <v>10</v>
      </c>
      <c r="W117" s="878"/>
    </row>
    <row r="118" spans="1:23" ht="15" customHeight="1">
      <c r="A118" s="868"/>
      <c r="B118" s="84"/>
      <c r="C118" s="401" t="s">
        <v>339</v>
      </c>
      <c r="D118" s="786"/>
      <c r="E118" s="189"/>
      <c r="F118" s="189"/>
      <c r="G118" s="189"/>
      <c r="H118" s="786"/>
      <c r="I118" s="857" t="s">
        <v>340</v>
      </c>
      <c r="J118" s="87"/>
      <c r="K118" s="869"/>
      <c r="L118" s="755"/>
      <c r="M118" s="868"/>
      <c r="N118" s="84"/>
      <c r="O118" s="401" t="s">
        <v>341</v>
      </c>
      <c r="P118" s="786"/>
      <c r="Q118" s="189"/>
      <c r="R118" s="189"/>
      <c r="S118" s="189"/>
      <c r="T118" s="786"/>
      <c r="U118" s="857" t="s">
        <v>342</v>
      </c>
      <c r="V118" s="87"/>
      <c r="W118" s="869"/>
    </row>
    <row r="119" spans="1:23" ht="21.95" customHeight="1">
      <c r="A119" s="868"/>
      <c r="B119" s="858">
        <v>25</v>
      </c>
      <c r="C119" s="108">
        <f>GL(H112,D112,C112,I112,H113,D113)</f>
        <v>0</v>
      </c>
      <c r="D119" s="740"/>
      <c r="E119" s="185"/>
      <c r="F119" s="186" t="s">
        <v>13</v>
      </c>
      <c r="G119" s="185"/>
      <c r="H119" s="740"/>
      <c r="I119" s="108">
        <f>GL(H80,D80,C80,I80,H81,D81)</f>
        <v>0</v>
      </c>
      <c r="J119" s="87"/>
      <c r="K119" s="869"/>
      <c r="L119" s="755">
        <f>L117+ACCUEIL!$B$10</f>
        <v>1.7083333333333399</v>
      </c>
      <c r="M119" s="868"/>
      <c r="N119" s="858">
        <v>26</v>
      </c>
      <c r="O119" s="108">
        <f>GL(D112,H112,C112,I112,D113,H113)</f>
        <v>0</v>
      </c>
      <c r="P119" s="740"/>
      <c r="Q119" s="185"/>
      <c r="R119" s="186" t="s">
        <v>13</v>
      </c>
      <c r="S119" s="185"/>
      <c r="T119" s="740"/>
      <c r="U119" s="108">
        <f>GL(D80,H80,C80,I80,D81,H81)</f>
        <v>0</v>
      </c>
      <c r="V119" s="87"/>
      <c r="W119" s="869"/>
    </row>
    <row r="120" spans="1:23" ht="15" hidden="1" customHeight="1">
      <c r="A120" s="868"/>
      <c r="B120" s="84"/>
      <c r="C120" s="815" t="s">
        <v>290</v>
      </c>
      <c r="D120" s="740"/>
      <c r="E120" s="185"/>
      <c r="F120" s="186"/>
      <c r="G120" s="185"/>
      <c r="H120" s="740"/>
      <c r="I120" s="815" t="s">
        <v>290</v>
      </c>
      <c r="J120" s="103"/>
      <c r="K120" s="869"/>
      <c r="L120" s="759"/>
      <c r="M120" s="868"/>
      <c r="N120" s="84"/>
      <c r="O120" s="815" t="s">
        <v>290</v>
      </c>
      <c r="P120" s="740"/>
      <c r="Q120" s="185"/>
      <c r="R120" s="186"/>
      <c r="S120" s="185"/>
      <c r="T120" s="740"/>
      <c r="U120" s="815" t="s">
        <v>290</v>
      </c>
      <c r="V120" s="103"/>
      <c r="W120" s="869"/>
    </row>
    <row r="121" spans="1:23" ht="15" customHeight="1">
      <c r="A121" s="868"/>
      <c r="B121" s="84"/>
      <c r="C121" s="401" t="s">
        <v>343</v>
      </c>
      <c r="D121" s="786"/>
      <c r="E121" s="189"/>
      <c r="F121" s="189"/>
      <c r="G121" s="189"/>
      <c r="H121" s="786"/>
      <c r="I121" s="857" t="s">
        <v>344</v>
      </c>
      <c r="J121" s="87"/>
      <c r="K121" s="878"/>
      <c r="L121" s="940"/>
      <c r="M121" s="868"/>
      <c r="N121" s="84"/>
      <c r="O121" s="401" t="s">
        <v>345</v>
      </c>
      <c r="P121" s="786"/>
      <c r="Q121" s="189"/>
      <c r="R121" s="189"/>
      <c r="S121" s="189"/>
      <c r="T121" s="786"/>
      <c r="U121" s="857" t="s">
        <v>346</v>
      </c>
      <c r="V121" s="87"/>
      <c r="W121" s="869"/>
    </row>
    <row r="122" spans="1:23" ht="21.95" customHeight="1">
      <c r="A122" s="868"/>
      <c r="B122" s="858">
        <v>29</v>
      </c>
      <c r="C122" s="108">
        <f>GL(H115,D115,C115,I115,H116,D116)</f>
        <v>0</v>
      </c>
      <c r="D122" s="740"/>
      <c r="E122" s="146"/>
      <c r="F122" s="144" t="s">
        <v>13</v>
      </c>
      <c r="G122" s="146"/>
      <c r="H122" s="740"/>
      <c r="I122" s="108">
        <f>GL(T115,P115,O115,U115,T116,P116)</f>
        <v>0</v>
      </c>
      <c r="J122" s="87"/>
      <c r="K122" s="878"/>
      <c r="L122" s="940">
        <f>L119+ACCUEIL!$B$10</f>
        <v>1.7222222222222301</v>
      </c>
      <c r="M122" s="868"/>
      <c r="N122" s="858">
        <v>30</v>
      </c>
      <c r="O122" s="108">
        <f>GL(D115,H115,C115,I115,D116,H116)</f>
        <v>0</v>
      </c>
      <c r="P122" s="740"/>
      <c r="Q122" s="185"/>
      <c r="R122" s="186" t="s">
        <v>13</v>
      </c>
      <c r="S122" s="185"/>
      <c r="T122" s="740"/>
      <c r="U122" s="108">
        <f>GL(P115,T115,O115,U115,P116,T116)</f>
        <v>0</v>
      </c>
      <c r="V122" s="87"/>
      <c r="W122" s="869"/>
    </row>
    <row r="123" spans="1:23" ht="15" hidden="1" customHeight="1">
      <c r="A123" s="868"/>
      <c r="B123" s="70"/>
      <c r="C123" s="796" t="s">
        <v>290</v>
      </c>
      <c r="D123" s="740"/>
      <c r="E123" s="185"/>
      <c r="F123" s="186"/>
      <c r="G123" s="185"/>
      <c r="H123" s="740"/>
      <c r="I123" s="796" t="s">
        <v>290</v>
      </c>
      <c r="J123" s="47"/>
      <c r="K123" s="878"/>
      <c r="L123" s="171"/>
      <c r="M123" s="868"/>
      <c r="N123" s="70"/>
      <c r="O123" s="796" t="s">
        <v>290</v>
      </c>
      <c r="P123" s="740"/>
      <c r="Q123" s="185"/>
      <c r="R123" s="186"/>
      <c r="S123" s="185"/>
      <c r="T123" s="740"/>
      <c r="U123" s="796" t="s">
        <v>290</v>
      </c>
      <c r="V123" s="47"/>
      <c r="W123" s="869"/>
    </row>
    <row r="124" spans="1:23" ht="5.0999999999999996" customHeight="1" thickBot="1">
      <c r="A124" s="883"/>
      <c r="B124" s="884"/>
      <c r="C124" s="885"/>
      <c r="D124" s="885"/>
      <c r="E124" s="885"/>
      <c r="F124" s="885"/>
      <c r="G124" s="885"/>
      <c r="H124" s="885"/>
      <c r="I124" s="885"/>
      <c r="J124" s="884"/>
      <c r="K124" s="889"/>
      <c r="L124" s="940"/>
      <c r="M124" s="883"/>
      <c r="N124" s="884"/>
      <c r="O124" s="885"/>
      <c r="P124" s="885"/>
      <c r="Q124" s="885"/>
      <c r="R124" s="885"/>
      <c r="S124" s="885"/>
      <c r="T124" s="885"/>
      <c r="U124" s="885"/>
      <c r="V124" s="884"/>
      <c r="W124" s="889"/>
    </row>
    <row r="125" spans="1:23" ht="5.0999999999999996" customHeight="1">
      <c r="B125" s="159"/>
      <c r="J125" s="159"/>
      <c r="N125" s="159"/>
      <c r="V125" s="159"/>
    </row>
    <row r="126" spans="1:23" ht="5.0999999999999996" customHeight="1">
      <c r="B126" s="159"/>
      <c r="J126" s="159"/>
      <c r="N126" s="159"/>
      <c r="V126" s="159"/>
    </row>
    <row r="127" spans="1:23" ht="5.0999999999999996" customHeight="1" thickBot="1">
      <c r="B127" s="159"/>
      <c r="J127" s="159"/>
      <c r="N127" s="159"/>
      <c r="V127" s="159"/>
    </row>
    <row r="128" spans="1:23">
      <c r="A128" s="862"/>
      <c r="B128" s="864"/>
      <c r="C128" s="893" t="s">
        <v>115</v>
      </c>
      <c r="D128" s="893"/>
      <c r="E128" s="893"/>
      <c r="F128" s="893"/>
      <c r="G128" s="893"/>
      <c r="H128" s="893"/>
      <c r="I128" s="893"/>
      <c r="J128" s="864"/>
      <c r="K128" s="893"/>
      <c r="L128" s="956">
        <f>L93+ACCUEIL!$B$10</f>
        <v>1.75000000000001</v>
      </c>
      <c r="M128" s="893"/>
      <c r="N128" s="864"/>
      <c r="O128" s="893"/>
      <c r="P128" s="893"/>
      <c r="Q128" s="893"/>
      <c r="R128" s="893"/>
      <c r="S128" s="893"/>
      <c r="T128" s="893"/>
      <c r="U128" s="893"/>
      <c r="V128" s="864"/>
      <c r="W128" s="867"/>
    </row>
    <row r="129" spans="1:23">
      <c r="A129" s="868"/>
      <c r="B129" s="983" t="s">
        <v>35</v>
      </c>
      <c r="C129" s="983"/>
      <c r="D129" s="983"/>
      <c r="E129" s="983"/>
      <c r="F129" s="983"/>
      <c r="G129" s="983"/>
      <c r="H129" s="983"/>
      <c r="I129" s="983"/>
      <c r="J129" s="983"/>
      <c r="K129" s="983"/>
      <c r="L129" s="983"/>
      <c r="M129" s="983"/>
      <c r="N129" s="983"/>
      <c r="O129" s="983"/>
      <c r="P129" s="983"/>
      <c r="Q129" s="983"/>
      <c r="R129" s="983"/>
      <c r="S129" s="983"/>
      <c r="T129" s="983"/>
      <c r="U129" s="983"/>
      <c r="V129" s="983"/>
      <c r="W129" s="869"/>
    </row>
    <row r="130" spans="1:23" ht="15" customHeight="1">
      <c r="A130" s="868"/>
      <c r="B130" s="70">
        <v>1</v>
      </c>
      <c r="C130" s="108">
        <f>GL(D93,H93,C93,I93,D94,H94)</f>
        <v>0</v>
      </c>
      <c r="D130" s="93"/>
      <c r="E130" s="93"/>
      <c r="F130" s="93"/>
      <c r="G130" s="93"/>
      <c r="H130" s="70">
        <v>7</v>
      </c>
      <c r="I130" s="108">
        <f>GL(D122,H122,C122,I122,D123,H123)</f>
        <v>0</v>
      </c>
      <c r="J130" s="76"/>
      <c r="K130" s="93"/>
      <c r="L130" s="113"/>
      <c r="M130" s="93"/>
      <c r="N130" s="70">
        <v>13</v>
      </c>
      <c r="O130" s="108">
        <f>GL(P119,T119,O119,U119,P120,T120)</f>
        <v>0</v>
      </c>
      <c r="P130" s="93"/>
      <c r="Q130" s="93"/>
      <c r="R130" s="93"/>
      <c r="S130" s="93"/>
      <c r="T130" s="474">
        <v>19</v>
      </c>
      <c r="U130" s="108">
        <f>X61</f>
        <v>0</v>
      </c>
      <c r="V130" s="76"/>
      <c r="W130" s="869"/>
    </row>
    <row r="131" spans="1:23" ht="15" customHeight="1">
      <c r="A131" s="868"/>
      <c r="B131" s="70">
        <v>2</v>
      </c>
      <c r="C131" s="108">
        <f>GL(H93,D93,C93,I93,H94,D94)</f>
        <v>0</v>
      </c>
      <c r="D131" s="93"/>
      <c r="E131" s="93"/>
      <c r="F131" s="93"/>
      <c r="G131" s="93"/>
      <c r="H131" s="70">
        <v>8</v>
      </c>
      <c r="I131" s="108">
        <f>GL(H122,D122,C122,I122,H123,D123)</f>
        <v>0</v>
      </c>
      <c r="J131" s="76"/>
      <c r="K131" s="93"/>
      <c r="L131" s="76"/>
      <c r="M131" s="93"/>
      <c r="N131" s="70">
        <v>14</v>
      </c>
      <c r="O131" s="108">
        <f>GL(T119,P119,O119,U119,T120,P120)</f>
        <v>0</v>
      </c>
      <c r="P131" s="93"/>
      <c r="Q131" s="93"/>
      <c r="R131" s="93"/>
      <c r="S131" s="93"/>
      <c r="T131" s="474">
        <v>20</v>
      </c>
      <c r="U131" s="108">
        <f>X62</f>
        <v>0</v>
      </c>
      <c r="V131" s="76"/>
      <c r="W131" s="869"/>
    </row>
    <row r="132" spans="1:23" ht="15" customHeight="1">
      <c r="A132" s="868"/>
      <c r="B132" s="70">
        <v>3</v>
      </c>
      <c r="C132" s="108">
        <f>GL(P93,T93,O93,U93,P94,T94)</f>
        <v>0</v>
      </c>
      <c r="D132" s="93"/>
      <c r="E132" s="93"/>
      <c r="F132" s="93"/>
      <c r="G132" s="93"/>
      <c r="H132" s="70">
        <v>9</v>
      </c>
      <c r="I132" s="108">
        <f>GL(P90,T90,O90,U90,P91,T91)</f>
        <v>0</v>
      </c>
      <c r="J132" s="76"/>
      <c r="K132" s="93"/>
      <c r="L132" s="113"/>
      <c r="M132" s="93"/>
      <c r="N132" s="70">
        <v>15</v>
      </c>
      <c r="O132" s="108">
        <f>GL(D119,H119,C119,I119,D120,H120)</f>
        <v>0</v>
      </c>
      <c r="P132" s="93"/>
      <c r="Q132" s="93"/>
      <c r="R132" s="93"/>
      <c r="S132" s="93"/>
      <c r="T132" s="474">
        <v>21</v>
      </c>
      <c r="U132" s="108">
        <f>AA59</f>
        <v>0</v>
      </c>
      <c r="V132" s="76"/>
      <c r="W132" s="869"/>
    </row>
    <row r="133" spans="1:23" ht="15" customHeight="1">
      <c r="A133" s="868"/>
      <c r="B133" s="70">
        <v>4</v>
      </c>
      <c r="C133" s="108">
        <f>GL(T93,P93,O93,U93,T94,P94)</f>
        <v>0</v>
      </c>
      <c r="D133" s="93"/>
      <c r="E133" s="93"/>
      <c r="F133" s="93"/>
      <c r="G133" s="93"/>
      <c r="H133" s="70">
        <v>10</v>
      </c>
      <c r="I133" s="108">
        <f>GL(T90,P90,O90,U90,T91,P91)</f>
        <v>0</v>
      </c>
      <c r="J133" s="76"/>
      <c r="K133" s="93"/>
      <c r="L133" s="76"/>
      <c r="M133" s="93"/>
      <c r="N133" s="70">
        <v>16</v>
      </c>
      <c r="O133" s="108">
        <f>GL(H119,D119,C119,I119,H120,D120)</f>
        <v>0</v>
      </c>
      <c r="P133" s="93"/>
      <c r="Q133" s="93"/>
      <c r="R133" s="93"/>
      <c r="S133" s="93"/>
      <c r="T133" s="474">
        <v>22</v>
      </c>
      <c r="U133" s="108">
        <f>AA60</f>
        <v>0</v>
      </c>
      <c r="V133" s="76"/>
      <c r="W133" s="869"/>
    </row>
    <row r="134" spans="1:23" ht="15" customHeight="1">
      <c r="A134" s="868"/>
      <c r="B134" s="70">
        <v>5</v>
      </c>
      <c r="C134" s="108">
        <f>GL(P122,T122,O122,U122,P123,T123)</f>
        <v>0</v>
      </c>
      <c r="D134" s="93"/>
      <c r="E134" s="93"/>
      <c r="F134" s="93"/>
      <c r="G134" s="93"/>
      <c r="H134" s="70">
        <v>11</v>
      </c>
      <c r="I134" s="108">
        <f>GL(D90,H90,C90,I90,D91,H91)</f>
        <v>0</v>
      </c>
      <c r="J134" s="76"/>
      <c r="K134" s="93"/>
      <c r="L134" s="76"/>
      <c r="M134" s="93"/>
      <c r="N134" s="70">
        <v>17</v>
      </c>
      <c r="O134" s="108">
        <f>X59</f>
        <v>0</v>
      </c>
      <c r="P134" s="93"/>
      <c r="Q134" s="93"/>
      <c r="R134" s="93"/>
      <c r="S134" s="93"/>
      <c r="T134" s="474">
        <v>23</v>
      </c>
      <c r="U134" s="108">
        <f>AA61</f>
        <v>0</v>
      </c>
      <c r="V134" s="76"/>
      <c r="W134" s="869"/>
    </row>
    <row r="135" spans="1:23" ht="15" customHeight="1">
      <c r="A135" s="868"/>
      <c r="B135" s="70">
        <v>6</v>
      </c>
      <c r="C135" s="108">
        <f>GL(T122,P122,O122,U122,T123,P123)</f>
        <v>0</v>
      </c>
      <c r="D135" s="93"/>
      <c r="E135" s="93"/>
      <c r="F135" s="93"/>
      <c r="G135" s="93"/>
      <c r="H135" s="70">
        <v>12</v>
      </c>
      <c r="I135" s="108">
        <f>GL(H90,D90,C90,I90,H91,D91)</f>
        <v>0</v>
      </c>
      <c r="J135" s="76"/>
      <c r="K135" s="93"/>
      <c r="L135" s="113"/>
      <c r="M135" s="93"/>
      <c r="N135" s="70">
        <v>18</v>
      </c>
      <c r="O135" s="108">
        <f>X60</f>
        <v>0</v>
      </c>
      <c r="P135" s="93"/>
      <c r="Q135" s="93"/>
      <c r="R135" s="93"/>
      <c r="S135" s="93"/>
      <c r="T135" s="474">
        <v>24</v>
      </c>
      <c r="U135" s="108">
        <f>AA62</f>
        <v>0</v>
      </c>
      <c r="V135" s="76"/>
      <c r="W135" s="869"/>
    </row>
    <row r="136" spans="1:23" ht="13.5" thickBot="1">
      <c r="A136" s="883"/>
      <c r="B136" s="884"/>
      <c r="C136" s="885"/>
      <c r="D136" s="885"/>
      <c r="E136" s="885"/>
      <c r="F136" s="885"/>
      <c r="G136" s="885"/>
      <c r="H136" s="885"/>
      <c r="I136" s="885"/>
      <c r="J136" s="884"/>
      <c r="K136" s="885"/>
      <c r="L136" s="884"/>
      <c r="M136" s="885"/>
      <c r="N136" s="884"/>
      <c r="O136" s="885"/>
      <c r="P136" s="885"/>
      <c r="Q136" s="885"/>
      <c r="R136" s="885"/>
      <c r="S136" s="885"/>
      <c r="T136" s="885"/>
      <c r="U136" s="885"/>
      <c r="V136" s="884"/>
      <c r="W136" s="889"/>
    </row>
  </sheetData>
  <sheetProtection password="C9F9" sheet="1" objects="1" scenarios="1" formatCells="0" formatColumns="0" formatRows="0"/>
  <sortState ref="AA59:AC62">
    <sortCondition descending="1" ref="AB59:AB62"/>
    <sortCondition descending="1" ref="AC59:AC62"/>
  </sortState>
  <mergeCells count="8">
    <mergeCell ref="B129:V129"/>
    <mergeCell ref="P56:S63"/>
    <mergeCell ref="B57:C58"/>
    <mergeCell ref="D57:D58"/>
    <mergeCell ref="E57:E58"/>
    <mergeCell ref="H57:I58"/>
    <mergeCell ref="J57:J58"/>
    <mergeCell ref="K57:K58"/>
  </mergeCells>
  <conditionalFormatting sqref="D19:D27 D72 D103 H72 H103 P72 P103 T72 T103 D78 D88 D110 H78 H88 H110 P78 P88 P110 T78 T88 T110">
    <cfRule type="notContainsBlanks" dxfId="786" priority="201">
      <formula>LEN(TRIM(D19))&gt;0</formula>
    </cfRule>
  </conditionalFormatting>
  <conditionalFormatting sqref="H19:H27">
    <cfRule type="notContainsBlanks" dxfId="785" priority="200">
      <formula>LEN(TRIM(H19))&gt;0</formula>
    </cfRule>
  </conditionalFormatting>
  <conditionalFormatting sqref="P19:P27">
    <cfRule type="notContainsBlanks" dxfId="784" priority="199">
      <formula>LEN(TRIM(P19))&gt;0</formula>
    </cfRule>
  </conditionalFormatting>
  <conditionalFormatting sqref="T19:T27">
    <cfRule type="notContainsBlanks" dxfId="783" priority="198">
      <formula>LEN(TRIM(T19))&gt;0</formula>
    </cfRule>
  </conditionalFormatting>
  <conditionalFormatting sqref="P30:P38">
    <cfRule type="notContainsBlanks" dxfId="782" priority="197">
      <formula>LEN(TRIM(P30))&gt;0</formula>
    </cfRule>
  </conditionalFormatting>
  <conditionalFormatting sqref="T30:T38">
    <cfRule type="notContainsBlanks" dxfId="781" priority="196">
      <formula>LEN(TRIM(T30))&gt;0</formula>
    </cfRule>
  </conditionalFormatting>
  <conditionalFormatting sqref="H30:H38">
    <cfRule type="notContainsBlanks" dxfId="780" priority="195">
      <formula>LEN(TRIM(H30))&gt;0</formula>
    </cfRule>
  </conditionalFormatting>
  <conditionalFormatting sqref="D30:D38">
    <cfRule type="notContainsBlanks" dxfId="779" priority="194">
      <formula>LEN(TRIM(D30))&gt;0</formula>
    </cfRule>
  </conditionalFormatting>
  <conditionalFormatting sqref="D68">
    <cfRule type="notContainsBlanks" dxfId="778" priority="193">
      <formula>LEN(TRIM(D68))&gt;0</formula>
    </cfRule>
  </conditionalFormatting>
  <conditionalFormatting sqref="H68">
    <cfRule type="notContainsBlanks" dxfId="777" priority="192">
      <formula>LEN(TRIM(H68))&gt;0</formula>
    </cfRule>
  </conditionalFormatting>
  <conditionalFormatting sqref="P68">
    <cfRule type="notContainsBlanks" dxfId="776" priority="191">
      <formula>LEN(TRIM(P68))&gt;0</formula>
    </cfRule>
  </conditionalFormatting>
  <conditionalFormatting sqref="T68">
    <cfRule type="notContainsBlanks" dxfId="775" priority="190">
      <formula>LEN(TRIM(T68))&gt;0</formula>
    </cfRule>
  </conditionalFormatting>
  <conditionalFormatting sqref="P74">
    <cfRule type="notContainsBlanks" dxfId="774" priority="189">
      <formula>LEN(TRIM(P74))&gt;0</formula>
    </cfRule>
  </conditionalFormatting>
  <conditionalFormatting sqref="T74">
    <cfRule type="notContainsBlanks" dxfId="773" priority="188">
      <formula>LEN(TRIM(T74))&gt;0</formula>
    </cfRule>
  </conditionalFormatting>
  <conditionalFormatting sqref="P117">
    <cfRule type="notContainsBlanks" dxfId="772" priority="187">
      <formula>LEN(TRIM(P117))&gt;0</formula>
    </cfRule>
  </conditionalFormatting>
  <conditionalFormatting sqref="T117">
    <cfRule type="notContainsBlanks" dxfId="771" priority="186">
      <formula>LEN(TRIM(T117))&gt;0</formula>
    </cfRule>
  </conditionalFormatting>
  <conditionalFormatting sqref="P93">
    <cfRule type="notContainsBlanks" dxfId="770" priority="185">
      <formula>LEN(TRIM(P93))&gt;0</formula>
    </cfRule>
  </conditionalFormatting>
  <conditionalFormatting sqref="T93">
    <cfRule type="notContainsBlanks" dxfId="769" priority="184">
      <formula>LEN(TRIM(T93))&gt;0</formula>
    </cfRule>
  </conditionalFormatting>
  <conditionalFormatting sqref="D74">
    <cfRule type="notContainsBlanks" dxfId="768" priority="183">
      <formula>LEN(TRIM(D74))&gt;0</formula>
    </cfRule>
  </conditionalFormatting>
  <conditionalFormatting sqref="H74">
    <cfRule type="notContainsBlanks" dxfId="767" priority="182">
      <formula>LEN(TRIM(H74))&gt;0</formula>
    </cfRule>
  </conditionalFormatting>
  <conditionalFormatting sqref="D117">
    <cfRule type="notContainsBlanks" dxfId="766" priority="181">
      <formula>LEN(TRIM(D117))&gt;0</formula>
    </cfRule>
  </conditionalFormatting>
  <conditionalFormatting sqref="H117">
    <cfRule type="notContainsBlanks" dxfId="765" priority="180">
      <formula>LEN(TRIM(H117))&gt;0</formula>
    </cfRule>
  </conditionalFormatting>
  <conditionalFormatting sqref="D93">
    <cfRule type="notContainsBlanks" dxfId="764" priority="179">
      <formula>LEN(TRIM(D93))&gt;0</formula>
    </cfRule>
  </conditionalFormatting>
  <conditionalFormatting sqref="H93">
    <cfRule type="notContainsBlanks" dxfId="763" priority="178">
      <formula>LEN(TRIM(H93))&gt;0</formula>
    </cfRule>
  </conditionalFormatting>
  <conditionalFormatting sqref="D99">
    <cfRule type="notContainsBlanks" dxfId="762" priority="177">
      <formula>LEN(TRIM(D99))&gt;0</formula>
    </cfRule>
  </conditionalFormatting>
  <conditionalFormatting sqref="H99">
    <cfRule type="notContainsBlanks" dxfId="761" priority="176">
      <formula>LEN(TRIM(H99))&gt;0</formula>
    </cfRule>
  </conditionalFormatting>
  <conditionalFormatting sqref="P99 P101">
    <cfRule type="notContainsBlanks" dxfId="760" priority="175">
      <formula>LEN(TRIM(P99))&gt;0</formula>
    </cfRule>
  </conditionalFormatting>
  <conditionalFormatting sqref="T99 T101">
    <cfRule type="notContainsBlanks" dxfId="759" priority="174">
      <formula>LEN(TRIM(T99))&gt;0</formula>
    </cfRule>
  </conditionalFormatting>
  <conditionalFormatting sqref="D105">
    <cfRule type="notContainsBlanks" dxfId="758" priority="173">
      <formula>LEN(TRIM(D105))&gt;0</formula>
    </cfRule>
  </conditionalFormatting>
  <conditionalFormatting sqref="H105">
    <cfRule type="notContainsBlanks" dxfId="757" priority="172">
      <formula>LEN(TRIM(H105))&gt;0</formula>
    </cfRule>
  </conditionalFormatting>
  <conditionalFormatting sqref="D112">
    <cfRule type="notContainsBlanks" dxfId="756" priority="171">
      <formula>LEN(TRIM(D112))&gt;0</formula>
    </cfRule>
  </conditionalFormatting>
  <conditionalFormatting sqref="H112">
    <cfRule type="notContainsBlanks" dxfId="755" priority="170">
      <formula>LEN(TRIM(H112))&gt;0</formula>
    </cfRule>
  </conditionalFormatting>
  <conditionalFormatting sqref="P105">
    <cfRule type="notContainsBlanks" dxfId="754" priority="169">
      <formula>LEN(TRIM(P105))&gt;0</formula>
    </cfRule>
  </conditionalFormatting>
  <conditionalFormatting sqref="T105">
    <cfRule type="notContainsBlanks" dxfId="753" priority="168">
      <formula>LEN(TRIM(T105))&gt;0</formula>
    </cfRule>
  </conditionalFormatting>
  <conditionalFormatting sqref="T112">
    <cfRule type="notContainsBlanks" dxfId="752" priority="167">
      <formula>LEN(TRIM(T112))&gt;0</formula>
    </cfRule>
  </conditionalFormatting>
  <conditionalFormatting sqref="P112">
    <cfRule type="notContainsBlanks" dxfId="751" priority="166">
      <formula>LEN(TRIM(P112))&gt;0</formula>
    </cfRule>
  </conditionalFormatting>
  <conditionalFormatting sqref="D101">
    <cfRule type="notContainsBlanks" dxfId="750" priority="165">
      <formula>LEN(TRIM(D101))&gt;0</formula>
    </cfRule>
  </conditionalFormatting>
  <conditionalFormatting sqref="H101">
    <cfRule type="notContainsBlanks" dxfId="749" priority="164">
      <formula>LEN(TRIM(H101))&gt;0</formula>
    </cfRule>
  </conditionalFormatting>
  <conditionalFormatting sqref="H70">
    <cfRule type="notContainsBlanks" dxfId="748" priority="162">
      <formula>LEN(TRIM(H70))&gt;0</formula>
    </cfRule>
  </conditionalFormatting>
  <conditionalFormatting sqref="D70">
    <cfRule type="notContainsBlanks" dxfId="747" priority="163">
      <formula>LEN(TRIM(D70))&gt;0</formula>
    </cfRule>
  </conditionalFormatting>
  <conditionalFormatting sqref="P70">
    <cfRule type="notContainsBlanks" dxfId="746" priority="161">
      <formula>LEN(TRIM(P70))&gt;0</formula>
    </cfRule>
  </conditionalFormatting>
  <conditionalFormatting sqref="T70">
    <cfRule type="notContainsBlanks" dxfId="745" priority="160">
      <formula>LEN(TRIM(T70))&gt;0</formula>
    </cfRule>
  </conditionalFormatting>
  <conditionalFormatting sqref="D113">
    <cfRule type="notContainsBlanks" dxfId="744" priority="147">
      <formula>LEN(TRIM(D113))&gt;0</formula>
    </cfRule>
  </conditionalFormatting>
  <conditionalFormatting sqref="C113 C75 I75 C84 I84 C81 I81">
    <cfRule type="expression" dxfId="743" priority="145">
      <formula>NOT($D74=$H74)</formula>
    </cfRule>
  </conditionalFormatting>
  <conditionalFormatting sqref="D75">
    <cfRule type="notContainsBlanks" dxfId="742" priority="143">
      <formula>LEN(TRIM(D75))&gt;0</formula>
    </cfRule>
  </conditionalFormatting>
  <conditionalFormatting sqref="D71">
    <cfRule type="notContainsBlanks" dxfId="741" priority="159">
      <formula>LEN(TRIM(D71))&gt;0</formula>
    </cfRule>
  </conditionalFormatting>
  <conditionalFormatting sqref="H71">
    <cfRule type="notContainsBlanks" dxfId="740" priority="158">
      <formula>LEN(TRIM(H71))&gt;0</formula>
    </cfRule>
  </conditionalFormatting>
  <conditionalFormatting sqref="C71">
    <cfRule type="expression" dxfId="739" priority="157">
      <formula>NOT($D70=$H70)</formula>
    </cfRule>
  </conditionalFormatting>
  <conditionalFormatting sqref="I71">
    <cfRule type="expression" dxfId="738" priority="156">
      <formula>NOT($D70=$H70)</formula>
    </cfRule>
  </conditionalFormatting>
  <conditionalFormatting sqref="D69">
    <cfRule type="notContainsBlanks" dxfId="737" priority="131">
      <formula>LEN(TRIM(D69))&gt;0</formula>
    </cfRule>
  </conditionalFormatting>
  <conditionalFormatting sqref="H69">
    <cfRule type="notContainsBlanks" dxfId="736" priority="130">
      <formula>LEN(TRIM(H69))&gt;0</formula>
    </cfRule>
  </conditionalFormatting>
  <conditionalFormatting sqref="C69">
    <cfRule type="expression" dxfId="735" priority="129">
      <formula>NOT($D68=$H68)</formula>
    </cfRule>
  </conditionalFormatting>
  <conditionalFormatting sqref="I69">
    <cfRule type="expression" dxfId="734" priority="128">
      <formula>NOT($D68=$H68)</formula>
    </cfRule>
  </conditionalFormatting>
  <conditionalFormatting sqref="D102">
    <cfRule type="notContainsBlanks" dxfId="733" priority="155">
      <formula>LEN(TRIM(D102))&gt;0</formula>
    </cfRule>
  </conditionalFormatting>
  <conditionalFormatting sqref="H102">
    <cfRule type="notContainsBlanks" dxfId="732" priority="154">
      <formula>LEN(TRIM(H102))&gt;0</formula>
    </cfRule>
  </conditionalFormatting>
  <conditionalFormatting sqref="C102">
    <cfRule type="expression" dxfId="731" priority="153">
      <formula>NOT($D101=$H101)</formula>
    </cfRule>
  </conditionalFormatting>
  <conditionalFormatting sqref="I102">
    <cfRule type="expression" dxfId="730" priority="152">
      <formula>NOT($D101=$H101)</formula>
    </cfRule>
  </conditionalFormatting>
  <conditionalFormatting sqref="D106">
    <cfRule type="notContainsBlanks" dxfId="729" priority="151">
      <formula>LEN(TRIM(D106))&gt;0</formula>
    </cfRule>
  </conditionalFormatting>
  <conditionalFormatting sqref="H106">
    <cfRule type="notContainsBlanks" dxfId="728" priority="150">
      <formula>LEN(TRIM(H106))&gt;0</formula>
    </cfRule>
  </conditionalFormatting>
  <conditionalFormatting sqref="C106">
    <cfRule type="expression" dxfId="727" priority="149">
      <formula>NOT($D105=$H105)</formula>
    </cfRule>
  </conditionalFormatting>
  <conditionalFormatting sqref="I106">
    <cfRule type="expression" dxfId="726" priority="148">
      <formula>NOT($D105=$H105)</formula>
    </cfRule>
  </conditionalFormatting>
  <conditionalFormatting sqref="H75">
    <cfRule type="notContainsBlanks" dxfId="725" priority="142">
      <formula>LEN(TRIM(H75))&gt;0</formula>
    </cfRule>
  </conditionalFormatting>
  <conditionalFormatting sqref="H113">
    <cfRule type="notContainsBlanks" dxfId="724" priority="146">
      <formula>LEN(TRIM(H113))&gt;0</formula>
    </cfRule>
  </conditionalFormatting>
  <conditionalFormatting sqref="I113">
    <cfRule type="expression" dxfId="723" priority="144">
      <formula>NOT($D112=$H112)</formula>
    </cfRule>
  </conditionalFormatting>
  <conditionalFormatting sqref="P69">
    <cfRule type="notContainsBlanks" dxfId="722" priority="127">
      <formula>LEN(TRIM(P69))&gt;0</formula>
    </cfRule>
  </conditionalFormatting>
  <conditionalFormatting sqref="T69">
    <cfRule type="notContainsBlanks" dxfId="721" priority="126">
      <formula>LEN(TRIM(T69))&gt;0</formula>
    </cfRule>
  </conditionalFormatting>
  <conditionalFormatting sqref="D94">
    <cfRule type="notContainsBlanks" dxfId="720" priority="141">
      <formula>LEN(TRIM(D94))&gt;0</formula>
    </cfRule>
  </conditionalFormatting>
  <conditionalFormatting sqref="H94">
    <cfRule type="notContainsBlanks" dxfId="719" priority="140">
      <formula>LEN(TRIM(H94))&gt;0</formula>
    </cfRule>
  </conditionalFormatting>
  <conditionalFormatting sqref="C94">
    <cfRule type="expression" dxfId="718" priority="139">
      <formula>NOT($D93=$H93)</formula>
    </cfRule>
  </conditionalFormatting>
  <conditionalFormatting sqref="I94">
    <cfRule type="expression" dxfId="717" priority="138">
      <formula>NOT($D93=$H93)</formula>
    </cfRule>
  </conditionalFormatting>
  <conditionalFormatting sqref="D83">
    <cfRule type="notContainsBlanks" dxfId="716" priority="137">
      <formula>LEN(TRIM(D83))&gt;0</formula>
    </cfRule>
  </conditionalFormatting>
  <conditionalFormatting sqref="H83">
    <cfRule type="notContainsBlanks" dxfId="715" priority="136">
      <formula>LEN(TRIM(H83))&gt;0</formula>
    </cfRule>
  </conditionalFormatting>
  <conditionalFormatting sqref="D84">
    <cfRule type="notContainsBlanks" dxfId="714" priority="135">
      <formula>LEN(TRIM(D84))&gt;0</formula>
    </cfRule>
  </conditionalFormatting>
  <conditionalFormatting sqref="H84">
    <cfRule type="notContainsBlanks" dxfId="713" priority="134">
      <formula>LEN(TRIM(H84))&gt;0</formula>
    </cfRule>
  </conditionalFormatting>
  <conditionalFormatting sqref="P83">
    <cfRule type="notContainsBlanks" dxfId="712" priority="133">
      <formula>LEN(TRIM(P83))&gt;0</formula>
    </cfRule>
  </conditionalFormatting>
  <conditionalFormatting sqref="T83">
    <cfRule type="notContainsBlanks" dxfId="711" priority="132">
      <formula>LEN(TRIM(T83))&gt;0</formula>
    </cfRule>
  </conditionalFormatting>
  <conditionalFormatting sqref="H77">
    <cfRule type="notContainsBlanks" dxfId="710" priority="111">
      <formula>LEN(TRIM(H77))&gt;0</formula>
    </cfRule>
  </conditionalFormatting>
  <conditionalFormatting sqref="P76">
    <cfRule type="notContainsBlanks" dxfId="709" priority="110">
      <formula>LEN(TRIM(P76))&gt;0</formula>
    </cfRule>
  </conditionalFormatting>
  <conditionalFormatting sqref="O69 O84 U84 U81 O81">
    <cfRule type="expression" dxfId="708" priority="125">
      <formula>NOT($P68=$T68)</formula>
    </cfRule>
  </conditionalFormatting>
  <conditionalFormatting sqref="U69">
    <cfRule type="expression" dxfId="707" priority="124">
      <formula>NOT($P68=$T68)</formula>
    </cfRule>
  </conditionalFormatting>
  <conditionalFormatting sqref="D108">
    <cfRule type="notContainsBlanks" dxfId="706" priority="123">
      <formula>LEN(TRIM(D108))&gt;0</formula>
    </cfRule>
  </conditionalFormatting>
  <conditionalFormatting sqref="H108">
    <cfRule type="notContainsBlanks" dxfId="705" priority="122">
      <formula>LEN(TRIM(H108))&gt;0</formula>
    </cfRule>
  </conditionalFormatting>
  <conditionalFormatting sqref="D109">
    <cfRule type="notContainsBlanks" dxfId="704" priority="121">
      <formula>LEN(TRIM(D109))&gt;0</formula>
    </cfRule>
  </conditionalFormatting>
  <conditionalFormatting sqref="H109">
    <cfRule type="notContainsBlanks" dxfId="703" priority="120">
      <formula>LEN(TRIM(H109))&gt;0</formula>
    </cfRule>
  </conditionalFormatting>
  <conditionalFormatting sqref="C109">
    <cfRule type="expression" dxfId="702" priority="119">
      <formula>NOT($D108=$H108)</formula>
    </cfRule>
  </conditionalFormatting>
  <conditionalFormatting sqref="I109">
    <cfRule type="expression" dxfId="701" priority="118">
      <formula>NOT($D108=$H108)</formula>
    </cfRule>
  </conditionalFormatting>
  <conditionalFormatting sqref="P108">
    <cfRule type="notContainsBlanks" dxfId="700" priority="117">
      <formula>LEN(TRIM(P108))&gt;0</formula>
    </cfRule>
  </conditionalFormatting>
  <conditionalFormatting sqref="T108">
    <cfRule type="notContainsBlanks" dxfId="699" priority="116">
      <formula>LEN(TRIM(T108))&gt;0</formula>
    </cfRule>
  </conditionalFormatting>
  <conditionalFormatting sqref="D76">
    <cfRule type="notContainsBlanks" dxfId="698" priority="115">
      <formula>LEN(TRIM(D76))&gt;0</formula>
    </cfRule>
  </conditionalFormatting>
  <conditionalFormatting sqref="H76">
    <cfRule type="notContainsBlanks" dxfId="697" priority="114">
      <formula>LEN(TRIM(H76))&gt;0</formula>
    </cfRule>
  </conditionalFormatting>
  <conditionalFormatting sqref="C77 I77">
    <cfRule type="expression" dxfId="696" priority="113">
      <formula>NOT($D76=$H76)</formula>
    </cfRule>
  </conditionalFormatting>
  <conditionalFormatting sqref="D77">
    <cfRule type="notContainsBlanks" dxfId="695" priority="112">
      <formula>LEN(TRIM(D77))&gt;0</formula>
    </cfRule>
  </conditionalFormatting>
  <conditionalFormatting sqref="T76">
    <cfRule type="notContainsBlanks" dxfId="694" priority="109">
      <formula>LEN(TRIM(T76))&gt;0</formula>
    </cfRule>
  </conditionalFormatting>
  <conditionalFormatting sqref="D100">
    <cfRule type="notContainsBlanks" dxfId="693" priority="108">
      <formula>LEN(TRIM(D100))&gt;0</formula>
    </cfRule>
  </conditionalFormatting>
  <conditionalFormatting sqref="H100">
    <cfRule type="notContainsBlanks" dxfId="692" priority="107">
      <formula>LEN(TRIM(H100))&gt;0</formula>
    </cfRule>
  </conditionalFormatting>
  <conditionalFormatting sqref="C100">
    <cfRule type="expression" dxfId="691" priority="106">
      <formula>NOT($D99=$H99)</formula>
    </cfRule>
  </conditionalFormatting>
  <conditionalFormatting sqref="I100">
    <cfRule type="expression" dxfId="690" priority="105">
      <formula>NOT($D99=$H99)</formula>
    </cfRule>
  </conditionalFormatting>
  <conditionalFormatting sqref="P94">
    <cfRule type="notContainsBlanks" dxfId="689" priority="90">
      <formula>LEN(TRIM(P94))&gt;0</formula>
    </cfRule>
  </conditionalFormatting>
  <conditionalFormatting sqref="T94">
    <cfRule type="notContainsBlanks" dxfId="688" priority="89">
      <formula>LEN(TRIM(T94))&gt;0</formula>
    </cfRule>
  </conditionalFormatting>
  <conditionalFormatting sqref="P71">
    <cfRule type="notContainsBlanks" dxfId="687" priority="104">
      <formula>LEN(TRIM(P71))&gt;0</formula>
    </cfRule>
  </conditionalFormatting>
  <conditionalFormatting sqref="T71">
    <cfRule type="notContainsBlanks" dxfId="686" priority="103">
      <formula>LEN(TRIM(T71))&gt;0</formula>
    </cfRule>
  </conditionalFormatting>
  <conditionalFormatting sqref="O71">
    <cfRule type="expression" dxfId="685" priority="102">
      <formula>NOT($P70=$T70)</formula>
    </cfRule>
  </conditionalFormatting>
  <conditionalFormatting sqref="U71">
    <cfRule type="expression" dxfId="684" priority="101">
      <formula>NOT($P70=$T70)</formula>
    </cfRule>
  </conditionalFormatting>
  <conditionalFormatting sqref="P75">
    <cfRule type="notContainsBlanks" dxfId="683" priority="100">
      <formula>LEN(TRIM(P75))&gt;0</formula>
    </cfRule>
  </conditionalFormatting>
  <conditionalFormatting sqref="T75">
    <cfRule type="notContainsBlanks" dxfId="682" priority="99">
      <formula>LEN(TRIM(T75))&gt;0</formula>
    </cfRule>
  </conditionalFormatting>
  <conditionalFormatting sqref="O75">
    <cfRule type="expression" dxfId="681" priority="98">
      <formula>NOT($P74=$T74)</formula>
    </cfRule>
  </conditionalFormatting>
  <conditionalFormatting sqref="U75">
    <cfRule type="expression" dxfId="680" priority="97">
      <formula>NOT($P74=$T74)</formula>
    </cfRule>
  </conditionalFormatting>
  <conditionalFormatting sqref="P77">
    <cfRule type="notContainsBlanks" dxfId="679" priority="96">
      <formula>LEN(TRIM(P77))&gt;0</formula>
    </cfRule>
  </conditionalFormatting>
  <conditionalFormatting sqref="T77">
    <cfRule type="notContainsBlanks" dxfId="678" priority="95">
      <formula>LEN(TRIM(T77))&gt;0</formula>
    </cfRule>
  </conditionalFormatting>
  <conditionalFormatting sqref="O77">
    <cfRule type="expression" dxfId="677" priority="94">
      <formula>NOT($P76=$T76)</formula>
    </cfRule>
  </conditionalFormatting>
  <conditionalFormatting sqref="U77">
    <cfRule type="expression" dxfId="676" priority="93">
      <formula>NOT($P76=$T76)</formula>
    </cfRule>
  </conditionalFormatting>
  <conditionalFormatting sqref="P84">
    <cfRule type="notContainsBlanks" dxfId="675" priority="92">
      <formula>LEN(TRIM(P84))&gt;0</formula>
    </cfRule>
  </conditionalFormatting>
  <conditionalFormatting sqref="T84">
    <cfRule type="notContainsBlanks" dxfId="674" priority="91">
      <formula>LEN(TRIM(T84))&gt;0</formula>
    </cfRule>
  </conditionalFormatting>
  <conditionalFormatting sqref="D119">
    <cfRule type="notContainsBlanks" dxfId="673" priority="66">
      <formula>LEN(TRIM(D119))&gt;0</formula>
    </cfRule>
  </conditionalFormatting>
  <conditionalFormatting sqref="H119">
    <cfRule type="notContainsBlanks" dxfId="672" priority="65">
      <formula>LEN(TRIM(H119))&gt;0</formula>
    </cfRule>
  </conditionalFormatting>
  <conditionalFormatting sqref="O94">
    <cfRule type="expression" dxfId="671" priority="88">
      <formula>NOT($P93=$T93)</formula>
    </cfRule>
  </conditionalFormatting>
  <conditionalFormatting sqref="U94">
    <cfRule type="expression" dxfId="670" priority="87">
      <formula>NOT($P93=$T93)</formula>
    </cfRule>
  </conditionalFormatting>
  <conditionalFormatting sqref="P100">
    <cfRule type="notContainsBlanks" dxfId="669" priority="86">
      <formula>LEN(TRIM(P100))&gt;0</formula>
    </cfRule>
  </conditionalFormatting>
  <conditionalFormatting sqref="T100">
    <cfRule type="notContainsBlanks" dxfId="668" priority="85">
      <formula>LEN(TRIM(T100))&gt;0</formula>
    </cfRule>
  </conditionalFormatting>
  <conditionalFormatting sqref="O100">
    <cfRule type="expression" dxfId="667" priority="84">
      <formula>NOT($P99=$T99)</formula>
    </cfRule>
  </conditionalFormatting>
  <conditionalFormatting sqref="U100">
    <cfRule type="expression" dxfId="666" priority="83">
      <formula>NOT($P99=$T99)</formula>
    </cfRule>
  </conditionalFormatting>
  <conditionalFormatting sqref="U113">
    <cfRule type="expression" dxfId="665" priority="67">
      <formula>NOT($P112=$T112)</formula>
    </cfRule>
  </conditionalFormatting>
  <conditionalFormatting sqref="U120">
    <cfRule type="expression" dxfId="664" priority="51">
      <formula>NOT($P119=$T119)</formula>
    </cfRule>
  </conditionalFormatting>
  <conditionalFormatting sqref="P102">
    <cfRule type="notContainsBlanks" dxfId="663" priority="82">
      <formula>LEN(TRIM(P102))&gt;0</formula>
    </cfRule>
  </conditionalFormatting>
  <conditionalFormatting sqref="T102">
    <cfRule type="notContainsBlanks" dxfId="662" priority="81">
      <formula>LEN(TRIM(T102))&gt;0</formula>
    </cfRule>
  </conditionalFormatting>
  <conditionalFormatting sqref="O102">
    <cfRule type="expression" dxfId="661" priority="80">
      <formula>NOT($P101=$T101)</formula>
    </cfRule>
  </conditionalFormatting>
  <conditionalFormatting sqref="U102">
    <cfRule type="expression" dxfId="660" priority="79">
      <formula>NOT($P101=$T101)</formula>
    </cfRule>
  </conditionalFormatting>
  <conditionalFormatting sqref="P106">
    <cfRule type="notContainsBlanks" dxfId="659" priority="78">
      <formula>LEN(TRIM(P106))&gt;0</formula>
    </cfRule>
  </conditionalFormatting>
  <conditionalFormatting sqref="T106">
    <cfRule type="notContainsBlanks" dxfId="658" priority="77">
      <formula>LEN(TRIM(T106))&gt;0</formula>
    </cfRule>
  </conditionalFormatting>
  <conditionalFormatting sqref="O106">
    <cfRule type="expression" dxfId="657" priority="76">
      <formula>NOT($P105=$T105)</formula>
    </cfRule>
  </conditionalFormatting>
  <conditionalFormatting sqref="U106">
    <cfRule type="expression" dxfId="656" priority="75">
      <formula>NOT($P105=$T105)</formula>
    </cfRule>
  </conditionalFormatting>
  <conditionalFormatting sqref="P109">
    <cfRule type="notContainsBlanks" dxfId="655" priority="74">
      <formula>LEN(TRIM(P109))&gt;0</formula>
    </cfRule>
  </conditionalFormatting>
  <conditionalFormatting sqref="T109">
    <cfRule type="notContainsBlanks" dxfId="654" priority="73">
      <formula>LEN(TRIM(T109))&gt;0</formula>
    </cfRule>
  </conditionalFormatting>
  <conditionalFormatting sqref="O109">
    <cfRule type="expression" dxfId="653" priority="72">
      <formula>NOT($P108=$T108)</formula>
    </cfRule>
  </conditionalFormatting>
  <conditionalFormatting sqref="U109">
    <cfRule type="expression" dxfId="652" priority="71">
      <formula>NOT($P108=$T108)</formula>
    </cfRule>
  </conditionalFormatting>
  <conditionalFormatting sqref="P113">
    <cfRule type="notContainsBlanks" dxfId="651" priority="70">
      <formula>LEN(TRIM(P113))&gt;0</formula>
    </cfRule>
  </conditionalFormatting>
  <conditionalFormatting sqref="T113">
    <cfRule type="notContainsBlanks" dxfId="650" priority="69">
      <formula>LEN(TRIM(T113))&gt;0</formula>
    </cfRule>
  </conditionalFormatting>
  <conditionalFormatting sqref="O113">
    <cfRule type="expression" dxfId="649" priority="68">
      <formula>NOT($P112=$T112)</formula>
    </cfRule>
  </conditionalFormatting>
  <conditionalFormatting sqref="T119">
    <cfRule type="notContainsBlanks" dxfId="648" priority="64">
      <formula>LEN(TRIM(T119))&gt;0</formula>
    </cfRule>
  </conditionalFormatting>
  <conditionalFormatting sqref="P119">
    <cfRule type="notContainsBlanks" dxfId="647" priority="63">
      <formula>LEN(TRIM(P119))&gt;0</formula>
    </cfRule>
  </conditionalFormatting>
  <conditionalFormatting sqref="D120">
    <cfRule type="notContainsBlanks" dxfId="646" priority="62">
      <formula>LEN(TRIM(D120))&gt;0</formula>
    </cfRule>
  </conditionalFormatting>
  <conditionalFormatting sqref="C120">
    <cfRule type="expression" dxfId="645" priority="60">
      <formula>NOT($D119=$H119)</formula>
    </cfRule>
  </conditionalFormatting>
  <conditionalFormatting sqref="H120">
    <cfRule type="notContainsBlanks" dxfId="644" priority="61">
      <formula>LEN(TRIM(H120))&gt;0</formula>
    </cfRule>
  </conditionalFormatting>
  <conditionalFormatting sqref="I120">
    <cfRule type="expression" dxfId="643" priority="59">
      <formula>NOT($D119=$H119)</formula>
    </cfRule>
  </conditionalFormatting>
  <conditionalFormatting sqref="D115">
    <cfRule type="notContainsBlanks" dxfId="642" priority="58">
      <formula>LEN(TRIM(D115))&gt;0</formula>
    </cfRule>
  </conditionalFormatting>
  <conditionalFormatting sqref="H115">
    <cfRule type="notContainsBlanks" dxfId="641" priority="57">
      <formula>LEN(TRIM(H115))&gt;0</formula>
    </cfRule>
  </conditionalFormatting>
  <conditionalFormatting sqref="P115">
    <cfRule type="notContainsBlanks" dxfId="640" priority="56">
      <formula>LEN(TRIM(P115))&gt;0</formula>
    </cfRule>
  </conditionalFormatting>
  <conditionalFormatting sqref="T115">
    <cfRule type="notContainsBlanks" dxfId="639" priority="55">
      <formula>LEN(TRIM(T115))&gt;0</formula>
    </cfRule>
  </conditionalFormatting>
  <conditionalFormatting sqref="P120">
    <cfRule type="notContainsBlanks" dxfId="638" priority="54">
      <formula>LEN(TRIM(P120))&gt;0</formula>
    </cfRule>
  </conditionalFormatting>
  <conditionalFormatting sqref="T120">
    <cfRule type="notContainsBlanks" dxfId="637" priority="53">
      <formula>LEN(TRIM(T120))&gt;0</formula>
    </cfRule>
  </conditionalFormatting>
  <conditionalFormatting sqref="O120">
    <cfRule type="expression" dxfId="636" priority="52">
      <formula>NOT($P119=$T119)</formula>
    </cfRule>
  </conditionalFormatting>
  <conditionalFormatting sqref="D80">
    <cfRule type="notContainsBlanks" dxfId="635" priority="50">
      <formula>LEN(TRIM(D80))&gt;0</formula>
    </cfRule>
  </conditionalFormatting>
  <conditionalFormatting sqref="H80">
    <cfRule type="notContainsBlanks" dxfId="634" priority="49">
      <formula>LEN(TRIM(H80))&gt;0</formula>
    </cfRule>
  </conditionalFormatting>
  <conditionalFormatting sqref="D81">
    <cfRule type="notContainsBlanks" dxfId="633" priority="48">
      <formula>LEN(TRIM(D81))&gt;0</formula>
    </cfRule>
  </conditionalFormatting>
  <conditionalFormatting sqref="H81">
    <cfRule type="notContainsBlanks" dxfId="632" priority="47">
      <formula>LEN(TRIM(H81))&gt;0</formula>
    </cfRule>
  </conditionalFormatting>
  <conditionalFormatting sqref="T80">
    <cfRule type="notContainsBlanks" dxfId="631" priority="46">
      <formula>LEN(TRIM(T80))&gt;0</formula>
    </cfRule>
  </conditionalFormatting>
  <conditionalFormatting sqref="P80">
    <cfRule type="notContainsBlanks" dxfId="630" priority="45">
      <formula>LEN(TRIM(P80))&gt;0</formula>
    </cfRule>
  </conditionalFormatting>
  <conditionalFormatting sqref="P81">
    <cfRule type="notContainsBlanks" dxfId="629" priority="44">
      <formula>LEN(TRIM(P81))&gt;0</formula>
    </cfRule>
  </conditionalFormatting>
  <conditionalFormatting sqref="T81">
    <cfRule type="notContainsBlanks" dxfId="628" priority="43">
      <formula>LEN(TRIM(T81))&gt;0</formula>
    </cfRule>
  </conditionalFormatting>
  <conditionalFormatting sqref="D116">
    <cfRule type="notContainsBlanks" dxfId="627" priority="42">
      <formula>LEN(TRIM(D116))&gt;0</formula>
    </cfRule>
  </conditionalFormatting>
  <conditionalFormatting sqref="C116">
    <cfRule type="expression" dxfId="626" priority="40">
      <formula>NOT($D115=$H115)</formula>
    </cfRule>
  </conditionalFormatting>
  <conditionalFormatting sqref="H116">
    <cfRule type="notContainsBlanks" dxfId="625" priority="41">
      <formula>LEN(TRIM(H116))&gt;0</formula>
    </cfRule>
  </conditionalFormatting>
  <conditionalFormatting sqref="I116">
    <cfRule type="expression" dxfId="624" priority="39">
      <formula>NOT($D115=$H115)</formula>
    </cfRule>
  </conditionalFormatting>
  <conditionalFormatting sqref="U116">
    <cfRule type="expression" dxfId="623" priority="35">
      <formula>NOT($P115=$T115)</formula>
    </cfRule>
  </conditionalFormatting>
  <conditionalFormatting sqref="P116">
    <cfRule type="notContainsBlanks" dxfId="622" priority="38">
      <formula>LEN(TRIM(P116))&gt;0</formula>
    </cfRule>
  </conditionalFormatting>
  <conditionalFormatting sqref="T116">
    <cfRule type="notContainsBlanks" dxfId="621" priority="37">
      <formula>LEN(TRIM(T116))&gt;0</formula>
    </cfRule>
  </conditionalFormatting>
  <conditionalFormatting sqref="O116">
    <cfRule type="expression" dxfId="620" priority="36">
      <formula>NOT($P115=$T115)</formula>
    </cfRule>
  </conditionalFormatting>
  <conditionalFormatting sqref="C87 I87">
    <cfRule type="expression" dxfId="619" priority="34">
      <formula>NOT($D86=$H86)</formula>
    </cfRule>
  </conditionalFormatting>
  <conditionalFormatting sqref="D86">
    <cfRule type="notContainsBlanks" dxfId="618" priority="33">
      <formula>LEN(TRIM(D86))&gt;0</formula>
    </cfRule>
  </conditionalFormatting>
  <conditionalFormatting sqref="H86">
    <cfRule type="notContainsBlanks" dxfId="617" priority="32">
      <formula>LEN(TRIM(H86))&gt;0</formula>
    </cfRule>
  </conditionalFormatting>
  <conditionalFormatting sqref="D87">
    <cfRule type="notContainsBlanks" dxfId="616" priority="31">
      <formula>LEN(TRIM(D87))&gt;0</formula>
    </cfRule>
  </conditionalFormatting>
  <conditionalFormatting sqref="H87">
    <cfRule type="notContainsBlanks" dxfId="615" priority="30">
      <formula>LEN(TRIM(H87))&gt;0</formula>
    </cfRule>
  </conditionalFormatting>
  <conditionalFormatting sqref="P86">
    <cfRule type="notContainsBlanks" dxfId="614" priority="29">
      <formula>LEN(TRIM(P86))&gt;0</formula>
    </cfRule>
  </conditionalFormatting>
  <conditionalFormatting sqref="T86">
    <cfRule type="notContainsBlanks" dxfId="613" priority="28">
      <formula>LEN(TRIM(T86))&gt;0</formula>
    </cfRule>
  </conditionalFormatting>
  <conditionalFormatting sqref="O87 U87">
    <cfRule type="expression" dxfId="612" priority="27">
      <formula>NOT($P86=$T86)</formula>
    </cfRule>
  </conditionalFormatting>
  <conditionalFormatting sqref="P87">
    <cfRule type="notContainsBlanks" dxfId="611" priority="26">
      <formula>LEN(TRIM(P87))&gt;0</formula>
    </cfRule>
  </conditionalFormatting>
  <conditionalFormatting sqref="T87">
    <cfRule type="notContainsBlanks" dxfId="610" priority="25">
      <formula>LEN(TRIM(T87))&gt;0</formula>
    </cfRule>
  </conditionalFormatting>
  <conditionalFormatting sqref="D90">
    <cfRule type="notContainsBlanks" dxfId="609" priority="24">
      <formula>LEN(TRIM(D90))&gt;0</formula>
    </cfRule>
  </conditionalFormatting>
  <conditionalFormatting sqref="H90">
    <cfRule type="notContainsBlanks" dxfId="608" priority="23">
      <formula>LEN(TRIM(H90))&gt;0</formula>
    </cfRule>
  </conditionalFormatting>
  <conditionalFormatting sqref="U91">
    <cfRule type="expression" dxfId="607" priority="13">
      <formula>NOT($P90=$T90)</formula>
    </cfRule>
  </conditionalFormatting>
  <conditionalFormatting sqref="T90">
    <cfRule type="notContainsBlanks" dxfId="606" priority="22">
      <formula>LEN(TRIM(T90))&gt;0</formula>
    </cfRule>
  </conditionalFormatting>
  <conditionalFormatting sqref="P90">
    <cfRule type="notContainsBlanks" dxfId="605" priority="21">
      <formula>LEN(TRIM(P90))&gt;0</formula>
    </cfRule>
  </conditionalFormatting>
  <conditionalFormatting sqref="D91">
    <cfRule type="notContainsBlanks" dxfId="604" priority="20">
      <formula>LEN(TRIM(D91))&gt;0</formula>
    </cfRule>
  </conditionalFormatting>
  <conditionalFormatting sqref="C91">
    <cfRule type="expression" dxfId="603" priority="18">
      <formula>NOT($D90=$H90)</formula>
    </cfRule>
  </conditionalFormatting>
  <conditionalFormatting sqref="H91">
    <cfRule type="notContainsBlanks" dxfId="602" priority="19">
      <formula>LEN(TRIM(H91))&gt;0</formula>
    </cfRule>
  </conditionalFormatting>
  <conditionalFormatting sqref="I91">
    <cfRule type="expression" dxfId="601" priority="17">
      <formula>NOT($D90=$H90)</formula>
    </cfRule>
  </conditionalFormatting>
  <conditionalFormatting sqref="P91">
    <cfRule type="notContainsBlanks" dxfId="600" priority="16">
      <formula>LEN(TRIM(P91))&gt;0</formula>
    </cfRule>
  </conditionalFormatting>
  <conditionalFormatting sqref="T91">
    <cfRule type="notContainsBlanks" dxfId="599" priority="15">
      <formula>LEN(TRIM(T91))&gt;0</formula>
    </cfRule>
  </conditionalFormatting>
  <conditionalFormatting sqref="O91">
    <cfRule type="expression" dxfId="598" priority="14">
      <formula>NOT($P90=$T90)</formula>
    </cfRule>
  </conditionalFormatting>
  <conditionalFormatting sqref="D122">
    <cfRule type="notContainsBlanks" dxfId="597" priority="12">
      <formula>LEN(TRIM(D122))&gt;0</formula>
    </cfRule>
  </conditionalFormatting>
  <conditionalFormatting sqref="H122">
    <cfRule type="notContainsBlanks" dxfId="596" priority="11">
      <formula>LEN(TRIM(H122))&gt;0</formula>
    </cfRule>
  </conditionalFormatting>
  <conditionalFormatting sqref="P122">
    <cfRule type="notContainsBlanks" dxfId="595" priority="10">
      <formula>LEN(TRIM(P122))&gt;0</formula>
    </cfRule>
  </conditionalFormatting>
  <conditionalFormatting sqref="T122">
    <cfRule type="notContainsBlanks" dxfId="594" priority="9">
      <formula>LEN(TRIM(T122))&gt;0</formula>
    </cfRule>
  </conditionalFormatting>
  <conditionalFormatting sqref="D123">
    <cfRule type="notContainsBlanks" dxfId="593" priority="8">
      <formula>LEN(TRIM(D123))&gt;0</formula>
    </cfRule>
  </conditionalFormatting>
  <conditionalFormatting sqref="C123">
    <cfRule type="expression" dxfId="592" priority="6">
      <formula>NOT($D122=$H122)</formula>
    </cfRule>
  </conditionalFormatting>
  <conditionalFormatting sqref="H123">
    <cfRule type="notContainsBlanks" dxfId="591" priority="7">
      <formula>LEN(TRIM(H123))&gt;0</formula>
    </cfRule>
  </conditionalFormatting>
  <conditionalFormatting sqref="I123">
    <cfRule type="expression" dxfId="590" priority="5">
      <formula>NOT($D122=$H122)</formula>
    </cfRule>
  </conditionalFormatting>
  <conditionalFormatting sqref="U123">
    <cfRule type="expression" dxfId="589" priority="1">
      <formula>NOT($P122=$T122)</formula>
    </cfRule>
  </conditionalFormatting>
  <conditionalFormatting sqref="P123">
    <cfRule type="notContainsBlanks" dxfId="588" priority="4">
      <formula>LEN(TRIM(P123))&gt;0</formula>
    </cfRule>
  </conditionalFormatting>
  <conditionalFormatting sqref="T123">
    <cfRule type="notContainsBlanks" dxfId="587" priority="3">
      <formula>LEN(TRIM(T123))&gt;0</formula>
    </cfRule>
  </conditionalFormatting>
  <conditionalFormatting sqref="O123">
    <cfRule type="expression" dxfId="586" priority="2">
      <formula>NOT($P122=$T122)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35" orientation="portrait" r:id="rId1"/>
  <headerFooter>
    <oddHeader>&amp;C&amp;16 TOURNOI EXCEL&amp;L&amp;G</oddHeader>
    <oddFooter>&amp;C&amp;8 SPONSOR DE VOTRE CLUB&amp;R&amp;2Planing Offert par Ludovic THIEFFRY</oddFooter>
  </headerFooter>
  <rowBreaks count="1" manualBreakCount="1">
    <brk id="55" max="22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5" name="Button 1">
              <controlPr defaultSize="0" print="0" autoFill="0" autoPict="0" macro="[0]!RAZ24FH">
                <anchor moveWithCells="1" sizeWithCells="1">
                  <from>
                    <xdr:col>9</xdr:col>
                    <xdr:colOff>180975</xdr:colOff>
                    <xdr:row>132</xdr:row>
                    <xdr:rowOff>114300</xdr:rowOff>
                  </from>
                  <to>
                    <xdr:col>11</xdr:col>
                    <xdr:colOff>333375</xdr:colOff>
                    <xdr:row>133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0" r:id="rId6" name="Button 2">
              <controlPr defaultSize="0" print="0" autoFill="0" autoPict="0" macro="[0]!CLA24FH">
                <anchor moveWithCells="1" sizeWithCells="1">
                  <from>
                    <xdr:col>9</xdr:col>
                    <xdr:colOff>142875</xdr:colOff>
                    <xdr:row>129</xdr:row>
                    <xdr:rowOff>104775</xdr:rowOff>
                  </from>
                  <to>
                    <xdr:col>12</xdr:col>
                    <xdr:colOff>76200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3" r:id="rId7" name="Button 5">
              <controlPr defaultSize="0" print="0" autoFill="0" autoPict="0" macro="[0]!RAZ24PH">
                <anchor moveWithCells="1" sizeWithCells="1">
                  <from>
                    <xdr:col>20</xdr:col>
                    <xdr:colOff>476250</xdr:colOff>
                    <xdr:row>50</xdr:row>
                    <xdr:rowOff>38100</xdr:rowOff>
                  </from>
                  <to>
                    <xdr:col>20</xdr:col>
                    <xdr:colOff>1333500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4" r:id="rId8" name="Button 6">
              <controlPr defaultSize="0" print="0" autoFill="0" autoPict="0" macro="[0]!CLA24PH">
                <anchor moveWithCells="1" sizeWithCells="1">
                  <from>
                    <xdr:col>20</xdr:col>
                    <xdr:colOff>142875</xdr:colOff>
                    <xdr:row>43</xdr:row>
                    <xdr:rowOff>104775</xdr:rowOff>
                  </from>
                  <to>
                    <xdr:col>20</xdr:col>
                    <xdr:colOff>1638300</xdr:colOff>
                    <xdr:row>44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5" r:id="rId9" name="Button 7">
              <controlPr defaultSize="0" print="0" autoFill="0" autoPict="0" macro="[0]!IMP24FH">
                <anchor moveWithCells="1" sizeWithCells="1">
                  <from>
                    <xdr:col>11</xdr:col>
                    <xdr:colOff>38100</xdr:colOff>
                    <xdr:row>57</xdr:row>
                    <xdr:rowOff>9525</xdr:rowOff>
                  </from>
                  <to>
                    <xdr:col>12</xdr:col>
                    <xdr:colOff>104775</xdr:colOff>
                    <xdr:row>59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6" r:id="rId10" name="Button 8">
              <controlPr defaultSize="0" print="0" autoFill="0" autoPict="0" macro="[0]!IMP24CH">
                <anchor>
                  <from>
                    <xdr:col>20</xdr:col>
                    <xdr:colOff>19050</xdr:colOff>
                    <xdr:row>3</xdr:row>
                    <xdr:rowOff>104775</xdr:rowOff>
                  </from>
                  <to>
                    <xdr:col>21</xdr:col>
                    <xdr:colOff>0</xdr:colOff>
                    <xdr:row>3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theme="3" tint="0.39997558519241921"/>
  </sheetPr>
  <dimension ref="A1:W133"/>
  <sheetViews>
    <sheetView showGridLines="0" showRowColHeaders="0" showRuler="0" view="pageBreakPreview" topLeftCell="A52" zoomScale="130" zoomScaleNormal="100" zoomScaleSheetLayoutView="130" workbookViewId="0">
      <pane ySplit="1" activePane="bottomLeft"/>
      <selection activeCell="A91" sqref="A91"/>
      <selection pane="bottomLeft" activeCell="C127" sqref="C127"/>
    </sheetView>
  </sheetViews>
  <sheetFormatPr baseColWidth="10" defaultColWidth="11.5703125" defaultRowHeight="12.75"/>
  <cols>
    <col min="1" max="1" width="1.85546875" customWidth="1"/>
    <col min="2" max="2" width="1.85546875" style="159" customWidth="1"/>
    <col min="3" max="3" width="21.85546875" customWidth="1"/>
    <col min="4" max="8" width="1.85546875" customWidth="1"/>
    <col min="9" max="9" width="21.85546875" customWidth="1"/>
    <col min="10" max="10" width="1.85546875" style="159" customWidth="1"/>
    <col min="11" max="11" width="1.85546875" customWidth="1"/>
    <col min="12" max="12" width="7.42578125" customWidth="1"/>
    <col min="13" max="13" width="1.85546875" customWidth="1"/>
    <col min="14" max="14" width="1.85546875" style="159" customWidth="1"/>
    <col min="15" max="15" width="21.85546875" customWidth="1"/>
    <col min="16" max="20" width="1.85546875" customWidth="1"/>
    <col min="21" max="21" width="21.85546875" customWidth="1"/>
    <col min="22" max="22" width="1.85546875" style="159" customWidth="1"/>
    <col min="23" max="23" width="1.85546875" customWidth="1"/>
  </cols>
  <sheetData>
    <row r="1" spans="2:23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  <c r="V1"/>
    </row>
    <row r="2" spans="2:23" ht="6" customHeight="1">
      <c r="C2" s="554"/>
      <c r="D2" s="552"/>
      <c r="E2" s="552"/>
      <c r="F2" s="552"/>
      <c r="G2" s="552"/>
      <c r="H2" s="552"/>
      <c r="I2" s="463"/>
      <c r="J2" s="550"/>
      <c r="K2" s="550"/>
      <c r="L2" s="550"/>
      <c r="M2" s="558"/>
      <c r="N2" s="558"/>
      <c r="O2" s="423"/>
      <c r="P2" s="558"/>
      <c r="Q2" s="558"/>
      <c r="S2" s="558"/>
      <c r="T2" s="558"/>
      <c r="U2" s="423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269"/>
      <c r="J3" s="424"/>
      <c r="K3" s="424"/>
      <c r="L3" s="460"/>
      <c r="M3" s="558"/>
      <c r="N3" s="558"/>
      <c r="O3" s="423"/>
      <c r="P3" s="558"/>
      <c r="Q3" s="558"/>
      <c r="S3" s="558"/>
      <c r="T3" s="558"/>
      <c r="U3" s="423"/>
      <c r="V3" s="558"/>
      <c r="W3" s="558"/>
    </row>
    <row r="4" spans="2:23" ht="34.5">
      <c r="B4" s="135"/>
      <c r="C4" s="27" t="s">
        <v>36</v>
      </c>
      <c r="D4" s="417" t="s">
        <v>0</v>
      </c>
      <c r="E4" s="418" t="s">
        <v>1</v>
      </c>
      <c r="F4" s="37"/>
      <c r="G4" s="134"/>
      <c r="H4" s="135" t="s">
        <v>16</v>
      </c>
      <c r="I4" s="27" t="s">
        <v>37</v>
      </c>
      <c r="J4" s="417" t="s">
        <v>0</v>
      </c>
      <c r="K4" s="418" t="s">
        <v>1</v>
      </c>
      <c r="L4" s="24"/>
      <c r="M4" s="136"/>
      <c r="N4" s="135"/>
      <c r="O4" s="27" t="s">
        <v>38</v>
      </c>
      <c r="P4" s="417" t="s">
        <v>0</v>
      </c>
      <c r="Q4" s="418" t="s">
        <v>1</v>
      </c>
      <c r="R4" s="37"/>
      <c r="S4" s="37"/>
      <c r="T4" s="156"/>
      <c r="V4" s="76"/>
    </row>
    <row r="5" spans="2:23" ht="15" customHeight="1">
      <c r="B5" s="70" t="s">
        <v>3</v>
      </c>
      <c r="C5" s="710">
        <f>ACCUEIL!$H$6</f>
        <v>27</v>
      </c>
      <c r="D5" s="91">
        <f>CL($D$19,$H$19)+CL($H$22,$D$22)+CL($H$26,$D$26)</f>
        <v>0</v>
      </c>
      <c r="E5" s="238">
        <f>$D$19-$H$19+$H$22-$D$22+$H$26-$D$26</f>
        <v>0</v>
      </c>
      <c r="F5" s="37"/>
      <c r="G5" s="134"/>
      <c r="H5" s="70" t="s">
        <v>7</v>
      </c>
      <c r="I5" s="710" t="str">
        <f>ACCUEIL!$H$10</f>
        <v>1</v>
      </c>
      <c r="J5" s="91">
        <f>CL($D$30,$H$30)+CL($H$33,$D$33)+CL($D$37,$H$37)</f>
        <v>0</v>
      </c>
      <c r="K5" s="238">
        <f>$D$30-$H$30+$H$33-$D$33+$D$37-$H$37</f>
        <v>0</v>
      </c>
      <c r="L5" s="24"/>
      <c r="M5" s="136"/>
      <c r="N5" s="70" t="s">
        <v>18</v>
      </c>
      <c r="O5" s="710">
        <f>ACCUEIL!$H$14</f>
        <v>25</v>
      </c>
      <c r="P5" s="91">
        <f>CL($P$19,$T$19)+CL($T$22,$P$22)+CL($P$25,$T$25)</f>
        <v>0</v>
      </c>
      <c r="Q5" s="238">
        <f>$P$19-$T$19+$T$22-$P$22+$P$25-$T$25</f>
        <v>0</v>
      </c>
      <c r="R5" s="37"/>
      <c r="S5" s="37"/>
      <c r="T5" s="156"/>
      <c r="V5" s="76"/>
    </row>
    <row r="6" spans="2:23" ht="15" customHeight="1">
      <c r="B6" s="70" t="s">
        <v>4</v>
      </c>
      <c r="C6" s="710" t="str">
        <f>ACCUEIL!$H$7</f>
        <v>7</v>
      </c>
      <c r="D6" s="91">
        <f>CL($H$19,$D$19)+CL($H$23,$D$23)+CL($D$25,$H$25)</f>
        <v>0</v>
      </c>
      <c r="E6" s="238">
        <f>$H$19-$D$19+$H$23-$D$23+$D$25-$H$25</f>
        <v>0</v>
      </c>
      <c r="F6" s="37"/>
      <c r="G6" s="134"/>
      <c r="H6" s="70" t="s">
        <v>8</v>
      </c>
      <c r="I6" s="710">
        <f>ACCUEIL!$H$11</f>
        <v>10</v>
      </c>
      <c r="J6" s="91">
        <f>CL($H$30,$D$30)+CL($H$34,$D$34)+CL($D$36,$H$36)</f>
        <v>0</v>
      </c>
      <c r="K6" s="238">
        <f>$H$30-$D$30+$H$34-$D$34+$D$36-$H$36</f>
        <v>0</v>
      </c>
      <c r="L6" s="24"/>
      <c r="M6" s="136"/>
      <c r="N6" s="70" t="s">
        <v>19</v>
      </c>
      <c r="O6" s="710">
        <f>ACCUEIL!$H$15</f>
        <v>28</v>
      </c>
      <c r="P6" s="91">
        <f>CL($T$19,$P$19)+CL($T$23,$P$23)+CL($P$26,$T$26)</f>
        <v>0</v>
      </c>
      <c r="Q6" s="238">
        <f>$T$19-$P$19+$T$23-$P$23+$P$26-$T$26</f>
        <v>0</v>
      </c>
      <c r="R6" s="37"/>
      <c r="S6" s="37"/>
      <c r="T6" s="156"/>
      <c r="V6" s="76"/>
    </row>
    <row r="7" spans="2:23" ht="15" customHeight="1">
      <c r="B7" s="70" t="s">
        <v>5</v>
      </c>
      <c r="C7" s="710">
        <f>ACCUEIL!$H$8</f>
        <v>20</v>
      </c>
      <c r="D7" s="91">
        <f>(CL($H$20,$D$20)+CL($D$22,$H$22)+CL($H$25,$D$25))</f>
        <v>0</v>
      </c>
      <c r="E7" s="238">
        <f>$H$20-$D$20+$D$22-$H$22+$H$25-$D$25</f>
        <v>0</v>
      </c>
      <c r="F7" s="37"/>
      <c r="G7" s="134"/>
      <c r="H7" s="70" t="s">
        <v>9</v>
      </c>
      <c r="I7" s="710">
        <f>ACCUEIL!$H$12</f>
        <v>29</v>
      </c>
      <c r="J7" s="91">
        <f>CL($H$31,$D$31)+CL($D$33,$H$33)+CL($H$36,$D$36)</f>
        <v>0</v>
      </c>
      <c r="K7" s="238">
        <f>$H$31-$D$31+$D$33-$H$33+$H$36-$D$36</f>
        <v>0</v>
      </c>
      <c r="L7" s="24"/>
      <c r="M7" s="136"/>
      <c r="N7" s="70" t="s">
        <v>39</v>
      </c>
      <c r="O7" s="710">
        <f>ACCUEIL!$H$16</f>
        <v>0</v>
      </c>
      <c r="P7" s="91">
        <f>CL($T$20,$P$20)+CL($P$22,$T$22)+CL($T$26,$P$26)</f>
        <v>0</v>
      </c>
      <c r="Q7" s="238">
        <f>$T$20-$P$20+$P$22-$T$22+$T$26-$P$26</f>
        <v>0</v>
      </c>
      <c r="R7" s="37"/>
      <c r="S7" s="37"/>
      <c r="T7" s="156"/>
      <c r="V7" s="76"/>
    </row>
    <row r="8" spans="2:23" ht="15" customHeight="1">
      <c r="B8" s="70" t="s">
        <v>6</v>
      </c>
      <c r="C8" s="710">
        <f>ACCUEIL!$H$9</f>
        <v>18</v>
      </c>
      <c r="D8" s="91">
        <f>CL($D$20,$H$20)+CL($D$23,$H$23)+CL($D$26,$H$26)</f>
        <v>0</v>
      </c>
      <c r="E8" s="238">
        <f>$D$20-$H$20+$D$23-$H$23+$D$26-$H$26</f>
        <v>0</v>
      </c>
      <c r="F8" s="37"/>
      <c r="G8" s="134"/>
      <c r="H8" s="70" t="s">
        <v>10</v>
      </c>
      <c r="I8" s="710">
        <f>ACCUEIL!$H$13</f>
        <v>15</v>
      </c>
      <c r="J8" s="91">
        <f>CL($D$31,$H$31)+CL($D$34,$H$34)+CL($H$37,$D$37)</f>
        <v>0</v>
      </c>
      <c r="K8" s="238">
        <f>$D$31-$H$31+$D$34-$H$34+$H$37-$D$37</f>
        <v>0</v>
      </c>
      <c r="L8" s="24"/>
      <c r="M8" s="136"/>
      <c r="N8" s="70" t="s">
        <v>40</v>
      </c>
      <c r="O8" s="710" t="str">
        <f>ACCUEIL!$H$17</f>
        <v>5</v>
      </c>
      <c r="P8" s="91">
        <f>CL($P$20,$T$20)+CL($P$23,$T$23)+CL($T$25,$P$25)</f>
        <v>0</v>
      </c>
      <c r="Q8" s="238">
        <f>$P$20-$T$20+$P$23-$T$23+$T$25-$P$25</f>
        <v>0</v>
      </c>
      <c r="R8" s="37"/>
      <c r="S8" s="37"/>
      <c r="T8" s="156"/>
      <c r="V8" s="76"/>
    </row>
    <row r="9" spans="2:23">
      <c r="B9" s="249"/>
      <c r="D9" s="419"/>
      <c r="E9" s="420"/>
      <c r="F9" s="156"/>
      <c r="G9" s="156"/>
      <c r="H9" s="156"/>
      <c r="J9" s="421"/>
      <c r="K9" s="422"/>
      <c r="L9" s="24"/>
      <c r="M9" s="136"/>
      <c r="N9" s="249"/>
      <c r="P9" s="419"/>
      <c r="Q9" s="420"/>
      <c r="R9" s="156"/>
      <c r="S9" s="156"/>
      <c r="T9" s="156"/>
      <c r="U9" s="205"/>
      <c r="V9" s="319"/>
    </row>
    <row r="10" spans="2:23" ht="34.5">
      <c r="B10" s="135"/>
      <c r="C10" s="27" t="s">
        <v>82</v>
      </c>
      <c r="D10" s="417" t="s">
        <v>0</v>
      </c>
      <c r="E10" s="418" t="s">
        <v>1</v>
      </c>
      <c r="F10" s="37"/>
      <c r="G10" s="37"/>
      <c r="H10" s="135"/>
      <c r="I10" s="27" t="s">
        <v>101</v>
      </c>
      <c r="J10" s="417" t="s">
        <v>0</v>
      </c>
      <c r="K10" s="418" t="s">
        <v>1</v>
      </c>
      <c r="L10" s="24"/>
      <c r="M10" s="136"/>
      <c r="N10" s="135"/>
      <c r="O10" s="27" t="s">
        <v>114</v>
      </c>
      <c r="P10" s="417" t="s">
        <v>0</v>
      </c>
      <c r="Q10" s="418" t="s">
        <v>1</v>
      </c>
      <c r="R10" s="37"/>
      <c r="S10" s="37"/>
      <c r="T10" s="37"/>
      <c r="V10" s="72"/>
    </row>
    <row r="11" spans="2:23" ht="15" customHeight="1">
      <c r="B11" s="70" t="s">
        <v>58</v>
      </c>
      <c r="C11" s="710">
        <f>ACCUEIL!$H$18</f>
        <v>30</v>
      </c>
      <c r="D11" s="91">
        <f>CL($T$33,$P$33)+CL($P$36,$T$36)+CL($P$30,$T$30)</f>
        <v>0</v>
      </c>
      <c r="E11" s="238">
        <f>$T$33-$P$33+$P$36-$T$36+$P$30-$T$30</f>
        <v>0</v>
      </c>
      <c r="F11" s="37"/>
      <c r="G11" s="37"/>
      <c r="H11" s="70" t="s">
        <v>87</v>
      </c>
      <c r="I11" s="710">
        <f>ACCUEIL!$H$22</f>
        <v>17</v>
      </c>
      <c r="J11" s="91">
        <f>CL($D$21,$H$21)+CL($D$35,$H$35)+CL($D$38,$H$38)</f>
        <v>0</v>
      </c>
      <c r="K11" s="238">
        <f>$D$21-$H$21+$D$35-$H$35+$D$38-$H$38</f>
        <v>0</v>
      </c>
      <c r="L11" s="24"/>
      <c r="M11" s="136"/>
      <c r="N11" s="70" t="s">
        <v>104</v>
      </c>
      <c r="O11" s="710" t="str">
        <f>ACCUEIL!$H$26</f>
        <v>9</v>
      </c>
      <c r="P11" s="91">
        <f>CL($P$21,$T$21)+CL($P$27,$T$27)+CL($T$35,$P$35)</f>
        <v>0</v>
      </c>
      <c r="Q11" s="238">
        <f>$P$21-$T$21+$P$27-$T$27+$T$35-$P$35</f>
        <v>0</v>
      </c>
      <c r="R11" s="37"/>
      <c r="S11" s="37"/>
      <c r="T11" s="37"/>
      <c r="U11" s="12"/>
      <c r="V11" s="39"/>
    </row>
    <row r="12" spans="2:23" ht="15" customHeight="1">
      <c r="B12" s="70" t="s">
        <v>59</v>
      </c>
      <c r="C12" s="710">
        <f>ACCUEIL!$H$19</f>
        <v>0</v>
      </c>
      <c r="D12" s="91">
        <f>CL($T$30,$P$30)+CL($P$34,$T$34)+CL($P$37,$T$37)</f>
        <v>0</v>
      </c>
      <c r="E12" s="238">
        <f>$T$30-$P$30+$P$34-$T$34+$P$37-$T$37</f>
        <v>0</v>
      </c>
      <c r="F12" s="37"/>
      <c r="G12" s="37"/>
      <c r="H12" s="70" t="s">
        <v>88</v>
      </c>
      <c r="I12" s="710">
        <f>ACCUEIL!$H$23</f>
        <v>19</v>
      </c>
      <c r="J12" s="91">
        <f>CL($H$21,$D$21)+CL($D$24,$H$24)+CL($H$27,$D$27)</f>
        <v>0</v>
      </c>
      <c r="K12" s="238">
        <f>$D$24-$H$24+$H$21-$D$21+$H$27-$D$27</f>
        <v>0</v>
      </c>
      <c r="L12" s="24"/>
      <c r="M12" s="136"/>
      <c r="N12" s="70" t="s">
        <v>105</v>
      </c>
      <c r="O12" s="710">
        <f>ACCUEIL!$H$27</f>
        <v>3</v>
      </c>
      <c r="P12" s="91">
        <f>CL($T$21,$P$21)+CL($T$24,$P$24)+CL($P$38,$T$38)</f>
        <v>0</v>
      </c>
      <c r="Q12" s="238">
        <f>$P$38-$T$38+$T$24-$P$24+$T$21-$P$21</f>
        <v>0</v>
      </c>
      <c r="R12" s="37"/>
      <c r="S12" s="37"/>
      <c r="T12" s="37"/>
      <c r="U12" s="12"/>
      <c r="V12" s="39"/>
    </row>
    <row r="13" spans="2:23" ht="15" customHeight="1">
      <c r="B13" s="70" t="s">
        <v>70</v>
      </c>
      <c r="C13" s="710">
        <f>ACCUEIL!$H$20</f>
        <v>8</v>
      </c>
      <c r="D13" s="91">
        <f>CL($P$31,$T$31)+CL($T$34,$P$34)+CL($T$36,$P$36)</f>
        <v>0</v>
      </c>
      <c r="E13" s="238">
        <f>$P$31-$T$31+$T$34-$P$34+$T$36-$P$36</f>
        <v>0</v>
      </c>
      <c r="F13" s="37"/>
      <c r="G13" s="37"/>
      <c r="H13" s="70" t="s">
        <v>89</v>
      </c>
      <c r="I13" s="710" t="str">
        <f>ACCUEIL!$H$24</f>
        <v>6</v>
      </c>
      <c r="J13" s="91">
        <f>CL($D$32,$H$32)+CL($H$24,$D$24)+CL($H$38,$D$38)</f>
        <v>0</v>
      </c>
      <c r="K13" s="238">
        <f>$H$24-$D$24+$D$32-$H$32+$H$38-$D$38</f>
        <v>0</v>
      </c>
      <c r="L13" s="24"/>
      <c r="M13" s="136"/>
      <c r="N13" s="70" t="s">
        <v>106</v>
      </c>
      <c r="O13" s="710">
        <f>ACCUEIL!$H$28</f>
        <v>22</v>
      </c>
      <c r="P13" s="91">
        <f>CL($P$24,$T$24)+CL($T$27,$P$27)+CL($P$32,$T$32)</f>
        <v>0</v>
      </c>
      <c r="Q13" s="238">
        <f>$T$27-$P$27+$P$32-$T$32+$P$24-$T$24</f>
        <v>0</v>
      </c>
      <c r="R13" s="37"/>
      <c r="S13" s="37"/>
      <c r="T13" s="37"/>
      <c r="U13" s="12"/>
      <c r="V13" s="39"/>
    </row>
    <row r="14" spans="2:23" ht="15" customHeight="1">
      <c r="B14" s="70" t="s">
        <v>83</v>
      </c>
      <c r="C14" s="710" t="str">
        <f>ACCUEIL!$H$21</f>
        <v>2</v>
      </c>
      <c r="D14" s="91">
        <f>CL($T$31,$P$31)+CL($P$33,$T$33)+CL($T$37,$P$37)</f>
        <v>0</v>
      </c>
      <c r="E14" s="238">
        <f>$P$33-$T$33+$T$31-$P$31+$T$37-$P$37</f>
        <v>0</v>
      </c>
      <c r="F14" s="37"/>
      <c r="G14" s="37"/>
      <c r="H14" s="70" t="s">
        <v>102</v>
      </c>
      <c r="I14" s="710">
        <f>ACCUEIL!$H$25</f>
        <v>14</v>
      </c>
      <c r="J14" s="91">
        <f>CL($D$27,$H$27)+CL($H$32,$D$32)+CL($H$35,$D$35)</f>
        <v>0</v>
      </c>
      <c r="K14" s="238">
        <f>$D$27-$H$27+$H$32-$D$32+$H$35-$D$35</f>
        <v>0</v>
      </c>
      <c r="L14" s="24"/>
      <c r="M14" s="136"/>
      <c r="N14" s="70" t="s">
        <v>107</v>
      </c>
      <c r="O14" s="710">
        <f>ACCUEIL!$H$29</f>
        <v>23</v>
      </c>
      <c r="P14" s="91">
        <f>CL($T$32,$P$32)+CL($T$38,$P$38)+CL($P$35,$T$35)</f>
        <v>0</v>
      </c>
      <c r="Q14" s="238">
        <f>$P$35-$T$35+$T$38-$P$38+$T$32-$P$32</f>
        <v>0</v>
      </c>
      <c r="R14" s="37"/>
      <c r="S14" s="37"/>
      <c r="T14" s="37"/>
      <c r="U14" s="76"/>
      <c r="V14" s="76"/>
    </row>
    <row r="15" spans="2:23">
      <c r="B15" s="37"/>
      <c r="C15" s="72"/>
      <c r="D15" s="28"/>
      <c r="E15" s="139"/>
      <c r="F15" s="37"/>
      <c r="G15" s="37"/>
      <c r="H15" s="37"/>
      <c r="I15" s="72"/>
      <c r="J15" s="28"/>
      <c r="K15" s="139"/>
      <c r="L15" s="24"/>
      <c r="M15" s="136"/>
      <c r="N15" s="37"/>
      <c r="O15" s="72"/>
      <c r="P15" s="28"/>
      <c r="Q15" s="139"/>
      <c r="R15" s="37"/>
      <c r="S15" s="37"/>
      <c r="T15" s="37"/>
      <c r="V15" s="76"/>
    </row>
    <row r="16" spans="2:23" ht="6.75" customHeight="1">
      <c r="B16" s="37"/>
      <c r="C16" s="423"/>
      <c r="D16" s="424"/>
      <c r="E16" s="425"/>
      <c r="F16" s="161"/>
      <c r="G16" s="424"/>
      <c r="H16" s="424"/>
      <c r="J16" s="424"/>
      <c r="K16" s="425"/>
      <c r="L16" s="426"/>
      <c r="M16" s="427"/>
      <c r="N16" s="424"/>
      <c r="P16" s="37"/>
      <c r="Q16" s="161"/>
      <c r="R16" s="37"/>
      <c r="S16" s="37"/>
      <c r="T16" s="37"/>
      <c r="V16" s="76"/>
    </row>
    <row r="17" spans="1:23" ht="9.75" customHeight="1">
      <c r="A17" s="123"/>
      <c r="B17" s="180"/>
      <c r="C17" s="181"/>
      <c r="D17" s="180"/>
      <c r="E17" s="180"/>
      <c r="F17" s="181"/>
      <c r="G17" s="180"/>
      <c r="H17" s="180"/>
      <c r="I17" s="181"/>
      <c r="J17" s="180"/>
      <c r="K17" s="237"/>
      <c r="L17" s="24"/>
      <c r="M17" s="141"/>
      <c r="N17" s="180"/>
      <c r="O17" s="181"/>
      <c r="P17" s="180"/>
      <c r="Q17" s="180"/>
      <c r="R17" s="180"/>
      <c r="S17" s="180"/>
      <c r="T17" s="180"/>
      <c r="U17" s="181"/>
      <c r="V17" s="181"/>
      <c r="W17" s="4"/>
    </row>
    <row r="18" spans="1:23" ht="15.75">
      <c r="A18" s="10"/>
      <c r="B18" s="249"/>
      <c r="D18" s="156"/>
      <c r="E18" s="156"/>
      <c r="F18" s="447" t="str">
        <f>ACCUEIL!$D$6</f>
        <v>san siro</v>
      </c>
      <c r="G18" s="249"/>
      <c r="H18" s="249"/>
      <c r="I18" s="159"/>
      <c r="J18" s="249"/>
      <c r="K18" s="9"/>
      <c r="L18" s="171" t="s">
        <v>12</v>
      </c>
      <c r="M18" s="142"/>
      <c r="N18" s="249"/>
      <c r="P18" s="156"/>
      <c r="Q18" s="156"/>
      <c r="R18" s="447" t="str">
        <f>ACCUEIL!$D$7</f>
        <v>TERRAIN 2</v>
      </c>
      <c r="S18" s="249"/>
      <c r="T18" s="156"/>
      <c r="U18" s="159"/>
      <c r="V18" s="76"/>
      <c r="W18" s="9"/>
    </row>
    <row r="19" spans="1:23" ht="18.75" customHeight="1">
      <c r="A19" s="10"/>
      <c r="B19" s="70" t="s">
        <v>3</v>
      </c>
      <c r="C19" s="47">
        <f>C5</f>
        <v>27</v>
      </c>
      <c r="D19" s="740"/>
      <c r="E19" s="143"/>
      <c r="F19" s="611" t="s">
        <v>13</v>
      </c>
      <c r="G19" s="143"/>
      <c r="H19" s="740"/>
      <c r="I19" s="47" t="str">
        <f>C6</f>
        <v>7</v>
      </c>
      <c r="J19" s="70" t="s">
        <v>4</v>
      </c>
      <c r="K19" s="145"/>
      <c r="L19" s="766">
        <f>ACCUEIL!$B$6</f>
        <v>1.375</v>
      </c>
      <c r="M19" s="142"/>
      <c r="N19" s="70" t="s">
        <v>18</v>
      </c>
      <c r="O19" s="47">
        <f>O5</f>
        <v>25</v>
      </c>
      <c r="P19" s="740"/>
      <c r="Q19" s="146"/>
      <c r="R19" s="611" t="s">
        <v>13</v>
      </c>
      <c r="S19" s="146"/>
      <c r="T19" s="740"/>
      <c r="U19" s="47">
        <f>O6</f>
        <v>28</v>
      </c>
      <c r="V19" s="70" t="s">
        <v>19</v>
      </c>
      <c r="W19" s="9"/>
    </row>
    <row r="20" spans="1:23" ht="18.75" customHeight="1">
      <c r="A20" s="10"/>
      <c r="B20" s="70" t="s">
        <v>6</v>
      </c>
      <c r="C20" s="47">
        <f>C8</f>
        <v>18</v>
      </c>
      <c r="D20" s="740"/>
      <c r="E20" s="143"/>
      <c r="F20" s="144" t="s">
        <v>13</v>
      </c>
      <c r="G20" s="143"/>
      <c r="H20" s="740"/>
      <c r="I20" s="47">
        <f>C7</f>
        <v>20</v>
      </c>
      <c r="J20" s="70" t="s">
        <v>5</v>
      </c>
      <c r="K20" s="145"/>
      <c r="L20" s="761">
        <f>L19+ACCUEIL!$B$7</f>
        <v>1.3888888888888899</v>
      </c>
      <c r="M20" s="142"/>
      <c r="N20" s="70" t="s">
        <v>40</v>
      </c>
      <c r="O20" s="47" t="str">
        <f>O8</f>
        <v>5</v>
      </c>
      <c r="P20" s="740"/>
      <c r="Q20" s="146"/>
      <c r="R20" s="144" t="s">
        <v>13</v>
      </c>
      <c r="S20" s="146"/>
      <c r="T20" s="740"/>
      <c r="U20" s="47">
        <f>O7</f>
        <v>0</v>
      </c>
      <c r="V20" s="70" t="s">
        <v>39</v>
      </c>
      <c r="W20" s="9"/>
    </row>
    <row r="21" spans="1:23" ht="18.75" customHeight="1">
      <c r="A21" s="10"/>
      <c r="B21" s="70" t="s">
        <v>87</v>
      </c>
      <c r="C21" s="47">
        <f>I11</f>
        <v>17</v>
      </c>
      <c r="D21" s="740"/>
      <c r="E21" s="143"/>
      <c r="F21" s="144" t="s">
        <v>13</v>
      </c>
      <c r="G21" s="143"/>
      <c r="H21" s="740"/>
      <c r="I21" s="47">
        <f>I12</f>
        <v>19</v>
      </c>
      <c r="J21" s="70" t="s">
        <v>88</v>
      </c>
      <c r="K21" s="145"/>
      <c r="L21" s="761">
        <f>L20+ACCUEIL!$B$7</f>
        <v>1.4027777777777799</v>
      </c>
      <c r="M21" s="142"/>
      <c r="N21" s="70" t="s">
        <v>104</v>
      </c>
      <c r="O21" s="47" t="str">
        <f>O11</f>
        <v>9</v>
      </c>
      <c r="P21" s="740"/>
      <c r="Q21" s="146"/>
      <c r="R21" s="144" t="s">
        <v>13</v>
      </c>
      <c r="S21" s="146"/>
      <c r="T21" s="740"/>
      <c r="U21" s="47">
        <f>O12</f>
        <v>3</v>
      </c>
      <c r="V21" s="70" t="s">
        <v>105</v>
      </c>
      <c r="W21" s="9"/>
    </row>
    <row r="22" spans="1:23" ht="18.75" customHeight="1">
      <c r="A22" s="10"/>
      <c r="B22" s="70" t="s">
        <v>5</v>
      </c>
      <c r="C22" s="47">
        <f>C7</f>
        <v>20</v>
      </c>
      <c r="D22" s="740"/>
      <c r="E22" s="143"/>
      <c r="F22" s="144" t="s">
        <v>13</v>
      </c>
      <c r="G22" s="143"/>
      <c r="H22" s="740"/>
      <c r="I22" s="47">
        <f>C5</f>
        <v>27</v>
      </c>
      <c r="J22" s="70" t="s">
        <v>3</v>
      </c>
      <c r="K22" s="145"/>
      <c r="L22" s="761">
        <f>L21+ACCUEIL!$B$7</f>
        <v>1.4166666666666701</v>
      </c>
      <c r="M22" s="142"/>
      <c r="N22" s="70" t="s">
        <v>39</v>
      </c>
      <c r="O22" s="47">
        <f>O7</f>
        <v>0</v>
      </c>
      <c r="P22" s="740"/>
      <c r="Q22" s="146"/>
      <c r="R22" s="144" t="s">
        <v>13</v>
      </c>
      <c r="S22" s="146"/>
      <c r="T22" s="740"/>
      <c r="U22" s="47">
        <f>O5</f>
        <v>25</v>
      </c>
      <c r="V22" s="70" t="s">
        <v>18</v>
      </c>
      <c r="W22" s="9"/>
    </row>
    <row r="23" spans="1:23" ht="18.75" customHeight="1">
      <c r="A23" s="10"/>
      <c r="B23" s="70" t="s">
        <v>6</v>
      </c>
      <c r="C23" s="47">
        <f>C8</f>
        <v>18</v>
      </c>
      <c r="D23" s="740"/>
      <c r="E23" s="143"/>
      <c r="F23" s="144" t="s">
        <v>13</v>
      </c>
      <c r="G23" s="143"/>
      <c r="H23" s="740"/>
      <c r="I23" s="47" t="str">
        <f>C6</f>
        <v>7</v>
      </c>
      <c r="J23" s="70" t="s">
        <v>4</v>
      </c>
      <c r="K23" s="145"/>
      <c r="L23" s="761">
        <f>L22+ACCUEIL!$B$7</f>
        <v>1.43055555555556</v>
      </c>
      <c r="M23" s="142"/>
      <c r="N23" s="70" t="s">
        <v>40</v>
      </c>
      <c r="O23" s="47" t="str">
        <f>O8</f>
        <v>5</v>
      </c>
      <c r="P23" s="740"/>
      <c r="Q23" s="146"/>
      <c r="R23" s="144" t="s">
        <v>13</v>
      </c>
      <c r="S23" s="146"/>
      <c r="T23" s="740"/>
      <c r="U23" s="47">
        <f>O6</f>
        <v>28</v>
      </c>
      <c r="V23" s="70" t="s">
        <v>19</v>
      </c>
      <c r="W23" s="147"/>
    </row>
    <row r="24" spans="1:23" ht="18.75" customHeight="1">
      <c r="A24" s="10"/>
      <c r="B24" s="70" t="s">
        <v>88</v>
      </c>
      <c r="C24" s="47">
        <f>I12</f>
        <v>19</v>
      </c>
      <c r="D24" s="740"/>
      <c r="E24" s="143"/>
      <c r="F24" s="144" t="s">
        <v>13</v>
      </c>
      <c r="G24" s="143"/>
      <c r="H24" s="740"/>
      <c r="I24" s="47" t="str">
        <f>I13</f>
        <v>6</v>
      </c>
      <c r="J24" s="70" t="s">
        <v>89</v>
      </c>
      <c r="K24" s="9"/>
      <c r="L24" s="761">
        <f>L23+ACCUEIL!$B$7</f>
        <v>1.44444444444445</v>
      </c>
      <c r="M24" s="142"/>
      <c r="N24" s="70" t="s">
        <v>106</v>
      </c>
      <c r="O24" s="47">
        <f>O13</f>
        <v>22</v>
      </c>
      <c r="P24" s="740"/>
      <c r="Q24" s="146"/>
      <c r="R24" s="144" t="s">
        <v>13</v>
      </c>
      <c r="S24" s="146"/>
      <c r="T24" s="740"/>
      <c r="U24" s="47">
        <f>O12</f>
        <v>3</v>
      </c>
      <c r="V24" s="70" t="s">
        <v>105</v>
      </c>
      <c r="W24" s="51"/>
    </row>
    <row r="25" spans="1:23" ht="18.75" customHeight="1">
      <c r="A25" s="10"/>
      <c r="B25" s="70" t="s">
        <v>4</v>
      </c>
      <c r="C25" s="47" t="str">
        <f>C6</f>
        <v>7</v>
      </c>
      <c r="D25" s="740"/>
      <c r="E25" s="143"/>
      <c r="F25" s="144" t="s">
        <v>13</v>
      </c>
      <c r="G25" s="143"/>
      <c r="H25" s="740"/>
      <c r="I25" s="47">
        <f>C7</f>
        <v>20</v>
      </c>
      <c r="J25" s="70" t="s">
        <v>5</v>
      </c>
      <c r="K25" s="145"/>
      <c r="L25" s="761">
        <f>L24+ACCUEIL!$B$7</f>
        <v>1.4583333333333399</v>
      </c>
      <c r="M25" s="142"/>
      <c r="N25" s="70" t="s">
        <v>18</v>
      </c>
      <c r="O25" s="47">
        <f>O5</f>
        <v>25</v>
      </c>
      <c r="P25" s="740"/>
      <c r="Q25" s="146"/>
      <c r="R25" s="144" t="s">
        <v>13</v>
      </c>
      <c r="S25" s="146"/>
      <c r="T25" s="740"/>
      <c r="U25" s="47" t="str">
        <f>O8</f>
        <v>5</v>
      </c>
      <c r="V25" s="70" t="s">
        <v>40</v>
      </c>
      <c r="W25" s="9"/>
    </row>
    <row r="26" spans="1:23" ht="18.75" customHeight="1">
      <c r="A26" s="10"/>
      <c r="B26" s="70" t="s">
        <v>6</v>
      </c>
      <c r="C26" s="47">
        <f>C8</f>
        <v>18</v>
      </c>
      <c r="D26" s="740"/>
      <c r="E26" s="143"/>
      <c r="F26" s="144" t="s">
        <v>13</v>
      </c>
      <c r="G26" s="143"/>
      <c r="H26" s="740"/>
      <c r="I26" s="47">
        <f>C5</f>
        <v>27</v>
      </c>
      <c r="J26" s="70" t="s">
        <v>3</v>
      </c>
      <c r="K26" s="145"/>
      <c r="L26" s="761">
        <f>L25+ACCUEIL!$B$7</f>
        <v>1.4722222222222301</v>
      </c>
      <c r="M26" s="142"/>
      <c r="N26" s="70" t="s">
        <v>19</v>
      </c>
      <c r="O26" s="47">
        <f>O6</f>
        <v>28</v>
      </c>
      <c r="P26" s="740"/>
      <c r="Q26" s="146"/>
      <c r="R26" s="144" t="s">
        <v>13</v>
      </c>
      <c r="S26" s="146"/>
      <c r="T26" s="740"/>
      <c r="U26" s="47">
        <f>O7</f>
        <v>0</v>
      </c>
      <c r="V26" s="70" t="s">
        <v>39</v>
      </c>
      <c r="W26" s="9"/>
    </row>
    <row r="27" spans="1:23" ht="18.75" customHeight="1">
      <c r="A27" s="10"/>
      <c r="B27" s="70" t="s">
        <v>102</v>
      </c>
      <c r="C27" s="47">
        <f>I14</f>
        <v>14</v>
      </c>
      <c r="D27" s="740"/>
      <c r="E27" s="143"/>
      <c r="F27" s="144" t="s">
        <v>13</v>
      </c>
      <c r="G27" s="143"/>
      <c r="H27" s="740"/>
      <c r="I27" s="47">
        <f>I12</f>
        <v>19</v>
      </c>
      <c r="J27" s="70" t="s">
        <v>88</v>
      </c>
      <c r="K27" s="9"/>
      <c r="L27" s="761">
        <f>L26+ACCUEIL!$B$7</f>
        <v>1.48611111111112</v>
      </c>
      <c r="M27" s="142"/>
      <c r="N27" s="70" t="s">
        <v>104</v>
      </c>
      <c r="O27" s="47" t="str">
        <f>O11</f>
        <v>9</v>
      </c>
      <c r="P27" s="740"/>
      <c r="Q27" s="146"/>
      <c r="R27" s="613" t="s">
        <v>13</v>
      </c>
      <c r="S27" s="146"/>
      <c r="T27" s="740"/>
      <c r="U27" s="47">
        <f>O13</f>
        <v>22</v>
      </c>
      <c r="V27" s="70" t="s">
        <v>106</v>
      </c>
      <c r="W27" s="9"/>
    </row>
    <row r="28" spans="1:23" ht="10.5" customHeight="1">
      <c r="A28" s="10"/>
      <c r="K28" s="9"/>
      <c r="M28" s="10"/>
      <c r="R28" s="476"/>
      <c r="W28" s="9"/>
    </row>
    <row r="29" spans="1:23" ht="15.75">
      <c r="A29" s="10"/>
      <c r="F29" s="447" t="str">
        <f>ACCUEIL!$D$8</f>
        <v>TERRAIN 3</v>
      </c>
      <c r="K29" s="9"/>
      <c r="L29" s="171" t="s">
        <v>12</v>
      </c>
      <c r="M29" s="10"/>
      <c r="R29" s="447" t="str">
        <f>ACCUEIL!$D$9</f>
        <v>TERRAIN 4</v>
      </c>
      <c r="W29" s="9"/>
    </row>
    <row r="30" spans="1:23" ht="18.75" customHeight="1">
      <c r="A30" s="10"/>
      <c r="B30" s="70" t="s">
        <v>7</v>
      </c>
      <c r="C30" s="47" t="str">
        <f>I5</f>
        <v>1</v>
      </c>
      <c r="D30" s="740"/>
      <c r="E30" s="143"/>
      <c r="F30" s="611" t="s">
        <v>13</v>
      </c>
      <c r="G30" s="143"/>
      <c r="H30" s="740"/>
      <c r="I30" s="47">
        <f>I6</f>
        <v>10</v>
      </c>
      <c r="J30" s="70" t="s">
        <v>8</v>
      </c>
      <c r="K30" s="9"/>
      <c r="L30" s="766">
        <f>ACCUEIL!$B$6</f>
        <v>1.375</v>
      </c>
      <c r="M30" s="10"/>
      <c r="N30" s="70" t="s">
        <v>58</v>
      </c>
      <c r="O30" s="47">
        <f>C11</f>
        <v>30</v>
      </c>
      <c r="P30" s="740"/>
      <c r="Q30" s="146"/>
      <c r="R30" s="144" t="s">
        <v>13</v>
      </c>
      <c r="S30" s="146"/>
      <c r="T30" s="740"/>
      <c r="U30" s="47">
        <f>C12</f>
        <v>0</v>
      </c>
      <c r="V30" s="70" t="s">
        <v>59</v>
      </c>
      <c r="W30" s="9"/>
    </row>
    <row r="31" spans="1:23" ht="18.75" customHeight="1">
      <c r="A31" s="10"/>
      <c r="B31" s="70" t="s">
        <v>10</v>
      </c>
      <c r="C31" s="47">
        <f>I8</f>
        <v>15</v>
      </c>
      <c r="D31" s="740"/>
      <c r="E31" s="143"/>
      <c r="F31" s="144" t="s">
        <v>13</v>
      </c>
      <c r="G31" s="143"/>
      <c r="H31" s="740"/>
      <c r="I31" s="47">
        <f>I7</f>
        <v>29</v>
      </c>
      <c r="J31" s="70" t="s">
        <v>9</v>
      </c>
      <c r="K31" s="9"/>
      <c r="L31" s="761">
        <f>L30+ACCUEIL!$B$7</f>
        <v>1.3888888888888899</v>
      </c>
      <c r="M31" s="10"/>
      <c r="N31" s="70" t="s">
        <v>70</v>
      </c>
      <c r="O31" s="47">
        <f>C13</f>
        <v>8</v>
      </c>
      <c r="P31" s="740"/>
      <c r="Q31" s="146"/>
      <c r="R31" s="144" t="s">
        <v>13</v>
      </c>
      <c r="S31" s="146"/>
      <c r="T31" s="740"/>
      <c r="U31" s="47" t="str">
        <f>C14</f>
        <v>2</v>
      </c>
      <c r="V31" s="70" t="s">
        <v>83</v>
      </c>
      <c r="W31" s="9"/>
    </row>
    <row r="32" spans="1:23" ht="18.75" customHeight="1">
      <c r="A32" s="10"/>
      <c r="B32" s="70" t="s">
        <v>89</v>
      </c>
      <c r="C32" s="47" t="str">
        <f>I13</f>
        <v>6</v>
      </c>
      <c r="D32" s="740"/>
      <c r="E32" s="143"/>
      <c r="F32" s="144" t="s">
        <v>13</v>
      </c>
      <c r="G32" s="143"/>
      <c r="H32" s="740"/>
      <c r="I32" s="47">
        <f>I14</f>
        <v>14</v>
      </c>
      <c r="J32" s="70" t="s">
        <v>102</v>
      </c>
      <c r="K32" s="9"/>
      <c r="L32" s="761">
        <f>L31+ACCUEIL!$B$7</f>
        <v>1.4027777777777799</v>
      </c>
      <c r="M32" s="10"/>
      <c r="N32" s="70" t="s">
        <v>106</v>
      </c>
      <c r="O32" s="47">
        <f>O13</f>
        <v>22</v>
      </c>
      <c r="P32" s="740"/>
      <c r="Q32" s="146"/>
      <c r="R32" s="144" t="s">
        <v>13</v>
      </c>
      <c r="S32" s="146"/>
      <c r="T32" s="740"/>
      <c r="U32" s="47">
        <f>O14</f>
        <v>23</v>
      </c>
      <c r="V32" s="70" t="s">
        <v>107</v>
      </c>
      <c r="W32" s="9"/>
    </row>
    <row r="33" spans="1:23" ht="18.75" customHeight="1">
      <c r="A33" s="10"/>
      <c r="B33" s="70" t="s">
        <v>9</v>
      </c>
      <c r="C33" s="47">
        <f>I7</f>
        <v>29</v>
      </c>
      <c r="D33" s="740"/>
      <c r="E33" s="143"/>
      <c r="F33" s="144" t="s">
        <v>13</v>
      </c>
      <c r="G33" s="143"/>
      <c r="H33" s="740"/>
      <c r="I33" s="47" t="str">
        <f>I5</f>
        <v>1</v>
      </c>
      <c r="J33" s="70" t="s">
        <v>7</v>
      </c>
      <c r="K33" s="9"/>
      <c r="L33" s="761">
        <f>L32+ACCUEIL!$B$7</f>
        <v>1.4166666666666701</v>
      </c>
      <c r="M33" s="10"/>
      <c r="N33" s="70" t="s">
        <v>83</v>
      </c>
      <c r="O33" s="47" t="str">
        <f>C14</f>
        <v>2</v>
      </c>
      <c r="P33" s="740"/>
      <c r="Q33" s="146"/>
      <c r="R33" s="144" t="s">
        <v>13</v>
      </c>
      <c r="S33" s="146"/>
      <c r="T33" s="740"/>
      <c r="U33" s="47">
        <f>C11</f>
        <v>30</v>
      </c>
      <c r="V33" s="70" t="s">
        <v>58</v>
      </c>
      <c r="W33" s="9"/>
    </row>
    <row r="34" spans="1:23" ht="18.75" customHeight="1">
      <c r="A34" s="10"/>
      <c r="B34" s="70" t="s">
        <v>10</v>
      </c>
      <c r="C34" s="47">
        <f>I8</f>
        <v>15</v>
      </c>
      <c r="D34" s="740"/>
      <c r="E34" s="143"/>
      <c r="F34" s="144" t="s">
        <v>13</v>
      </c>
      <c r="G34" s="143"/>
      <c r="H34" s="740"/>
      <c r="I34" s="47">
        <f>I6</f>
        <v>10</v>
      </c>
      <c r="J34" s="70" t="s">
        <v>8</v>
      </c>
      <c r="K34" s="9"/>
      <c r="L34" s="761">
        <f>L33+ACCUEIL!$B$7</f>
        <v>1.43055555555556</v>
      </c>
      <c r="M34" s="10"/>
      <c r="N34" s="70" t="s">
        <v>59</v>
      </c>
      <c r="O34" s="47">
        <f>C12</f>
        <v>0</v>
      </c>
      <c r="P34" s="740"/>
      <c r="Q34" s="146"/>
      <c r="R34" s="144" t="s">
        <v>13</v>
      </c>
      <c r="S34" s="146"/>
      <c r="T34" s="740"/>
      <c r="U34" s="47">
        <f>C13</f>
        <v>8</v>
      </c>
      <c r="V34" s="70" t="s">
        <v>70</v>
      </c>
      <c r="W34" s="9"/>
    </row>
    <row r="35" spans="1:23" ht="18.75" customHeight="1">
      <c r="A35" s="10"/>
      <c r="B35" s="70" t="s">
        <v>87</v>
      </c>
      <c r="C35" s="47">
        <f>I11</f>
        <v>17</v>
      </c>
      <c r="D35" s="740"/>
      <c r="E35" s="143"/>
      <c r="F35" s="144" t="s">
        <v>13</v>
      </c>
      <c r="G35" s="143"/>
      <c r="H35" s="740"/>
      <c r="I35" s="47">
        <f>I14</f>
        <v>14</v>
      </c>
      <c r="J35" s="70" t="s">
        <v>102</v>
      </c>
      <c r="K35" s="9"/>
      <c r="L35" s="761">
        <f>L34+ACCUEIL!$B$7</f>
        <v>1.44444444444445</v>
      </c>
      <c r="M35" s="10"/>
      <c r="N35" s="70" t="s">
        <v>107</v>
      </c>
      <c r="O35" s="47">
        <f>O14</f>
        <v>23</v>
      </c>
      <c r="P35" s="740"/>
      <c r="Q35" s="146"/>
      <c r="R35" s="144" t="s">
        <v>13</v>
      </c>
      <c r="S35" s="146"/>
      <c r="T35" s="740"/>
      <c r="U35" s="47" t="str">
        <f>O11</f>
        <v>9</v>
      </c>
      <c r="V35" s="70" t="s">
        <v>104</v>
      </c>
      <c r="W35" s="9"/>
    </row>
    <row r="36" spans="1:23" ht="18.75" customHeight="1">
      <c r="A36" s="10"/>
      <c r="B36" s="70" t="s">
        <v>8</v>
      </c>
      <c r="C36" s="47">
        <f>I6</f>
        <v>10</v>
      </c>
      <c r="D36" s="740"/>
      <c r="E36" s="143"/>
      <c r="F36" s="144" t="s">
        <v>13</v>
      </c>
      <c r="G36" s="143"/>
      <c r="H36" s="740"/>
      <c r="I36" s="47">
        <f>I7</f>
        <v>29</v>
      </c>
      <c r="J36" s="70" t="s">
        <v>9</v>
      </c>
      <c r="K36" s="9"/>
      <c r="L36" s="761">
        <f>L35+ACCUEIL!$B$7</f>
        <v>1.4583333333333399</v>
      </c>
      <c r="M36" s="10"/>
      <c r="N36" s="70" t="s">
        <v>58</v>
      </c>
      <c r="O36" s="47">
        <f>C11</f>
        <v>30</v>
      </c>
      <c r="P36" s="740"/>
      <c r="Q36" s="146"/>
      <c r="R36" s="144" t="s">
        <v>13</v>
      </c>
      <c r="S36" s="146"/>
      <c r="T36" s="740"/>
      <c r="U36" s="47">
        <f>C13</f>
        <v>8</v>
      </c>
      <c r="V36" s="70" t="s">
        <v>70</v>
      </c>
      <c r="W36" s="9"/>
    </row>
    <row r="37" spans="1:23" ht="18.75" customHeight="1">
      <c r="A37" s="10"/>
      <c r="B37" s="70" t="s">
        <v>7</v>
      </c>
      <c r="C37" s="47" t="str">
        <f>I5</f>
        <v>1</v>
      </c>
      <c r="D37" s="740"/>
      <c r="E37" s="143"/>
      <c r="F37" s="144" t="s">
        <v>13</v>
      </c>
      <c r="G37" s="143"/>
      <c r="H37" s="740"/>
      <c r="I37" s="47">
        <f>I8</f>
        <v>15</v>
      </c>
      <c r="J37" s="70" t="s">
        <v>10</v>
      </c>
      <c r="K37" s="9"/>
      <c r="L37" s="761">
        <f>L36+ACCUEIL!$B$7</f>
        <v>1.4722222222222301</v>
      </c>
      <c r="M37" s="10"/>
      <c r="N37" s="70" t="s">
        <v>59</v>
      </c>
      <c r="O37" s="47">
        <f>C12</f>
        <v>0</v>
      </c>
      <c r="P37" s="740"/>
      <c r="Q37" s="146"/>
      <c r="R37" s="144" t="s">
        <v>13</v>
      </c>
      <c r="S37" s="146"/>
      <c r="T37" s="740"/>
      <c r="U37" s="47" t="str">
        <f>C14</f>
        <v>2</v>
      </c>
      <c r="V37" s="70" t="s">
        <v>83</v>
      </c>
      <c r="W37" s="9"/>
    </row>
    <row r="38" spans="1:23" ht="18.75" customHeight="1">
      <c r="A38" s="10"/>
      <c r="B38" s="70" t="s">
        <v>87</v>
      </c>
      <c r="C38" s="47">
        <f>I11</f>
        <v>17</v>
      </c>
      <c r="D38" s="740"/>
      <c r="E38" s="143"/>
      <c r="F38" s="144" t="s">
        <v>13</v>
      </c>
      <c r="G38" s="143"/>
      <c r="H38" s="740"/>
      <c r="I38" s="47" t="str">
        <f>I13</f>
        <v>6</v>
      </c>
      <c r="J38" s="70" t="s">
        <v>89</v>
      </c>
      <c r="K38" s="9"/>
      <c r="L38" s="761">
        <f>L37+ACCUEIL!$B$7</f>
        <v>1.48611111111112</v>
      </c>
      <c r="M38" s="10"/>
      <c r="N38" s="70" t="s">
        <v>105</v>
      </c>
      <c r="O38" s="47">
        <f>O12</f>
        <v>3</v>
      </c>
      <c r="P38" s="740"/>
      <c r="Q38" s="146"/>
      <c r="R38" s="144" t="s">
        <v>13</v>
      </c>
      <c r="S38" s="146"/>
      <c r="T38" s="740"/>
      <c r="U38" s="47">
        <f>O14</f>
        <v>23</v>
      </c>
      <c r="V38" s="70" t="s">
        <v>107</v>
      </c>
      <c r="W38" s="9"/>
    </row>
    <row r="39" spans="1:23">
      <c r="A39" s="120"/>
      <c r="B39" s="148"/>
      <c r="C39" s="19"/>
      <c r="D39" s="19"/>
      <c r="E39" s="19"/>
      <c r="F39" s="19"/>
      <c r="G39" s="19"/>
      <c r="H39" s="19"/>
      <c r="I39" s="19"/>
      <c r="J39" s="148"/>
      <c r="K39" s="22"/>
      <c r="M39" s="120"/>
      <c r="N39" s="148"/>
      <c r="O39" s="19"/>
      <c r="P39" s="19"/>
      <c r="Q39" s="19"/>
      <c r="R39" s="19"/>
      <c r="S39" s="19"/>
      <c r="T39" s="19"/>
      <c r="U39" s="19"/>
      <c r="V39" s="148"/>
      <c r="W39" s="22"/>
    </row>
    <row r="40" spans="1:23" ht="10.5" customHeight="1"/>
    <row r="41" spans="1:23" ht="10.5" customHeight="1"/>
    <row r="42" spans="1:23">
      <c r="A42" s="123"/>
      <c r="B42" s="180"/>
      <c r="C42" s="3"/>
      <c r="D42" s="140"/>
      <c r="E42" s="140"/>
      <c r="F42" s="140"/>
      <c r="G42" s="140"/>
      <c r="H42" s="140"/>
      <c r="I42" s="3"/>
      <c r="J42" s="180"/>
      <c r="K42" s="3"/>
      <c r="L42" s="45"/>
      <c r="M42" s="264"/>
      <c r="N42" s="180"/>
      <c r="O42" s="3"/>
      <c r="P42" s="140"/>
      <c r="Q42" s="140"/>
      <c r="R42" s="140"/>
      <c r="S42" s="140"/>
      <c r="T42" s="140"/>
      <c r="U42" s="3"/>
      <c r="V42" s="181"/>
      <c r="W42" s="4"/>
    </row>
    <row r="43" spans="1:23" ht="34.5">
      <c r="A43" s="10"/>
      <c r="B43" s="135"/>
      <c r="C43" s="157" t="str">
        <f>C4</f>
        <v>POULE 1</v>
      </c>
      <c r="D43" s="417" t="s">
        <v>0</v>
      </c>
      <c r="E43" s="418" t="s">
        <v>1</v>
      </c>
      <c r="F43" s="156"/>
      <c r="G43" s="156"/>
      <c r="H43" s="68"/>
      <c r="I43" s="157" t="str">
        <f>I4</f>
        <v>POULE 2</v>
      </c>
      <c r="J43" s="417" t="s">
        <v>0</v>
      </c>
      <c r="K43" s="418" t="s">
        <v>1</v>
      </c>
      <c r="L43" s="159"/>
      <c r="N43" s="135"/>
      <c r="O43" s="157" t="str">
        <f>O4</f>
        <v>POULE 3</v>
      </c>
      <c r="P43" s="417" t="s">
        <v>0</v>
      </c>
      <c r="Q43" s="418" t="s">
        <v>1</v>
      </c>
      <c r="R43" s="156"/>
      <c r="S43" s="118"/>
      <c r="T43" s="39"/>
      <c r="U43" s="283"/>
      <c r="W43" s="9"/>
    </row>
    <row r="44" spans="1:23" ht="15" customHeight="1">
      <c r="A44" s="10"/>
      <c r="B44" s="70">
        <v>1</v>
      </c>
      <c r="C44" s="711"/>
      <c r="D44" s="637"/>
      <c r="E44" s="545"/>
      <c r="F44" s="156"/>
      <c r="G44" s="156"/>
      <c r="H44" s="130">
        <v>1</v>
      </c>
      <c r="I44" s="711"/>
      <c r="J44" s="637"/>
      <c r="K44" s="545"/>
      <c r="L44" s="159"/>
      <c r="N44" s="70">
        <v>1</v>
      </c>
      <c r="O44" s="711"/>
      <c r="P44" s="637"/>
      <c r="Q44" s="545"/>
      <c r="R44" s="156"/>
      <c r="S44" s="118"/>
      <c r="T44" s="72"/>
      <c r="U44" s="283"/>
      <c r="W44" s="9"/>
    </row>
    <row r="45" spans="1:23" ht="15" customHeight="1">
      <c r="A45" s="10"/>
      <c r="B45" s="70">
        <v>2</v>
      </c>
      <c r="C45" s="711"/>
      <c r="D45" s="637"/>
      <c r="E45" s="545"/>
      <c r="F45" s="156"/>
      <c r="G45" s="156"/>
      <c r="H45" s="130">
        <v>2</v>
      </c>
      <c r="I45" s="711"/>
      <c r="J45" s="637"/>
      <c r="K45" s="545"/>
      <c r="L45" s="159"/>
      <c r="N45" s="70">
        <v>2</v>
      </c>
      <c r="O45" s="711"/>
      <c r="P45" s="637"/>
      <c r="Q45" s="545"/>
      <c r="R45" s="156"/>
      <c r="S45" s="156"/>
      <c r="W45" s="9"/>
    </row>
    <row r="46" spans="1:23" ht="15" customHeight="1">
      <c r="A46" s="10"/>
      <c r="B46" s="70">
        <v>3</v>
      </c>
      <c r="C46" s="711"/>
      <c r="D46" s="637"/>
      <c r="E46" s="545"/>
      <c r="F46" s="156"/>
      <c r="G46" s="156"/>
      <c r="H46" s="130">
        <v>3</v>
      </c>
      <c r="I46" s="711"/>
      <c r="J46" s="637"/>
      <c r="K46" s="545"/>
      <c r="L46" s="159"/>
      <c r="N46" s="70">
        <v>3</v>
      </c>
      <c r="O46" s="711"/>
      <c r="P46" s="637"/>
      <c r="Q46" s="545"/>
      <c r="R46" s="156"/>
      <c r="S46" s="156"/>
      <c r="W46" s="9"/>
    </row>
    <row r="47" spans="1:23" ht="15" customHeight="1">
      <c r="A47" s="10"/>
      <c r="B47" s="70">
        <v>4</v>
      </c>
      <c r="C47" s="711"/>
      <c r="D47" s="637"/>
      <c r="E47" s="545"/>
      <c r="F47" s="156"/>
      <c r="G47" s="156"/>
      <c r="H47" s="130">
        <v>4</v>
      </c>
      <c r="I47" s="711"/>
      <c r="J47" s="637"/>
      <c r="K47" s="545"/>
      <c r="L47" s="159"/>
      <c r="N47" s="70">
        <v>4</v>
      </c>
      <c r="O47" s="711"/>
      <c r="P47" s="637"/>
      <c r="Q47" s="545"/>
      <c r="R47" s="156"/>
      <c r="S47" s="156"/>
      <c r="W47" s="9"/>
    </row>
    <row r="48" spans="1:23" ht="10.5" customHeight="1">
      <c r="A48" s="10"/>
      <c r="B48" s="37"/>
      <c r="C48" s="93"/>
      <c r="D48" s="118"/>
      <c r="E48" s="165"/>
      <c r="F48" s="156"/>
      <c r="G48" s="156"/>
      <c r="H48" s="118"/>
      <c r="I48" s="93"/>
      <c r="J48" s="37"/>
      <c r="K48" s="166"/>
      <c r="L48" s="159"/>
      <c r="N48" s="37"/>
      <c r="O48" s="93"/>
      <c r="P48" s="118"/>
      <c r="Q48" s="165"/>
      <c r="R48" s="156"/>
      <c r="S48" s="156"/>
      <c r="W48" s="9"/>
    </row>
    <row r="49" spans="1:23" ht="10.5" customHeight="1">
      <c r="A49" s="10"/>
      <c r="B49" s="249"/>
      <c r="D49" s="156"/>
      <c r="E49" s="351"/>
      <c r="F49" s="156"/>
      <c r="G49" s="156"/>
      <c r="H49" s="156"/>
      <c r="J49" s="249"/>
      <c r="K49" s="170"/>
      <c r="L49" s="24"/>
      <c r="M49" s="136"/>
      <c r="N49" s="249"/>
      <c r="P49" s="156"/>
      <c r="Q49" s="351"/>
      <c r="R49" s="156"/>
      <c r="S49" s="156"/>
      <c r="W49" s="9"/>
    </row>
    <row r="50" spans="1:23" ht="34.5">
      <c r="A50" s="10"/>
      <c r="B50" s="135"/>
      <c r="C50" s="157" t="str">
        <f>C10</f>
        <v>POULE 4</v>
      </c>
      <c r="D50" s="417" t="s">
        <v>0</v>
      </c>
      <c r="E50" s="418" t="s">
        <v>1</v>
      </c>
      <c r="F50" s="156"/>
      <c r="G50" s="156"/>
      <c r="H50" s="68"/>
      <c r="I50" s="157" t="str">
        <f>I10</f>
        <v>POULE 5</v>
      </c>
      <c r="J50" s="417" t="s">
        <v>0</v>
      </c>
      <c r="K50" s="418" t="s">
        <v>1</v>
      </c>
      <c r="L50" s="159"/>
      <c r="N50" s="135"/>
      <c r="O50" s="157" t="str">
        <f>O10</f>
        <v>POULE 6</v>
      </c>
      <c r="P50" s="417" t="s">
        <v>0</v>
      </c>
      <c r="Q50" s="418" t="s">
        <v>1</v>
      </c>
      <c r="R50" s="156"/>
      <c r="S50" s="156"/>
      <c r="W50" s="9"/>
    </row>
    <row r="51" spans="1:23" ht="15" customHeight="1">
      <c r="A51" s="10"/>
      <c r="B51" s="70">
        <v>1</v>
      </c>
      <c r="C51" s="711"/>
      <c r="D51" s="637"/>
      <c r="E51" s="545"/>
      <c r="F51" s="156"/>
      <c r="G51" s="156"/>
      <c r="H51" s="130">
        <v>1</v>
      </c>
      <c r="I51" s="711"/>
      <c r="J51" s="637"/>
      <c r="K51" s="545"/>
      <c r="L51" s="159"/>
      <c r="N51" s="70">
        <v>1</v>
      </c>
      <c r="O51" s="711"/>
      <c r="P51" s="637"/>
      <c r="Q51" s="545"/>
      <c r="R51" s="156"/>
      <c r="S51" s="156"/>
      <c r="W51" s="9"/>
    </row>
    <row r="52" spans="1:23" ht="15" customHeight="1">
      <c r="A52" s="10"/>
      <c r="B52" s="70">
        <v>2</v>
      </c>
      <c r="C52" s="711"/>
      <c r="D52" s="637"/>
      <c r="E52" s="545"/>
      <c r="F52" s="156"/>
      <c r="G52" s="156"/>
      <c r="H52" s="130">
        <v>2</v>
      </c>
      <c r="I52" s="711"/>
      <c r="J52" s="637"/>
      <c r="K52" s="545"/>
      <c r="L52" s="159"/>
      <c r="N52" s="70">
        <v>2</v>
      </c>
      <c r="O52" s="711"/>
      <c r="P52" s="637"/>
      <c r="Q52" s="545"/>
      <c r="R52" s="156"/>
      <c r="S52" s="156"/>
      <c r="W52" s="9"/>
    </row>
    <row r="53" spans="1:23" ht="15" customHeight="1">
      <c r="A53" s="10"/>
      <c r="B53" s="70">
        <v>3</v>
      </c>
      <c r="C53" s="711"/>
      <c r="D53" s="637"/>
      <c r="E53" s="545"/>
      <c r="F53" s="156"/>
      <c r="G53" s="156"/>
      <c r="H53" s="130">
        <v>3</v>
      </c>
      <c r="I53" s="711"/>
      <c r="J53" s="637"/>
      <c r="K53" s="545"/>
      <c r="L53" s="159"/>
      <c r="N53" s="70">
        <v>3</v>
      </c>
      <c r="O53" s="711"/>
      <c r="P53" s="637"/>
      <c r="Q53" s="545"/>
      <c r="R53" s="156"/>
      <c r="S53" s="156"/>
      <c r="W53" s="9"/>
    </row>
    <row r="54" spans="1:23" ht="15" customHeight="1">
      <c r="A54" s="10"/>
      <c r="B54" s="70">
        <v>4</v>
      </c>
      <c r="C54" s="711"/>
      <c r="D54" s="637"/>
      <c r="E54" s="545"/>
      <c r="F54" s="156"/>
      <c r="G54" s="156"/>
      <c r="H54" s="130">
        <v>4</v>
      </c>
      <c r="I54" s="711"/>
      <c r="J54" s="637"/>
      <c r="K54" s="545"/>
      <c r="L54" s="159"/>
      <c r="N54" s="70">
        <v>4</v>
      </c>
      <c r="O54" s="711"/>
      <c r="P54" s="637"/>
      <c r="Q54" s="545"/>
      <c r="R54" s="156"/>
      <c r="S54" s="156"/>
      <c r="T54" s="118"/>
      <c r="U54" s="93"/>
      <c r="W54" s="9"/>
    </row>
    <row r="55" spans="1:23">
      <c r="A55" s="10"/>
      <c r="B55" s="37"/>
      <c r="C55" s="93"/>
      <c r="D55" s="118"/>
      <c r="E55" s="165"/>
      <c r="F55" s="118"/>
      <c r="G55" s="118"/>
      <c r="H55" s="118"/>
      <c r="I55" s="93"/>
      <c r="J55" s="37"/>
      <c r="K55" s="440"/>
      <c r="L55" s="76"/>
      <c r="M55" s="93"/>
      <c r="N55" s="37"/>
      <c r="O55" s="93"/>
      <c r="P55" s="118"/>
      <c r="Q55" s="165"/>
      <c r="R55" s="118"/>
      <c r="S55" s="118"/>
      <c r="T55" s="118"/>
      <c r="U55" s="93"/>
      <c r="V55" s="76"/>
      <c r="W55" s="9"/>
    </row>
    <row r="56" spans="1:23">
      <c r="A56" s="93"/>
      <c r="B56" s="37"/>
      <c r="C56" s="76" t="s">
        <v>167</v>
      </c>
      <c r="D56" s="118"/>
      <c r="E56" s="118"/>
      <c r="F56" s="118"/>
      <c r="G56" s="118"/>
      <c r="H56" s="118"/>
      <c r="I56" s="76" t="s">
        <v>168</v>
      </c>
      <c r="J56" s="37"/>
      <c r="K56" s="93"/>
      <c r="L56" s="94"/>
      <c r="M56" s="438"/>
      <c r="N56" s="37"/>
      <c r="O56" s="93" t="s">
        <v>124</v>
      </c>
      <c r="P56" s="118"/>
      <c r="Q56" s="118"/>
      <c r="R56" s="118"/>
      <c r="S56" s="118"/>
      <c r="T56" s="118"/>
      <c r="U56" s="93"/>
      <c r="V56" s="76"/>
      <c r="W56" s="93"/>
    </row>
    <row r="57" spans="1:23">
      <c r="A57" s="93"/>
      <c r="B57" s="684" t="s">
        <v>20</v>
      </c>
      <c r="C57" s="683" t="s">
        <v>20</v>
      </c>
      <c r="D57" s="118"/>
      <c r="E57" s="93"/>
      <c r="F57" s="118"/>
      <c r="G57" s="118"/>
      <c r="H57" s="684" t="s">
        <v>22</v>
      </c>
      <c r="I57" s="683" t="s">
        <v>202</v>
      </c>
      <c r="J57" s="37"/>
      <c r="K57" s="118"/>
      <c r="L57" s="270"/>
      <c r="M57" s="113"/>
      <c r="N57" s="682" t="s">
        <v>24</v>
      </c>
      <c r="O57" s="683" t="s">
        <v>194</v>
      </c>
      <c r="P57" s="93"/>
      <c r="Q57" s="93"/>
      <c r="R57" s="118"/>
      <c r="S57" s="118"/>
      <c r="T57" s="118"/>
      <c r="U57" s="93"/>
      <c r="V57" s="76"/>
      <c r="W57" s="93"/>
    </row>
    <row r="58" spans="1:23">
      <c r="A58" s="93"/>
      <c r="B58" s="102" t="s">
        <v>21</v>
      </c>
      <c r="C58" s="35" t="s">
        <v>21</v>
      </c>
      <c r="D58" s="472"/>
      <c r="E58" s="473"/>
      <c r="F58" s="118"/>
      <c r="G58" s="118"/>
      <c r="H58" s="102" t="s">
        <v>23</v>
      </c>
      <c r="I58" s="35" t="s">
        <v>203</v>
      </c>
      <c r="J58" s="472"/>
      <c r="K58" s="473"/>
      <c r="L58" s="113"/>
      <c r="M58" s="113"/>
      <c r="N58" s="162" t="s">
        <v>25</v>
      </c>
      <c r="O58" s="35" t="s">
        <v>195</v>
      </c>
      <c r="P58" s="472"/>
      <c r="Q58" s="473"/>
      <c r="R58" s="93"/>
      <c r="S58" s="118"/>
      <c r="T58" s="37"/>
      <c r="U58" s="138"/>
      <c r="V58" s="472"/>
      <c r="W58" s="473"/>
    </row>
    <row r="59" spans="1:23">
      <c r="A59" s="93"/>
      <c r="B59" s="102" t="s">
        <v>60</v>
      </c>
      <c r="C59" s="35" t="s">
        <v>60</v>
      </c>
      <c r="D59" s="176"/>
      <c r="E59" s="177"/>
      <c r="F59" s="118"/>
      <c r="G59" s="118"/>
      <c r="H59" s="102" t="s">
        <v>29</v>
      </c>
      <c r="I59" s="35" t="s">
        <v>204</v>
      </c>
      <c r="J59" s="176"/>
      <c r="K59" s="177"/>
      <c r="L59" s="113"/>
      <c r="M59" s="113"/>
      <c r="N59" s="162" t="s">
        <v>61</v>
      </c>
      <c r="O59" s="35" t="s">
        <v>196</v>
      </c>
      <c r="P59" s="176"/>
      <c r="Q59" s="177"/>
      <c r="R59" s="93"/>
      <c r="S59" s="118"/>
      <c r="T59" s="37"/>
      <c r="U59" s="12"/>
      <c r="V59" s="176"/>
      <c r="W59" s="177"/>
    </row>
    <row r="60" spans="1:23">
      <c r="A60" s="93"/>
      <c r="B60" s="102" t="s">
        <v>80</v>
      </c>
      <c r="C60" s="35" t="s">
        <v>80</v>
      </c>
      <c r="D60" s="176"/>
      <c r="E60" s="177"/>
      <c r="F60" s="118"/>
      <c r="G60" s="118"/>
      <c r="H60" s="102" t="s">
        <v>30</v>
      </c>
      <c r="I60" s="35" t="s">
        <v>205</v>
      </c>
      <c r="J60" s="176"/>
      <c r="K60" s="177"/>
      <c r="L60" s="113"/>
      <c r="M60" s="113"/>
      <c r="N60" s="162" t="s">
        <v>85</v>
      </c>
      <c r="O60" s="35" t="s">
        <v>197</v>
      </c>
      <c r="P60" s="176"/>
      <c r="Q60" s="177"/>
      <c r="R60" s="93"/>
      <c r="S60" s="118"/>
      <c r="T60" s="37"/>
      <c r="U60" s="12"/>
      <c r="V60" s="176"/>
      <c r="W60" s="177"/>
    </row>
    <row r="61" spans="1:23">
      <c r="A61" s="93"/>
      <c r="B61" s="102" t="s">
        <v>125</v>
      </c>
      <c r="C61" s="35" t="s">
        <v>125</v>
      </c>
      <c r="D61" s="176"/>
      <c r="E61" s="177"/>
      <c r="F61" s="118"/>
      <c r="G61" s="118"/>
      <c r="H61" s="102" t="s">
        <v>127</v>
      </c>
      <c r="I61" s="35" t="s">
        <v>206</v>
      </c>
      <c r="J61" s="176"/>
      <c r="K61" s="177"/>
      <c r="L61" s="113"/>
      <c r="M61" s="113"/>
      <c r="N61" s="162" t="s">
        <v>129</v>
      </c>
      <c r="O61" s="35" t="s">
        <v>198</v>
      </c>
      <c r="P61" s="176"/>
      <c r="Q61" s="177"/>
      <c r="R61" s="93"/>
      <c r="S61" s="118"/>
      <c r="T61" s="37"/>
      <c r="U61" s="12"/>
      <c r="V61" s="176"/>
      <c r="W61" s="177"/>
    </row>
    <row r="62" spans="1:23">
      <c r="A62" s="93"/>
      <c r="B62" s="102" t="s">
        <v>126</v>
      </c>
      <c r="C62" s="35" t="s">
        <v>126</v>
      </c>
      <c r="D62" s="176"/>
      <c r="E62" s="177"/>
      <c r="F62" s="93"/>
      <c r="G62" s="93"/>
      <c r="H62" s="102" t="s">
        <v>128</v>
      </c>
      <c r="I62" s="35" t="s">
        <v>207</v>
      </c>
      <c r="J62" s="176"/>
      <c r="K62" s="177"/>
      <c r="L62" s="113"/>
      <c r="M62" s="113"/>
      <c r="N62" s="162" t="s">
        <v>130</v>
      </c>
      <c r="O62" s="35" t="s">
        <v>199</v>
      </c>
      <c r="P62" s="176"/>
      <c r="Q62" s="177"/>
      <c r="R62" s="93"/>
      <c r="S62" s="93"/>
      <c r="T62" s="37"/>
      <c r="U62" s="12"/>
      <c r="V62" s="176"/>
      <c r="W62" s="177"/>
    </row>
    <row r="63" spans="1:23">
      <c r="A63" s="93"/>
      <c r="B63" s="102" t="s">
        <v>263</v>
      </c>
      <c r="C63" s="35" t="s">
        <v>263</v>
      </c>
      <c r="D63" s="178"/>
      <c r="E63" s="179"/>
      <c r="F63" s="93"/>
      <c r="G63" s="93"/>
      <c r="H63" s="102" t="s">
        <v>265</v>
      </c>
      <c r="I63" s="35" t="s">
        <v>208</v>
      </c>
      <c r="J63" s="178"/>
      <c r="K63" s="179"/>
      <c r="L63" s="113"/>
      <c r="M63" s="113"/>
      <c r="N63" s="162" t="s">
        <v>267</v>
      </c>
      <c r="O63" s="35" t="s">
        <v>200</v>
      </c>
      <c r="P63" s="178"/>
      <c r="Q63" s="179"/>
      <c r="R63" s="93"/>
      <c r="S63" s="93"/>
      <c r="T63" s="37"/>
      <c r="U63" s="76"/>
      <c r="V63" s="178"/>
      <c r="W63" s="179"/>
    </row>
    <row r="64" spans="1:23">
      <c r="A64" s="93"/>
      <c r="B64" s="102" t="s">
        <v>264</v>
      </c>
      <c r="C64" s="35" t="s">
        <v>264</v>
      </c>
      <c r="D64" s="178"/>
      <c r="E64" s="179"/>
      <c r="F64" s="93"/>
      <c r="G64" s="93"/>
      <c r="H64" s="102" t="s">
        <v>266</v>
      </c>
      <c r="I64" s="35" t="s">
        <v>209</v>
      </c>
      <c r="J64" s="178"/>
      <c r="K64" s="179"/>
      <c r="L64" s="113"/>
      <c r="M64" s="113"/>
      <c r="N64" s="162" t="s">
        <v>268</v>
      </c>
      <c r="O64" s="35" t="s">
        <v>201</v>
      </c>
      <c r="P64" s="178"/>
      <c r="Q64" s="179"/>
      <c r="R64" s="93"/>
      <c r="S64" s="93"/>
      <c r="T64" s="37"/>
      <c r="U64" s="76"/>
      <c r="V64" s="178"/>
      <c r="W64" s="179"/>
    </row>
    <row r="65" spans="1:23">
      <c r="A65" s="93"/>
      <c r="B65" s="163"/>
      <c r="C65" s="12"/>
      <c r="D65" s="178"/>
      <c r="E65" s="179"/>
      <c r="F65" s="93"/>
      <c r="G65" s="93"/>
      <c r="H65" s="39"/>
      <c r="I65" s="12"/>
      <c r="J65" s="178"/>
      <c r="K65" s="179"/>
      <c r="L65" s="113"/>
      <c r="M65" s="113"/>
      <c r="N65" s="163"/>
      <c r="O65" s="12"/>
      <c r="P65" s="178"/>
      <c r="Q65" s="179"/>
      <c r="R65" s="93"/>
      <c r="S65" s="93"/>
      <c r="T65" s="37"/>
      <c r="U65" s="76"/>
      <c r="V65" s="178"/>
      <c r="W65" s="179"/>
    </row>
    <row r="66" spans="1:23">
      <c r="A66" s="93"/>
      <c r="B66" s="163"/>
      <c r="C66" s="12"/>
      <c r="D66" s="178"/>
      <c r="E66" s="179"/>
      <c r="F66" s="93"/>
      <c r="G66" s="93"/>
      <c r="H66" s="39"/>
      <c r="I66" s="12"/>
      <c r="J66" s="178"/>
      <c r="K66" s="179"/>
      <c r="L66" s="113"/>
      <c r="M66" s="113"/>
      <c r="N66" s="163"/>
      <c r="O66" s="12"/>
      <c r="P66" s="178"/>
      <c r="Q66" s="179"/>
      <c r="R66" s="93"/>
      <c r="S66" s="93"/>
      <c r="T66" s="37"/>
      <c r="U66" s="76"/>
      <c r="V66" s="178"/>
      <c r="W66" s="179"/>
    </row>
    <row r="67" spans="1:23">
      <c r="B67" s="37"/>
      <c r="C67" s="76"/>
      <c r="D67" s="178"/>
      <c r="E67" s="179"/>
      <c r="H67" s="37"/>
      <c r="I67" s="76"/>
      <c r="J67" s="178"/>
      <c r="L67" s="159"/>
      <c r="T67" s="37"/>
      <c r="U67" s="76"/>
      <c r="V67" s="178"/>
    </row>
    <row r="68" spans="1:23" ht="15.75">
      <c r="A68" s="123"/>
      <c r="B68" s="181"/>
      <c r="C68" s="3"/>
      <c r="D68" s="3"/>
      <c r="E68" s="3"/>
      <c r="F68" s="255" t="str">
        <f>ACCUEIL!$D$6</f>
        <v>san siro</v>
      </c>
      <c r="G68" s="3"/>
      <c r="H68" s="3"/>
      <c r="I68" s="3"/>
      <c r="J68" s="181"/>
      <c r="K68" s="4"/>
      <c r="L68" s="24"/>
      <c r="M68" s="344"/>
      <c r="N68" s="181"/>
      <c r="O68" s="3"/>
      <c r="P68" s="3"/>
      <c r="Q68" s="3"/>
      <c r="R68" s="255" t="str">
        <f>ACCUEIL!$D$7</f>
        <v>TERRAIN 2</v>
      </c>
      <c r="S68" s="3"/>
      <c r="T68" s="3"/>
      <c r="U68" s="3"/>
      <c r="V68" s="181"/>
      <c r="W68" s="4"/>
    </row>
    <row r="69" spans="1:23">
      <c r="A69" s="10"/>
      <c r="F69" s="40" t="s">
        <v>84</v>
      </c>
      <c r="K69" s="9"/>
      <c r="L69" s="206" t="s">
        <v>12</v>
      </c>
      <c r="M69" s="187"/>
      <c r="R69" s="40" t="s">
        <v>84</v>
      </c>
      <c r="W69" s="9"/>
    </row>
    <row r="70" spans="1:23" ht="18.75" customHeight="1">
      <c r="A70" s="10"/>
      <c r="B70" s="501" t="s">
        <v>24</v>
      </c>
      <c r="C70" s="777" t="str">
        <f>O57</f>
        <v>LC 1</v>
      </c>
      <c r="D70" s="740"/>
      <c r="E70" s="510"/>
      <c r="F70" s="511" t="s">
        <v>13</v>
      </c>
      <c r="G70" s="510"/>
      <c r="H70" s="740"/>
      <c r="I70" s="777" t="str">
        <f>O58</f>
        <v>LC 2</v>
      </c>
      <c r="J70" s="501" t="s">
        <v>25</v>
      </c>
      <c r="K70" s="9"/>
      <c r="L70" s="755">
        <f>ACCUEIL!$B$9</f>
        <v>1.5833333333333299</v>
      </c>
      <c r="M70" s="184"/>
      <c r="N70" s="501" t="s">
        <v>61</v>
      </c>
      <c r="O70" s="777" t="str">
        <f>O59</f>
        <v>LC 3</v>
      </c>
      <c r="P70" s="740"/>
      <c r="Q70" s="510"/>
      <c r="R70" s="511" t="s">
        <v>13</v>
      </c>
      <c r="S70" s="510"/>
      <c r="T70" s="740"/>
      <c r="U70" s="777" t="str">
        <f>O60</f>
        <v>LC 4</v>
      </c>
      <c r="V70" s="501" t="s">
        <v>85</v>
      </c>
      <c r="W70" s="9"/>
    </row>
    <row r="71" spans="1:23" ht="15" hidden="1" customHeight="1">
      <c r="A71" s="10"/>
      <c r="B71" s="501"/>
      <c r="C71" s="812" t="s">
        <v>290</v>
      </c>
      <c r="D71" s="740"/>
      <c r="E71" s="510"/>
      <c r="F71" s="511"/>
      <c r="G71" s="510"/>
      <c r="H71" s="740"/>
      <c r="I71" s="812" t="s">
        <v>290</v>
      </c>
      <c r="J71" s="501"/>
      <c r="K71" s="9"/>
      <c r="L71" s="755"/>
      <c r="M71" s="184"/>
      <c r="N71" s="501"/>
      <c r="O71" s="812" t="s">
        <v>290</v>
      </c>
      <c r="P71" s="740"/>
      <c r="Q71" s="510"/>
      <c r="R71" s="511"/>
      <c r="S71" s="510"/>
      <c r="T71" s="740"/>
      <c r="U71" s="812" t="s">
        <v>290</v>
      </c>
      <c r="V71" s="501"/>
      <c r="W71" s="9"/>
    </row>
    <row r="72" spans="1:23" ht="18.75" customHeight="1">
      <c r="A72" s="10"/>
      <c r="B72" s="501" t="s">
        <v>22</v>
      </c>
      <c r="C72" s="777" t="str">
        <f>I57</f>
        <v>EA 1</v>
      </c>
      <c r="D72" s="740"/>
      <c r="E72" s="510"/>
      <c r="F72" s="511" t="s">
        <v>13</v>
      </c>
      <c r="G72" s="510"/>
      <c r="H72" s="740"/>
      <c r="I72" s="777" t="str">
        <f>I58</f>
        <v>EA2</v>
      </c>
      <c r="J72" s="501" t="s">
        <v>23</v>
      </c>
      <c r="K72" s="9"/>
      <c r="L72" s="755">
        <f>L70+ACCUEIL!$B$10</f>
        <v>1.5972222222222201</v>
      </c>
      <c r="M72" s="184"/>
      <c r="N72" s="501" t="s">
        <v>29</v>
      </c>
      <c r="O72" s="777" t="str">
        <f>I59</f>
        <v>EA3</v>
      </c>
      <c r="P72" s="740"/>
      <c r="Q72" s="510"/>
      <c r="R72" s="511" t="s">
        <v>13</v>
      </c>
      <c r="S72" s="510"/>
      <c r="T72" s="740"/>
      <c r="U72" s="777" t="str">
        <f>I60</f>
        <v>EA4</v>
      </c>
      <c r="V72" s="501" t="s">
        <v>30</v>
      </c>
      <c r="W72" s="9"/>
    </row>
    <row r="73" spans="1:23" ht="15" hidden="1" customHeight="1">
      <c r="A73" s="10"/>
      <c r="B73" s="501"/>
      <c r="C73" s="812" t="s">
        <v>290</v>
      </c>
      <c r="D73" s="740"/>
      <c r="E73" s="510"/>
      <c r="F73" s="511"/>
      <c r="G73" s="510"/>
      <c r="H73" s="740"/>
      <c r="I73" s="812" t="s">
        <v>290</v>
      </c>
      <c r="J73" s="501"/>
      <c r="K73" s="9"/>
      <c r="L73" s="755"/>
      <c r="M73" s="184"/>
      <c r="N73" s="501"/>
      <c r="O73" s="812" t="s">
        <v>290</v>
      </c>
      <c r="P73" s="740"/>
      <c r="Q73" s="510"/>
      <c r="R73" s="511"/>
      <c r="S73" s="510"/>
      <c r="T73" s="740"/>
      <c r="U73" s="812" t="s">
        <v>290</v>
      </c>
      <c r="V73" s="501"/>
      <c r="W73" s="9"/>
    </row>
    <row r="74" spans="1:23" ht="18.75" customHeight="1">
      <c r="A74" s="10"/>
      <c r="B74" s="501" t="s">
        <v>20</v>
      </c>
      <c r="C74" s="777" t="str">
        <f>C57</f>
        <v>1A</v>
      </c>
      <c r="D74" s="740"/>
      <c r="E74" s="510"/>
      <c r="F74" s="511" t="s">
        <v>13</v>
      </c>
      <c r="G74" s="510"/>
      <c r="H74" s="740"/>
      <c r="I74" s="777" t="str">
        <f>C58</f>
        <v>1B</v>
      </c>
      <c r="J74" s="501" t="s">
        <v>21</v>
      </c>
      <c r="K74" s="9"/>
      <c r="L74" s="755">
        <f>L72+ACCUEIL!$B$10</f>
        <v>1.6111111111111101</v>
      </c>
      <c r="M74" s="184"/>
      <c r="N74" s="501" t="s">
        <v>29</v>
      </c>
      <c r="O74" s="777" t="str">
        <f>C59</f>
        <v>1C</v>
      </c>
      <c r="P74" s="740"/>
      <c r="Q74" s="510"/>
      <c r="R74" s="511" t="s">
        <v>13</v>
      </c>
      <c r="S74" s="510"/>
      <c r="T74" s="740"/>
      <c r="U74" s="777" t="str">
        <f>C60</f>
        <v>1D</v>
      </c>
      <c r="V74" s="501" t="s">
        <v>80</v>
      </c>
      <c r="W74" s="9"/>
    </row>
    <row r="75" spans="1:23" ht="15" hidden="1" customHeight="1">
      <c r="A75" s="10"/>
      <c r="B75" s="501"/>
      <c r="C75" s="812" t="s">
        <v>290</v>
      </c>
      <c r="D75" s="740"/>
      <c r="E75" s="510"/>
      <c r="F75" s="511"/>
      <c r="G75" s="510"/>
      <c r="H75" s="740"/>
      <c r="I75" s="812" t="s">
        <v>290</v>
      </c>
      <c r="J75" s="501"/>
      <c r="K75" s="9"/>
      <c r="L75" s="755"/>
      <c r="M75" s="184"/>
      <c r="N75" s="501"/>
      <c r="O75" s="812" t="s">
        <v>290</v>
      </c>
      <c r="P75" s="740"/>
      <c r="Q75" s="510"/>
      <c r="R75" s="511"/>
      <c r="S75" s="510"/>
      <c r="T75" s="740"/>
      <c r="U75" s="812" t="s">
        <v>290</v>
      </c>
      <c r="V75" s="501"/>
      <c r="W75" s="9"/>
    </row>
    <row r="76" spans="1:23" ht="12.75" customHeight="1">
      <c r="A76" s="10"/>
      <c r="B76" s="512">
        <v>14</v>
      </c>
      <c r="C76" s="778"/>
      <c r="D76" s="197"/>
      <c r="E76" s="148"/>
      <c r="F76" s="148" t="s">
        <v>137</v>
      </c>
      <c r="G76" s="148"/>
      <c r="H76" s="740"/>
      <c r="I76" s="782"/>
      <c r="J76" s="776"/>
      <c r="K76" s="9"/>
      <c r="L76" s="759"/>
      <c r="M76" s="184"/>
      <c r="N76" s="507">
        <v>15</v>
      </c>
      <c r="O76" s="781"/>
      <c r="P76" s="80"/>
      <c r="Q76" s="189"/>
      <c r="R76" s="189" t="s">
        <v>138</v>
      </c>
      <c r="S76" s="189"/>
      <c r="T76" s="80"/>
      <c r="U76" s="561"/>
      <c r="V76" s="323"/>
      <c r="W76" s="434"/>
    </row>
    <row r="77" spans="1:23" ht="18.75" customHeight="1">
      <c r="A77" s="10"/>
      <c r="B77" s="501"/>
      <c r="C77" s="779">
        <f>GL(D70,H70,C70,I70,D71,H71)</f>
        <v>0</v>
      </c>
      <c r="D77" s="740"/>
      <c r="E77" s="510"/>
      <c r="F77" s="511" t="s">
        <v>13</v>
      </c>
      <c r="G77" s="510"/>
      <c r="H77" s="740"/>
      <c r="I77" s="779">
        <f>GL(P70,T70,O70,U70,P71,T71)</f>
        <v>0</v>
      </c>
      <c r="J77" s="501"/>
      <c r="K77" s="9"/>
      <c r="L77" s="755">
        <f>L74+ACCUEIL!$B$10</f>
        <v>1.625</v>
      </c>
      <c r="M77" s="184"/>
      <c r="N77" s="501"/>
      <c r="O77" s="779">
        <f>GL(D98,H98,C98,I98,D99,H99)</f>
        <v>0</v>
      </c>
      <c r="P77" s="740"/>
      <c r="Q77" s="510"/>
      <c r="R77" s="511" t="s">
        <v>13</v>
      </c>
      <c r="S77" s="510"/>
      <c r="T77" s="740"/>
      <c r="U77" s="779">
        <f>GL(P98,T98,O98,U98,P99,T99)</f>
        <v>0</v>
      </c>
      <c r="V77" s="501"/>
      <c r="W77" s="191"/>
    </row>
    <row r="78" spans="1:23" ht="15" hidden="1" customHeight="1">
      <c r="A78" s="10"/>
      <c r="B78" s="501"/>
      <c r="C78" s="812" t="s">
        <v>290</v>
      </c>
      <c r="D78" s="740"/>
      <c r="E78" s="510"/>
      <c r="F78" s="511"/>
      <c r="G78" s="510"/>
      <c r="H78" s="740"/>
      <c r="I78" s="812" t="s">
        <v>290</v>
      </c>
      <c r="J78" s="501"/>
      <c r="K78" s="9"/>
      <c r="L78" s="755"/>
      <c r="M78" s="184"/>
      <c r="N78" s="501"/>
      <c r="O78" s="812" t="s">
        <v>290</v>
      </c>
      <c r="P78" s="740"/>
      <c r="Q78" s="510"/>
      <c r="R78" s="511"/>
      <c r="S78" s="510"/>
      <c r="T78" s="740"/>
      <c r="U78" s="812" t="s">
        <v>290</v>
      </c>
      <c r="V78" s="501"/>
      <c r="W78" s="191"/>
    </row>
    <row r="79" spans="1:23" ht="12.75" customHeight="1">
      <c r="A79" s="10"/>
      <c r="B79" s="509">
        <v>16</v>
      </c>
      <c r="C79" s="780"/>
      <c r="D79" s="197"/>
      <c r="E79" s="148"/>
      <c r="F79" s="148" t="s">
        <v>135</v>
      </c>
      <c r="G79" s="148"/>
      <c r="H79" s="197"/>
      <c r="I79" s="782"/>
      <c r="J79" s="776"/>
      <c r="K79" s="9"/>
      <c r="L79" s="171"/>
      <c r="M79" s="184"/>
      <c r="N79" s="509">
        <v>17</v>
      </c>
      <c r="O79" s="780"/>
      <c r="P79" s="80"/>
      <c r="Q79" s="189"/>
      <c r="R79" s="189" t="s">
        <v>136</v>
      </c>
      <c r="S79" s="189"/>
      <c r="T79" s="80"/>
      <c r="U79" s="782"/>
      <c r="V79" s="776"/>
      <c r="W79" s="191"/>
    </row>
    <row r="80" spans="1:23" ht="18.75" customHeight="1">
      <c r="A80" s="10"/>
      <c r="B80" s="501"/>
      <c r="C80" s="779">
        <f>GL(D72,H72,C72,I72,D73,H73)</f>
        <v>0</v>
      </c>
      <c r="D80" s="740"/>
      <c r="E80" s="510"/>
      <c r="F80" s="511" t="s">
        <v>13</v>
      </c>
      <c r="G80" s="510"/>
      <c r="H80" s="740"/>
      <c r="I80" s="779">
        <f>GL(P72,T72,O72,U72,P73,T73)</f>
        <v>0</v>
      </c>
      <c r="J80" s="501"/>
      <c r="K80" s="9"/>
      <c r="L80" s="755">
        <f>L77+ACCUEIL!$B$10</f>
        <v>1.6388888888888899</v>
      </c>
      <c r="M80" s="184"/>
      <c r="N80" s="501"/>
      <c r="O80" s="779">
        <f>GL(D100,H100,C100,I100,D101,H101)</f>
        <v>0</v>
      </c>
      <c r="P80" s="740"/>
      <c r="Q80" s="510"/>
      <c r="R80" s="511" t="s">
        <v>13</v>
      </c>
      <c r="S80" s="510"/>
      <c r="T80" s="740"/>
      <c r="U80" s="779">
        <f>GL(P100,T100,O100,U100,P101,T101)</f>
        <v>0</v>
      </c>
      <c r="V80" s="501"/>
      <c r="W80" s="191"/>
    </row>
    <row r="81" spans="1:23" ht="15" hidden="1" customHeight="1">
      <c r="A81" s="10"/>
      <c r="B81" s="501"/>
      <c r="C81" s="812" t="s">
        <v>290</v>
      </c>
      <c r="D81" s="740"/>
      <c r="E81" s="510"/>
      <c r="F81" s="511"/>
      <c r="G81" s="510"/>
      <c r="H81" s="740"/>
      <c r="I81" s="812" t="s">
        <v>290</v>
      </c>
      <c r="J81" s="501"/>
      <c r="K81" s="9"/>
      <c r="L81" s="755"/>
      <c r="M81" s="184"/>
      <c r="N81" s="501"/>
      <c r="O81" s="812" t="s">
        <v>290</v>
      </c>
      <c r="P81" s="740"/>
      <c r="Q81" s="510"/>
      <c r="R81" s="511"/>
      <c r="S81" s="510"/>
      <c r="T81" s="740"/>
      <c r="U81" s="812" t="s">
        <v>290</v>
      </c>
      <c r="V81" s="501"/>
      <c r="W81" s="191"/>
    </row>
    <row r="82" spans="1:23" ht="12.75" customHeight="1">
      <c r="A82" s="10"/>
      <c r="B82" s="509">
        <v>18</v>
      </c>
      <c r="C82" s="780"/>
      <c r="D82" s="197"/>
      <c r="E82" s="148"/>
      <c r="F82" s="148" t="s">
        <v>134</v>
      </c>
      <c r="G82" s="148"/>
      <c r="H82" s="197"/>
      <c r="I82" s="782"/>
      <c r="J82" s="776"/>
      <c r="K82" s="9"/>
      <c r="L82" s="171"/>
      <c r="M82" s="184"/>
      <c r="N82" s="70">
        <v>19</v>
      </c>
      <c r="O82" s="242"/>
      <c r="P82" s="80"/>
      <c r="Q82" s="189"/>
      <c r="R82" s="189" t="s">
        <v>133</v>
      </c>
      <c r="S82" s="189"/>
      <c r="T82" s="80"/>
      <c r="U82" s="117"/>
      <c r="V82" s="173"/>
      <c r="W82" s="9"/>
    </row>
    <row r="83" spans="1:23" ht="18.75" customHeight="1">
      <c r="A83" s="10"/>
      <c r="B83" s="501"/>
      <c r="C83" s="779">
        <f>GL(D74,H74,C74,I74,D75,H75)</f>
        <v>0</v>
      </c>
      <c r="D83" s="740"/>
      <c r="E83" s="510"/>
      <c r="F83" s="511" t="s">
        <v>13</v>
      </c>
      <c r="G83" s="510"/>
      <c r="H83" s="740"/>
      <c r="I83" s="779">
        <f>GL(P74,T74,O74,U74,P75,T75)</f>
        <v>0</v>
      </c>
      <c r="J83" s="501"/>
      <c r="K83" s="9"/>
      <c r="L83" s="755">
        <f>L80+ACCUEIL!$B$10</f>
        <v>1.6527777777777799</v>
      </c>
      <c r="M83" s="184"/>
      <c r="N83" s="501"/>
      <c r="O83" s="779">
        <f>GL(D102,H102,C102,I102,D103,H103)</f>
        <v>0</v>
      </c>
      <c r="P83" s="740"/>
      <c r="Q83" s="510"/>
      <c r="R83" s="511" t="s">
        <v>13</v>
      </c>
      <c r="S83" s="510"/>
      <c r="T83" s="740"/>
      <c r="U83" s="779">
        <f>GL(P102,T102,O102,U102,P103,T103)</f>
        <v>0</v>
      </c>
      <c r="V83" s="501"/>
      <c r="W83" s="436"/>
    </row>
    <row r="84" spans="1:23" ht="15" hidden="1" customHeight="1">
      <c r="A84" s="10"/>
      <c r="B84" s="501"/>
      <c r="C84" s="812" t="s">
        <v>290</v>
      </c>
      <c r="D84" s="740"/>
      <c r="E84" s="510"/>
      <c r="F84" s="511"/>
      <c r="G84" s="510"/>
      <c r="H84" s="740"/>
      <c r="I84" s="812" t="s">
        <v>290</v>
      </c>
      <c r="J84" s="501"/>
      <c r="K84" s="9"/>
      <c r="L84" s="755"/>
      <c r="M84" s="184"/>
      <c r="N84" s="501"/>
      <c r="O84" s="812" t="s">
        <v>290</v>
      </c>
      <c r="P84" s="740"/>
      <c r="Q84" s="510"/>
      <c r="R84" s="511"/>
      <c r="S84" s="510"/>
      <c r="T84" s="740"/>
      <c r="U84" s="812" t="s">
        <v>290</v>
      </c>
      <c r="V84" s="501"/>
      <c r="W84" s="436"/>
    </row>
    <row r="85" spans="1:23">
      <c r="A85" s="10"/>
      <c r="B85" s="507"/>
      <c r="C85" s="781"/>
      <c r="D85" s="216"/>
      <c r="E85" s="181"/>
      <c r="F85" s="181" t="s">
        <v>149</v>
      </c>
      <c r="G85" s="181"/>
      <c r="H85" s="216"/>
      <c r="I85" s="561"/>
      <c r="J85" s="323"/>
      <c r="K85" s="9"/>
      <c r="L85" s="171"/>
      <c r="M85" s="184"/>
      <c r="N85" s="507">
        <v>20</v>
      </c>
      <c r="O85" s="783" t="s">
        <v>147</v>
      </c>
      <c r="P85" s="216"/>
      <c r="Q85" s="181"/>
      <c r="R85" s="181"/>
      <c r="S85" s="181"/>
      <c r="T85" s="216"/>
      <c r="U85" s="784" t="s">
        <v>148</v>
      </c>
      <c r="V85" s="323"/>
      <c r="W85" s="436"/>
    </row>
    <row r="86" spans="1:23" ht="18.75" customHeight="1">
      <c r="A86" s="10"/>
      <c r="B86" s="508" t="s">
        <v>8</v>
      </c>
      <c r="C86" s="108">
        <f>GL(D77,H77,C77,I77,D78,H78)</f>
        <v>0</v>
      </c>
      <c r="D86" s="740"/>
      <c r="E86" s="510"/>
      <c r="F86" s="511" t="s">
        <v>13</v>
      </c>
      <c r="G86" s="510"/>
      <c r="H86" s="740"/>
      <c r="I86" s="108">
        <f>GL(P77,T77,O77,U77,P78,T78)</f>
        <v>0</v>
      </c>
      <c r="J86" s="501"/>
      <c r="K86" s="9"/>
      <c r="L86" s="755">
        <f>L83+ACCUEIL!$B$10</f>
        <v>1.6666666666666701</v>
      </c>
      <c r="M86" s="184"/>
      <c r="N86" s="513"/>
      <c r="O86" s="108">
        <f>GL(H77,D77,C77,I77,H78,D78)</f>
        <v>0</v>
      </c>
      <c r="P86" s="740"/>
      <c r="Q86" s="510"/>
      <c r="R86" s="511" t="s">
        <v>13</v>
      </c>
      <c r="S86" s="510"/>
      <c r="T86" s="740"/>
      <c r="U86" s="108">
        <f>GL(T77,P77,O77,U77,T78,P78)</f>
        <v>0</v>
      </c>
      <c r="V86" s="501"/>
      <c r="W86" s="436"/>
    </row>
    <row r="87" spans="1:23" ht="15" hidden="1" customHeight="1">
      <c r="A87" s="10"/>
      <c r="B87" s="501"/>
      <c r="C87" s="812" t="s">
        <v>290</v>
      </c>
      <c r="D87" s="740"/>
      <c r="E87" s="510"/>
      <c r="F87" s="511"/>
      <c r="G87" s="510"/>
      <c r="H87" s="740"/>
      <c r="I87" s="812" t="s">
        <v>290</v>
      </c>
      <c r="J87" s="501"/>
      <c r="K87" s="9"/>
      <c r="L87" s="755"/>
      <c r="M87" s="184"/>
      <c r="N87" s="501"/>
      <c r="O87" s="812" t="s">
        <v>290</v>
      </c>
      <c r="P87" s="740"/>
      <c r="Q87" s="510"/>
      <c r="R87" s="511"/>
      <c r="S87" s="510"/>
      <c r="T87" s="740"/>
      <c r="U87" s="812" t="s">
        <v>290</v>
      </c>
      <c r="V87" s="501"/>
      <c r="W87" s="436"/>
    </row>
    <row r="88" spans="1:23">
      <c r="A88" s="10"/>
      <c r="B88" s="507"/>
      <c r="C88" s="781"/>
      <c r="D88" s="216"/>
      <c r="E88" s="181"/>
      <c r="F88" s="181" t="s">
        <v>291</v>
      </c>
      <c r="G88" s="181"/>
      <c r="H88" s="216"/>
      <c r="I88" s="561"/>
      <c r="J88" s="323"/>
      <c r="K88" s="9"/>
      <c r="L88" s="171"/>
      <c r="M88" s="184"/>
      <c r="N88" s="507" t="s">
        <v>150</v>
      </c>
      <c r="O88" s="783" t="s">
        <v>152</v>
      </c>
      <c r="P88" s="216"/>
      <c r="Q88" s="181"/>
      <c r="R88" s="181"/>
      <c r="S88" s="181"/>
      <c r="T88" s="216"/>
      <c r="U88" s="784" t="s">
        <v>154</v>
      </c>
      <c r="V88" s="323"/>
      <c r="W88" s="436"/>
    </row>
    <row r="89" spans="1:23" ht="18.75" customHeight="1">
      <c r="A89" s="10"/>
      <c r="B89" s="508" t="s">
        <v>8</v>
      </c>
      <c r="C89" s="108">
        <f>GL(D80,H80,C80,I80,D81,H81)</f>
        <v>0</v>
      </c>
      <c r="D89" s="740"/>
      <c r="E89" s="510"/>
      <c r="F89" s="511" t="s">
        <v>13</v>
      </c>
      <c r="G89" s="510"/>
      <c r="H89" s="740"/>
      <c r="I89" s="108">
        <f>GL(P80,T80,O80,U80,P81,T81)</f>
        <v>0</v>
      </c>
      <c r="J89" s="501"/>
      <c r="K89" s="9"/>
      <c r="L89" s="755">
        <f>L86+ACCUEIL!$B$10</f>
        <v>1.68055555555556</v>
      </c>
      <c r="M89" s="184"/>
      <c r="N89" s="513"/>
      <c r="O89" s="108">
        <f>GL(H80,D80,C80,I80,H81,D81)</f>
        <v>0</v>
      </c>
      <c r="P89" s="740"/>
      <c r="Q89" s="510"/>
      <c r="R89" s="511" t="s">
        <v>13</v>
      </c>
      <c r="S89" s="510"/>
      <c r="T89" s="740"/>
      <c r="U89" s="108">
        <f>GL(T80,P80,O80,U80,T81,P81)</f>
        <v>0</v>
      </c>
      <c r="V89" s="501"/>
      <c r="W89" s="9"/>
    </row>
    <row r="90" spans="1:23" ht="15" hidden="1" customHeight="1">
      <c r="A90" s="10"/>
      <c r="B90" s="501"/>
      <c r="C90" s="812" t="s">
        <v>290</v>
      </c>
      <c r="D90" s="740"/>
      <c r="E90" s="510"/>
      <c r="F90" s="511"/>
      <c r="G90" s="510"/>
      <c r="H90" s="740"/>
      <c r="I90" s="812" t="s">
        <v>290</v>
      </c>
      <c r="J90" s="501"/>
      <c r="K90" s="9"/>
      <c r="L90" s="755"/>
      <c r="M90" s="184"/>
      <c r="N90" s="501"/>
      <c r="O90" s="812" t="s">
        <v>290</v>
      </c>
      <c r="P90" s="740"/>
      <c r="Q90" s="510"/>
      <c r="R90" s="511"/>
      <c r="S90" s="510"/>
      <c r="T90" s="740"/>
      <c r="U90" s="812" t="s">
        <v>290</v>
      </c>
      <c r="V90" s="501"/>
      <c r="W90" s="9"/>
    </row>
    <row r="91" spans="1:23">
      <c r="A91" s="10"/>
      <c r="B91" s="507"/>
      <c r="C91" s="781"/>
      <c r="D91" s="216"/>
      <c r="E91" s="181"/>
      <c r="F91" s="181" t="s">
        <v>193</v>
      </c>
      <c r="G91" s="181"/>
      <c r="H91" s="216"/>
      <c r="I91" s="561"/>
      <c r="J91" s="323"/>
      <c r="K91" s="9"/>
      <c r="L91" s="171"/>
      <c r="M91" s="184"/>
      <c r="N91" s="507" t="s">
        <v>151</v>
      </c>
      <c r="O91" s="783" t="s">
        <v>153</v>
      </c>
      <c r="P91" s="216"/>
      <c r="Q91" s="181"/>
      <c r="R91" s="181"/>
      <c r="S91" s="181"/>
      <c r="T91" s="216"/>
      <c r="U91" s="784" t="s">
        <v>165</v>
      </c>
      <c r="V91" s="323"/>
      <c r="W91" s="9"/>
    </row>
    <row r="92" spans="1:23" ht="18.75" customHeight="1">
      <c r="A92" s="10"/>
      <c r="B92" s="508" t="s">
        <v>8</v>
      </c>
      <c r="C92" s="108">
        <f>GL(D83,H83,C83,I83,D84,H84)</f>
        <v>0</v>
      </c>
      <c r="D92" s="740"/>
      <c r="E92" s="510"/>
      <c r="F92" s="511" t="s">
        <v>13</v>
      </c>
      <c r="G92" s="510"/>
      <c r="H92" s="740"/>
      <c r="I92" s="108">
        <f>GL(P83,T83,O83,U83,P84,T84)</f>
        <v>0</v>
      </c>
      <c r="J92" s="501"/>
      <c r="K92" s="9"/>
      <c r="L92" s="755">
        <f>L89+ACCUEIL!$B$10</f>
        <v>1.69444444444445</v>
      </c>
      <c r="M92" s="184"/>
      <c r="N92" s="513"/>
      <c r="O92" s="108">
        <f>GL(H83,D83,C83,I83,H84,D84)</f>
        <v>0</v>
      </c>
      <c r="P92" s="740"/>
      <c r="Q92" s="510"/>
      <c r="R92" s="511" t="s">
        <v>13</v>
      </c>
      <c r="S92" s="510"/>
      <c r="T92" s="740"/>
      <c r="U92" s="108">
        <f>GL(T83,P83,O83,U83,T84,P84)</f>
        <v>0</v>
      </c>
      <c r="V92" s="501"/>
      <c r="W92" s="9"/>
    </row>
    <row r="93" spans="1:23" ht="15" hidden="1" customHeight="1">
      <c r="A93" s="10"/>
      <c r="B93" s="501"/>
      <c r="C93" s="812" t="s">
        <v>290</v>
      </c>
      <c r="D93" s="740"/>
      <c r="E93" s="510"/>
      <c r="F93" s="511"/>
      <c r="G93" s="510"/>
      <c r="H93" s="740"/>
      <c r="I93" s="812" t="s">
        <v>290</v>
      </c>
      <c r="J93" s="501"/>
      <c r="K93" s="9"/>
      <c r="L93" s="755"/>
      <c r="M93" s="184"/>
      <c r="N93" s="501"/>
      <c r="O93" s="812" t="s">
        <v>290</v>
      </c>
      <c r="P93" s="740"/>
      <c r="Q93" s="510"/>
      <c r="R93" s="511"/>
      <c r="S93" s="510"/>
      <c r="T93" s="740"/>
      <c r="U93" s="812" t="s">
        <v>290</v>
      </c>
      <c r="V93" s="501"/>
      <c r="W93" s="9"/>
    </row>
    <row r="94" spans="1:23">
      <c r="A94" s="120"/>
      <c r="B94" s="148"/>
      <c r="C94" s="19"/>
      <c r="D94" s="19"/>
      <c r="E94" s="19"/>
      <c r="F94" s="19"/>
      <c r="G94" s="19"/>
      <c r="H94" s="19"/>
      <c r="I94" s="19"/>
      <c r="J94" s="148"/>
      <c r="K94" s="22"/>
      <c r="L94" s="24"/>
      <c r="M94" s="268"/>
      <c r="N94" s="148"/>
      <c r="O94" s="148"/>
      <c r="P94" s="148"/>
      <c r="Q94" s="148"/>
      <c r="R94" s="148"/>
      <c r="S94" s="148"/>
      <c r="T94" s="148"/>
      <c r="U94" s="148"/>
      <c r="V94" s="148"/>
      <c r="W94" s="22"/>
    </row>
    <row r="95" spans="1:23">
      <c r="A95" s="93"/>
      <c r="B95" s="76"/>
      <c r="C95" s="93"/>
      <c r="D95" s="93"/>
      <c r="E95" s="93"/>
      <c r="F95" s="93"/>
      <c r="G95" s="93"/>
      <c r="H95" s="93"/>
      <c r="I95" s="93"/>
      <c r="J95" s="76"/>
      <c r="K95" s="93"/>
      <c r="L95" s="24"/>
      <c r="M95" s="113"/>
      <c r="N95" s="76"/>
      <c r="O95" s="76"/>
      <c r="P95" s="76"/>
      <c r="Q95" s="76"/>
      <c r="R95" s="76"/>
      <c r="S95" s="76"/>
      <c r="T95" s="76"/>
      <c r="U95" s="76"/>
      <c r="V95" s="76"/>
      <c r="W95" s="93"/>
    </row>
    <row r="96" spans="1:23" ht="15.75">
      <c r="A96" s="123"/>
      <c r="B96" s="181"/>
      <c r="C96" s="3"/>
      <c r="D96" s="3"/>
      <c r="E96" s="3"/>
      <c r="F96" s="255" t="str">
        <f>ACCUEIL!$D$8</f>
        <v>TERRAIN 3</v>
      </c>
      <c r="G96" s="3"/>
      <c r="H96" s="3"/>
      <c r="I96" s="3"/>
      <c r="J96" s="181"/>
      <c r="K96" s="4"/>
      <c r="M96" s="123"/>
      <c r="N96" s="181"/>
      <c r="O96" s="3"/>
      <c r="P96" s="3"/>
      <c r="Q96" s="3"/>
      <c r="R96" s="255" t="str">
        <f>ACCUEIL!$D$9</f>
        <v>TERRAIN 4</v>
      </c>
      <c r="S96" s="3"/>
      <c r="T96" s="3"/>
      <c r="U96" s="3"/>
      <c r="V96" s="181"/>
      <c r="W96" s="4"/>
    </row>
    <row r="97" spans="1:23">
      <c r="A97" s="10"/>
      <c r="F97" s="40" t="s">
        <v>84</v>
      </c>
      <c r="K97" s="9"/>
      <c r="L97" s="206" t="s">
        <v>12</v>
      </c>
      <c r="M97" s="10"/>
      <c r="R97" s="40" t="s">
        <v>84</v>
      </c>
      <c r="W97" s="9"/>
    </row>
    <row r="98" spans="1:23" ht="18.75" customHeight="1">
      <c r="A98" s="10"/>
      <c r="B98" s="501" t="s">
        <v>129</v>
      </c>
      <c r="C98" s="508" t="str">
        <f>O61</f>
        <v>LC 5</v>
      </c>
      <c r="D98" s="740"/>
      <c r="E98" s="510"/>
      <c r="F98" s="511" t="s">
        <v>13</v>
      </c>
      <c r="G98" s="510"/>
      <c r="H98" s="740"/>
      <c r="I98" s="508" t="str">
        <f>O62</f>
        <v>LC 6</v>
      </c>
      <c r="J98" s="501" t="s">
        <v>130</v>
      </c>
      <c r="K98" s="9"/>
      <c r="L98" s="755">
        <f>ACCUEIL!$B$9</f>
        <v>1.5833333333333299</v>
      </c>
      <c r="M98" s="10"/>
      <c r="N98" s="501" t="s">
        <v>267</v>
      </c>
      <c r="O98" s="508" t="str">
        <f>O63</f>
        <v>LC 7</v>
      </c>
      <c r="P98" s="740"/>
      <c r="Q98" s="510"/>
      <c r="R98" s="511" t="s">
        <v>13</v>
      </c>
      <c r="S98" s="510"/>
      <c r="T98" s="740"/>
      <c r="U98" s="508" t="str">
        <f>O64</f>
        <v>LC 8</v>
      </c>
      <c r="V98" s="501" t="s">
        <v>268</v>
      </c>
      <c r="W98" s="9"/>
    </row>
    <row r="99" spans="1:23" ht="15" hidden="1" customHeight="1">
      <c r="A99" s="10"/>
      <c r="B99" s="501"/>
      <c r="C99" s="812" t="s">
        <v>290</v>
      </c>
      <c r="D99" s="740"/>
      <c r="E99" s="510"/>
      <c r="F99" s="511"/>
      <c r="G99" s="510"/>
      <c r="H99" s="740"/>
      <c r="I99" s="812" t="s">
        <v>290</v>
      </c>
      <c r="J99" s="501"/>
      <c r="K99" s="9"/>
      <c r="L99" s="755"/>
      <c r="M99" s="10"/>
      <c r="N99" s="501"/>
      <c r="O99" s="812" t="s">
        <v>290</v>
      </c>
      <c r="P99" s="740"/>
      <c r="Q99" s="510"/>
      <c r="R99" s="511"/>
      <c r="S99" s="510"/>
      <c r="T99" s="740"/>
      <c r="U99" s="812" t="s">
        <v>290</v>
      </c>
      <c r="V99" s="501"/>
      <c r="W99" s="9"/>
    </row>
    <row r="100" spans="1:23" ht="18.75" customHeight="1">
      <c r="A100" s="10"/>
      <c r="B100" s="501" t="s">
        <v>127</v>
      </c>
      <c r="C100" s="508" t="str">
        <f>I61</f>
        <v>EA5</v>
      </c>
      <c r="D100" s="740"/>
      <c r="E100" s="510"/>
      <c r="F100" s="511" t="s">
        <v>13</v>
      </c>
      <c r="G100" s="510"/>
      <c r="H100" s="740"/>
      <c r="I100" s="508" t="str">
        <f>I62</f>
        <v>EA6</v>
      </c>
      <c r="J100" s="501" t="s">
        <v>128</v>
      </c>
      <c r="K100" s="9"/>
      <c r="L100" s="755">
        <f>L98+ACCUEIL!$B$10</f>
        <v>1.5972222222222201</v>
      </c>
      <c r="M100" s="10"/>
      <c r="N100" s="501" t="s">
        <v>265</v>
      </c>
      <c r="O100" s="508" t="str">
        <f>I63</f>
        <v>EA7</v>
      </c>
      <c r="P100" s="740"/>
      <c r="Q100" s="510"/>
      <c r="R100" s="511" t="s">
        <v>13</v>
      </c>
      <c r="S100" s="510"/>
      <c r="T100" s="740"/>
      <c r="U100" s="508" t="str">
        <f>I64</f>
        <v>EA8</v>
      </c>
      <c r="V100" s="501" t="s">
        <v>266</v>
      </c>
      <c r="W100" s="9"/>
    </row>
    <row r="101" spans="1:23" ht="15" hidden="1" customHeight="1">
      <c r="A101" s="10"/>
      <c r="B101" s="501"/>
      <c r="C101" s="812" t="s">
        <v>290</v>
      </c>
      <c r="D101" s="740"/>
      <c r="E101" s="510"/>
      <c r="F101" s="511"/>
      <c r="G101" s="510"/>
      <c r="H101" s="740"/>
      <c r="I101" s="812" t="s">
        <v>290</v>
      </c>
      <c r="J101" s="501"/>
      <c r="K101" s="9"/>
      <c r="L101" s="755"/>
      <c r="M101" s="10"/>
      <c r="N101" s="501"/>
      <c r="O101" s="812" t="s">
        <v>290</v>
      </c>
      <c r="P101" s="740"/>
      <c r="Q101" s="510"/>
      <c r="R101" s="511"/>
      <c r="S101" s="510"/>
      <c r="T101" s="740"/>
      <c r="U101" s="812" t="s">
        <v>290</v>
      </c>
      <c r="V101" s="501"/>
      <c r="W101" s="9"/>
    </row>
    <row r="102" spans="1:23" ht="18.75" customHeight="1">
      <c r="A102" s="10"/>
      <c r="B102" s="501" t="s">
        <v>125</v>
      </c>
      <c r="C102" s="508" t="str">
        <f>C61</f>
        <v>1E</v>
      </c>
      <c r="D102" s="740"/>
      <c r="E102" s="510"/>
      <c r="F102" s="511" t="s">
        <v>13</v>
      </c>
      <c r="G102" s="510"/>
      <c r="H102" s="740"/>
      <c r="I102" s="508" t="str">
        <f>C62</f>
        <v>1F</v>
      </c>
      <c r="J102" s="501" t="s">
        <v>126</v>
      </c>
      <c r="K102" s="9"/>
      <c r="L102" s="755">
        <f>L100+ACCUEIL!$B$10</f>
        <v>1.6111111111111101</v>
      </c>
      <c r="M102" s="10"/>
      <c r="N102" s="501" t="s">
        <v>263</v>
      </c>
      <c r="O102" s="508" t="str">
        <f>C63</f>
        <v>1G</v>
      </c>
      <c r="P102" s="740"/>
      <c r="Q102" s="510"/>
      <c r="R102" s="511" t="s">
        <v>13</v>
      </c>
      <c r="S102" s="510"/>
      <c r="T102" s="740"/>
      <c r="U102" s="508" t="str">
        <f>C64</f>
        <v>1H</v>
      </c>
      <c r="V102" s="501" t="s">
        <v>264</v>
      </c>
      <c r="W102" s="9"/>
    </row>
    <row r="103" spans="1:23" ht="15" hidden="1" customHeight="1">
      <c r="A103" s="10"/>
      <c r="B103" s="501"/>
      <c r="C103" s="812" t="s">
        <v>290</v>
      </c>
      <c r="D103" s="740"/>
      <c r="E103" s="510"/>
      <c r="F103" s="511"/>
      <c r="G103" s="510"/>
      <c r="H103" s="740"/>
      <c r="I103" s="812" t="s">
        <v>290</v>
      </c>
      <c r="J103" s="501"/>
      <c r="K103" s="9"/>
      <c r="L103" s="755"/>
      <c r="M103" s="10"/>
      <c r="N103" s="501"/>
      <c r="O103" s="812" t="s">
        <v>290</v>
      </c>
      <c r="P103" s="740"/>
      <c r="Q103" s="510"/>
      <c r="R103" s="511"/>
      <c r="S103" s="510"/>
      <c r="T103" s="740"/>
      <c r="U103" s="812" t="s">
        <v>290</v>
      </c>
      <c r="V103" s="501"/>
      <c r="W103" s="9"/>
    </row>
    <row r="104" spans="1:23">
      <c r="A104" s="10"/>
      <c r="B104" s="507" t="s">
        <v>131</v>
      </c>
      <c r="C104" s="230" t="s">
        <v>269</v>
      </c>
      <c r="D104" s="197"/>
      <c r="E104" s="148"/>
      <c r="F104" s="148"/>
      <c r="G104" s="148"/>
      <c r="H104" s="197"/>
      <c r="I104" s="276" t="s">
        <v>270</v>
      </c>
      <c r="J104" s="323"/>
      <c r="K104" s="9"/>
      <c r="L104" s="759"/>
      <c r="M104" s="10"/>
      <c r="N104" s="507" t="s">
        <v>132</v>
      </c>
      <c r="O104" s="230" t="s">
        <v>271</v>
      </c>
      <c r="P104" s="80"/>
      <c r="Q104" s="189"/>
      <c r="R104" s="189"/>
      <c r="S104" s="189"/>
      <c r="T104" s="80"/>
      <c r="U104" s="276" t="s">
        <v>272</v>
      </c>
      <c r="V104" s="323"/>
      <c r="W104" s="9"/>
    </row>
    <row r="105" spans="1:23" ht="18.75" customHeight="1">
      <c r="A105" s="10"/>
      <c r="B105" s="501"/>
      <c r="C105" s="108">
        <f>GL(H70,D70,C70,I70,H71,D71)</f>
        <v>0</v>
      </c>
      <c r="D105" s="740"/>
      <c r="E105" s="510"/>
      <c r="F105" s="511" t="s">
        <v>13</v>
      </c>
      <c r="G105" s="510"/>
      <c r="H105" s="740"/>
      <c r="I105" s="108">
        <f>GL(T70,P70,O70,U70,T71,P71)</f>
        <v>0</v>
      </c>
      <c r="J105" s="501"/>
      <c r="K105" s="9"/>
      <c r="L105" s="755">
        <f>L102+ACCUEIL!$B$10</f>
        <v>1.625</v>
      </c>
      <c r="M105" s="10"/>
      <c r="N105" s="501"/>
      <c r="O105" s="108">
        <f>GL(H98,D98,C98,I98,H99,D99)</f>
        <v>0</v>
      </c>
      <c r="P105" s="740"/>
      <c r="Q105" s="510"/>
      <c r="R105" s="511" t="s">
        <v>13</v>
      </c>
      <c r="S105" s="510"/>
      <c r="T105" s="740"/>
      <c r="U105" s="108">
        <f>GL(T98,P98,O98,U98,T99,P99)</f>
        <v>0</v>
      </c>
      <c r="V105" s="501"/>
      <c r="W105" s="9"/>
    </row>
    <row r="106" spans="1:23" ht="15" hidden="1" customHeight="1">
      <c r="A106" s="10"/>
      <c r="B106" s="501"/>
      <c r="C106" s="812" t="s">
        <v>290</v>
      </c>
      <c r="D106" s="740"/>
      <c r="E106" s="510"/>
      <c r="F106" s="511"/>
      <c r="G106" s="510"/>
      <c r="H106" s="740"/>
      <c r="I106" s="812" t="s">
        <v>290</v>
      </c>
      <c r="J106" s="501"/>
      <c r="K106" s="9"/>
      <c r="L106" s="755"/>
      <c r="M106" s="10"/>
      <c r="N106" s="501"/>
      <c r="O106" s="812" t="s">
        <v>290</v>
      </c>
      <c r="P106" s="740"/>
      <c r="Q106" s="510"/>
      <c r="R106" s="511"/>
      <c r="S106" s="510"/>
      <c r="T106" s="740"/>
      <c r="U106" s="812" t="s">
        <v>290</v>
      </c>
      <c r="V106" s="501"/>
      <c r="W106" s="9"/>
    </row>
    <row r="107" spans="1:23" ht="18.75" customHeight="1">
      <c r="A107" s="10"/>
      <c r="B107" s="507" t="s">
        <v>139</v>
      </c>
      <c r="C107" s="230" t="s">
        <v>273</v>
      </c>
      <c r="D107" s="197"/>
      <c r="E107" s="148"/>
      <c r="F107" s="148"/>
      <c r="G107" s="148"/>
      <c r="H107" s="197"/>
      <c r="I107" s="276" t="s">
        <v>274</v>
      </c>
      <c r="J107" s="323"/>
      <c r="K107" s="9"/>
      <c r="L107" s="171"/>
      <c r="M107" s="10"/>
      <c r="N107" s="507" t="s">
        <v>140</v>
      </c>
      <c r="O107" s="230" t="s">
        <v>275</v>
      </c>
      <c r="P107" s="80"/>
      <c r="Q107" s="189"/>
      <c r="R107" s="189"/>
      <c r="S107" s="189"/>
      <c r="T107" s="80"/>
      <c r="U107" s="276" t="s">
        <v>276</v>
      </c>
      <c r="V107" s="323"/>
      <c r="W107" s="9"/>
    </row>
    <row r="108" spans="1:23" ht="18.75" customHeight="1">
      <c r="A108" s="10"/>
      <c r="B108" s="501"/>
      <c r="C108" s="108">
        <f>GL(H72,D72,C72,I72,H73,D73)</f>
        <v>0</v>
      </c>
      <c r="D108" s="740"/>
      <c r="E108" s="510"/>
      <c r="F108" s="511" t="s">
        <v>13</v>
      </c>
      <c r="G108" s="510"/>
      <c r="H108" s="740"/>
      <c r="I108" s="108">
        <f>GL(T72,P72,O72,U72,T73,P73)</f>
        <v>0</v>
      </c>
      <c r="J108" s="501"/>
      <c r="K108" s="9"/>
      <c r="L108" s="755">
        <f>L105+ACCUEIL!$B$10</f>
        <v>1.6388888888888899</v>
      </c>
      <c r="M108" s="10"/>
      <c r="N108" s="501"/>
      <c r="O108" s="108">
        <f>GL(H100,D100,C100,I100,H101,D101)</f>
        <v>0</v>
      </c>
      <c r="P108" s="740"/>
      <c r="Q108" s="510"/>
      <c r="R108" s="511" t="s">
        <v>13</v>
      </c>
      <c r="S108" s="510"/>
      <c r="T108" s="740"/>
      <c r="U108" s="108">
        <f>GL(T100,P100,O100,U100,T101,P101)</f>
        <v>0</v>
      </c>
      <c r="V108" s="501"/>
      <c r="W108" s="9"/>
    </row>
    <row r="109" spans="1:23" ht="15" hidden="1" customHeight="1">
      <c r="A109" s="10"/>
      <c r="B109" s="501"/>
      <c r="C109" s="812" t="s">
        <v>290</v>
      </c>
      <c r="D109" s="740"/>
      <c r="E109" s="510"/>
      <c r="F109" s="511"/>
      <c r="G109" s="510"/>
      <c r="H109" s="740"/>
      <c r="I109" s="812" t="s">
        <v>290</v>
      </c>
      <c r="J109" s="501"/>
      <c r="K109" s="9"/>
      <c r="L109" s="755"/>
      <c r="M109" s="10"/>
      <c r="N109" s="501"/>
      <c r="O109" s="812" t="s">
        <v>290</v>
      </c>
      <c r="P109" s="740"/>
      <c r="Q109" s="510"/>
      <c r="R109" s="511"/>
      <c r="S109" s="510"/>
      <c r="T109" s="740"/>
      <c r="U109" s="812" t="s">
        <v>290</v>
      </c>
      <c r="V109" s="501"/>
      <c r="W109" s="9"/>
    </row>
    <row r="110" spans="1:23">
      <c r="A110" s="10"/>
      <c r="B110" s="507" t="s">
        <v>141</v>
      </c>
      <c r="C110" s="230" t="s">
        <v>277</v>
      </c>
      <c r="D110" s="197"/>
      <c r="E110" s="148"/>
      <c r="F110" s="148"/>
      <c r="G110" s="148"/>
      <c r="H110" s="197"/>
      <c r="I110" s="276" t="s">
        <v>278</v>
      </c>
      <c r="J110" s="323"/>
      <c r="K110" s="9"/>
      <c r="L110" s="759"/>
      <c r="M110" s="10"/>
      <c r="N110" s="507" t="s">
        <v>142</v>
      </c>
      <c r="O110" s="230" t="s">
        <v>279</v>
      </c>
      <c r="P110" s="80"/>
      <c r="Q110" s="189"/>
      <c r="R110" s="189"/>
      <c r="S110" s="189"/>
      <c r="T110" s="80"/>
      <c r="U110" s="276" t="s">
        <v>280</v>
      </c>
      <c r="V110" s="323"/>
      <c r="W110" s="9"/>
    </row>
    <row r="111" spans="1:23" ht="18.75" customHeight="1">
      <c r="A111" s="10"/>
      <c r="B111" s="501"/>
      <c r="C111" s="108">
        <f>GL(H74,D74,C74,I74,H75,D75)</f>
        <v>0</v>
      </c>
      <c r="D111" s="740"/>
      <c r="E111" s="510"/>
      <c r="F111" s="511" t="s">
        <v>13</v>
      </c>
      <c r="G111" s="510"/>
      <c r="H111" s="740"/>
      <c r="I111" s="108">
        <f>GL(T74,P74,O74,U74,T75,P75)</f>
        <v>0</v>
      </c>
      <c r="J111" s="501"/>
      <c r="K111" s="9"/>
      <c r="L111" s="755">
        <f>L108+ACCUEIL!$B$10</f>
        <v>1.6527777777777799</v>
      </c>
      <c r="M111" s="10"/>
      <c r="N111" s="501"/>
      <c r="O111" s="108">
        <f>GL(H102,D102,C102,I102,H103,D103)</f>
        <v>0</v>
      </c>
      <c r="P111" s="740"/>
      <c r="Q111" s="510"/>
      <c r="R111" s="511" t="s">
        <v>13</v>
      </c>
      <c r="S111" s="510"/>
      <c r="T111" s="740"/>
      <c r="U111" s="108">
        <f>GL(T102,P102,O102,U102,T103,P103)</f>
        <v>0</v>
      </c>
      <c r="V111" s="501"/>
      <c r="W111" s="9"/>
    </row>
    <row r="112" spans="1:23" ht="15" hidden="1" customHeight="1">
      <c r="A112" s="10"/>
      <c r="B112" s="501"/>
      <c r="C112" s="812" t="s">
        <v>290</v>
      </c>
      <c r="D112" s="740"/>
      <c r="E112" s="510"/>
      <c r="F112" s="511"/>
      <c r="G112" s="510"/>
      <c r="H112" s="740"/>
      <c r="I112" s="812" t="s">
        <v>290</v>
      </c>
      <c r="J112" s="501"/>
      <c r="K112" s="9"/>
      <c r="L112" s="755"/>
      <c r="M112" s="10"/>
      <c r="N112" s="501"/>
      <c r="O112" s="812" t="s">
        <v>290</v>
      </c>
      <c r="P112" s="740"/>
      <c r="Q112" s="510"/>
      <c r="R112" s="511"/>
      <c r="S112" s="510"/>
      <c r="T112" s="740"/>
      <c r="U112" s="812" t="s">
        <v>290</v>
      </c>
      <c r="V112" s="501"/>
      <c r="W112" s="9"/>
    </row>
    <row r="113" spans="1:23" ht="18.75" customHeight="1">
      <c r="A113" s="10"/>
      <c r="B113" s="507" t="s">
        <v>143</v>
      </c>
      <c r="C113" s="230" t="s">
        <v>145</v>
      </c>
      <c r="D113" s="216"/>
      <c r="E113" s="181"/>
      <c r="F113" s="181"/>
      <c r="G113" s="181"/>
      <c r="H113" s="216"/>
      <c r="I113" s="276" t="s">
        <v>162</v>
      </c>
      <c r="J113" s="323"/>
      <c r="K113" s="9"/>
      <c r="L113" s="171"/>
      <c r="M113" s="10"/>
      <c r="N113" s="507" t="s">
        <v>144</v>
      </c>
      <c r="O113" s="230" t="s">
        <v>146</v>
      </c>
      <c r="P113" s="216"/>
      <c r="Q113" s="181"/>
      <c r="R113" s="181"/>
      <c r="S113" s="181"/>
      <c r="T113" s="216"/>
      <c r="U113" s="276" t="s">
        <v>166</v>
      </c>
      <c r="V113" s="323"/>
      <c r="W113" s="9"/>
    </row>
    <row r="114" spans="1:23" ht="18.75" customHeight="1">
      <c r="A114" s="10"/>
      <c r="B114" s="501"/>
      <c r="C114" s="108">
        <f>GL(H105,D105,C105,I105,H106,D106)</f>
        <v>0</v>
      </c>
      <c r="D114" s="740"/>
      <c r="E114" s="510"/>
      <c r="F114" s="511" t="s">
        <v>13</v>
      </c>
      <c r="G114" s="510"/>
      <c r="H114" s="740"/>
      <c r="I114" s="108">
        <f>GL(T105,P105,O105,U105,T106,P106)</f>
        <v>0</v>
      </c>
      <c r="J114" s="501"/>
      <c r="K114" s="9"/>
      <c r="L114" s="755">
        <f>L111+ACCUEIL!$B$10</f>
        <v>1.6666666666666701</v>
      </c>
      <c r="M114" s="10"/>
      <c r="N114" s="501"/>
      <c r="O114" s="108">
        <f>GL(P105,T105,O105,U105,P106,T106)</f>
        <v>0</v>
      </c>
      <c r="P114" s="740"/>
      <c r="Q114" s="510"/>
      <c r="R114" s="511" t="s">
        <v>13</v>
      </c>
      <c r="S114" s="510"/>
      <c r="T114" s="740"/>
      <c r="U114" s="108">
        <f>GL(D105,H105,C105,I105,D106,H106)</f>
        <v>0</v>
      </c>
      <c r="V114" s="501"/>
      <c r="W114" s="9"/>
    </row>
    <row r="115" spans="1:23" ht="15" hidden="1" customHeight="1">
      <c r="A115" s="10"/>
      <c r="B115" s="501"/>
      <c r="C115" s="812" t="s">
        <v>290</v>
      </c>
      <c r="D115" s="740"/>
      <c r="E115" s="510"/>
      <c r="F115" s="511"/>
      <c r="G115" s="510"/>
      <c r="H115" s="740"/>
      <c r="I115" s="812" t="s">
        <v>290</v>
      </c>
      <c r="J115" s="501"/>
      <c r="K115" s="9"/>
      <c r="L115" s="755"/>
      <c r="M115" s="10"/>
      <c r="N115" s="501"/>
      <c r="O115" s="812" t="s">
        <v>290</v>
      </c>
      <c r="P115" s="740"/>
      <c r="Q115" s="510"/>
      <c r="R115" s="511"/>
      <c r="S115" s="510"/>
      <c r="T115" s="740"/>
      <c r="U115" s="812" t="s">
        <v>290</v>
      </c>
      <c r="V115" s="501"/>
      <c r="W115" s="9"/>
    </row>
    <row r="116" spans="1:23" ht="18.75" customHeight="1">
      <c r="A116" s="10"/>
      <c r="B116" s="507" t="s">
        <v>155</v>
      </c>
      <c r="C116" s="230" t="s">
        <v>158</v>
      </c>
      <c r="D116" s="216"/>
      <c r="E116" s="181"/>
      <c r="F116" s="181"/>
      <c r="G116" s="181"/>
      <c r="H116" s="216"/>
      <c r="I116" s="276" t="s">
        <v>163</v>
      </c>
      <c r="J116" s="323"/>
      <c r="K116" s="9"/>
      <c r="L116" s="171"/>
      <c r="M116" s="10"/>
      <c r="N116" s="507" t="s">
        <v>157</v>
      </c>
      <c r="O116" s="230" t="s">
        <v>160</v>
      </c>
      <c r="P116" s="216"/>
      <c r="Q116" s="181"/>
      <c r="R116" s="181"/>
      <c r="S116" s="181"/>
      <c r="T116" s="216"/>
      <c r="U116" s="276" t="s">
        <v>166</v>
      </c>
      <c r="V116" s="323"/>
      <c r="W116" s="9"/>
    </row>
    <row r="117" spans="1:23" ht="18.75" customHeight="1">
      <c r="A117" s="10"/>
      <c r="B117" s="501"/>
      <c r="C117" s="108">
        <f>GL(H108,D108,C108,I108,H109,D109)</f>
        <v>0</v>
      </c>
      <c r="D117" s="740"/>
      <c r="E117" s="510"/>
      <c r="F117" s="511" t="s">
        <v>13</v>
      </c>
      <c r="G117" s="510"/>
      <c r="H117" s="740"/>
      <c r="I117" s="108">
        <f>GL(T108,P108,O108,U108,T109,P109)</f>
        <v>0</v>
      </c>
      <c r="J117" s="501"/>
      <c r="K117" s="9"/>
      <c r="L117" s="755">
        <f>L114+ACCUEIL!$B$10</f>
        <v>1.68055555555556</v>
      </c>
      <c r="M117" s="10"/>
      <c r="N117" s="501"/>
      <c r="O117" s="108">
        <f>GL(P108,T108,O108,U108,P109,T109)</f>
        <v>0</v>
      </c>
      <c r="P117" s="740"/>
      <c r="Q117" s="510"/>
      <c r="R117" s="511" t="s">
        <v>13</v>
      </c>
      <c r="S117" s="510"/>
      <c r="T117" s="740"/>
      <c r="U117" s="108">
        <f>GL(D108,H108,C108,I108,D109,H109)</f>
        <v>0</v>
      </c>
      <c r="V117" s="501"/>
      <c r="W117" s="9"/>
    </row>
    <row r="118" spans="1:23" ht="15" hidden="1" customHeight="1">
      <c r="A118" s="10"/>
      <c r="B118" s="501"/>
      <c r="C118" s="812" t="s">
        <v>290</v>
      </c>
      <c r="D118" s="740"/>
      <c r="E118" s="510"/>
      <c r="F118" s="511"/>
      <c r="G118" s="510"/>
      <c r="H118" s="740"/>
      <c r="I118" s="812" t="s">
        <v>290</v>
      </c>
      <c r="J118" s="501"/>
      <c r="K118" s="9"/>
      <c r="L118" s="755"/>
      <c r="M118" s="10"/>
      <c r="N118" s="501"/>
      <c r="O118" s="812" t="s">
        <v>290</v>
      </c>
      <c r="P118" s="740"/>
      <c r="Q118" s="510"/>
      <c r="R118" s="511"/>
      <c r="S118" s="510"/>
      <c r="T118" s="740"/>
      <c r="U118" s="812" t="s">
        <v>290</v>
      </c>
      <c r="V118" s="501"/>
      <c r="W118" s="9"/>
    </row>
    <row r="119" spans="1:23" ht="18.75" customHeight="1">
      <c r="A119" s="10"/>
      <c r="B119" s="507" t="s">
        <v>156</v>
      </c>
      <c r="C119" s="230" t="s">
        <v>159</v>
      </c>
      <c r="D119" s="216"/>
      <c r="E119" s="181"/>
      <c r="F119" s="181"/>
      <c r="G119" s="181"/>
      <c r="H119" s="216"/>
      <c r="I119" s="276" t="s">
        <v>164</v>
      </c>
      <c r="J119" s="323"/>
      <c r="K119" s="9"/>
      <c r="L119" s="171"/>
      <c r="M119" s="10"/>
      <c r="N119" s="507">
        <v>10</v>
      </c>
      <c r="O119" s="230" t="s">
        <v>161</v>
      </c>
      <c r="P119" s="216"/>
      <c r="Q119" s="181"/>
      <c r="R119" s="181"/>
      <c r="S119" s="181"/>
      <c r="T119" s="216"/>
      <c r="U119" s="276" t="s">
        <v>281</v>
      </c>
      <c r="V119" s="323"/>
      <c r="W119" s="9"/>
    </row>
    <row r="120" spans="1:23" ht="18.75" customHeight="1">
      <c r="A120" s="10"/>
      <c r="B120" s="501"/>
      <c r="C120" s="108">
        <f>GL(H111,D111,C111,I111,H112,D112)</f>
        <v>0</v>
      </c>
      <c r="D120" s="740"/>
      <c r="E120" s="510"/>
      <c r="F120" s="511" t="s">
        <v>13</v>
      </c>
      <c r="G120" s="510"/>
      <c r="H120" s="740"/>
      <c r="I120" s="108">
        <f>GL(T111,P111,O111,U111,T112,P112)</f>
        <v>0</v>
      </c>
      <c r="J120" s="501"/>
      <c r="K120" s="9"/>
      <c r="L120" s="755">
        <f>L117+ACCUEIL!$B$10</f>
        <v>1.69444444444445</v>
      </c>
      <c r="M120" s="10"/>
      <c r="N120" s="501"/>
      <c r="O120" s="108">
        <f>GL(P111,T111,O111,U111,P112,T112)</f>
        <v>0</v>
      </c>
      <c r="P120" s="740"/>
      <c r="Q120" s="510"/>
      <c r="R120" s="511" t="s">
        <v>13</v>
      </c>
      <c r="S120" s="510"/>
      <c r="T120" s="740"/>
      <c r="U120" s="108">
        <f>GL(D111,H111,C111,I111,D112,H112)</f>
        <v>0</v>
      </c>
      <c r="V120" s="501"/>
      <c r="W120" s="9"/>
    </row>
    <row r="121" spans="1:23" ht="15" hidden="1" customHeight="1">
      <c r="A121" s="10"/>
      <c r="B121" s="501"/>
      <c r="C121" s="812" t="s">
        <v>290</v>
      </c>
      <c r="D121" s="740"/>
      <c r="E121" s="510"/>
      <c r="F121" s="511"/>
      <c r="G121" s="510"/>
      <c r="H121" s="740"/>
      <c r="I121" s="812" t="s">
        <v>290</v>
      </c>
      <c r="J121" s="501"/>
      <c r="K121" s="9"/>
      <c r="L121" s="755"/>
      <c r="M121" s="10"/>
      <c r="N121" s="501"/>
      <c r="O121" s="812" t="s">
        <v>290</v>
      </c>
      <c r="P121" s="740"/>
      <c r="Q121" s="510"/>
      <c r="R121" s="511"/>
      <c r="S121" s="510"/>
      <c r="T121" s="740"/>
      <c r="U121" s="812" t="s">
        <v>290</v>
      </c>
      <c r="V121" s="501"/>
      <c r="W121" s="9"/>
    </row>
    <row r="122" spans="1:23">
      <c r="A122" s="120"/>
      <c r="B122" s="148"/>
      <c r="C122" s="19"/>
      <c r="D122" s="19"/>
      <c r="E122" s="19"/>
      <c r="F122" s="19"/>
      <c r="G122" s="19"/>
      <c r="H122" s="19"/>
      <c r="I122" s="19"/>
      <c r="J122" s="148"/>
      <c r="K122" s="22"/>
      <c r="M122" s="120"/>
      <c r="N122" s="148"/>
      <c r="O122" s="19"/>
      <c r="P122" s="19"/>
      <c r="Q122" s="19"/>
      <c r="R122" s="19"/>
      <c r="S122" s="19"/>
      <c r="T122" s="19"/>
      <c r="U122" s="19"/>
      <c r="V122" s="148"/>
      <c r="W122" s="22"/>
    </row>
    <row r="123" spans="1:23">
      <c r="A123" s="93"/>
      <c r="B123" s="76"/>
      <c r="C123" s="93"/>
      <c r="D123" s="93"/>
      <c r="E123" s="93"/>
      <c r="F123" s="93"/>
      <c r="G123" s="93"/>
      <c r="H123" s="93"/>
      <c r="I123" s="93"/>
      <c r="J123" s="76"/>
      <c r="K123" s="93"/>
      <c r="M123" s="93"/>
      <c r="N123" s="76"/>
      <c r="O123" s="93"/>
      <c r="P123" s="93"/>
      <c r="Q123" s="93"/>
      <c r="R123" s="93"/>
      <c r="S123" s="93"/>
      <c r="T123" s="93"/>
      <c r="U123" s="93"/>
      <c r="V123" s="76"/>
      <c r="W123" s="93"/>
    </row>
    <row r="125" spans="1:23">
      <c r="A125" s="123"/>
      <c r="B125" s="181"/>
      <c r="C125" s="3" t="s">
        <v>115</v>
      </c>
      <c r="D125" s="3"/>
      <c r="E125" s="3"/>
      <c r="F125" s="3"/>
      <c r="G125" s="3"/>
      <c r="H125" s="3"/>
      <c r="I125" s="3"/>
      <c r="J125" s="181"/>
      <c r="K125" s="3"/>
      <c r="L125" s="774">
        <f>L92+ACCUEIL!$B$10</f>
        <v>1.7083333333333399</v>
      </c>
      <c r="M125" s="3"/>
      <c r="N125" s="181"/>
      <c r="O125" s="3"/>
      <c r="P125" s="3"/>
      <c r="Q125" s="3"/>
      <c r="R125" s="3"/>
      <c r="S125" s="3"/>
      <c r="T125" s="3"/>
      <c r="U125" s="3"/>
      <c r="V125" s="181"/>
      <c r="W125" s="4"/>
    </row>
    <row r="126" spans="1:23">
      <c r="A126" s="10"/>
      <c r="B126" s="983" t="s">
        <v>35</v>
      </c>
      <c r="C126" s="983"/>
      <c r="D126" s="983"/>
      <c r="E126" s="983"/>
      <c r="F126" s="983"/>
      <c r="G126" s="983"/>
      <c r="H126" s="983"/>
      <c r="I126" s="983"/>
      <c r="J126" s="983"/>
      <c r="K126" s="983"/>
      <c r="L126" s="983"/>
      <c r="M126" s="983"/>
      <c r="N126" s="983"/>
      <c r="O126" s="983"/>
      <c r="P126" s="983"/>
      <c r="Q126" s="983"/>
      <c r="R126" s="983"/>
      <c r="S126" s="983"/>
      <c r="T126" s="983"/>
      <c r="U126" s="983"/>
      <c r="V126" s="983"/>
      <c r="W126" s="9"/>
    </row>
    <row r="127" spans="1:23">
      <c r="A127" s="10"/>
      <c r="B127" s="91">
        <v>1</v>
      </c>
      <c r="C127" s="108">
        <f>GL(D92,H92,C92,I92,D93,H93)</f>
        <v>0</v>
      </c>
      <c r="D127" s="514" t="s">
        <v>169</v>
      </c>
      <c r="E127" s="514"/>
      <c r="H127" s="91">
        <v>7</v>
      </c>
      <c r="I127" s="108">
        <f>GL(D120,H120,C120,I120,D121,H121)</f>
        <v>0</v>
      </c>
      <c r="J127" s="515" t="s">
        <v>175</v>
      </c>
      <c r="K127" s="514"/>
      <c r="L127" s="24"/>
      <c r="N127" s="91">
        <v>13</v>
      </c>
      <c r="O127" s="108">
        <f>GL(P117,T117,O117,U117,P118,T118)</f>
        <v>0</v>
      </c>
      <c r="P127" s="514" t="s">
        <v>181</v>
      </c>
      <c r="Q127" s="514"/>
      <c r="T127" s="91">
        <v>19</v>
      </c>
      <c r="U127" s="108">
        <f>GL(P86,T86,O86,U86,P87,T87)</f>
        <v>0</v>
      </c>
      <c r="V127" s="515" t="s">
        <v>187</v>
      </c>
      <c r="W127" s="516"/>
    </row>
    <row r="128" spans="1:23">
      <c r="A128" s="10"/>
      <c r="B128" s="91">
        <v>2</v>
      </c>
      <c r="C128" s="108">
        <f>GL(H92,D92,C92,I92,H93,D93)</f>
        <v>0</v>
      </c>
      <c r="D128" s="514" t="s">
        <v>171</v>
      </c>
      <c r="E128" s="514"/>
      <c r="H128" s="91">
        <v>8</v>
      </c>
      <c r="I128" s="108">
        <f>GL(D120,H120,I120,C120,H121,D121)</f>
        <v>0</v>
      </c>
      <c r="J128" s="515" t="s">
        <v>176</v>
      </c>
      <c r="K128" s="514"/>
      <c r="L128" s="159"/>
      <c r="N128" s="91">
        <v>14</v>
      </c>
      <c r="O128" s="108">
        <f>GL(T117,P117,O117,U117,T118,P118)</f>
        <v>0</v>
      </c>
      <c r="P128" s="514" t="s">
        <v>182</v>
      </c>
      <c r="Q128" s="514"/>
      <c r="T128" s="91">
        <v>20</v>
      </c>
      <c r="U128" s="108">
        <f>GL(T86,P86,O86,U86,T87,P87)</f>
        <v>0</v>
      </c>
      <c r="V128" s="515" t="s">
        <v>188</v>
      </c>
      <c r="W128" s="516"/>
    </row>
    <row r="129" spans="1:23">
      <c r="A129" s="10"/>
      <c r="B129" s="91">
        <v>3</v>
      </c>
      <c r="C129" s="108">
        <f>GL(P92,T92,O92,U92,P93,T93)</f>
        <v>0</v>
      </c>
      <c r="D129" s="514" t="s">
        <v>172</v>
      </c>
      <c r="E129" s="514"/>
      <c r="H129" s="91">
        <v>9</v>
      </c>
      <c r="I129" s="108">
        <f>GL(D89,H89,C89,I89,D90,H90)</f>
        <v>0</v>
      </c>
      <c r="J129" s="515" t="s">
        <v>177</v>
      </c>
      <c r="K129" s="514"/>
      <c r="L129" s="24"/>
      <c r="N129" s="91">
        <v>15</v>
      </c>
      <c r="O129" s="108">
        <f>GL(D117,H117,C117,I117,D118,H118)</f>
        <v>0</v>
      </c>
      <c r="P129" s="514" t="s">
        <v>183</v>
      </c>
      <c r="Q129" s="514"/>
      <c r="T129" s="91">
        <v>21</v>
      </c>
      <c r="U129" s="108">
        <f>GL(P114,T114,O114,U114,P115,T115)</f>
        <v>0</v>
      </c>
      <c r="V129" s="515" t="s">
        <v>189</v>
      </c>
      <c r="W129" s="516"/>
    </row>
    <row r="130" spans="1:23">
      <c r="A130" s="10"/>
      <c r="B130" s="91">
        <v>4</v>
      </c>
      <c r="C130" s="108">
        <f>GL(T92,P92,O92,U92,T93,P93)</f>
        <v>0</v>
      </c>
      <c r="D130" s="514" t="s">
        <v>170</v>
      </c>
      <c r="E130" s="514"/>
      <c r="H130" s="91">
        <v>10</v>
      </c>
      <c r="I130" s="108">
        <f>GL(H89,D89,C89,I89,H90,D90)</f>
        <v>0</v>
      </c>
      <c r="J130" s="515" t="s">
        <v>178</v>
      </c>
      <c r="K130" s="514"/>
      <c r="L130" s="159"/>
      <c r="N130" s="91">
        <v>16</v>
      </c>
      <c r="O130" s="108">
        <f>GL(H117,D117,C117,I117,H118,D118)</f>
        <v>0</v>
      </c>
      <c r="P130" s="514" t="s">
        <v>184</v>
      </c>
      <c r="Q130" s="514"/>
      <c r="T130" s="654">
        <v>22</v>
      </c>
      <c r="U130" s="108">
        <f>GL(T114,P114,O114,U114,T115,P115)</f>
        <v>0</v>
      </c>
      <c r="V130" s="515" t="s">
        <v>190</v>
      </c>
      <c r="W130" s="516"/>
    </row>
    <row r="131" spans="1:23">
      <c r="A131" s="10"/>
      <c r="B131" s="91">
        <v>5</v>
      </c>
      <c r="C131" s="108">
        <f>GL(P120,T120,O120,U120,P121,T121)</f>
        <v>0</v>
      </c>
      <c r="D131" s="514" t="s">
        <v>173</v>
      </c>
      <c r="E131" s="514"/>
      <c r="H131" s="91">
        <v>11</v>
      </c>
      <c r="I131" s="108">
        <f>GL(P89,T89,O89,U89,P90,T90)</f>
        <v>0</v>
      </c>
      <c r="J131" s="515" t="s">
        <v>179</v>
      </c>
      <c r="K131" s="514"/>
      <c r="L131" s="159"/>
      <c r="N131" s="91">
        <v>17</v>
      </c>
      <c r="O131" s="108">
        <f>GL(D86,H86,C86,I86,D87,H87)</f>
        <v>0</v>
      </c>
      <c r="P131" s="514" t="s">
        <v>185</v>
      </c>
      <c r="Q131" s="514"/>
      <c r="T131" s="654">
        <v>23</v>
      </c>
      <c r="U131" s="108">
        <f>GL(D114,H114,C114,I114,D115,H115)</f>
        <v>0</v>
      </c>
      <c r="V131" s="515" t="s">
        <v>191</v>
      </c>
      <c r="W131" s="516"/>
    </row>
    <row r="132" spans="1:23">
      <c r="A132" s="10"/>
      <c r="B132" s="91">
        <v>6</v>
      </c>
      <c r="C132" s="108">
        <f>GL(T120,P120,O120,U120,T121,P121)</f>
        <v>0</v>
      </c>
      <c r="D132" s="514" t="s">
        <v>174</v>
      </c>
      <c r="E132" s="514"/>
      <c r="H132" s="91">
        <v>12</v>
      </c>
      <c r="I132" s="108">
        <f>GL(T89,P89,O89,U89,T90,P90)</f>
        <v>0</v>
      </c>
      <c r="J132" s="515" t="s">
        <v>180</v>
      </c>
      <c r="K132" s="514"/>
      <c r="L132" s="24"/>
      <c r="N132" s="91">
        <v>18</v>
      </c>
      <c r="O132" s="108">
        <f>GL(H86,D86,C86,I86,H87,D87)</f>
        <v>0</v>
      </c>
      <c r="P132" s="514" t="s">
        <v>186</v>
      </c>
      <c r="Q132" s="514"/>
      <c r="T132" s="654">
        <v>24</v>
      </c>
      <c r="U132" s="108">
        <f>GL(H114,D114,C114,I114,H115,D115)</f>
        <v>0</v>
      </c>
      <c r="V132" s="515" t="s">
        <v>192</v>
      </c>
      <c r="W132" s="516"/>
    </row>
    <row r="133" spans="1:23">
      <c r="A133" s="120"/>
      <c r="B133" s="148"/>
      <c r="C133" s="19"/>
      <c r="D133" s="19"/>
      <c r="E133" s="19"/>
      <c r="F133" s="19"/>
      <c r="G133" s="19"/>
      <c r="H133" s="19"/>
      <c r="I133" s="19"/>
      <c r="J133" s="148"/>
      <c r="K133" s="19"/>
      <c r="L133" s="148"/>
      <c r="M133" s="19"/>
      <c r="N133" s="148"/>
      <c r="O133" s="19"/>
      <c r="P133" s="19"/>
      <c r="Q133" s="19"/>
      <c r="R133" s="19"/>
      <c r="S133" s="19"/>
      <c r="T133" s="19"/>
      <c r="U133" s="19"/>
      <c r="V133" s="148"/>
      <c r="W133" s="22"/>
    </row>
  </sheetData>
  <sheetProtection password="C9F9" sheet="1" objects="1" scenarios="1" formatCells="0" formatColumns="0" formatRows="0"/>
  <sortState ref="O51:Q54">
    <sortCondition descending="1" ref="P51:P54"/>
    <sortCondition descending="1" ref="Q51:Q54"/>
  </sortState>
  <mergeCells count="1">
    <mergeCell ref="B126:V126"/>
  </mergeCells>
  <conditionalFormatting sqref="D19:D27">
    <cfRule type="notContainsBlanks" dxfId="585" priority="250">
      <formula>LEN(TRIM(D19))&gt;0</formula>
    </cfRule>
  </conditionalFormatting>
  <conditionalFormatting sqref="H19:H27">
    <cfRule type="notContainsBlanks" dxfId="584" priority="249">
      <formula>LEN(TRIM(H19))&gt;0</formula>
    </cfRule>
  </conditionalFormatting>
  <conditionalFormatting sqref="P19:P27">
    <cfRule type="notContainsBlanks" dxfId="583" priority="248">
      <formula>LEN(TRIM(P19))&gt;0</formula>
    </cfRule>
  </conditionalFormatting>
  <conditionalFormatting sqref="T19:T27">
    <cfRule type="notContainsBlanks" dxfId="582" priority="247">
      <formula>LEN(TRIM(T19))&gt;0</formula>
    </cfRule>
  </conditionalFormatting>
  <conditionalFormatting sqref="T30:T38">
    <cfRule type="notContainsBlanks" dxfId="581" priority="246">
      <formula>LEN(TRIM(T30))&gt;0</formula>
    </cfRule>
  </conditionalFormatting>
  <conditionalFormatting sqref="P30:P38">
    <cfRule type="notContainsBlanks" dxfId="580" priority="245">
      <formula>LEN(TRIM(P30))&gt;0</formula>
    </cfRule>
  </conditionalFormatting>
  <conditionalFormatting sqref="D30:D38">
    <cfRule type="notContainsBlanks" dxfId="579" priority="244">
      <formula>LEN(TRIM(D30))&gt;0</formula>
    </cfRule>
  </conditionalFormatting>
  <conditionalFormatting sqref="H30:H38">
    <cfRule type="notContainsBlanks" dxfId="578" priority="243">
      <formula>LEN(TRIM(H30))&gt;0</formula>
    </cfRule>
  </conditionalFormatting>
  <conditionalFormatting sqref="D70:D72 D74">
    <cfRule type="notContainsBlanks" dxfId="577" priority="242">
      <formula>LEN(TRIM(D70))&gt;0</formula>
    </cfRule>
  </conditionalFormatting>
  <conditionalFormatting sqref="H70:H72 H74 H76">
    <cfRule type="notContainsBlanks" dxfId="576" priority="241">
      <formula>LEN(TRIM(H70))&gt;0</formula>
    </cfRule>
  </conditionalFormatting>
  <conditionalFormatting sqref="P70 P72 P74">
    <cfRule type="notContainsBlanks" dxfId="575" priority="240">
      <formula>LEN(TRIM(P70))&gt;0</formula>
    </cfRule>
  </conditionalFormatting>
  <conditionalFormatting sqref="T70 T72 T74">
    <cfRule type="notContainsBlanks" dxfId="574" priority="239">
      <formula>LEN(TRIM(T70))&gt;0</formula>
    </cfRule>
  </conditionalFormatting>
  <conditionalFormatting sqref="H77">
    <cfRule type="notContainsBlanks" dxfId="573" priority="236">
      <formula>LEN(TRIM(H77))&gt;0</formula>
    </cfRule>
  </conditionalFormatting>
  <conditionalFormatting sqref="D77">
    <cfRule type="notContainsBlanks" dxfId="572" priority="235">
      <formula>LEN(TRIM(D77))&gt;0</formula>
    </cfRule>
  </conditionalFormatting>
  <conditionalFormatting sqref="P77">
    <cfRule type="notContainsBlanks" dxfId="571" priority="231">
      <formula>LEN(TRIM(P77))&gt;0</formula>
    </cfRule>
  </conditionalFormatting>
  <conditionalFormatting sqref="T77">
    <cfRule type="notContainsBlanks" dxfId="570" priority="230">
      <formula>LEN(TRIM(T77))&gt;0</formula>
    </cfRule>
  </conditionalFormatting>
  <conditionalFormatting sqref="T80">
    <cfRule type="notContainsBlanks" dxfId="569" priority="229">
      <formula>LEN(TRIM(T80))&gt;0</formula>
    </cfRule>
  </conditionalFormatting>
  <conditionalFormatting sqref="P80">
    <cfRule type="notContainsBlanks" dxfId="568" priority="228">
      <formula>LEN(TRIM(P80))&gt;0</formula>
    </cfRule>
  </conditionalFormatting>
  <conditionalFormatting sqref="T83">
    <cfRule type="notContainsBlanks" dxfId="567" priority="227">
      <formula>LEN(TRIM(T83))&gt;0</formula>
    </cfRule>
  </conditionalFormatting>
  <conditionalFormatting sqref="P83">
    <cfRule type="notContainsBlanks" dxfId="566" priority="226">
      <formula>LEN(TRIM(P83))&gt;0</formula>
    </cfRule>
  </conditionalFormatting>
  <conditionalFormatting sqref="P86">
    <cfRule type="notContainsBlanks" dxfId="565" priority="225">
      <formula>LEN(TRIM(P86))&gt;0</formula>
    </cfRule>
  </conditionalFormatting>
  <conditionalFormatting sqref="T86">
    <cfRule type="notContainsBlanks" dxfId="564" priority="224">
      <formula>LEN(TRIM(T86))&gt;0</formula>
    </cfRule>
  </conditionalFormatting>
  <conditionalFormatting sqref="T89">
    <cfRule type="notContainsBlanks" dxfId="563" priority="223">
      <formula>LEN(TRIM(T89))&gt;0</formula>
    </cfRule>
  </conditionalFormatting>
  <conditionalFormatting sqref="P89">
    <cfRule type="notContainsBlanks" dxfId="562" priority="222">
      <formula>LEN(TRIM(P89))&gt;0</formula>
    </cfRule>
  </conditionalFormatting>
  <conditionalFormatting sqref="P92">
    <cfRule type="notContainsBlanks" dxfId="561" priority="221">
      <formula>LEN(TRIM(P92))&gt;0</formula>
    </cfRule>
  </conditionalFormatting>
  <conditionalFormatting sqref="T92">
    <cfRule type="notContainsBlanks" dxfId="560" priority="220">
      <formula>LEN(TRIM(T92))&gt;0</formula>
    </cfRule>
  </conditionalFormatting>
  <conditionalFormatting sqref="D80">
    <cfRule type="notContainsBlanks" dxfId="559" priority="219">
      <formula>LEN(TRIM(D80))&gt;0</formula>
    </cfRule>
  </conditionalFormatting>
  <conditionalFormatting sqref="H80">
    <cfRule type="notContainsBlanks" dxfId="558" priority="218">
      <formula>LEN(TRIM(H80))&gt;0</formula>
    </cfRule>
  </conditionalFormatting>
  <conditionalFormatting sqref="H83">
    <cfRule type="notContainsBlanks" dxfId="557" priority="217">
      <formula>LEN(TRIM(H83))&gt;0</formula>
    </cfRule>
  </conditionalFormatting>
  <conditionalFormatting sqref="D83">
    <cfRule type="notContainsBlanks" dxfId="556" priority="216">
      <formula>LEN(TRIM(D83))&gt;0</formula>
    </cfRule>
  </conditionalFormatting>
  <conditionalFormatting sqref="D86">
    <cfRule type="notContainsBlanks" dxfId="555" priority="215">
      <formula>LEN(TRIM(D86))&gt;0</formula>
    </cfRule>
  </conditionalFormatting>
  <conditionalFormatting sqref="H86">
    <cfRule type="notContainsBlanks" dxfId="554" priority="214">
      <formula>LEN(TRIM(H86))&gt;0</formula>
    </cfRule>
  </conditionalFormatting>
  <conditionalFormatting sqref="H89">
    <cfRule type="notContainsBlanks" dxfId="553" priority="213">
      <formula>LEN(TRIM(H89))&gt;0</formula>
    </cfRule>
  </conditionalFormatting>
  <conditionalFormatting sqref="D89">
    <cfRule type="notContainsBlanks" dxfId="552" priority="212">
      <formula>LEN(TRIM(D89))&gt;0</formula>
    </cfRule>
  </conditionalFormatting>
  <conditionalFormatting sqref="D92">
    <cfRule type="notContainsBlanks" dxfId="551" priority="211">
      <formula>LEN(TRIM(D92))&gt;0</formula>
    </cfRule>
  </conditionalFormatting>
  <conditionalFormatting sqref="H92">
    <cfRule type="notContainsBlanks" dxfId="550" priority="210">
      <formula>LEN(TRIM(H92))&gt;0</formula>
    </cfRule>
  </conditionalFormatting>
  <conditionalFormatting sqref="D98 D100 D102">
    <cfRule type="notContainsBlanks" dxfId="549" priority="209">
      <formula>LEN(TRIM(D98))&gt;0</formula>
    </cfRule>
  </conditionalFormatting>
  <conditionalFormatting sqref="H98 H100 H102">
    <cfRule type="notContainsBlanks" dxfId="548" priority="208">
      <formula>LEN(TRIM(H98))&gt;0</formula>
    </cfRule>
  </conditionalFormatting>
  <conditionalFormatting sqref="P98 P100 P102">
    <cfRule type="notContainsBlanks" dxfId="547" priority="207">
      <formula>LEN(TRIM(P98))&gt;0</formula>
    </cfRule>
  </conditionalFormatting>
  <conditionalFormatting sqref="T98 T100 T102">
    <cfRule type="notContainsBlanks" dxfId="546" priority="206">
      <formula>LEN(TRIM(T98))&gt;0</formula>
    </cfRule>
  </conditionalFormatting>
  <conditionalFormatting sqref="P105">
    <cfRule type="notContainsBlanks" dxfId="545" priority="205">
      <formula>LEN(TRIM(P105))&gt;0</formula>
    </cfRule>
  </conditionalFormatting>
  <conditionalFormatting sqref="T105">
    <cfRule type="notContainsBlanks" dxfId="544" priority="204">
      <formula>LEN(TRIM(T105))&gt;0</formula>
    </cfRule>
  </conditionalFormatting>
  <conditionalFormatting sqref="P108">
    <cfRule type="notContainsBlanks" dxfId="543" priority="203">
      <formula>LEN(TRIM(P108))&gt;0</formula>
    </cfRule>
  </conditionalFormatting>
  <conditionalFormatting sqref="T108">
    <cfRule type="notContainsBlanks" dxfId="542" priority="202">
      <formula>LEN(TRIM(T108))&gt;0</formula>
    </cfRule>
  </conditionalFormatting>
  <conditionalFormatting sqref="P111">
    <cfRule type="notContainsBlanks" dxfId="541" priority="201">
      <formula>LEN(TRIM(P111))&gt;0</formula>
    </cfRule>
  </conditionalFormatting>
  <conditionalFormatting sqref="T111">
    <cfRule type="notContainsBlanks" dxfId="540" priority="200">
      <formula>LEN(TRIM(T111))&gt;0</formula>
    </cfRule>
  </conditionalFormatting>
  <conditionalFormatting sqref="T114">
    <cfRule type="notContainsBlanks" dxfId="539" priority="199">
      <formula>LEN(TRIM(T114))&gt;0</formula>
    </cfRule>
  </conditionalFormatting>
  <conditionalFormatting sqref="P114">
    <cfRule type="notContainsBlanks" dxfId="538" priority="198">
      <formula>LEN(TRIM(P114))&gt;0</formula>
    </cfRule>
  </conditionalFormatting>
  <conditionalFormatting sqref="P117">
    <cfRule type="notContainsBlanks" dxfId="537" priority="197">
      <formula>LEN(TRIM(P117))&gt;0</formula>
    </cfRule>
  </conditionalFormatting>
  <conditionalFormatting sqref="T117">
    <cfRule type="notContainsBlanks" dxfId="536" priority="196">
      <formula>LEN(TRIM(T117))&gt;0</formula>
    </cfRule>
  </conditionalFormatting>
  <conditionalFormatting sqref="T120">
    <cfRule type="notContainsBlanks" dxfId="535" priority="195">
      <formula>LEN(TRIM(T120))&gt;0</formula>
    </cfRule>
  </conditionalFormatting>
  <conditionalFormatting sqref="P120">
    <cfRule type="notContainsBlanks" dxfId="534" priority="194">
      <formula>LEN(TRIM(P120))&gt;0</formula>
    </cfRule>
  </conditionalFormatting>
  <conditionalFormatting sqref="H120">
    <cfRule type="notContainsBlanks" dxfId="533" priority="193">
      <formula>LEN(TRIM(H120))&gt;0</formula>
    </cfRule>
  </conditionalFormatting>
  <conditionalFormatting sqref="D120">
    <cfRule type="notContainsBlanks" dxfId="532" priority="192">
      <formula>LEN(TRIM(D120))&gt;0</formula>
    </cfRule>
  </conditionalFormatting>
  <conditionalFormatting sqref="D117">
    <cfRule type="notContainsBlanks" dxfId="531" priority="191">
      <formula>LEN(TRIM(D117))&gt;0</formula>
    </cfRule>
  </conditionalFormatting>
  <conditionalFormatting sqref="H117">
    <cfRule type="notContainsBlanks" dxfId="530" priority="190">
      <formula>LEN(TRIM(H117))&gt;0</formula>
    </cfRule>
  </conditionalFormatting>
  <conditionalFormatting sqref="H114">
    <cfRule type="notContainsBlanks" dxfId="529" priority="189">
      <formula>LEN(TRIM(H114))&gt;0</formula>
    </cfRule>
  </conditionalFormatting>
  <conditionalFormatting sqref="D114">
    <cfRule type="notContainsBlanks" dxfId="528" priority="188">
      <formula>LEN(TRIM(D114))&gt;0</formula>
    </cfRule>
  </conditionalFormatting>
  <conditionalFormatting sqref="D111">
    <cfRule type="notContainsBlanks" dxfId="527" priority="187">
      <formula>LEN(TRIM(D111))&gt;0</formula>
    </cfRule>
  </conditionalFormatting>
  <conditionalFormatting sqref="H111">
    <cfRule type="notContainsBlanks" dxfId="526" priority="186">
      <formula>LEN(TRIM(H111))&gt;0</formula>
    </cfRule>
  </conditionalFormatting>
  <conditionalFormatting sqref="H108">
    <cfRule type="notContainsBlanks" dxfId="525" priority="185">
      <formula>LEN(TRIM(H108))&gt;0</formula>
    </cfRule>
  </conditionalFormatting>
  <conditionalFormatting sqref="D108">
    <cfRule type="notContainsBlanks" dxfId="524" priority="184">
      <formula>LEN(TRIM(D108))&gt;0</formula>
    </cfRule>
  </conditionalFormatting>
  <conditionalFormatting sqref="D105">
    <cfRule type="notContainsBlanks" dxfId="523" priority="183">
      <formula>LEN(TRIM(D105))&gt;0</formula>
    </cfRule>
  </conditionalFormatting>
  <conditionalFormatting sqref="H105">
    <cfRule type="notContainsBlanks" dxfId="522" priority="182">
      <formula>LEN(TRIM(H105))&gt;0</formula>
    </cfRule>
  </conditionalFormatting>
  <conditionalFormatting sqref="C71">
    <cfRule type="expression" dxfId="521" priority="143">
      <formula>NOT($D70=$H70)</formula>
    </cfRule>
  </conditionalFormatting>
  <conditionalFormatting sqref="I71">
    <cfRule type="expression" dxfId="520" priority="142">
      <formula>NOT($D70=$H70)</formula>
    </cfRule>
  </conditionalFormatting>
  <conditionalFormatting sqref="D73">
    <cfRule type="notContainsBlanks" dxfId="519" priority="141">
      <formula>LEN(TRIM(D73))&gt;0</formula>
    </cfRule>
  </conditionalFormatting>
  <conditionalFormatting sqref="H73">
    <cfRule type="notContainsBlanks" dxfId="518" priority="140">
      <formula>LEN(TRIM(H73))&gt;0</formula>
    </cfRule>
  </conditionalFormatting>
  <conditionalFormatting sqref="C73">
    <cfRule type="expression" dxfId="517" priority="139">
      <formula>NOT($D72=$H72)</formula>
    </cfRule>
  </conditionalFormatting>
  <conditionalFormatting sqref="I73">
    <cfRule type="expression" dxfId="516" priority="138">
      <formula>NOT($D72=$H72)</formula>
    </cfRule>
  </conditionalFormatting>
  <conditionalFormatting sqref="D75">
    <cfRule type="notContainsBlanks" dxfId="515" priority="137">
      <formula>LEN(TRIM(D75))&gt;0</formula>
    </cfRule>
  </conditionalFormatting>
  <conditionalFormatting sqref="H75">
    <cfRule type="notContainsBlanks" dxfId="514" priority="136">
      <formula>LEN(TRIM(H75))&gt;0</formula>
    </cfRule>
  </conditionalFormatting>
  <conditionalFormatting sqref="C75">
    <cfRule type="expression" dxfId="513" priority="135">
      <formula>NOT($D74=$H74)</formula>
    </cfRule>
  </conditionalFormatting>
  <conditionalFormatting sqref="I75">
    <cfRule type="expression" dxfId="512" priority="134">
      <formula>NOT($D74=$H74)</formula>
    </cfRule>
  </conditionalFormatting>
  <conditionalFormatting sqref="D78">
    <cfRule type="notContainsBlanks" dxfId="511" priority="133">
      <formula>LEN(TRIM(D78))&gt;0</formula>
    </cfRule>
  </conditionalFormatting>
  <conditionalFormatting sqref="H78">
    <cfRule type="notContainsBlanks" dxfId="510" priority="132">
      <formula>LEN(TRIM(H78))&gt;0</formula>
    </cfRule>
  </conditionalFormatting>
  <conditionalFormatting sqref="C78">
    <cfRule type="expression" dxfId="509" priority="131">
      <formula>NOT($D77=$H77)</formula>
    </cfRule>
  </conditionalFormatting>
  <conditionalFormatting sqref="I78">
    <cfRule type="expression" dxfId="508" priority="130">
      <formula>NOT($D77=$H77)</formula>
    </cfRule>
  </conditionalFormatting>
  <conditionalFormatting sqref="D81">
    <cfRule type="notContainsBlanks" dxfId="507" priority="129">
      <formula>LEN(TRIM(D81))&gt;0</formula>
    </cfRule>
  </conditionalFormatting>
  <conditionalFormatting sqref="H81">
    <cfRule type="notContainsBlanks" dxfId="506" priority="128">
      <formula>LEN(TRIM(H81))&gt;0</formula>
    </cfRule>
  </conditionalFormatting>
  <conditionalFormatting sqref="C81">
    <cfRule type="expression" dxfId="505" priority="127">
      <formula>NOT($D80=$H80)</formula>
    </cfRule>
  </conditionalFormatting>
  <conditionalFormatting sqref="I81">
    <cfRule type="expression" dxfId="504" priority="126">
      <formula>NOT($D80=$H80)</formula>
    </cfRule>
  </conditionalFormatting>
  <conditionalFormatting sqref="D84">
    <cfRule type="notContainsBlanks" dxfId="503" priority="125">
      <formula>LEN(TRIM(D84))&gt;0</formula>
    </cfRule>
  </conditionalFormatting>
  <conditionalFormatting sqref="H84">
    <cfRule type="notContainsBlanks" dxfId="502" priority="124">
      <formula>LEN(TRIM(H84))&gt;0</formula>
    </cfRule>
  </conditionalFormatting>
  <conditionalFormatting sqref="C84">
    <cfRule type="expression" dxfId="501" priority="123">
      <formula>NOT($D83=$H83)</formula>
    </cfRule>
  </conditionalFormatting>
  <conditionalFormatting sqref="I84">
    <cfRule type="expression" dxfId="500" priority="122">
      <formula>NOT($D83=$H83)</formula>
    </cfRule>
  </conditionalFormatting>
  <conditionalFormatting sqref="D87">
    <cfRule type="notContainsBlanks" dxfId="499" priority="121">
      <formula>LEN(TRIM(D87))&gt;0</formula>
    </cfRule>
  </conditionalFormatting>
  <conditionalFormatting sqref="H87">
    <cfRule type="notContainsBlanks" dxfId="498" priority="120">
      <formula>LEN(TRIM(H87))&gt;0</formula>
    </cfRule>
  </conditionalFormatting>
  <conditionalFormatting sqref="C87">
    <cfRule type="expression" dxfId="497" priority="119">
      <formula>NOT($D86=$H86)</formula>
    </cfRule>
  </conditionalFormatting>
  <conditionalFormatting sqref="I87">
    <cfRule type="expression" dxfId="496" priority="118">
      <formula>NOT($D86=$H86)</formula>
    </cfRule>
  </conditionalFormatting>
  <conditionalFormatting sqref="D90">
    <cfRule type="notContainsBlanks" dxfId="495" priority="117">
      <formula>LEN(TRIM(D90))&gt;0</formula>
    </cfRule>
  </conditionalFormatting>
  <conditionalFormatting sqref="H90">
    <cfRule type="notContainsBlanks" dxfId="494" priority="116">
      <formula>LEN(TRIM(H90))&gt;0</formula>
    </cfRule>
  </conditionalFormatting>
  <conditionalFormatting sqref="C90">
    <cfRule type="expression" dxfId="493" priority="115">
      <formula>NOT($D89=$H89)</formula>
    </cfRule>
  </conditionalFormatting>
  <conditionalFormatting sqref="I90">
    <cfRule type="expression" dxfId="492" priority="114">
      <formula>NOT($D89=$H89)</formula>
    </cfRule>
  </conditionalFormatting>
  <conditionalFormatting sqref="D93">
    <cfRule type="notContainsBlanks" dxfId="491" priority="113">
      <formula>LEN(TRIM(D93))&gt;0</formula>
    </cfRule>
  </conditionalFormatting>
  <conditionalFormatting sqref="H93">
    <cfRule type="notContainsBlanks" dxfId="490" priority="112">
      <formula>LEN(TRIM(H93))&gt;0</formula>
    </cfRule>
  </conditionalFormatting>
  <conditionalFormatting sqref="C93">
    <cfRule type="expression" dxfId="489" priority="111">
      <formula>NOT($D92=$H92)</formula>
    </cfRule>
  </conditionalFormatting>
  <conditionalFormatting sqref="I93">
    <cfRule type="expression" dxfId="488" priority="110">
      <formula>NOT($D92=$H92)</formula>
    </cfRule>
  </conditionalFormatting>
  <conditionalFormatting sqref="D99">
    <cfRule type="notContainsBlanks" dxfId="487" priority="109">
      <formula>LEN(TRIM(D99))&gt;0</formula>
    </cfRule>
  </conditionalFormatting>
  <conditionalFormatting sqref="H99">
    <cfRule type="notContainsBlanks" dxfId="486" priority="108">
      <formula>LEN(TRIM(H99))&gt;0</formula>
    </cfRule>
  </conditionalFormatting>
  <conditionalFormatting sqref="C99">
    <cfRule type="expression" dxfId="485" priority="107">
      <formula>NOT($D98=$H98)</formula>
    </cfRule>
  </conditionalFormatting>
  <conditionalFormatting sqref="I99">
    <cfRule type="expression" dxfId="484" priority="106">
      <formula>NOT($D98=$H98)</formula>
    </cfRule>
  </conditionalFormatting>
  <conditionalFormatting sqref="D101">
    <cfRule type="notContainsBlanks" dxfId="483" priority="105">
      <formula>LEN(TRIM(D101))&gt;0</formula>
    </cfRule>
  </conditionalFormatting>
  <conditionalFormatting sqref="H101">
    <cfRule type="notContainsBlanks" dxfId="482" priority="104">
      <formula>LEN(TRIM(H101))&gt;0</formula>
    </cfRule>
  </conditionalFormatting>
  <conditionalFormatting sqref="C101">
    <cfRule type="expression" dxfId="481" priority="103">
      <formula>NOT($D100=$H100)</formula>
    </cfRule>
  </conditionalFormatting>
  <conditionalFormatting sqref="I101">
    <cfRule type="expression" dxfId="480" priority="102">
      <formula>NOT($D100=$H100)</formula>
    </cfRule>
  </conditionalFormatting>
  <conditionalFormatting sqref="D103">
    <cfRule type="notContainsBlanks" dxfId="479" priority="101">
      <formula>LEN(TRIM(D103))&gt;0</formula>
    </cfRule>
  </conditionalFormatting>
  <conditionalFormatting sqref="H103">
    <cfRule type="notContainsBlanks" dxfId="478" priority="100">
      <formula>LEN(TRIM(H103))&gt;0</formula>
    </cfRule>
  </conditionalFormatting>
  <conditionalFormatting sqref="C103">
    <cfRule type="expression" dxfId="477" priority="99">
      <formula>NOT($D102=$H102)</formula>
    </cfRule>
  </conditionalFormatting>
  <conditionalFormatting sqref="I103">
    <cfRule type="expression" dxfId="476" priority="98">
      <formula>NOT($D102=$H102)</formula>
    </cfRule>
  </conditionalFormatting>
  <conditionalFormatting sqref="D106">
    <cfRule type="notContainsBlanks" dxfId="475" priority="97">
      <formula>LEN(TRIM(D106))&gt;0</formula>
    </cfRule>
  </conditionalFormatting>
  <conditionalFormatting sqref="H106">
    <cfRule type="notContainsBlanks" dxfId="474" priority="96">
      <formula>LEN(TRIM(H106))&gt;0</formula>
    </cfRule>
  </conditionalFormatting>
  <conditionalFormatting sqref="C106">
    <cfRule type="expression" dxfId="473" priority="95">
      <formula>NOT($D105=$H105)</formula>
    </cfRule>
  </conditionalFormatting>
  <conditionalFormatting sqref="I106">
    <cfRule type="expression" dxfId="472" priority="94">
      <formula>NOT($D105=$H105)</formula>
    </cfRule>
  </conditionalFormatting>
  <conditionalFormatting sqref="D109">
    <cfRule type="notContainsBlanks" dxfId="471" priority="93">
      <formula>LEN(TRIM(D109))&gt;0</formula>
    </cfRule>
  </conditionalFormatting>
  <conditionalFormatting sqref="H109">
    <cfRule type="notContainsBlanks" dxfId="470" priority="92">
      <formula>LEN(TRIM(H109))&gt;0</formula>
    </cfRule>
  </conditionalFormatting>
  <conditionalFormatting sqref="C109">
    <cfRule type="expression" dxfId="469" priority="91">
      <formula>NOT($D108=$H108)</formula>
    </cfRule>
  </conditionalFormatting>
  <conditionalFormatting sqref="I109">
    <cfRule type="expression" dxfId="468" priority="90">
      <formula>NOT($D108=$H108)</formula>
    </cfRule>
  </conditionalFormatting>
  <conditionalFormatting sqref="D112">
    <cfRule type="notContainsBlanks" dxfId="467" priority="89">
      <formula>LEN(TRIM(D112))&gt;0</formula>
    </cfRule>
  </conditionalFormatting>
  <conditionalFormatting sqref="H112">
    <cfRule type="notContainsBlanks" dxfId="466" priority="88">
      <formula>LEN(TRIM(H112))&gt;0</formula>
    </cfRule>
  </conditionalFormatting>
  <conditionalFormatting sqref="C112">
    <cfRule type="expression" dxfId="465" priority="87">
      <formula>NOT($D111=$H111)</formula>
    </cfRule>
  </conditionalFormatting>
  <conditionalFormatting sqref="I112">
    <cfRule type="expression" dxfId="464" priority="86">
      <formula>NOT($D111=$H111)</formula>
    </cfRule>
  </conditionalFormatting>
  <conditionalFormatting sqref="D115">
    <cfRule type="notContainsBlanks" dxfId="463" priority="85">
      <formula>LEN(TRIM(D115))&gt;0</formula>
    </cfRule>
  </conditionalFormatting>
  <conditionalFormatting sqref="H115">
    <cfRule type="notContainsBlanks" dxfId="462" priority="84">
      <formula>LEN(TRIM(H115))&gt;0</formula>
    </cfRule>
  </conditionalFormatting>
  <conditionalFormatting sqref="C115">
    <cfRule type="expression" dxfId="461" priority="83">
      <formula>NOT($D114=$H114)</formula>
    </cfRule>
  </conditionalFormatting>
  <conditionalFormatting sqref="I115">
    <cfRule type="expression" dxfId="460" priority="82">
      <formula>NOT($D114=$H114)</formula>
    </cfRule>
  </conditionalFormatting>
  <conditionalFormatting sqref="D118">
    <cfRule type="notContainsBlanks" dxfId="459" priority="81">
      <formula>LEN(TRIM(D118))&gt;0</formula>
    </cfRule>
  </conditionalFormatting>
  <conditionalFormatting sqref="H118">
    <cfRule type="notContainsBlanks" dxfId="458" priority="80">
      <formula>LEN(TRIM(H118))&gt;0</formula>
    </cfRule>
  </conditionalFormatting>
  <conditionalFormatting sqref="C118">
    <cfRule type="expression" dxfId="457" priority="79">
      <formula>NOT($D117=$H117)</formula>
    </cfRule>
  </conditionalFormatting>
  <conditionalFormatting sqref="I118">
    <cfRule type="expression" dxfId="456" priority="78">
      <formula>NOT($D117=$H117)</formula>
    </cfRule>
  </conditionalFormatting>
  <conditionalFormatting sqref="D121">
    <cfRule type="notContainsBlanks" dxfId="455" priority="77">
      <formula>LEN(TRIM(D121))&gt;0</formula>
    </cfRule>
  </conditionalFormatting>
  <conditionalFormatting sqref="H121">
    <cfRule type="notContainsBlanks" dxfId="454" priority="76">
      <formula>LEN(TRIM(H121))&gt;0</formula>
    </cfRule>
  </conditionalFormatting>
  <conditionalFormatting sqref="C121">
    <cfRule type="expression" dxfId="453" priority="75">
      <formula>NOT($D120=$H120)</formula>
    </cfRule>
  </conditionalFormatting>
  <conditionalFormatting sqref="I121">
    <cfRule type="expression" dxfId="452" priority="74">
      <formula>NOT($D120=$H120)</formula>
    </cfRule>
  </conditionalFormatting>
  <conditionalFormatting sqref="P71">
    <cfRule type="notContainsBlanks" dxfId="451" priority="73">
      <formula>LEN(TRIM(P71))&gt;0</formula>
    </cfRule>
  </conditionalFormatting>
  <conditionalFormatting sqref="T71">
    <cfRule type="notContainsBlanks" dxfId="450" priority="72">
      <formula>LEN(TRIM(T71))&gt;0</formula>
    </cfRule>
  </conditionalFormatting>
  <conditionalFormatting sqref="O71">
    <cfRule type="expression" dxfId="449" priority="71">
      <formula>NOT($P70=$T70)</formula>
    </cfRule>
  </conditionalFormatting>
  <conditionalFormatting sqref="U71">
    <cfRule type="expression" dxfId="448" priority="69">
      <formula>NOT($P70=$T70)</formula>
    </cfRule>
  </conditionalFormatting>
  <conditionalFormatting sqref="P73">
    <cfRule type="notContainsBlanks" dxfId="447" priority="68">
      <formula>LEN(TRIM(P73))&gt;0</formula>
    </cfRule>
  </conditionalFormatting>
  <conditionalFormatting sqref="T73">
    <cfRule type="notContainsBlanks" dxfId="446" priority="67">
      <formula>LEN(TRIM(T73))&gt;0</formula>
    </cfRule>
  </conditionalFormatting>
  <conditionalFormatting sqref="O73">
    <cfRule type="expression" dxfId="445" priority="66">
      <formula>NOT($P72=$T72)</formula>
    </cfRule>
  </conditionalFormatting>
  <conditionalFormatting sqref="U73">
    <cfRule type="expression" dxfId="444" priority="65">
      <formula>NOT($P72=$T72)</formula>
    </cfRule>
  </conditionalFormatting>
  <conditionalFormatting sqref="P75">
    <cfRule type="notContainsBlanks" dxfId="443" priority="64">
      <formula>LEN(TRIM(P75))&gt;0</formula>
    </cfRule>
  </conditionalFormatting>
  <conditionalFormatting sqref="T75">
    <cfRule type="notContainsBlanks" dxfId="442" priority="63">
      <formula>LEN(TRIM(T75))&gt;0</formula>
    </cfRule>
  </conditionalFormatting>
  <conditionalFormatting sqref="O75">
    <cfRule type="expression" dxfId="441" priority="62">
      <formula>NOT($P74=$T74)</formula>
    </cfRule>
  </conditionalFormatting>
  <conditionalFormatting sqref="U75">
    <cfRule type="expression" dxfId="440" priority="61">
      <formula>NOT($P74=$T74)</formula>
    </cfRule>
  </conditionalFormatting>
  <conditionalFormatting sqref="P78">
    <cfRule type="notContainsBlanks" dxfId="439" priority="60">
      <formula>LEN(TRIM(P78))&gt;0</formula>
    </cfRule>
  </conditionalFormatting>
  <conditionalFormatting sqref="T78">
    <cfRule type="notContainsBlanks" dxfId="438" priority="59">
      <formula>LEN(TRIM(T78))&gt;0</formula>
    </cfRule>
  </conditionalFormatting>
  <conditionalFormatting sqref="O78">
    <cfRule type="expression" dxfId="437" priority="58">
      <formula>NOT($P77=$T77)</formula>
    </cfRule>
  </conditionalFormatting>
  <conditionalFormatting sqref="U78">
    <cfRule type="expression" dxfId="436" priority="57">
      <formula>NOT($P77=$T77)</formula>
    </cfRule>
  </conditionalFormatting>
  <conditionalFormatting sqref="P81">
    <cfRule type="notContainsBlanks" dxfId="435" priority="56">
      <formula>LEN(TRIM(P81))&gt;0</formula>
    </cfRule>
  </conditionalFormatting>
  <conditionalFormatting sqref="T81">
    <cfRule type="notContainsBlanks" dxfId="434" priority="55">
      <formula>LEN(TRIM(T81))&gt;0</formula>
    </cfRule>
  </conditionalFormatting>
  <conditionalFormatting sqref="O81">
    <cfRule type="expression" dxfId="433" priority="54">
      <formula>NOT($P80=$T80)</formula>
    </cfRule>
  </conditionalFormatting>
  <conditionalFormatting sqref="U81">
    <cfRule type="expression" dxfId="432" priority="53">
      <formula>NOT($P80=$T80)</formula>
    </cfRule>
  </conditionalFormatting>
  <conditionalFormatting sqref="P84">
    <cfRule type="notContainsBlanks" dxfId="431" priority="52">
      <formula>LEN(TRIM(P84))&gt;0</formula>
    </cfRule>
  </conditionalFormatting>
  <conditionalFormatting sqref="T84">
    <cfRule type="notContainsBlanks" dxfId="430" priority="51">
      <formula>LEN(TRIM(T84))&gt;0</formula>
    </cfRule>
  </conditionalFormatting>
  <conditionalFormatting sqref="O84">
    <cfRule type="expression" dxfId="429" priority="50">
      <formula>NOT($P83=$T83)</formula>
    </cfRule>
  </conditionalFormatting>
  <conditionalFormatting sqref="U84">
    <cfRule type="expression" dxfId="428" priority="49">
      <formula>NOT($P83=$T83)</formula>
    </cfRule>
  </conditionalFormatting>
  <conditionalFormatting sqref="P87">
    <cfRule type="notContainsBlanks" dxfId="427" priority="48">
      <formula>LEN(TRIM(P87))&gt;0</formula>
    </cfRule>
  </conditionalFormatting>
  <conditionalFormatting sqref="T87">
    <cfRule type="notContainsBlanks" dxfId="426" priority="47">
      <formula>LEN(TRIM(T87))&gt;0</formula>
    </cfRule>
  </conditionalFormatting>
  <conditionalFormatting sqref="O87">
    <cfRule type="expression" dxfId="425" priority="46">
      <formula>NOT($P86=$T86)</formula>
    </cfRule>
  </conditionalFormatting>
  <conditionalFormatting sqref="U87">
    <cfRule type="expression" dxfId="424" priority="45">
      <formula>NOT($P86=$T86)</formula>
    </cfRule>
  </conditionalFormatting>
  <conditionalFormatting sqref="P90">
    <cfRule type="notContainsBlanks" dxfId="423" priority="44">
      <formula>LEN(TRIM(P90))&gt;0</formula>
    </cfRule>
  </conditionalFormatting>
  <conditionalFormatting sqref="T90">
    <cfRule type="notContainsBlanks" dxfId="422" priority="43">
      <formula>LEN(TRIM(T90))&gt;0</formula>
    </cfRule>
  </conditionalFormatting>
  <conditionalFormatting sqref="O90">
    <cfRule type="expression" dxfId="421" priority="42">
      <formula>NOT($P89=$T89)</formula>
    </cfRule>
  </conditionalFormatting>
  <conditionalFormatting sqref="U90">
    <cfRule type="expression" dxfId="420" priority="41">
      <formula>NOT($P89=$T89)</formula>
    </cfRule>
  </conditionalFormatting>
  <conditionalFormatting sqref="P93">
    <cfRule type="notContainsBlanks" dxfId="419" priority="40">
      <formula>LEN(TRIM(P93))&gt;0</formula>
    </cfRule>
  </conditionalFormatting>
  <conditionalFormatting sqref="T93">
    <cfRule type="notContainsBlanks" dxfId="418" priority="39">
      <formula>LEN(TRIM(T93))&gt;0</formula>
    </cfRule>
  </conditionalFormatting>
  <conditionalFormatting sqref="O93">
    <cfRule type="expression" dxfId="417" priority="38">
      <formula>NOT($P92=$T92)</formula>
    </cfRule>
  </conditionalFormatting>
  <conditionalFormatting sqref="U93">
    <cfRule type="expression" dxfId="416" priority="37">
      <formula>NOT($P92=$T92)</formula>
    </cfRule>
  </conditionalFormatting>
  <conditionalFormatting sqref="P99">
    <cfRule type="notContainsBlanks" dxfId="415" priority="36">
      <formula>LEN(TRIM(P99))&gt;0</formula>
    </cfRule>
  </conditionalFormatting>
  <conditionalFormatting sqref="T99">
    <cfRule type="notContainsBlanks" dxfId="414" priority="35">
      <formula>LEN(TRIM(T99))&gt;0</formula>
    </cfRule>
  </conditionalFormatting>
  <conditionalFormatting sqref="O99">
    <cfRule type="expression" dxfId="413" priority="34">
      <formula>NOT($P98=$T98)</formula>
    </cfRule>
  </conditionalFormatting>
  <conditionalFormatting sqref="U99">
    <cfRule type="expression" dxfId="412" priority="33">
      <formula>NOT($P98=$T98)</formula>
    </cfRule>
  </conditionalFormatting>
  <conditionalFormatting sqref="P101">
    <cfRule type="notContainsBlanks" dxfId="411" priority="32">
      <formula>LEN(TRIM(P101))&gt;0</formula>
    </cfRule>
  </conditionalFormatting>
  <conditionalFormatting sqref="T101">
    <cfRule type="notContainsBlanks" dxfId="410" priority="31">
      <formula>LEN(TRIM(T101))&gt;0</formula>
    </cfRule>
  </conditionalFormatting>
  <conditionalFormatting sqref="O101">
    <cfRule type="expression" dxfId="409" priority="30">
      <formula>NOT($P100=$T100)</formula>
    </cfRule>
  </conditionalFormatting>
  <conditionalFormatting sqref="U101">
    <cfRule type="expression" dxfId="408" priority="29">
      <formula>NOT($P100=$T100)</formula>
    </cfRule>
  </conditionalFormatting>
  <conditionalFormatting sqref="P103">
    <cfRule type="notContainsBlanks" dxfId="407" priority="28">
      <formula>LEN(TRIM(P103))&gt;0</formula>
    </cfRule>
  </conditionalFormatting>
  <conditionalFormatting sqref="T103">
    <cfRule type="notContainsBlanks" dxfId="406" priority="27">
      <formula>LEN(TRIM(T103))&gt;0</formula>
    </cfRule>
  </conditionalFormatting>
  <conditionalFormatting sqref="O103">
    <cfRule type="expression" dxfId="405" priority="26">
      <formula>NOT($P102=$T102)</formula>
    </cfRule>
  </conditionalFormatting>
  <conditionalFormatting sqref="U103">
    <cfRule type="expression" dxfId="404" priority="25">
      <formula>NOT($P102=$T102)</formula>
    </cfRule>
  </conditionalFormatting>
  <conditionalFormatting sqref="P106">
    <cfRule type="notContainsBlanks" dxfId="403" priority="24">
      <formula>LEN(TRIM(P106))&gt;0</formula>
    </cfRule>
  </conditionalFormatting>
  <conditionalFormatting sqref="T106">
    <cfRule type="notContainsBlanks" dxfId="402" priority="23">
      <formula>LEN(TRIM(T106))&gt;0</formula>
    </cfRule>
  </conditionalFormatting>
  <conditionalFormatting sqref="O106">
    <cfRule type="expression" dxfId="401" priority="22">
      <formula>NOT($P105=$T105)</formula>
    </cfRule>
  </conditionalFormatting>
  <conditionalFormatting sqref="U106">
    <cfRule type="expression" dxfId="400" priority="21">
      <formula>NOT($P105=$T105)</formula>
    </cfRule>
  </conditionalFormatting>
  <conditionalFormatting sqref="P109">
    <cfRule type="notContainsBlanks" dxfId="399" priority="20">
      <formula>LEN(TRIM(P109))&gt;0</formula>
    </cfRule>
  </conditionalFormatting>
  <conditionalFormatting sqref="T109">
    <cfRule type="notContainsBlanks" dxfId="398" priority="19">
      <formula>LEN(TRIM(T109))&gt;0</formula>
    </cfRule>
  </conditionalFormatting>
  <conditionalFormatting sqref="O109">
    <cfRule type="expression" dxfId="397" priority="18">
      <formula>NOT($P108=$T108)</formula>
    </cfRule>
  </conditionalFormatting>
  <conditionalFormatting sqref="U109">
    <cfRule type="expression" dxfId="396" priority="17">
      <formula>NOT($P108=$T108)</formula>
    </cfRule>
  </conditionalFormatting>
  <conditionalFormatting sqref="P112">
    <cfRule type="notContainsBlanks" dxfId="395" priority="16">
      <formula>LEN(TRIM(P112))&gt;0</formula>
    </cfRule>
  </conditionalFormatting>
  <conditionalFormatting sqref="T112">
    <cfRule type="notContainsBlanks" dxfId="394" priority="15">
      <formula>LEN(TRIM(T112))&gt;0</formula>
    </cfRule>
  </conditionalFormatting>
  <conditionalFormatting sqref="O112">
    <cfRule type="expression" dxfId="393" priority="14">
      <formula>NOT($P111=$T111)</formula>
    </cfRule>
  </conditionalFormatting>
  <conditionalFormatting sqref="U112">
    <cfRule type="expression" dxfId="392" priority="13">
      <formula>NOT($P111=$T111)</formula>
    </cfRule>
  </conditionalFormatting>
  <conditionalFormatting sqref="P115">
    <cfRule type="notContainsBlanks" dxfId="391" priority="12">
      <formula>LEN(TRIM(P115))&gt;0</formula>
    </cfRule>
  </conditionalFormatting>
  <conditionalFormatting sqref="T115">
    <cfRule type="notContainsBlanks" dxfId="390" priority="11">
      <formula>LEN(TRIM(T115))&gt;0</formula>
    </cfRule>
  </conditionalFormatting>
  <conditionalFormatting sqref="O115">
    <cfRule type="expression" dxfId="389" priority="10">
      <formula>NOT($P114=$T114)</formula>
    </cfRule>
  </conditionalFormatting>
  <conditionalFormatting sqref="U115">
    <cfRule type="expression" dxfId="388" priority="9">
      <formula>NOT($P114=$T114)</formula>
    </cfRule>
  </conditionalFormatting>
  <conditionalFormatting sqref="P118">
    <cfRule type="notContainsBlanks" dxfId="387" priority="8">
      <formula>LEN(TRIM(P118))&gt;0</formula>
    </cfRule>
  </conditionalFormatting>
  <conditionalFormatting sqref="T118">
    <cfRule type="notContainsBlanks" dxfId="386" priority="7">
      <formula>LEN(TRIM(T118))&gt;0</formula>
    </cfRule>
  </conditionalFormatting>
  <conditionalFormatting sqref="O118">
    <cfRule type="expression" dxfId="385" priority="6">
      <formula>NOT($P117=$T117)</formula>
    </cfRule>
  </conditionalFormatting>
  <conditionalFormatting sqref="U118">
    <cfRule type="expression" dxfId="384" priority="5">
      <formula>NOT($P117=$T117)</formula>
    </cfRule>
  </conditionalFormatting>
  <conditionalFormatting sqref="P121">
    <cfRule type="notContainsBlanks" dxfId="383" priority="4">
      <formula>LEN(TRIM(P121))&gt;0</formula>
    </cfRule>
  </conditionalFormatting>
  <conditionalFormatting sqref="T121">
    <cfRule type="notContainsBlanks" dxfId="382" priority="3">
      <formula>LEN(TRIM(T121))&gt;0</formula>
    </cfRule>
  </conditionalFormatting>
  <conditionalFormatting sqref="O121">
    <cfRule type="expression" dxfId="381" priority="2">
      <formula>NOT($P120=$T120)</formula>
    </cfRule>
  </conditionalFormatting>
  <conditionalFormatting sqref="U121">
    <cfRule type="expression" dxfId="380" priority="1">
      <formula>NOT($P120=$T120)</formula>
    </cfRule>
  </conditionalFormatting>
  <printOptions horizontalCentered="1" verticalCentered="1"/>
  <pageMargins left="0" right="0" top="0.98425196850393704" bottom="0" header="0.39370078740157483" footer="0"/>
  <pageSetup paperSize="9" scale="60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55" max="22" man="1"/>
  </rowBreaks>
  <ignoredErrors>
    <ignoredError sqref="U24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0" r:id="rId5" name="Button 14">
              <controlPr defaultSize="0" print="0" autoFill="0" autoPict="0" macro="[0]!CLA24CCC">
                <anchor>
                  <from>
                    <xdr:col>20</xdr:col>
                    <xdr:colOff>171450</xdr:colOff>
                    <xdr:row>42</xdr:row>
                    <xdr:rowOff>95250</xdr:rowOff>
                  </from>
                  <to>
                    <xdr:col>20</xdr:col>
                    <xdr:colOff>1362075</xdr:colOff>
                    <xdr:row>42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6" name="Button 15">
              <controlPr defaultSize="0" print="0" autoFill="0" autoPict="0" macro="[0]!RAZ24CCC">
                <anchor>
                  <from>
                    <xdr:col>20</xdr:col>
                    <xdr:colOff>438150</xdr:colOff>
                    <xdr:row>49</xdr:row>
                    <xdr:rowOff>114300</xdr:rowOff>
                  </from>
                  <to>
                    <xdr:col>20</xdr:col>
                    <xdr:colOff>1047750</xdr:colOff>
                    <xdr:row>49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7" name="Button 16">
              <controlPr defaultSize="0" print="0" autoFill="0" autoPict="0" macro="[0]!IMP24CCCC">
                <anchor>
                  <from>
                    <xdr:col>19</xdr:col>
                    <xdr:colOff>38100</xdr:colOff>
                    <xdr:row>4</xdr:row>
                    <xdr:rowOff>0</xdr:rowOff>
                  </from>
                  <to>
                    <xdr:col>22</xdr:col>
                    <xdr:colOff>28575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8" name="Button 17">
              <controlPr defaultSize="0" print="0" autoFill="0" autoPict="0" macro="[0]!IMP24CCCF">
                <anchor>
                  <from>
                    <xdr:col>18</xdr:col>
                    <xdr:colOff>19050</xdr:colOff>
                    <xdr:row>57</xdr:row>
                    <xdr:rowOff>85725</xdr:rowOff>
                  </from>
                  <to>
                    <xdr:col>21</xdr:col>
                    <xdr:colOff>9525</xdr:colOff>
                    <xdr:row>59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3" tint="-0.249977111117893"/>
  </sheetPr>
  <dimension ref="A1:AK127"/>
  <sheetViews>
    <sheetView showGridLines="0" showRowColHeaders="0" showRuler="0" view="pageBreakPreview" topLeftCell="A46" zoomScale="90" zoomScaleNormal="100" zoomScaleSheetLayoutView="90" workbookViewId="0">
      <selection activeCell="C120" sqref="C120"/>
    </sheetView>
  </sheetViews>
  <sheetFormatPr baseColWidth="10" defaultColWidth="11.5703125" defaultRowHeight="12.75"/>
  <cols>
    <col min="1" max="2" width="1.85546875" customWidth="1"/>
    <col min="3" max="3" width="27.28515625" customWidth="1"/>
    <col min="4" max="8" width="1.85546875" customWidth="1"/>
    <col min="9" max="9" width="27.28515625" customWidth="1"/>
    <col min="10" max="11" width="1.85546875" customWidth="1"/>
    <col min="12" max="12" width="11.5703125" customWidth="1"/>
    <col min="13" max="14" width="1.85546875" customWidth="1"/>
    <col min="15" max="15" width="27.28515625" customWidth="1"/>
    <col min="16" max="20" width="1.85546875" customWidth="1"/>
    <col min="21" max="21" width="27.28515625" customWidth="1"/>
    <col min="22" max="24" width="1.85546875" customWidth="1"/>
    <col min="25" max="27" width="11.5703125" customWidth="1"/>
    <col min="28" max="33" width="11.7109375" customWidth="1"/>
  </cols>
  <sheetData>
    <row r="1" spans="2:23" ht="6" customHeight="1">
      <c r="C1" s="551"/>
      <c r="D1" s="552"/>
      <c r="E1" s="552"/>
      <c r="F1" s="552"/>
      <c r="G1" s="552"/>
      <c r="H1" s="552"/>
      <c r="I1" s="83"/>
      <c r="J1" s="424"/>
      <c r="K1" s="424"/>
      <c r="L1" s="424"/>
      <c r="M1" s="424"/>
      <c r="N1" s="424"/>
      <c r="O1" s="553"/>
    </row>
    <row r="2" spans="2:23" ht="6" customHeight="1">
      <c r="C2" s="554"/>
      <c r="D2" s="552"/>
      <c r="E2" s="552"/>
      <c r="F2" s="552"/>
      <c r="G2" s="552"/>
      <c r="H2" s="552"/>
      <c r="I2" s="83"/>
      <c r="J2" s="550"/>
      <c r="K2" s="550"/>
      <c r="L2" s="550"/>
      <c r="M2" s="558"/>
      <c r="N2" s="558"/>
      <c r="O2" s="72"/>
      <c r="P2" s="558"/>
      <c r="Q2" s="558"/>
      <c r="S2" s="558"/>
      <c r="T2" s="558"/>
      <c r="U2" s="72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83"/>
      <c r="J3" s="424"/>
      <c r="K3" s="424"/>
      <c r="L3" s="83"/>
      <c r="M3" s="558"/>
      <c r="N3" s="558"/>
      <c r="O3" s="72"/>
      <c r="P3" s="558"/>
      <c r="Q3" s="558"/>
      <c r="S3" s="558"/>
      <c r="T3" s="558"/>
      <c r="U3" s="72"/>
      <c r="V3" s="558"/>
      <c r="W3" s="558"/>
    </row>
    <row r="4" spans="2:23">
      <c r="B4" s="68"/>
      <c r="C4" s="27" t="s">
        <v>36</v>
      </c>
      <c r="D4" s="137" t="s">
        <v>0</v>
      </c>
      <c r="E4" s="137" t="s">
        <v>1</v>
      </c>
      <c r="F4" s="37"/>
      <c r="G4" s="37"/>
      <c r="H4" s="135" t="s">
        <v>16</v>
      </c>
      <c r="I4" s="27" t="s">
        <v>37</v>
      </c>
      <c r="J4" s="137" t="s">
        <v>0</v>
      </c>
      <c r="K4" s="137" t="s">
        <v>1</v>
      </c>
      <c r="L4" s="24"/>
      <c r="M4" s="136"/>
      <c r="N4" s="135"/>
      <c r="O4" s="27" t="s">
        <v>38</v>
      </c>
      <c r="P4" s="137" t="s">
        <v>0</v>
      </c>
      <c r="Q4" s="137" t="s">
        <v>1</v>
      </c>
      <c r="R4" s="37"/>
      <c r="S4" s="37"/>
      <c r="T4" s="156"/>
      <c r="V4" s="76"/>
    </row>
    <row r="5" spans="2:23" ht="22.5" customHeight="1">
      <c r="B5" s="70" t="s">
        <v>3</v>
      </c>
      <c r="C5" s="710">
        <f>ACCUEIL!$H$6</f>
        <v>27</v>
      </c>
      <c r="D5" s="28">
        <f>CL($D$20,$H$20)+CL($H$28,$D$28)+CL($H$25,$D$25)+CL($H$22,$D$22)</f>
        <v>0</v>
      </c>
      <c r="E5" s="36">
        <f>$D$20-$H$20+$H$28-$D$28+$H$25-$D$25</f>
        <v>0</v>
      </c>
      <c r="F5" s="37"/>
      <c r="G5" s="37"/>
      <c r="H5" s="70" t="s">
        <v>7</v>
      </c>
      <c r="I5" s="710">
        <f>ACCUEIL!$H$11</f>
        <v>10</v>
      </c>
      <c r="J5" s="28">
        <f>CL($D$33,$H$33)+CL($H$39,$D$39)+CL($D$37,$H$37)</f>
        <v>0</v>
      </c>
      <c r="K5" s="36">
        <f>$D$33-$H$33+$H$39-$D$39+$D$37-$H$37</f>
        <v>0</v>
      </c>
      <c r="L5" s="24"/>
      <c r="M5" s="136"/>
      <c r="N5" s="70" t="s">
        <v>18</v>
      </c>
      <c r="O5" s="710">
        <f>ACCUEIL!$H$15</f>
        <v>28</v>
      </c>
      <c r="P5" s="28">
        <f>CL($P$20,$T$20)+CL($T$24,$P$24)+CL($P$28,$T$28)</f>
        <v>0</v>
      </c>
      <c r="Q5" s="36">
        <f>$P$20-$T$20+$T$24-$P$24+$P$28-$T$28</f>
        <v>0</v>
      </c>
      <c r="R5" s="37"/>
      <c r="S5" s="37"/>
      <c r="T5" s="156"/>
      <c r="V5" s="76"/>
    </row>
    <row r="6" spans="2:23" ht="22.5" customHeight="1">
      <c r="B6" s="70" t="s">
        <v>4</v>
      </c>
      <c r="C6" s="710" t="str">
        <f>ACCUEIL!$H$7</f>
        <v>7</v>
      </c>
      <c r="D6" s="28">
        <f>CL($H$20,$D$20)+CL($H$23,$D$23)+CL($D$26,$H$26)+CL($H$29,$D$29)</f>
        <v>0</v>
      </c>
      <c r="E6" s="36">
        <f>$H$20-$D$20+$H$23-$D$23+$D$26-$H$26</f>
        <v>0</v>
      </c>
      <c r="F6" s="37"/>
      <c r="G6" s="37"/>
      <c r="H6" s="70" t="s">
        <v>8</v>
      </c>
      <c r="I6" s="710">
        <f>ACCUEIL!$H$12</f>
        <v>29</v>
      </c>
      <c r="J6" s="28">
        <f>CL($H$33,$D$33)+CL($H$40,$D$40)+CL($D$36,$H$36)</f>
        <v>0</v>
      </c>
      <c r="K6" s="36">
        <f>$H$33-$D$33+$H$40-$D$40+$D$36-$H$36</f>
        <v>0</v>
      </c>
      <c r="L6" s="24"/>
      <c r="M6" s="136"/>
      <c r="N6" s="70" t="s">
        <v>19</v>
      </c>
      <c r="O6" s="710">
        <f>ACCUEIL!$H$16</f>
        <v>0</v>
      </c>
      <c r="P6" s="28">
        <f>CL($T$20,$P$20)+CL($T$25,$P$25)+CL($P$29,$T$29)</f>
        <v>0</v>
      </c>
      <c r="Q6" s="36">
        <f>$T$20-$P$20+$T$25-$P$25+$P$29-$T$29</f>
        <v>0</v>
      </c>
      <c r="R6" s="37"/>
      <c r="S6" s="37"/>
      <c r="T6" s="156"/>
      <c r="V6" s="76"/>
    </row>
    <row r="7" spans="2:23" ht="22.5" customHeight="1">
      <c r="B7" s="70" t="s">
        <v>5</v>
      </c>
      <c r="C7" s="710">
        <f>ACCUEIL!$H$8</f>
        <v>20</v>
      </c>
      <c r="D7" s="28">
        <f>CL($H$21,$D$21)+CL($D$28,$H$28)+CL($H$26,$D$26)+CL($H$24,$D$24)</f>
        <v>0</v>
      </c>
      <c r="E7" s="36">
        <f>$H$21-$D$21+$D$28-$H$28+$H$26-$D$26</f>
        <v>0</v>
      </c>
      <c r="F7" s="37"/>
      <c r="G7" s="37"/>
      <c r="H7" s="70" t="s">
        <v>9</v>
      </c>
      <c r="I7" s="710">
        <f>ACCUEIL!$H$13</f>
        <v>15</v>
      </c>
      <c r="J7" s="28">
        <f>CL($H$34,$D$34)+CL($D$39,$H$39)+CL($H$36,$D$36)</f>
        <v>0</v>
      </c>
      <c r="K7" s="36">
        <f>$H$34-$D$34+$D$39-$H$39+$H$36-$D$36</f>
        <v>0</v>
      </c>
      <c r="L7" s="24"/>
      <c r="M7" s="136"/>
      <c r="N7" s="70" t="s">
        <v>39</v>
      </c>
      <c r="O7" s="710" t="str">
        <f>ACCUEIL!$H$17</f>
        <v>5</v>
      </c>
      <c r="P7" s="28">
        <f>CL($T$21,$P$21)++CL($P$24,$T$24)+CL($T$29,$P$29)</f>
        <v>0</v>
      </c>
      <c r="Q7" s="36">
        <f>$T$21-$P$21+$P$24-$T$24+$T$29-$P$29</f>
        <v>0</v>
      </c>
      <c r="R7" s="37"/>
      <c r="S7" s="37"/>
      <c r="T7" s="156"/>
      <c r="V7" s="76"/>
    </row>
    <row r="8" spans="2:23" ht="22.5" customHeight="1">
      <c r="B8" s="70" t="s">
        <v>6</v>
      </c>
      <c r="C8" s="710">
        <f>ACCUEIL!$H$9</f>
        <v>18</v>
      </c>
      <c r="D8" s="28">
        <f>CL($D$21,$H$21)+CL($D$23,$H$23)+CL($D$25,$H$25)+CL($H$27,$D$27)</f>
        <v>0</v>
      </c>
      <c r="E8" s="36">
        <f>$D$21-$H$21+$D$23-$H$23+$D$25-$H$25</f>
        <v>0</v>
      </c>
      <c r="F8" s="37"/>
      <c r="G8" s="37"/>
      <c r="H8" s="70" t="s">
        <v>10</v>
      </c>
      <c r="I8" s="710">
        <f>ACCUEIL!$H$14</f>
        <v>25</v>
      </c>
      <c r="J8" s="28">
        <f>CL($D$34,$H$34)+CL($D$40,$H$40)+CL($H$37,$D$37)</f>
        <v>0</v>
      </c>
      <c r="K8" s="36">
        <f>$D$34-$H$34+$D$40-$H$40+$H$37-$D$37</f>
        <v>0</v>
      </c>
      <c r="L8" s="24"/>
      <c r="M8" s="136"/>
      <c r="N8" s="70" t="s">
        <v>40</v>
      </c>
      <c r="O8" s="710">
        <f>ACCUEIL!$H$18</f>
        <v>30</v>
      </c>
      <c r="P8" s="28">
        <f>CL($P$21,$T$21)+CL($P$25,$T$25)+CL($T$28,$P$28)</f>
        <v>0</v>
      </c>
      <c r="Q8" s="36">
        <f>$P$21-$T$21+$P$25-$T$25+$T$28-$P$28</f>
        <v>0</v>
      </c>
      <c r="R8" s="37"/>
      <c r="S8" s="37"/>
      <c r="T8" s="156"/>
      <c r="V8" s="76"/>
    </row>
    <row r="9" spans="2:23" ht="22.5" customHeight="1">
      <c r="B9" s="102" t="s">
        <v>116</v>
      </c>
      <c r="C9" s="710" t="str">
        <f>ACCUEIL!$H$10</f>
        <v>1</v>
      </c>
      <c r="D9" s="28">
        <f>CL($D$22,$H$22)+CL($D$29,$H$29)+CL($D$24,$H$24)+CL($D$27,$H$27)</f>
        <v>0</v>
      </c>
      <c r="E9" s="36">
        <f>$D$22-$H$22+$D$29-$H$29+$D$24-$H$24+$D$27-$H$27</f>
        <v>0</v>
      </c>
      <c r="F9" s="37"/>
      <c r="G9" s="37"/>
      <c r="H9" s="37"/>
      <c r="I9" s="72"/>
      <c r="J9" s="28"/>
      <c r="K9" s="139"/>
      <c r="L9" s="24"/>
      <c r="M9" s="136"/>
      <c r="N9" s="37"/>
      <c r="O9" s="72"/>
      <c r="P9" s="28"/>
      <c r="Q9" s="139"/>
      <c r="R9" s="37"/>
      <c r="S9" s="37"/>
      <c r="T9" s="156"/>
      <c r="V9" s="76"/>
    </row>
    <row r="10" spans="2:23">
      <c r="B10" s="156"/>
      <c r="D10" s="419"/>
      <c r="E10" s="420"/>
      <c r="F10" s="156"/>
      <c r="G10" s="156"/>
      <c r="H10" s="156"/>
      <c r="J10" s="419"/>
      <c r="K10" s="422"/>
      <c r="L10" s="24"/>
      <c r="M10" s="136"/>
      <c r="N10" s="156"/>
      <c r="P10" s="419"/>
      <c r="Q10" s="420"/>
      <c r="R10" s="156"/>
      <c r="S10" s="156"/>
      <c r="T10" s="156"/>
    </row>
    <row r="11" spans="2:23">
      <c r="B11" s="135"/>
      <c r="C11" s="27" t="s">
        <v>82</v>
      </c>
      <c r="D11" s="137" t="s">
        <v>0</v>
      </c>
      <c r="E11" s="133" t="s">
        <v>1</v>
      </c>
      <c r="F11" s="37"/>
      <c r="G11" s="37"/>
      <c r="H11" s="135"/>
      <c r="I11" s="27" t="s">
        <v>101</v>
      </c>
      <c r="J11" s="137" t="s">
        <v>0</v>
      </c>
      <c r="K11" s="133" t="s">
        <v>1</v>
      </c>
      <c r="L11" s="24"/>
      <c r="M11" s="136"/>
      <c r="N11" s="135"/>
      <c r="O11" s="27" t="s">
        <v>114</v>
      </c>
      <c r="P11" s="137" t="s">
        <v>0</v>
      </c>
      <c r="Q11" s="133" t="s">
        <v>1</v>
      </c>
      <c r="R11" s="37"/>
      <c r="S11" s="37"/>
      <c r="T11" s="37"/>
      <c r="U11" s="72"/>
      <c r="V11" s="76"/>
    </row>
    <row r="12" spans="2:23" ht="22.5" customHeight="1">
      <c r="B12" s="70" t="s">
        <v>58</v>
      </c>
      <c r="C12" s="710">
        <f>ACCUEIL!$H$19</f>
        <v>0</v>
      </c>
      <c r="D12" s="28">
        <f>CL($P$22,$T$22)+CL($T$26,$P$26)+CL($D$41,$H$41)</f>
        <v>0</v>
      </c>
      <c r="E12" s="36">
        <f>$P$22-$T$22+$T$26-$P$26+$D$41-$H$41</f>
        <v>0</v>
      </c>
      <c r="F12" s="37"/>
      <c r="G12" s="37"/>
      <c r="H12" s="70" t="s">
        <v>87</v>
      </c>
      <c r="I12" s="710">
        <f>ACCUEIL!$H$23</f>
        <v>19</v>
      </c>
      <c r="J12" s="28">
        <f>CL($P$33,$T$33)+CL($P$36,$T$36)+CL($P$39,$T$39)</f>
        <v>0</v>
      </c>
      <c r="K12" s="36">
        <f>$P$33-$T$33+$P$36-$T$36+$P$39-$T$39</f>
        <v>0</v>
      </c>
      <c r="L12" s="24"/>
      <c r="M12" s="136"/>
      <c r="N12" s="70" t="s">
        <v>104</v>
      </c>
      <c r="O12" s="710">
        <f>ACCUEIL!$H$27</f>
        <v>3</v>
      </c>
      <c r="P12" s="28">
        <f>CL($D$35,$H$35)+CL($H$38,$D$38)+CL($P$42,$T$42)</f>
        <v>0</v>
      </c>
      <c r="Q12" s="36">
        <f>$D$35-$H$35+$H$38-$D$38+$P$42-$T$42</f>
        <v>0</v>
      </c>
      <c r="R12" s="37"/>
      <c r="S12" s="37"/>
      <c r="T12" s="37"/>
      <c r="V12" s="76"/>
    </row>
    <row r="13" spans="2:23" ht="22.5" customHeight="1">
      <c r="B13" s="70" t="s">
        <v>59</v>
      </c>
      <c r="C13" s="710">
        <f>ACCUEIL!$H$20</f>
        <v>8</v>
      </c>
      <c r="D13" s="28">
        <f>CL($T$22,$P$22)+CL($P$27,$T$27)+CL($D$42,$H$42)</f>
        <v>0</v>
      </c>
      <c r="E13" s="36">
        <f>$T$22-$P$22+$P$27-$T$27+$D$42-$H$42</f>
        <v>0</v>
      </c>
      <c r="F13" s="37"/>
      <c r="G13" s="37"/>
      <c r="H13" s="70" t="s">
        <v>88</v>
      </c>
      <c r="I13" s="710" t="str">
        <f>ACCUEIL!$H$24</f>
        <v>6</v>
      </c>
      <c r="J13" s="28">
        <f>CL($T$33,$P$33)+CL($P$37,$T$37)+CL($T$40,$P$40)</f>
        <v>0</v>
      </c>
      <c r="K13" s="36">
        <f>$P$37-$T$37+$T$33-$P$33+$T$40-$P$40</f>
        <v>0</v>
      </c>
      <c r="L13" s="24"/>
      <c r="M13" s="136"/>
      <c r="N13" s="70" t="s">
        <v>105</v>
      </c>
      <c r="O13" s="710">
        <f>ACCUEIL!$H$28</f>
        <v>22</v>
      </c>
      <c r="P13" s="28">
        <f>CL($H$35,$D$35)+CL($T$38,$P$38)+CL($P$41,$T$41)</f>
        <v>0</v>
      </c>
      <c r="Q13" s="36">
        <f>$H$35-$D$35+$T$38-$P$38+$P$41-$T$41</f>
        <v>0</v>
      </c>
      <c r="R13" s="37"/>
      <c r="S13" s="37"/>
      <c r="T13" s="37"/>
      <c r="U13" s="72"/>
      <c r="V13" s="76"/>
    </row>
    <row r="14" spans="2:23" ht="22.5" customHeight="1">
      <c r="B14" s="70" t="s">
        <v>70</v>
      </c>
      <c r="C14" s="710" t="str">
        <f>ACCUEIL!$H$21</f>
        <v>2</v>
      </c>
      <c r="D14" s="28">
        <f>CL($P$23,$T$23)+CL($T$27,$P$27)+CL($H$41,$D$41)</f>
        <v>0</v>
      </c>
      <c r="E14" s="36">
        <f>$P$23-$T$23+$T$27-$P$27+$H$41-$D$41</f>
        <v>0</v>
      </c>
      <c r="F14" s="37"/>
      <c r="G14" s="37"/>
      <c r="H14" s="70" t="s">
        <v>89</v>
      </c>
      <c r="I14" s="710">
        <f>ACCUEIL!$H$25</f>
        <v>14</v>
      </c>
      <c r="J14" s="28">
        <f>CL($P$34,$T$34)+CL($T$37,$P$37)+CL($T$39,$P$39)</f>
        <v>0</v>
      </c>
      <c r="K14" s="36">
        <f>$P$34-$T$34+$T$37-$P$37+$T$39-$P$39</f>
        <v>0</v>
      </c>
      <c r="L14" s="24"/>
      <c r="M14" s="136"/>
      <c r="N14" s="70" t="s">
        <v>106</v>
      </c>
      <c r="O14" s="710">
        <f>ACCUEIL!$H$29</f>
        <v>23</v>
      </c>
      <c r="P14" s="28">
        <f>CL($P$35,$T$35)+CL($P$38,$T$38)+CL($P$41,$T$41)</f>
        <v>0</v>
      </c>
      <c r="Q14" s="36">
        <f>$P$35-$T$35+$P$38-$T$38+$T$42-$P$42</f>
        <v>0</v>
      </c>
      <c r="R14" s="37"/>
      <c r="S14" s="37"/>
      <c r="T14" s="37"/>
      <c r="V14" s="76"/>
    </row>
    <row r="15" spans="2:23" ht="22.5" customHeight="1">
      <c r="B15" s="70" t="s">
        <v>83</v>
      </c>
      <c r="C15" s="710">
        <f>ACCUEIL!$H$22</f>
        <v>17</v>
      </c>
      <c r="D15" s="28">
        <f>CL($T$23,$P$23)++CL($P$26,$T$26)+CL($H$42,$D$42)</f>
        <v>0</v>
      </c>
      <c r="E15" s="36">
        <f>$T$23-$P$23+$P$26-$T$26+$H$42-$D$42</f>
        <v>0</v>
      </c>
      <c r="F15" s="37"/>
      <c r="G15" s="37"/>
      <c r="H15" s="70" t="s">
        <v>102</v>
      </c>
      <c r="I15" s="710" t="str">
        <f>ACCUEIL!$H$26</f>
        <v>9</v>
      </c>
      <c r="J15" s="28">
        <f>CL($T$34,$P$34)+CL($T$36,$P$36)+CL($P$40,$T$40)</f>
        <v>0</v>
      </c>
      <c r="K15" s="36">
        <f>$T$34-$P$34+$T$36-$P$36+$P$40-$T$40</f>
        <v>0</v>
      </c>
      <c r="L15" s="24"/>
      <c r="M15" s="136"/>
      <c r="N15" s="70" t="s">
        <v>107</v>
      </c>
      <c r="O15" s="710">
        <f>ACCUEIL!$H$30</f>
        <v>26</v>
      </c>
      <c r="P15" s="28">
        <f>CL($T$35,$P$35)+CL($D$38,$H$38)+CL($T$41,$P$41)</f>
        <v>0</v>
      </c>
      <c r="Q15" s="36">
        <f>$T$35-$P$35+$D$38-$H$38+$T$41-$P$41</f>
        <v>0</v>
      </c>
      <c r="R15" s="37"/>
      <c r="S15" s="37"/>
      <c r="T15" s="37"/>
      <c r="U15" s="76"/>
      <c r="V15" s="76"/>
    </row>
    <row r="16" spans="2:23">
      <c r="B16" s="37"/>
      <c r="C16" s="30"/>
      <c r="D16" s="28"/>
      <c r="E16" s="139"/>
      <c r="F16" s="37"/>
      <c r="G16" s="37"/>
      <c r="H16" s="37"/>
      <c r="J16" s="28"/>
      <c r="K16" s="139"/>
      <c r="L16" s="24"/>
      <c r="M16" s="136"/>
      <c r="N16" s="37"/>
      <c r="P16" s="28"/>
      <c r="Q16" s="139"/>
      <c r="R16" s="37"/>
      <c r="S16" s="37"/>
      <c r="T16" s="37"/>
      <c r="U16" s="76"/>
      <c r="V16" s="76"/>
    </row>
    <row r="17" spans="1:23">
      <c r="B17" s="37"/>
      <c r="C17" s="76"/>
      <c r="D17" s="37"/>
      <c r="E17" s="161"/>
      <c r="F17" s="37"/>
      <c r="G17" s="37"/>
      <c r="H17" s="37"/>
      <c r="J17" s="37"/>
      <c r="K17" s="161"/>
      <c r="L17" s="24"/>
      <c r="M17" s="136"/>
      <c r="N17" s="37"/>
      <c r="P17" s="37"/>
      <c r="Q17" s="161"/>
      <c r="R17" s="37"/>
      <c r="S17" s="37"/>
      <c r="T17" s="37"/>
      <c r="U17" s="76"/>
      <c r="V17" s="76"/>
    </row>
    <row r="18" spans="1:23">
      <c r="A18" s="123"/>
      <c r="B18" s="180"/>
      <c r="C18" s="181"/>
      <c r="D18" s="180"/>
      <c r="E18" s="180"/>
      <c r="F18" s="180"/>
      <c r="G18" s="180"/>
      <c r="H18" s="180"/>
      <c r="I18" s="181"/>
      <c r="J18" s="180"/>
      <c r="K18" s="237"/>
      <c r="L18" s="24"/>
      <c r="M18" s="141"/>
      <c r="N18" s="180"/>
      <c r="O18" s="181"/>
      <c r="P18" s="180"/>
      <c r="Q18" s="180"/>
      <c r="R18" s="180"/>
      <c r="S18" s="180"/>
      <c r="T18" s="180"/>
      <c r="U18" s="181"/>
      <c r="V18" s="181"/>
      <c r="W18" s="4"/>
    </row>
    <row r="19" spans="1:23" ht="15.75">
      <c r="A19" s="10"/>
      <c r="B19" s="156"/>
      <c r="D19" s="156"/>
      <c r="E19" s="156"/>
      <c r="F19" s="447" t="str">
        <f>ACCUEIL!$D$6</f>
        <v>san siro</v>
      </c>
      <c r="G19" s="249"/>
      <c r="H19" s="249"/>
      <c r="I19" s="159"/>
      <c r="J19" s="249"/>
      <c r="K19" s="9"/>
      <c r="L19" s="202" t="s">
        <v>12</v>
      </c>
      <c r="M19" s="142"/>
      <c r="N19" s="156"/>
      <c r="P19" s="156"/>
      <c r="Q19" s="156"/>
      <c r="R19" s="447" t="str">
        <f>ACCUEIL!$D$7</f>
        <v>TERRAIN 2</v>
      </c>
      <c r="S19" s="249"/>
      <c r="T19" s="156"/>
      <c r="U19" s="159"/>
      <c r="V19" s="76"/>
      <c r="W19" s="9"/>
    </row>
    <row r="20" spans="1:23" ht="22.5" customHeight="1">
      <c r="A20" s="10"/>
      <c r="B20" s="70" t="s">
        <v>3</v>
      </c>
      <c r="C20" s="47">
        <f>C5</f>
        <v>27</v>
      </c>
      <c r="D20" s="740"/>
      <c r="E20" s="143"/>
      <c r="F20" s="611" t="s">
        <v>13</v>
      </c>
      <c r="G20" s="143"/>
      <c r="H20" s="740"/>
      <c r="I20" s="47" t="str">
        <f>C6</f>
        <v>7</v>
      </c>
      <c r="J20" s="70" t="s">
        <v>4</v>
      </c>
      <c r="K20" s="145"/>
      <c r="L20" s="766">
        <f>ACCUEIL!$B$6</f>
        <v>1.375</v>
      </c>
      <c r="M20" s="142"/>
      <c r="N20" s="70" t="s">
        <v>18</v>
      </c>
      <c r="O20" s="47">
        <f>O5</f>
        <v>28</v>
      </c>
      <c r="P20" s="740"/>
      <c r="Q20" s="146"/>
      <c r="R20" s="611" t="s">
        <v>13</v>
      </c>
      <c r="S20" s="146"/>
      <c r="T20" s="740"/>
      <c r="U20" s="47">
        <f>O6</f>
        <v>0</v>
      </c>
      <c r="V20" s="70" t="s">
        <v>19</v>
      </c>
      <c r="W20" s="9"/>
    </row>
    <row r="21" spans="1:23" ht="22.5" customHeight="1">
      <c r="A21" s="10"/>
      <c r="B21" s="70" t="s">
        <v>6</v>
      </c>
      <c r="C21" s="47">
        <f>C8</f>
        <v>18</v>
      </c>
      <c r="D21" s="740"/>
      <c r="E21" s="143"/>
      <c r="F21" s="144" t="s">
        <v>13</v>
      </c>
      <c r="G21" s="143"/>
      <c r="H21" s="740"/>
      <c r="I21" s="47">
        <f>C7</f>
        <v>20</v>
      </c>
      <c r="J21" s="70" t="s">
        <v>5</v>
      </c>
      <c r="K21" s="145"/>
      <c r="L21" s="761">
        <f>L20+ACCUEIL!$B$7</f>
        <v>1.3888888888888899</v>
      </c>
      <c r="M21" s="142"/>
      <c r="N21" s="70" t="s">
        <v>40</v>
      </c>
      <c r="O21" s="47">
        <f>O8</f>
        <v>30</v>
      </c>
      <c r="P21" s="740"/>
      <c r="Q21" s="146"/>
      <c r="R21" s="144" t="s">
        <v>13</v>
      </c>
      <c r="S21" s="146"/>
      <c r="T21" s="740"/>
      <c r="U21" s="47" t="str">
        <f>O7</f>
        <v>5</v>
      </c>
      <c r="V21" s="70" t="s">
        <v>39</v>
      </c>
      <c r="W21" s="9"/>
    </row>
    <row r="22" spans="1:23" ht="22.5" customHeight="1">
      <c r="A22" s="10"/>
      <c r="B22" s="70" t="s">
        <v>116</v>
      </c>
      <c r="C22" s="47" t="str">
        <f>C9</f>
        <v>1</v>
      </c>
      <c r="D22" s="740"/>
      <c r="E22" s="143"/>
      <c r="F22" s="144" t="s">
        <v>13</v>
      </c>
      <c r="G22" s="143"/>
      <c r="H22" s="740"/>
      <c r="I22" s="47">
        <f>C5</f>
        <v>27</v>
      </c>
      <c r="J22" s="70" t="s">
        <v>3</v>
      </c>
      <c r="K22" s="145"/>
      <c r="L22" s="761">
        <f>L21+ACCUEIL!$B$7</f>
        <v>1.4027777777777799</v>
      </c>
      <c r="M22" s="142"/>
      <c r="N22" s="70" t="s">
        <v>58</v>
      </c>
      <c r="O22" s="47">
        <f>C12</f>
        <v>0</v>
      </c>
      <c r="P22" s="740"/>
      <c r="Q22" s="146"/>
      <c r="R22" s="144" t="s">
        <v>13</v>
      </c>
      <c r="S22" s="146"/>
      <c r="T22" s="740"/>
      <c r="U22" s="47">
        <f>C13</f>
        <v>8</v>
      </c>
      <c r="V22" s="70" t="s">
        <v>59</v>
      </c>
      <c r="W22" s="9"/>
    </row>
    <row r="23" spans="1:23" ht="22.5" customHeight="1">
      <c r="A23" s="10"/>
      <c r="B23" s="70" t="s">
        <v>6</v>
      </c>
      <c r="C23" s="47">
        <f>C8</f>
        <v>18</v>
      </c>
      <c r="D23" s="740"/>
      <c r="E23" s="143"/>
      <c r="F23" s="144" t="s">
        <v>13</v>
      </c>
      <c r="G23" s="143"/>
      <c r="H23" s="740"/>
      <c r="I23" s="47" t="str">
        <f>C6</f>
        <v>7</v>
      </c>
      <c r="J23" s="70" t="s">
        <v>4</v>
      </c>
      <c r="K23" s="145"/>
      <c r="L23" s="761">
        <f>L22+ACCUEIL!$B$7</f>
        <v>1.4166666666666701</v>
      </c>
      <c r="M23" s="142"/>
      <c r="N23" s="70" t="s">
        <v>70</v>
      </c>
      <c r="O23" s="47" t="str">
        <f>C14</f>
        <v>2</v>
      </c>
      <c r="P23" s="740"/>
      <c r="Q23" s="146"/>
      <c r="R23" s="144" t="s">
        <v>13</v>
      </c>
      <c r="S23" s="146"/>
      <c r="T23" s="740"/>
      <c r="U23" s="47">
        <f>C15</f>
        <v>17</v>
      </c>
      <c r="V23" s="70" t="s">
        <v>83</v>
      </c>
      <c r="W23" s="9"/>
    </row>
    <row r="24" spans="1:23" ht="22.5" customHeight="1">
      <c r="A24" s="10"/>
      <c r="B24" s="70" t="s">
        <v>116</v>
      </c>
      <c r="C24" s="47" t="str">
        <f>C9</f>
        <v>1</v>
      </c>
      <c r="D24" s="740"/>
      <c r="E24" s="143"/>
      <c r="F24" s="144" t="s">
        <v>13</v>
      </c>
      <c r="G24" s="143"/>
      <c r="H24" s="740"/>
      <c r="I24" s="47">
        <f>C7</f>
        <v>20</v>
      </c>
      <c r="J24" s="70" t="s">
        <v>5</v>
      </c>
      <c r="K24" s="145"/>
      <c r="L24" s="761">
        <f>L23+ACCUEIL!$B$7</f>
        <v>1.43055555555556</v>
      </c>
      <c r="M24" s="142"/>
      <c r="N24" s="70" t="s">
        <v>39</v>
      </c>
      <c r="O24" s="47" t="str">
        <f>O7</f>
        <v>5</v>
      </c>
      <c r="P24" s="740"/>
      <c r="Q24" s="146"/>
      <c r="R24" s="144" t="s">
        <v>13</v>
      </c>
      <c r="S24" s="146"/>
      <c r="T24" s="740"/>
      <c r="U24" s="47">
        <f>O5</f>
        <v>28</v>
      </c>
      <c r="V24" s="70" t="s">
        <v>18</v>
      </c>
      <c r="W24" s="9"/>
    </row>
    <row r="25" spans="1:23" ht="22.5" customHeight="1">
      <c r="A25" s="10"/>
      <c r="B25" s="70" t="s">
        <v>6</v>
      </c>
      <c r="C25" s="47">
        <f>C8</f>
        <v>18</v>
      </c>
      <c r="D25" s="740"/>
      <c r="E25" s="143"/>
      <c r="F25" s="144" t="s">
        <v>13</v>
      </c>
      <c r="G25" s="143"/>
      <c r="H25" s="740"/>
      <c r="I25" s="47">
        <f>C5</f>
        <v>27</v>
      </c>
      <c r="J25" s="70" t="s">
        <v>3</v>
      </c>
      <c r="K25" s="145"/>
      <c r="L25" s="761">
        <f>L24+ACCUEIL!$B$7</f>
        <v>1.44444444444445</v>
      </c>
      <c r="M25" s="142"/>
      <c r="N25" s="70" t="s">
        <v>40</v>
      </c>
      <c r="O25" s="47">
        <f>O8</f>
        <v>30</v>
      </c>
      <c r="P25" s="740"/>
      <c r="Q25" s="146"/>
      <c r="R25" s="144" t="s">
        <v>13</v>
      </c>
      <c r="S25" s="146"/>
      <c r="T25" s="740"/>
      <c r="U25" s="47">
        <f>O6</f>
        <v>0</v>
      </c>
      <c r="V25" s="70" t="s">
        <v>19</v>
      </c>
      <c r="W25" s="9"/>
    </row>
    <row r="26" spans="1:23" ht="22.5" customHeight="1">
      <c r="A26" s="10"/>
      <c r="B26" s="70" t="s">
        <v>4</v>
      </c>
      <c r="C26" s="47" t="str">
        <f>C6</f>
        <v>7</v>
      </c>
      <c r="D26" s="740"/>
      <c r="E26" s="143"/>
      <c r="F26" s="144" t="s">
        <v>13</v>
      </c>
      <c r="G26" s="143"/>
      <c r="H26" s="740"/>
      <c r="I26" s="47">
        <f>C7</f>
        <v>20</v>
      </c>
      <c r="J26" s="70" t="s">
        <v>5</v>
      </c>
      <c r="K26" s="145"/>
      <c r="L26" s="761">
        <f>L25+ACCUEIL!$B$7</f>
        <v>1.4583333333333399</v>
      </c>
      <c r="M26" s="142"/>
      <c r="N26" s="70" t="s">
        <v>83</v>
      </c>
      <c r="O26" s="47">
        <f>C15</f>
        <v>17</v>
      </c>
      <c r="P26" s="740"/>
      <c r="Q26" s="146"/>
      <c r="R26" s="144" t="s">
        <v>13</v>
      </c>
      <c r="S26" s="146"/>
      <c r="T26" s="740"/>
      <c r="U26" s="47">
        <f>C12</f>
        <v>0</v>
      </c>
      <c r="V26" s="70" t="s">
        <v>58</v>
      </c>
      <c r="W26" s="9"/>
    </row>
    <row r="27" spans="1:23" ht="22.5" customHeight="1">
      <c r="A27" s="10"/>
      <c r="B27" s="70" t="s">
        <v>116</v>
      </c>
      <c r="C27" s="47" t="str">
        <f>C9</f>
        <v>1</v>
      </c>
      <c r="D27" s="740"/>
      <c r="E27" s="143"/>
      <c r="F27" s="144" t="s">
        <v>13</v>
      </c>
      <c r="G27" s="143"/>
      <c r="H27" s="740"/>
      <c r="I27" s="47">
        <f>C8</f>
        <v>18</v>
      </c>
      <c r="J27" s="70" t="s">
        <v>6</v>
      </c>
      <c r="K27" s="145"/>
      <c r="L27" s="761">
        <f>L26+ACCUEIL!$B$7</f>
        <v>1.4722222222222301</v>
      </c>
      <c r="M27" s="142"/>
      <c r="N27" s="70" t="s">
        <v>59</v>
      </c>
      <c r="O27" s="47">
        <f>C13</f>
        <v>8</v>
      </c>
      <c r="P27" s="740"/>
      <c r="Q27" s="146"/>
      <c r="R27" s="144" t="s">
        <v>13</v>
      </c>
      <c r="S27" s="146"/>
      <c r="T27" s="740"/>
      <c r="U27" s="47" t="str">
        <f>C14</f>
        <v>2</v>
      </c>
      <c r="V27" s="70" t="s">
        <v>70</v>
      </c>
      <c r="W27" s="9"/>
    </row>
    <row r="28" spans="1:23" ht="22.5" customHeight="1">
      <c r="A28" s="10"/>
      <c r="B28" s="70" t="s">
        <v>5</v>
      </c>
      <c r="C28" s="47">
        <f>C7</f>
        <v>20</v>
      </c>
      <c r="D28" s="740"/>
      <c r="E28" s="143"/>
      <c r="F28" s="144" t="s">
        <v>13</v>
      </c>
      <c r="G28" s="143"/>
      <c r="H28" s="740"/>
      <c r="I28" s="47">
        <f>C5</f>
        <v>27</v>
      </c>
      <c r="J28" s="70" t="s">
        <v>3</v>
      </c>
      <c r="K28" s="145"/>
      <c r="L28" s="761">
        <f>L27+ACCUEIL!$B$7</f>
        <v>1.48611111111112</v>
      </c>
      <c r="M28" s="142"/>
      <c r="N28" s="70" t="s">
        <v>18</v>
      </c>
      <c r="O28" s="47">
        <f>O5</f>
        <v>28</v>
      </c>
      <c r="P28" s="740"/>
      <c r="Q28" s="146"/>
      <c r="R28" s="144" t="s">
        <v>13</v>
      </c>
      <c r="S28" s="146"/>
      <c r="T28" s="740"/>
      <c r="U28" s="47">
        <f>O8</f>
        <v>30</v>
      </c>
      <c r="V28" s="70" t="s">
        <v>40</v>
      </c>
      <c r="W28" s="9"/>
    </row>
    <row r="29" spans="1:23" ht="22.5" customHeight="1">
      <c r="A29" s="10"/>
      <c r="B29" s="70" t="s">
        <v>116</v>
      </c>
      <c r="C29" s="47" t="str">
        <f>C9</f>
        <v>1</v>
      </c>
      <c r="D29" s="740"/>
      <c r="E29" s="143"/>
      <c r="F29" s="144" t="s">
        <v>13</v>
      </c>
      <c r="G29" s="143"/>
      <c r="H29" s="740"/>
      <c r="I29" s="47" t="str">
        <f>C6</f>
        <v>7</v>
      </c>
      <c r="J29" s="70" t="s">
        <v>4</v>
      </c>
      <c r="K29" s="145"/>
      <c r="L29" s="761">
        <f>L28+ACCUEIL!$B$7</f>
        <v>1.50000000000001</v>
      </c>
      <c r="M29" s="142"/>
      <c r="N29" s="70" t="s">
        <v>19</v>
      </c>
      <c r="O29" s="47">
        <f>O6</f>
        <v>0</v>
      </c>
      <c r="P29" s="740"/>
      <c r="Q29" s="146"/>
      <c r="R29" s="144" t="s">
        <v>13</v>
      </c>
      <c r="S29" s="146"/>
      <c r="T29" s="740"/>
      <c r="U29" s="47" t="str">
        <f>O7</f>
        <v>5</v>
      </c>
      <c r="V29" s="70" t="s">
        <v>39</v>
      </c>
      <c r="W29" s="147"/>
    </row>
    <row r="30" spans="1:23">
      <c r="A30" s="10"/>
      <c r="K30" s="9"/>
      <c r="L30" s="159"/>
      <c r="M30" s="142"/>
      <c r="W30" s="9"/>
    </row>
    <row r="31" spans="1:23">
      <c r="A31" s="10"/>
      <c r="K31" s="9"/>
      <c r="L31" s="159"/>
      <c r="M31" s="142"/>
      <c r="W31" s="9"/>
    </row>
    <row r="32" spans="1:23" ht="15.75">
      <c r="A32" s="10"/>
      <c r="F32" s="447" t="str">
        <f>ACCUEIL!$D$8</f>
        <v>TERRAIN 3</v>
      </c>
      <c r="K32" s="9"/>
      <c r="L32" s="202" t="s">
        <v>12</v>
      </c>
      <c r="M32" s="142"/>
      <c r="R32" s="447" t="str">
        <f>ACCUEIL!$D$9</f>
        <v>TERRAIN 4</v>
      </c>
      <c r="W32" s="9"/>
    </row>
    <row r="33" spans="1:23" ht="22.5" customHeight="1">
      <c r="A33" s="10"/>
      <c r="B33" s="70" t="s">
        <v>7</v>
      </c>
      <c r="C33" s="47">
        <f>I5</f>
        <v>10</v>
      </c>
      <c r="D33" s="740"/>
      <c r="E33" s="143"/>
      <c r="F33" s="611" t="s">
        <v>13</v>
      </c>
      <c r="G33" s="143"/>
      <c r="H33" s="740"/>
      <c r="I33" s="47">
        <f>I6</f>
        <v>29</v>
      </c>
      <c r="J33" s="70" t="s">
        <v>8</v>
      </c>
      <c r="K33" s="9"/>
      <c r="L33" s="766">
        <f>ACCUEIL!$B$6</f>
        <v>1.375</v>
      </c>
      <c r="M33" s="142"/>
      <c r="N33" s="70" t="s">
        <v>87</v>
      </c>
      <c r="O33" s="47">
        <f>I12</f>
        <v>19</v>
      </c>
      <c r="P33" s="740"/>
      <c r="Q33" s="143"/>
      <c r="R33" s="611" t="s">
        <v>13</v>
      </c>
      <c r="S33" s="143"/>
      <c r="T33" s="740"/>
      <c r="U33" s="47" t="str">
        <f>I13</f>
        <v>6</v>
      </c>
      <c r="V33" s="70" t="s">
        <v>88</v>
      </c>
      <c r="W33" s="9"/>
    </row>
    <row r="34" spans="1:23" ht="22.5" customHeight="1">
      <c r="A34" s="10"/>
      <c r="B34" s="70" t="s">
        <v>10</v>
      </c>
      <c r="C34" s="47">
        <f>I8</f>
        <v>25</v>
      </c>
      <c r="D34" s="740"/>
      <c r="E34" s="143"/>
      <c r="F34" s="144" t="s">
        <v>13</v>
      </c>
      <c r="G34" s="143"/>
      <c r="H34" s="740"/>
      <c r="I34" s="47">
        <f>I7</f>
        <v>15</v>
      </c>
      <c r="J34" s="70" t="s">
        <v>9</v>
      </c>
      <c r="K34" s="9"/>
      <c r="L34" s="761">
        <f>L33+ACCUEIL!$B$7</f>
        <v>1.3888888888888899</v>
      </c>
      <c r="M34" s="142"/>
      <c r="N34" s="70" t="s">
        <v>89</v>
      </c>
      <c r="O34" s="47">
        <f>I14</f>
        <v>14</v>
      </c>
      <c r="P34" s="740"/>
      <c r="Q34" s="143"/>
      <c r="R34" s="144" t="s">
        <v>13</v>
      </c>
      <c r="S34" s="143"/>
      <c r="T34" s="740"/>
      <c r="U34" s="47" t="str">
        <f>I15</f>
        <v>9</v>
      </c>
      <c r="V34" s="70" t="s">
        <v>102</v>
      </c>
      <c r="W34" s="9"/>
    </row>
    <row r="35" spans="1:23" ht="22.5" customHeight="1">
      <c r="A35" s="10"/>
      <c r="B35" s="70" t="s">
        <v>104</v>
      </c>
      <c r="C35" s="145">
        <f>O12</f>
        <v>3</v>
      </c>
      <c r="D35" s="740"/>
      <c r="E35" s="146"/>
      <c r="F35" s="144" t="s">
        <v>13</v>
      </c>
      <c r="G35" s="146"/>
      <c r="H35" s="740"/>
      <c r="I35" s="47">
        <f>O13</f>
        <v>22</v>
      </c>
      <c r="J35" s="70" t="s">
        <v>105</v>
      </c>
      <c r="K35" s="9"/>
      <c r="L35" s="761">
        <f>L34+ACCUEIL!$B$7</f>
        <v>1.4027777777777799</v>
      </c>
      <c r="M35" s="142"/>
      <c r="N35" s="70" t="s">
        <v>106</v>
      </c>
      <c r="O35" s="47">
        <f>O14</f>
        <v>23</v>
      </c>
      <c r="P35" s="740"/>
      <c r="Q35" s="146"/>
      <c r="R35" s="144" t="s">
        <v>13</v>
      </c>
      <c r="S35" s="146"/>
      <c r="T35" s="740"/>
      <c r="U35" s="47">
        <f>O15</f>
        <v>26</v>
      </c>
      <c r="V35" s="70" t="s">
        <v>107</v>
      </c>
      <c r="W35" s="9"/>
    </row>
    <row r="36" spans="1:23" ht="22.5" customHeight="1">
      <c r="A36" s="10"/>
      <c r="B36" s="70" t="s">
        <v>8</v>
      </c>
      <c r="C36" s="47">
        <f>I6</f>
        <v>29</v>
      </c>
      <c r="D36" s="740"/>
      <c r="E36" s="143"/>
      <c r="F36" s="144" t="s">
        <v>13</v>
      </c>
      <c r="G36" s="143"/>
      <c r="H36" s="740"/>
      <c r="I36" s="47">
        <f>I7</f>
        <v>15</v>
      </c>
      <c r="J36" s="70" t="s">
        <v>9</v>
      </c>
      <c r="K36" s="9"/>
      <c r="L36" s="761">
        <f>L35+ACCUEIL!$B$7</f>
        <v>1.4166666666666701</v>
      </c>
      <c r="M36" s="142"/>
      <c r="N36" s="70" t="s">
        <v>87</v>
      </c>
      <c r="O36" s="47">
        <f>I12</f>
        <v>19</v>
      </c>
      <c r="P36" s="740"/>
      <c r="Q36" s="143"/>
      <c r="R36" s="144" t="s">
        <v>13</v>
      </c>
      <c r="S36" s="143"/>
      <c r="T36" s="740"/>
      <c r="U36" s="47" t="str">
        <f>I15</f>
        <v>9</v>
      </c>
      <c r="V36" s="70" t="s">
        <v>102</v>
      </c>
      <c r="W36" s="9"/>
    </row>
    <row r="37" spans="1:23" ht="22.5" customHeight="1">
      <c r="A37" s="10"/>
      <c r="B37" s="70" t="s">
        <v>7</v>
      </c>
      <c r="C37" s="47">
        <f>I5</f>
        <v>10</v>
      </c>
      <c r="D37" s="740"/>
      <c r="E37" s="143"/>
      <c r="F37" s="144" t="s">
        <v>13</v>
      </c>
      <c r="G37" s="143"/>
      <c r="H37" s="740"/>
      <c r="I37" s="47">
        <f>I8</f>
        <v>25</v>
      </c>
      <c r="J37" s="70" t="s">
        <v>10</v>
      </c>
      <c r="K37" s="9"/>
      <c r="L37" s="761">
        <f>L36+ACCUEIL!$B$7</f>
        <v>1.43055555555556</v>
      </c>
      <c r="M37" s="142"/>
      <c r="N37" s="70" t="s">
        <v>88</v>
      </c>
      <c r="O37" s="47" t="str">
        <f>I13</f>
        <v>6</v>
      </c>
      <c r="P37" s="740"/>
      <c r="Q37" s="143"/>
      <c r="R37" s="144" t="s">
        <v>13</v>
      </c>
      <c r="S37" s="143"/>
      <c r="T37" s="740"/>
      <c r="U37" s="47">
        <f>I14</f>
        <v>14</v>
      </c>
      <c r="V37" s="70" t="s">
        <v>89</v>
      </c>
      <c r="W37" s="9"/>
    </row>
    <row r="38" spans="1:23" ht="22.5" customHeight="1">
      <c r="A38" s="10"/>
      <c r="B38" s="70" t="s">
        <v>107</v>
      </c>
      <c r="C38" s="47">
        <f>O15</f>
        <v>26</v>
      </c>
      <c r="D38" s="740"/>
      <c r="E38" s="146"/>
      <c r="F38" s="144" t="s">
        <v>13</v>
      </c>
      <c r="G38" s="146"/>
      <c r="H38" s="740"/>
      <c r="I38" s="47">
        <f>O12</f>
        <v>3</v>
      </c>
      <c r="J38" s="70" t="s">
        <v>104</v>
      </c>
      <c r="K38" s="9"/>
      <c r="L38" s="761">
        <f>L37+ACCUEIL!$B$7</f>
        <v>1.44444444444445</v>
      </c>
      <c r="M38" s="142"/>
      <c r="N38" s="70" t="s">
        <v>106</v>
      </c>
      <c r="O38" s="51">
        <f>O14</f>
        <v>23</v>
      </c>
      <c r="P38" s="740"/>
      <c r="Q38" s="146"/>
      <c r="R38" s="144" t="s">
        <v>13</v>
      </c>
      <c r="S38" s="146"/>
      <c r="T38" s="740"/>
      <c r="U38" s="47">
        <f>O13</f>
        <v>22</v>
      </c>
      <c r="V38" s="70" t="s">
        <v>105</v>
      </c>
      <c r="W38" s="9"/>
    </row>
    <row r="39" spans="1:23" ht="22.5" customHeight="1">
      <c r="A39" s="10"/>
      <c r="B39" s="70" t="s">
        <v>9</v>
      </c>
      <c r="C39" s="47">
        <f>I7</f>
        <v>15</v>
      </c>
      <c r="D39" s="740"/>
      <c r="E39" s="143"/>
      <c r="F39" s="144" t="s">
        <v>13</v>
      </c>
      <c r="G39" s="143"/>
      <c r="H39" s="740"/>
      <c r="I39" s="47">
        <f>I5</f>
        <v>10</v>
      </c>
      <c r="J39" s="70" t="s">
        <v>7</v>
      </c>
      <c r="K39" s="9"/>
      <c r="L39" s="761">
        <f>L38+ACCUEIL!$B$7</f>
        <v>1.4583333333333399</v>
      </c>
      <c r="M39" s="142"/>
      <c r="N39" s="70" t="s">
        <v>87</v>
      </c>
      <c r="O39" s="47">
        <f>I12</f>
        <v>19</v>
      </c>
      <c r="P39" s="740"/>
      <c r="Q39" s="143"/>
      <c r="R39" s="144" t="s">
        <v>13</v>
      </c>
      <c r="S39" s="143"/>
      <c r="T39" s="740"/>
      <c r="U39" s="47">
        <f>I14</f>
        <v>14</v>
      </c>
      <c r="V39" s="70" t="s">
        <v>89</v>
      </c>
      <c r="W39" s="9"/>
    </row>
    <row r="40" spans="1:23" ht="22.5" customHeight="1">
      <c r="A40" s="10"/>
      <c r="B40" s="70" t="s">
        <v>10</v>
      </c>
      <c r="C40" s="47">
        <f>I8</f>
        <v>25</v>
      </c>
      <c r="D40" s="740"/>
      <c r="E40" s="143"/>
      <c r="F40" s="144" t="s">
        <v>13</v>
      </c>
      <c r="G40" s="143"/>
      <c r="H40" s="740"/>
      <c r="I40" s="47">
        <f>I6</f>
        <v>29</v>
      </c>
      <c r="J40" s="70" t="s">
        <v>8</v>
      </c>
      <c r="K40" s="9"/>
      <c r="L40" s="761">
        <f>L39+ACCUEIL!$B$7</f>
        <v>1.4722222222222301</v>
      </c>
      <c r="M40" s="142"/>
      <c r="N40" s="70" t="s">
        <v>102</v>
      </c>
      <c r="O40" s="47" t="str">
        <f>I15</f>
        <v>9</v>
      </c>
      <c r="P40" s="740"/>
      <c r="Q40" s="143"/>
      <c r="R40" s="144" t="s">
        <v>13</v>
      </c>
      <c r="S40" s="143"/>
      <c r="T40" s="740"/>
      <c r="U40" s="47" t="str">
        <f>I13</f>
        <v>6</v>
      </c>
      <c r="V40" s="70" t="s">
        <v>88</v>
      </c>
      <c r="W40" s="9"/>
    </row>
    <row r="41" spans="1:23" ht="22.5" customHeight="1">
      <c r="A41" s="10"/>
      <c r="B41" s="70" t="s">
        <v>58</v>
      </c>
      <c r="C41" s="47">
        <f>C12</f>
        <v>0</v>
      </c>
      <c r="D41" s="740"/>
      <c r="E41" s="146"/>
      <c r="F41" s="144" t="s">
        <v>13</v>
      </c>
      <c r="G41" s="146"/>
      <c r="H41" s="740"/>
      <c r="I41" s="47" t="str">
        <f>C14</f>
        <v>2</v>
      </c>
      <c r="J41" s="70" t="s">
        <v>70</v>
      </c>
      <c r="K41" s="9"/>
      <c r="L41" s="761">
        <f>L40+ACCUEIL!$B$7</f>
        <v>1.48611111111112</v>
      </c>
      <c r="M41" s="142"/>
      <c r="N41" s="70" t="s">
        <v>105</v>
      </c>
      <c r="O41" s="47">
        <f>O13</f>
        <v>22</v>
      </c>
      <c r="P41" s="740"/>
      <c r="Q41" s="146"/>
      <c r="R41" s="144" t="s">
        <v>13</v>
      </c>
      <c r="S41" s="146"/>
      <c r="T41" s="740"/>
      <c r="U41" s="47">
        <f>O15</f>
        <v>26</v>
      </c>
      <c r="V41" s="70" t="s">
        <v>107</v>
      </c>
      <c r="W41" s="9"/>
    </row>
    <row r="42" spans="1:23" ht="22.5" customHeight="1">
      <c r="A42" s="10"/>
      <c r="B42" s="70" t="s">
        <v>59</v>
      </c>
      <c r="C42" s="47">
        <f>C13</f>
        <v>8</v>
      </c>
      <c r="D42" s="740"/>
      <c r="E42" s="146"/>
      <c r="F42" s="144" t="s">
        <v>13</v>
      </c>
      <c r="G42" s="146"/>
      <c r="H42" s="740"/>
      <c r="I42" s="47">
        <f>C15</f>
        <v>17</v>
      </c>
      <c r="J42" s="70" t="s">
        <v>83</v>
      </c>
      <c r="K42" s="9"/>
      <c r="L42" s="761">
        <f>L41+ACCUEIL!$B$7</f>
        <v>1.50000000000001</v>
      </c>
      <c r="M42" s="142"/>
      <c r="N42" s="70" t="s">
        <v>104</v>
      </c>
      <c r="O42" s="47">
        <f>O12</f>
        <v>3</v>
      </c>
      <c r="P42" s="740"/>
      <c r="Q42" s="146"/>
      <c r="R42" s="144" t="s">
        <v>13</v>
      </c>
      <c r="S42" s="146"/>
      <c r="T42" s="740"/>
      <c r="U42" s="47">
        <f>O14</f>
        <v>23</v>
      </c>
      <c r="V42" s="70" t="s">
        <v>106</v>
      </c>
      <c r="W42" s="9"/>
    </row>
    <row r="43" spans="1:23">
      <c r="A43" s="120"/>
      <c r="B43" s="19"/>
      <c r="C43" s="19"/>
      <c r="D43" s="19"/>
      <c r="E43" s="19"/>
      <c r="F43" s="19"/>
      <c r="G43" s="19"/>
      <c r="H43" s="19"/>
      <c r="I43" s="19"/>
      <c r="J43" s="19"/>
      <c r="K43" s="22"/>
      <c r="L43" s="24"/>
      <c r="M43" s="151"/>
      <c r="N43" s="20"/>
      <c r="O43" s="148"/>
      <c r="P43" s="63"/>
      <c r="Q43" s="152"/>
      <c r="R43" s="150"/>
      <c r="S43" s="152"/>
      <c r="T43" s="63"/>
      <c r="U43" s="148"/>
      <c r="V43" s="20"/>
      <c r="W43" s="22"/>
    </row>
    <row r="44" spans="1:23">
      <c r="A44" s="9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24"/>
      <c r="M44" s="438"/>
      <c r="N44" s="37"/>
      <c r="O44" s="76"/>
      <c r="P44" s="11"/>
      <c r="Q44" s="155"/>
      <c r="R44" s="154"/>
      <c r="S44" s="155"/>
      <c r="T44" s="11"/>
      <c r="U44" s="76"/>
      <c r="V44" s="37"/>
      <c r="W44" s="93"/>
    </row>
    <row r="45" spans="1:23">
      <c r="B45" s="37"/>
      <c r="C45" s="76"/>
      <c r="D45" s="11"/>
      <c r="E45" s="153"/>
      <c r="F45" s="154"/>
      <c r="G45" s="153"/>
      <c r="H45" s="11"/>
      <c r="I45" s="76"/>
      <c r="J45" s="37"/>
      <c r="L45" s="24"/>
      <c r="M45" s="136"/>
      <c r="N45" s="37"/>
      <c r="O45" s="76"/>
      <c r="P45" s="11"/>
      <c r="Q45" s="155"/>
      <c r="R45" s="154"/>
      <c r="S45" s="155"/>
      <c r="T45" s="11"/>
      <c r="U45" s="76"/>
      <c r="V45" s="37"/>
    </row>
    <row r="46" spans="1:23">
      <c r="A46" s="123"/>
      <c r="B46" s="140"/>
      <c r="C46" s="3"/>
      <c r="D46" s="140"/>
      <c r="E46" s="140"/>
      <c r="F46" s="140"/>
      <c r="G46" s="140"/>
      <c r="H46" s="140"/>
      <c r="I46" s="3"/>
      <c r="J46" s="140"/>
      <c r="K46" s="3"/>
      <c r="L46" s="45"/>
      <c r="M46" s="264"/>
      <c r="N46" s="140"/>
      <c r="O46" s="3"/>
      <c r="P46" s="140"/>
      <c r="Q46" s="140"/>
      <c r="R46" s="140"/>
      <c r="S46" s="140"/>
      <c r="T46" s="140"/>
      <c r="U46" s="3"/>
      <c r="V46" s="3"/>
      <c r="W46" s="4"/>
    </row>
    <row r="47" spans="1:23" ht="15.75">
      <c r="A47" s="10"/>
      <c r="B47" s="68"/>
      <c r="C47" s="157" t="str">
        <f>C4</f>
        <v>POULE 1</v>
      </c>
      <c r="D47" s="70" t="s">
        <v>0</v>
      </c>
      <c r="E47" s="70" t="s">
        <v>1</v>
      </c>
      <c r="F47" s="156"/>
      <c r="G47" s="156"/>
      <c r="H47" s="68"/>
      <c r="I47" s="157" t="str">
        <f>I4</f>
        <v>POULE 2</v>
      </c>
      <c r="J47" s="70" t="s">
        <v>0</v>
      </c>
      <c r="K47" s="158" t="s">
        <v>1</v>
      </c>
      <c r="L47" s="159"/>
      <c r="N47" s="68"/>
      <c r="O47" s="157" t="str">
        <f>O4</f>
        <v>POULE 3</v>
      </c>
      <c r="P47" s="70" t="s">
        <v>0</v>
      </c>
      <c r="Q47" s="70" t="s">
        <v>1</v>
      </c>
      <c r="R47" s="156"/>
      <c r="S47" s="156"/>
      <c r="T47" s="352"/>
      <c r="U47" s="429" t="s">
        <v>41</v>
      </c>
      <c r="W47" s="9"/>
    </row>
    <row r="48" spans="1:23" ht="22.5" customHeight="1">
      <c r="A48" s="10"/>
      <c r="B48" s="130">
        <v>1</v>
      </c>
      <c r="C48" s="35"/>
      <c r="D48" s="424"/>
      <c r="E48" s="457"/>
      <c r="F48" s="156"/>
      <c r="G48" s="156"/>
      <c r="H48" s="130">
        <v>1</v>
      </c>
      <c r="I48" s="35"/>
      <c r="J48" s="424"/>
      <c r="K48" s="457"/>
      <c r="L48" s="159"/>
      <c r="N48" s="130">
        <v>1</v>
      </c>
      <c r="O48" s="35"/>
      <c r="P48" s="424"/>
      <c r="Q48" s="457"/>
      <c r="R48" s="156"/>
      <c r="S48" s="156"/>
      <c r="T48" s="261"/>
      <c r="U48" s="431" t="s">
        <v>42</v>
      </c>
      <c r="W48" s="9"/>
    </row>
    <row r="49" spans="1:37" ht="22.5" customHeight="1">
      <c r="A49" s="10"/>
      <c r="B49" s="130">
        <v>2</v>
      </c>
      <c r="C49" s="35"/>
      <c r="D49" s="424"/>
      <c r="E49" s="457"/>
      <c r="F49" s="156"/>
      <c r="G49" s="156"/>
      <c r="H49" s="130">
        <v>2</v>
      </c>
      <c r="I49" s="35"/>
      <c r="J49" s="424"/>
      <c r="K49" s="457"/>
      <c r="L49" s="159"/>
      <c r="N49" s="130">
        <v>2</v>
      </c>
      <c r="O49" s="35"/>
      <c r="P49" s="424"/>
      <c r="Q49" s="457"/>
      <c r="R49" s="156"/>
      <c r="S49" s="156"/>
      <c r="T49" s="130" t="s">
        <v>20</v>
      </c>
      <c r="U49" s="35" t="s">
        <v>20</v>
      </c>
      <c r="W49" s="9"/>
    </row>
    <row r="50" spans="1:37" ht="22.5" customHeight="1">
      <c r="A50" s="10"/>
      <c r="B50" s="130">
        <v>3</v>
      </c>
      <c r="C50" s="35"/>
      <c r="D50" s="424"/>
      <c r="E50" s="457"/>
      <c r="F50" s="156"/>
      <c r="G50" s="156"/>
      <c r="H50" s="130">
        <v>3</v>
      </c>
      <c r="I50" s="35"/>
      <c r="J50" s="424"/>
      <c r="K50" s="457"/>
      <c r="L50" s="159"/>
      <c r="N50" s="130">
        <v>3</v>
      </c>
      <c r="O50" s="35"/>
      <c r="P50" s="424"/>
      <c r="Q50" s="457"/>
      <c r="R50" s="156"/>
      <c r="S50" s="156"/>
      <c r="T50" s="130" t="s">
        <v>21</v>
      </c>
      <c r="U50" s="35" t="s">
        <v>21</v>
      </c>
      <c r="W50" s="9"/>
    </row>
    <row r="51" spans="1:37" ht="22.5" customHeight="1">
      <c r="A51" s="10"/>
      <c r="B51" s="130">
        <v>4</v>
      </c>
      <c r="C51" s="35"/>
      <c r="D51" s="424"/>
      <c r="E51" s="457"/>
      <c r="F51" s="156"/>
      <c r="G51" s="156"/>
      <c r="H51" s="130">
        <v>4</v>
      </c>
      <c r="I51" s="35"/>
      <c r="J51" s="424"/>
      <c r="K51" s="457"/>
      <c r="L51" s="159"/>
      <c r="N51" s="130">
        <v>4</v>
      </c>
      <c r="O51" s="35"/>
      <c r="P51" s="424"/>
      <c r="Q51" s="457"/>
      <c r="R51" s="156"/>
      <c r="S51" s="156"/>
      <c r="T51" s="130" t="s">
        <v>22</v>
      </c>
      <c r="U51" s="35" t="s">
        <v>22</v>
      </c>
      <c r="W51" s="9"/>
    </row>
    <row r="52" spans="1:37" ht="22.5" customHeight="1">
      <c r="A52" s="10"/>
      <c r="B52" s="130">
        <v>5</v>
      </c>
      <c r="C52" s="35"/>
      <c r="D52" s="424"/>
      <c r="E52" s="457"/>
      <c r="F52" s="156"/>
      <c r="G52" s="156"/>
      <c r="H52" s="118"/>
      <c r="I52" s="93"/>
      <c r="J52" s="118"/>
      <c r="K52" s="166"/>
      <c r="L52" s="159"/>
      <c r="N52" s="118"/>
      <c r="O52" s="93"/>
      <c r="P52" s="118"/>
      <c r="Q52" s="165"/>
      <c r="R52" s="156"/>
      <c r="S52" s="156"/>
      <c r="T52" s="130" t="s">
        <v>23</v>
      </c>
      <c r="U52" s="35" t="s">
        <v>23</v>
      </c>
      <c r="W52" s="9"/>
    </row>
    <row r="53" spans="1:37" ht="22.5" customHeight="1">
      <c r="A53" s="10"/>
      <c r="B53" s="156"/>
      <c r="D53" s="156"/>
      <c r="E53" s="351"/>
      <c r="F53" s="156"/>
      <c r="G53" s="156"/>
      <c r="H53" s="156"/>
      <c r="J53" s="156"/>
      <c r="K53" s="170"/>
      <c r="L53" s="24"/>
      <c r="M53" s="136"/>
      <c r="N53" s="156"/>
      <c r="P53" s="156"/>
      <c r="Q53" s="351"/>
      <c r="R53" s="156"/>
      <c r="S53" s="156"/>
      <c r="T53" s="130" t="s">
        <v>24</v>
      </c>
      <c r="U53" s="35" t="s">
        <v>24</v>
      </c>
      <c r="W53" s="9"/>
    </row>
    <row r="54" spans="1:37" ht="15.75">
      <c r="A54" s="10"/>
      <c r="B54" s="68"/>
      <c r="C54" s="157" t="str">
        <f>C11</f>
        <v>POULE 4</v>
      </c>
      <c r="D54" s="70" t="s">
        <v>0</v>
      </c>
      <c r="E54" s="365" t="s">
        <v>1</v>
      </c>
      <c r="F54" s="156"/>
      <c r="G54" s="156"/>
      <c r="H54" s="68"/>
      <c r="I54" s="157" t="str">
        <f>I11</f>
        <v>POULE 5</v>
      </c>
      <c r="J54" s="70" t="s">
        <v>0</v>
      </c>
      <c r="K54" s="439" t="s">
        <v>1</v>
      </c>
      <c r="L54" s="159"/>
      <c r="N54" s="68"/>
      <c r="O54" s="157" t="str">
        <f>O11</f>
        <v>POULE 6</v>
      </c>
      <c r="P54" s="70" t="s">
        <v>0</v>
      </c>
      <c r="Q54" s="365" t="s">
        <v>1</v>
      </c>
      <c r="R54" s="156"/>
      <c r="S54" s="156"/>
      <c r="T54" s="130" t="s">
        <v>25</v>
      </c>
      <c r="U54" s="35" t="s">
        <v>25</v>
      </c>
      <c r="W54" s="9"/>
    </row>
    <row r="55" spans="1:37" ht="22.5" customHeight="1">
      <c r="A55" s="10"/>
      <c r="B55" s="130">
        <v>1</v>
      </c>
      <c r="C55" s="35"/>
      <c r="D55" s="424"/>
      <c r="E55" s="457"/>
      <c r="F55" s="156"/>
      <c r="G55" s="156"/>
      <c r="H55" s="130">
        <v>1</v>
      </c>
      <c r="I55" s="35"/>
      <c r="J55" s="424"/>
      <c r="K55" s="457"/>
      <c r="L55" s="159"/>
      <c r="N55" s="130">
        <v>1</v>
      </c>
      <c r="O55" s="35"/>
      <c r="P55" s="424"/>
      <c r="Q55" s="457"/>
      <c r="R55" s="156"/>
      <c r="S55" s="156"/>
      <c r="T55" s="130" t="s">
        <v>26</v>
      </c>
      <c r="U55" s="35" t="s">
        <v>26</v>
      </c>
      <c r="W55" s="9"/>
    </row>
    <row r="56" spans="1:37" ht="22.5" customHeight="1">
      <c r="A56" s="10"/>
      <c r="B56" s="130">
        <v>2</v>
      </c>
      <c r="C56" s="35"/>
      <c r="D56" s="424"/>
      <c r="E56" s="457"/>
      <c r="F56" s="156"/>
      <c r="G56" s="156"/>
      <c r="H56" s="130">
        <v>2</v>
      </c>
      <c r="I56" s="35"/>
      <c r="J56" s="424"/>
      <c r="K56" s="457"/>
      <c r="L56" s="159"/>
      <c r="N56" s="130">
        <v>2</v>
      </c>
      <c r="O56" s="35"/>
      <c r="P56" s="424"/>
      <c r="Q56" s="457"/>
      <c r="R56" s="156"/>
      <c r="S56" s="156"/>
      <c r="T56" s="130" t="s">
        <v>27</v>
      </c>
      <c r="U56" s="35" t="s">
        <v>27</v>
      </c>
      <c r="W56" s="9"/>
    </row>
    <row r="57" spans="1:37" ht="22.5" customHeight="1">
      <c r="A57" s="10"/>
      <c r="B57" s="130">
        <v>3</v>
      </c>
      <c r="C57" s="35"/>
      <c r="D57" s="424"/>
      <c r="E57" s="457"/>
      <c r="F57" s="156"/>
      <c r="G57" s="156"/>
      <c r="H57" s="130">
        <v>3</v>
      </c>
      <c r="I57" s="35"/>
      <c r="J57" s="424"/>
      <c r="K57" s="457"/>
      <c r="L57" s="159"/>
      <c r="N57" s="130">
        <v>3</v>
      </c>
      <c r="O57" s="35"/>
      <c r="P57" s="424"/>
      <c r="Q57" s="457"/>
      <c r="R57" s="156"/>
      <c r="S57" s="156"/>
      <c r="W57" s="9"/>
    </row>
    <row r="58" spans="1:37" ht="22.5" customHeight="1">
      <c r="A58" s="10"/>
      <c r="B58" s="130">
        <v>4</v>
      </c>
      <c r="C58" s="35"/>
      <c r="D58" s="424"/>
      <c r="E58" s="457"/>
      <c r="F58" s="156"/>
      <c r="G58" s="156"/>
      <c r="H58" s="130">
        <v>4</v>
      </c>
      <c r="I58" s="35"/>
      <c r="J58" s="424"/>
      <c r="K58" s="457"/>
      <c r="L58" s="159"/>
      <c r="N58" s="130">
        <v>4</v>
      </c>
      <c r="O58" s="35"/>
      <c r="P58" s="424"/>
      <c r="Q58" s="457"/>
      <c r="R58" s="156"/>
      <c r="S58" s="156"/>
      <c r="T58" s="118"/>
      <c r="U58" s="93"/>
      <c r="W58" s="9"/>
    </row>
    <row r="59" spans="1:37">
      <c r="A59" s="120"/>
      <c r="B59" s="21"/>
      <c r="C59" s="19"/>
      <c r="D59" s="21"/>
      <c r="E59" s="354"/>
      <c r="F59" s="21"/>
      <c r="G59" s="21"/>
      <c r="H59" s="21"/>
      <c r="I59" s="19"/>
      <c r="J59" s="21"/>
      <c r="K59" s="355"/>
      <c r="L59" s="148"/>
      <c r="M59" s="19"/>
      <c r="N59" s="21"/>
      <c r="O59" s="19"/>
      <c r="P59" s="21"/>
      <c r="Q59" s="354"/>
      <c r="R59" s="21"/>
      <c r="S59" s="21"/>
      <c r="T59" s="21"/>
      <c r="U59" s="19"/>
      <c r="V59" s="19"/>
      <c r="W59" s="22"/>
    </row>
    <row r="60" spans="1:37">
      <c r="B60" s="118"/>
      <c r="C60" s="93"/>
      <c r="D60" s="118"/>
      <c r="E60" s="165"/>
      <c r="F60" s="156"/>
      <c r="G60" s="156"/>
      <c r="H60" s="118"/>
      <c r="I60" s="93"/>
      <c r="J60" s="118"/>
      <c r="K60" s="440"/>
      <c r="L60" s="159"/>
      <c r="N60" s="118"/>
      <c r="O60" s="93"/>
      <c r="P60" s="118"/>
      <c r="Q60" s="165"/>
      <c r="R60" s="156"/>
      <c r="S60" s="156"/>
      <c r="T60" s="118"/>
      <c r="U60" s="93"/>
    </row>
    <row r="61" spans="1:37">
      <c r="A61" s="123"/>
      <c r="B61" s="140"/>
      <c r="C61" s="3"/>
      <c r="D61" s="140"/>
      <c r="E61" s="140"/>
      <c r="F61" s="140"/>
      <c r="G61" s="140"/>
      <c r="H61" s="140"/>
      <c r="I61" s="3"/>
      <c r="J61" s="140"/>
      <c r="K61" s="3"/>
      <c r="L61" s="45"/>
      <c r="M61" s="264"/>
      <c r="N61" s="140"/>
      <c r="O61" s="3"/>
      <c r="P61" s="140"/>
      <c r="Q61" s="140"/>
      <c r="R61" s="140"/>
      <c r="S61" s="140"/>
      <c r="T61" s="140"/>
      <c r="U61" s="3"/>
      <c r="V61" s="3"/>
      <c r="W61" s="3"/>
      <c r="X61" s="4"/>
    </row>
    <row r="62" spans="1:37">
      <c r="A62" s="10"/>
      <c r="B62" s="118"/>
      <c r="C62" s="93"/>
      <c r="D62" s="118"/>
      <c r="E62" s="93"/>
      <c r="F62" s="118"/>
      <c r="G62" s="118"/>
      <c r="H62" s="118"/>
      <c r="I62" s="93"/>
      <c r="J62" s="118"/>
      <c r="K62" s="118"/>
      <c r="L62" s="270" t="s">
        <v>43</v>
      </c>
      <c r="M62" s="113"/>
      <c r="N62" s="37"/>
      <c r="O62" s="76"/>
      <c r="P62" s="93"/>
      <c r="Q62" s="93"/>
      <c r="R62" s="118"/>
      <c r="S62" s="118"/>
      <c r="T62" s="118"/>
      <c r="U62" s="93"/>
      <c r="V62" s="93"/>
      <c r="W62" s="93"/>
      <c r="X62" s="9"/>
    </row>
    <row r="63" spans="1:37">
      <c r="A63" s="10"/>
      <c r="B63" s="68"/>
      <c r="C63" s="27" t="s">
        <v>15</v>
      </c>
      <c r="D63" s="130" t="s">
        <v>0</v>
      </c>
      <c r="E63" s="130" t="s">
        <v>1</v>
      </c>
      <c r="F63" s="156"/>
      <c r="G63" s="156"/>
      <c r="H63" s="135" t="s">
        <v>16</v>
      </c>
      <c r="I63" s="27" t="s">
        <v>17</v>
      </c>
      <c r="J63" s="130" t="s">
        <v>0</v>
      </c>
      <c r="K63" s="130" t="s">
        <v>1</v>
      </c>
      <c r="L63" s="24"/>
      <c r="M63" s="24"/>
      <c r="N63" s="135"/>
      <c r="O63" s="27" t="s">
        <v>57</v>
      </c>
      <c r="P63" s="130" t="s">
        <v>0</v>
      </c>
      <c r="Q63" s="130" t="s">
        <v>1</v>
      </c>
      <c r="S63" s="156"/>
      <c r="T63" s="135"/>
      <c r="U63" s="27" t="s">
        <v>82</v>
      </c>
      <c r="V63" s="130" t="s">
        <v>0</v>
      </c>
      <c r="W63" s="130" t="s">
        <v>1</v>
      </c>
      <c r="X63" s="9"/>
    </row>
    <row r="64" spans="1:37" ht="22.5" customHeight="1">
      <c r="A64" s="10"/>
      <c r="B64" s="70" t="s">
        <v>3</v>
      </c>
      <c r="C64" s="35" t="s">
        <v>3</v>
      </c>
      <c r="D64" s="174">
        <f>CL($P$75,$T$75)+CL($P$81,$T$81)+CL($P$90,$T$90)</f>
        <v>0</v>
      </c>
      <c r="E64" s="175">
        <f>$P$75-$T$75+$P$81-$T$81+$P$90-$T$90</f>
        <v>0</v>
      </c>
      <c r="F64" s="156"/>
      <c r="G64" s="156"/>
      <c r="H64" s="70" t="s">
        <v>7</v>
      </c>
      <c r="I64" s="35" t="s">
        <v>7</v>
      </c>
      <c r="J64" s="174">
        <f>CL($P$77,$T$77)+CL($P$112,$T$112)+CL($P$84,$T$84)</f>
        <v>0</v>
      </c>
      <c r="K64" s="175">
        <f>$P$77-$T$77+$P$84-$T$84+$P$112-$T$112</f>
        <v>0</v>
      </c>
      <c r="L64" s="24"/>
      <c r="M64" s="24"/>
      <c r="N64" s="70" t="s">
        <v>18</v>
      </c>
      <c r="O64" s="35" t="s">
        <v>18</v>
      </c>
      <c r="P64" s="174">
        <f>CL($P$79,$T$79)+CL($P$87,$T$87)+CL($P$96,$T$96)</f>
        <v>0</v>
      </c>
      <c r="Q64" s="175">
        <f>$P$79-$T$79+$P$87-$T$87+$P$96-$T$96</f>
        <v>0</v>
      </c>
      <c r="S64" s="156"/>
      <c r="T64" s="70" t="s">
        <v>58</v>
      </c>
      <c r="U64" s="441" t="s">
        <v>117</v>
      </c>
      <c r="V64" s="174">
        <f>CL($D$105,$H$105)+CL($D$113,$H$113)+CL($D$110,$H$110)+CL($H$107,$D$107)</f>
        <v>0</v>
      </c>
      <c r="W64" s="175">
        <f>$D$105-$H$105+$D$113-$H$113+$D$110-$H$110+$H$107-$D$107</f>
        <v>0</v>
      </c>
      <c r="X64" s="93"/>
      <c r="Y64" s="35" t="s">
        <v>3</v>
      </c>
      <c r="Z64" s="655">
        <v>0</v>
      </c>
      <c r="AA64" s="656">
        <v>0</v>
      </c>
      <c r="AB64" s="35" t="s">
        <v>7</v>
      </c>
      <c r="AC64" s="655">
        <v>0</v>
      </c>
      <c r="AD64" s="656">
        <v>0</v>
      </c>
      <c r="AE64" s="35" t="s">
        <v>18</v>
      </c>
      <c r="AF64" s="655">
        <v>0</v>
      </c>
      <c r="AG64" s="656">
        <v>0</v>
      </c>
      <c r="AH64" s="263"/>
      <c r="AI64" s="441" t="s">
        <v>117</v>
      </c>
      <c r="AJ64" s="655">
        <v>0</v>
      </c>
      <c r="AK64" s="656">
        <v>0</v>
      </c>
    </row>
    <row r="65" spans="1:37" ht="22.5" customHeight="1">
      <c r="A65" s="10"/>
      <c r="B65" s="70" t="s">
        <v>4</v>
      </c>
      <c r="C65" s="35" t="s">
        <v>4</v>
      </c>
      <c r="D65" s="174">
        <f>CL($T$75,$P$75)+CL($P$108,$T$108)+CL($P$111,$T$111)</f>
        <v>0</v>
      </c>
      <c r="E65" s="175">
        <f>$T$75-$P$75+$P$108-$T$108+$P$111-$T$111</f>
        <v>0</v>
      </c>
      <c r="F65" s="156"/>
      <c r="G65" s="156"/>
      <c r="H65" s="70" t="s">
        <v>8</v>
      </c>
      <c r="I65" s="35" t="s">
        <v>8</v>
      </c>
      <c r="J65" s="174">
        <f>CL($T$77,$P$77)+CL($P$109,$T$109)+CL($P$113,$T$113)</f>
        <v>0</v>
      </c>
      <c r="K65" s="175">
        <f>$T$77-$P$77+$P$109-$T$109+$P$113-$T$113</f>
        <v>0</v>
      </c>
      <c r="L65" s="24"/>
      <c r="M65" s="24"/>
      <c r="N65" s="70" t="s">
        <v>19</v>
      </c>
      <c r="O65" s="35" t="s">
        <v>19</v>
      </c>
      <c r="P65" s="174">
        <f>CL($T$79,$P$79)+CL($P$110,$T$110)+CL($P$114,$T$114)</f>
        <v>0</v>
      </c>
      <c r="Q65" s="175">
        <f>$T$79-$P$79+$P$110-$T$110+$P$114-$T$114</f>
        <v>0</v>
      </c>
      <c r="S65" s="156"/>
      <c r="T65" s="70" t="s">
        <v>59</v>
      </c>
      <c r="U65" s="441" t="s">
        <v>118</v>
      </c>
      <c r="V65" s="174">
        <f>CL($H$105,$D$105)+CL($D$108,$H$108)+CL($D$111,$H$111)+CL($H$114,$D$114)</f>
        <v>0</v>
      </c>
      <c r="W65" s="175">
        <f>$H$105-$D$105+$D$108-$H$108+$D$111-$H$111+$H$114-$D$114</f>
        <v>0</v>
      </c>
      <c r="X65" s="93"/>
      <c r="Y65" s="35" t="s">
        <v>4</v>
      </c>
      <c r="Z65" s="655">
        <v>0</v>
      </c>
      <c r="AA65" s="656">
        <v>0</v>
      </c>
      <c r="AB65" s="35" t="s">
        <v>8</v>
      </c>
      <c r="AC65" s="655">
        <v>0</v>
      </c>
      <c r="AD65" s="656">
        <v>0</v>
      </c>
      <c r="AE65" s="35" t="s">
        <v>19</v>
      </c>
      <c r="AF65" s="655">
        <v>0</v>
      </c>
      <c r="AG65" s="656">
        <v>0</v>
      </c>
      <c r="AH65" s="263"/>
      <c r="AI65" s="441" t="s">
        <v>118</v>
      </c>
      <c r="AJ65" s="655">
        <v>0</v>
      </c>
      <c r="AK65" s="656">
        <v>0</v>
      </c>
    </row>
    <row r="66" spans="1:37" ht="22.5" customHeight="1">
      <c r="A66" s="10"/>
      <c r="B66" s="70" t="s">
        <v>5</v>
      </c>
      <c r="C66" s="35" t="s">
        <v>5</v>
      </c>
      <c r="D66" s="174">
        <f>CL($P$105,$T$105)+CL($T$111,$P$111)+CL($T$81,$P$81)</f>
        <v>0</v>
      </c>
      <c r="E66" s="175">
        <f>$P$105-$T$105+$T$81-$P$81+$T$111-$P$111</f>
        <v>0</v>
      </c>
      <c r="F66" s="156"/>
      <c r="G66" s="156"/>
      <c r="H66" s="70" t="s">
        <v>9</v>
      </c>
      <c r="I66" s="35" t="s">
        <v>9</v>
      </c>
      <c r="J66" s="174">
        <f>CL($P$106,$T$106)+CL($T$84,$P$84)+CL($T$113,$P$113)</f>
        <v>0</v>
      </c>
      <c r="K66" s="175">
        <f>$P$106-$T$106+$T$84-$P$84+$T$113-$P$113</f>
        <v>0</v>
      </c>
      <c r="L66" s="24"/>
      <c r="M66" s="24"/>
      <c r="N66" s="70" t="s">
        <v>39</v>
      </c>
      <c r="O66" s="35" t="s">
        <v>39</v>
      </c>
      <c r="P66" s="174">
        <f>CL($P$107,$T$107)+CL($T$87,$P$87)+CL($T$114,$P$114)</f>
        <v>0</v>
      </c>
      <c r="Q66" s="175">
        <f>$P$107-$T$107+$T$87-$P$87+$T$114-$P$114</f>
        <v>0</v>
      </c>
      <c r="S66" s="156"/>
      <c r="T66" s="70" t="s">
        <v>70</v>
      </c>
      <c r="U66" s="441" t="s">
        <v>119</v>
      </c>
      <c r="V66" s="174">
        <f>CL($D$106,$H$106)+CL($H$113,$D$113)+CL($H$111,$D$111)+CL($H$109,$D$109)</f>
        <v>0</v>
      </c>
      <c r="W66" s="175">
        <f>$D$106-$H$106+$H$113-$D$113+$H$111-$D$111+$H$109-$D$109</f>
        <v>0</v>
      </c>
      <c r="X66" s="93"/>
      <c r="Y66" s="35" t="s">
        <v>5</v>
      </c>
      <c r="Z66" s="655">
        <v>0</v>
      </c>
      <c r="AA66" s="656">
        <v>0</v>
      </c>
      <c r="AB66" s="35" t="s">
        <v>9</v>
      </c>
      <c r="AC66" s="655">
        <v>0</v>
      </c>
      <c r="AD66" s="656">
        <v>0</v>
      </c>
      <c r="AE66" s="35" t="s">
        <v>39</v>
      </c>
      <c r="AF66" s="655">
        <v>0</v>
      </c>
      <c r="AG66" s="656">
        <v>0</v>
      </c>
      <c r="AH66" s="263"/>
      <c r="AI66" s="441" t="s">
        <v>119</v>
      </c>
      <c r="AJ66" s="655">
        <v>0</v>
      </c>
      <c r="AK66" s="656">
        <v>0</v>
      </c>
    </row>
    <row r="67" spans="1:37" ht="22.5" customHeight="1">
      <c r="A67" s="10"/>
      <c r="B67" s="70" t="s">
        <v>6</v>
      </c>
      <c r="C67" s="35" t="s">
        <v>6</v>
      </c>
      <c r="D67" s="174">
        <f>CL($T$105,$P$105)+CL($T$108,$P$108)+CL($T$90,$P$90)</f>
        <v>0</v>
      </c>
      <c r="E67" s="175">
        <f>$T$105-$P$105+$T$108-$P$108+$T$90-$P$90</f>
        <v>0</v>
      </c>
      <c r="H67" s="70" t="s">
        <v>10</v>
      </c>
      <c r="I67" s="35" t="s">
        <v>10</v>
      </c>
      <c r="J67" s="174">
        <f>CL($T$106,$P$106)+CL($T$109,$P$109)+CL($T$112,$P$112)</f>
        <v>0</v>
      </c>
      <c r="K67" s="175">
        <f>$T$106-$P$106+$T$109-$P$109+$T$112-$P$112</f>
        <v>0</v>
      </c>
      <c r="L67" s="24"/>
      <c r="M67" s="24"/>
      <c r="N67" s="70" t="s">
        <v>40</v>
      </c>
      <c r="O67" s="35" t="s">
        <v>40</v>
      </c>
      <c r="P67" s="174">
        <f>CL($T$107,$P$107)+CL($T$110,$P$110)+CL($T$96,$P$96)</f>
        <v>0</v>
      </c>
      <c r="Q67" s="175">
        <f>$P$107-$T$107+$T$87-$P$87+$T$114-$P$114</f>
        <v>0</v>
      </c>
      <c r="T67" s="70" t="s">
        <v>83</v>
      </c>
      <c r="U67" s="441" t="s">
        <v>120</v>
      </c>
      <c r="V67" s="174">
        <f>CL($H$106,$D$106)+CL($H$108,$D$108)+CL($H$110,$D$110)+CL($H$112,$D$112)</f>
        <v>0</v>
      </c>
      <c r="W67" s="175">
        <f>$H$108-$D$108+$H$106-$D$106+$H$110-$D$110+$H$112-$D$112</f>
        <v>0</v>
      </c>
      <c r="X67" s="93"/>
      <c r="Y67" s="35" t="s">
        <v>6</v>
      </c>
      <c r="Z67" s="655">
        <v>0</v>
      </c>
      <c r="AA67" s="656">
        <v>0</v>
      </c>
      <c r="AB67" s="35" t="s">
        <v>10</v>
      </c>
      <c r="AC67" s="655">
        <v>0</v>
      </c>
      <c r="AD67" s="656">
        <v>0</v>
      </c>
      <c r="AE67" s="35" t="s">
        <v>40</v>
      </c>
      <c r="AF67" s="655">
        <v>0</v>
      </c>
      <c r="AG67" s="656">
        <v>0</v>
      </c>
      <c r="AH67" s="263"/>
      <c r="AI67" s="441" t="s">
        <v>120</v>
      </c>
      <c r="AJ67" s="655">
        <v>0</v>
      </c>
      <c r="AK67" s="656">
        <v>0</v>
      </c>
    </row>
    <row r="68" spans="1:37" ht="22.5" customHeight="1">
      <c r="A68" s="10"/>
      <c r="B68" s="37"/>
      <c r="C68" s="76"/>
      <c r="D68" s="178"/>
      <c r="E68" s="179"/>
      <c r="F68" s="93"/>
      <c r="G68" s="93"/>
      <c r="H68" s="37"/>
      <c r="I68" s="76"/>
      <c r="J68" s="178"/>
      <c r="K68" s="179"/>
      <c r="L68" s="113"/>
      <c r="M68" s="113"/>
      <c r="N68" s="37"/>
      <c r="O68" s="76"/>
      <c r="P68" s="178"/>
      <c r="Q68" s="179"/>
      <c r="R68" s="93"/>
      <c r="S68" s="93"/>
      <c r="T68" s="70" t="s">
        <v>87</v>
      </c>
      <c r="U68" s="441" t="s">
        <v>121</v>
      </c>
      <c r="V68" s="174">
        <f>CL($D$107,$H$107)+CL($D$112,$H$112)+CL($D$109,$H$109)+CL($D$114,$H$114)</f>
        <v>0</v>
      </c>
      <c r="W68" s="442">
        <f>$D$107-$H$107+$D$112-$H$112+$D$114-$H$114+$D$109-$H$109</f>
        <v>0</v>
      </c>
      <c r="X68" s="10"/>
      <c r="Y68" s="12"/>
      <c r="Z68" s="798"/>
      <c r="AA68" s="799"/>
      <c r="AB68" s="263"/>
      <c r="AC68" s="263"/>
      <c r="AD68" s="263"/>
      <c r="AE68" s="263"/>
      <c r="AF68" s="263"/>
      <c r="AG68" s="263"/>
      <c r="AH68" s="263"/>
      <c r="AI68" s="441" t="s">
        <v>121</v>
      </c>
      <c r="AJ68" s="655">
        <v>0</v>
      </c>
      <c r="AK68" s="662">
        <v>0</v>
      </c>
    </row>
    <row r="69" spans="1:37">
      <c r="A69" s="120"/>
      <c r="B69" s="20"/>
      <c r="C69" s="148"/>
      <c r="D69" s="432"/>
      <c r="E69" s="433"/>
      <c r="F69" s="19"/>
      <c r="G69" s="19"/>
      <c r="H69" s="20"/>
      <c r="I69" s="148"/>
      <c r="J69" s="432"/>
      <c r="K69" s="433"/>
      <c r="L69" s="121"/>
      <c r="M69" s="121"/>
      <c r="N69" s="20"/>
      <c r="O69" s="148"/>
      <c r="P69" s="432"/>
      <c r="Q69" s="433"/>
      <c r="R69" s="19"/>
      <c r="S69" s="19"/>
      <c r="T69" s="443"/>
      <c r="U69" s="80"/>
      <c r="V69" s="444"/>
      <c r="W69" s="445"/>
      <c r="X69" s="19"/>
      <c r="Y69" s="12"/>
      <c r="Z69" s="798"/>
      <c r="AA69" s="799"/>
    </row>
    <row r="70" spans="1:37">
      <c r="A70" s="93"/>
      <c r="B70" s="37"/>
      <c r="C70" s="72"/>
      <c r="D70" s="307"/>
      <c r="E70" s="446"/>
      <c r="F70" s="95"/>
      <c r="G70" s="95"/>
      <c r="H70" s="39"/>
      <c r="J70" s="307"/>
      <c r="K70" s="446"/>
      <c r="L70" s="83"/>
      <c r="M70" s="83"/>
      <c r="N70" s="39"/>
      <c r="O70" s="72"/>
      <c r="P70" s="307"/>
      <c r="Q70" s="446"/>
      <c r="R70" s="95"/>
      <c r="S70" s="95"/>
      <c r="T70" s="39"/>
      <c r="V70" s="178"/>
      <c r="W70" s="179"/>
      <c r="X70" s="93"/>
      <c r="Y70" s="12"/>
      <c r="Z70" s="798"/>
      <c r="AA70" s="799"/>
    </row>
    <row r="71" spans="1:37">
      <c r="A71" s="93"/>
      <c r="B71" s="37"/>
      <c r="C71" s="76"/>
      <c r="D71" s="178"/>
      <c r="E71" s="179"/>
      <c r="F71" s="93"/>
      <c r="G71" s="93"/>
      <c r="H71" s="37"/>
      <c r="I71" s="76"/>
      <c r="J71" s="178"/>
      <c r="K71" s="179"/>
      <c r="L71" s="113"/>
      <c r="M71" s="113"/>
      <c r="N71" s="37"/>
      <c r="O71" s="76"/>
      <c r="P71" s="178"/>
      <c r="Q71" s="179"/>
      <c r="R71" s="93"/>
      <c r="S71" s="93"/>
      <c r="T71" s="37"/>
      <c r="U71" s="76"/>
      <c r="V71" s="178"/>
      <c r="W71" s="179"/>
      <c r="X71" s="93"/>
      <c r="Y71" s="12"/>
      <c r="Z71" s="798"/>
      <c r="AA71" s="799"/>
    </row>
    <row r="72" spans="1:37">
      <c r="A72" s="123"/>
      <c r="B72" s="180"/>
      <c r="C72" s="181"/>
      <c r="D72" s="182"/>
      <c r="E72" s="183"/>
      <c r="F72" s="3"/>
      <c r="G72" s="3"/>
      <c r="H72" s="180"/>
      <c r="I72" s="181"/>
      <c r="J72" s="182"/>
      <c r="K72" s="4"/>
      <c r="L72" s="159"/>
      <c r="M72" s="123"/>
      <c r="N72" s="3"/>
      <c r="O72" s="3"/>
      <c r="P72" s="3"/>
      <c r="Q72" s="3"/>
      <c r="R72" s="3"/>
      <c r="S72" s="3"/>
      <c r="T72" s="180"/>
      <c r="U72" s="181"/>
      <c r="V72" s="182"/>
      <c r="W72" s="4"/>
      <c r="Y72" s="12"/>
      <c r="Z72" s="798"/>
      <c r="AA72" s="799"/>
    </row>
    <row r="73" spans="1:37" ht="15.75">
      <c r="A73" s="10"/>
      <c r="B73" s="93"/>
      <c r="C73" s="93"/>
      <c r="D73" s="93"/>
      <c r="E73" s="93"/>
      <c r="F73" s="447" t="str">
        <f>ACCUEIL!$D$6</f>
        <v>san siro</v>
      </c>
      <c r="G73" s="93"/>
      <c r="H73" s="93"/>
      <c r="I73" s="93"/>
      <c r="J73" s="93"/>
      <c r="K73" s="9"/>
      <c r="L73" s="24"/>
      <c r="M73" s="184"/>
      <c r="N73" s="93"/>
      <c r="O73" s="93"/>
      <c r="P73" s="93"/>
      <c r="Q73" s="93"/>
      <c r="R73" s="447" t="str">
        <f>ACCUEIL!$D$7</f>
        <v>TERRAIN 2</v>
      </c>
      <c r="S73" s="93"/>
      <c r="T73" s="93"/>
      <c r="U73" s="93"/>
      <c r="V73" s="93"/>
      <c r="W73" s="9"/>
      <c r="Y73" s="12"/>
      <c r="Z73" s="798"/>
      <c r="AA73" s="799"/>
    </row>
    <row r="74" spans="1:37">
      <c r="A74" s="10"/>
      <c r="F74" s="40" t="s">
        <v>84</v>
      </c>
      <c r="K74" s="9"/>
      <c r="L74" s="206" t="s">
        <v>12</v>
      </c>
      <c r="M74" s="187"/>
      <c r="W74" s="9"/>
      <c r="Y74" s="12"/>
      <c r="Z74" s="798"/>
      <c r="AA74" s="799"/>
    </row>
    <row r="75" spans="1:37" ht="24.75" customHeight="1">
      <c r="A75" s="10"/>
      <c r="B75" s="130">
        <v>1</v>
      </c>
      <c r="C75" s="47" t="str">
        <f>U49</f>
        <v>1A</v>
      </c>
      <c r="D75" s="740"/>
      <c r="E75" s="185"/>
      <c r="F75" s="186" t="s">
        <v>13</v>
      </c>
      <c r="G75" s="185"/>
      <c r="H75" s="740"/>
      <c r="I75" s="47" t="str">
        <f>U50</f>
        <v>1B</v>
      </c>
      <c r="J75" s="115"/>
      <c r="K75" s="9"/>
      <c r="L75" s="755">
        <f>ACCUEIL!$B$9</f>
        <v>1.5833333333333299</v>
      </c>
      <c r="M75" s="187"/>
      <c r="N75" s="576" t="s">
        <v>3</v>
      </c>
      <c r="O75" s="577" t="str">
        <f>C64</f>
        <v>A</v>
      </c>
      <c r="P75" s="802"/>
      <c r="Q75" s="803"/>
      <c r="R75" s="613" t="s">
        <v>13</v>
      </c>
      <c r="S75" s="803"/>
      <c r="T75" s="802"/>
      <c r="U75" s="577" t="str">
        <f>C65</f>
        <v>B</v>
      </c>
      <c r="V75" s="576" t="s">
        <v>4</v>
      </c>
      <c r="W75" s="9"/>
      <c r="Y75" s="12"/>
      <c r="Z75" s="798"/>
      <c r="AA75" s="799"/>
    </row>
    <row r="76" spans="1:37" ht="18.75" hidden="1" customHeight="1">
      <c r="A76" s="10"/>
      <c r="B76" s="130"/>
      <c r="C76" s="796" t="s">
        <v>290</v>
      </c>
      <c r="D76" s="740"/>
      <c r="E76" s="185"/>
      <c r="F76" s="186"/>
      <c r="G76" s="185"/>
      <c r="H76" s="740"/>
      <c r="I76" s="796" t="s">
        <v>290</v>
      </c>
      <c r="J76" s="115"/>
      <c r="K76" s="9"/>
      <c r="L76" s="755"/>
      <c r="M76" s="187"/>
      <c r="N76" s="806"/>
      <c r="O76" s="807"/>
      <c r="P76" s="808"/>
      <c r="Q76" s="809"/>
      <c r="R76" s="810"/>
      <c r="S76" s="809"/>
      <c r="T76" s="808"/>
      <c r="U76" s="807"/>
      <c r="V76" s="811"/>
      <c r="W76" s="9"/>
      <c r="Y76" s="12"/>
      <c r="Z76" s="798"/>
      <c r="AA76" s="799"/>
    </row>
    <row r="77" spans="1:37" ht="24.75" customHeight="1">
      <c r="A77" s="10"/>
      <c r="B77" s="130">
        <v>2</v>
      </c>
      <c r="C77" s="47" t="str">
        <f>U51</f>
        <v>2A</v>
      </c>
      <c r="D77" s="740"/>
      <c r="E77" s="185"/>
      <c r="F77" s="186" t="s">
        <v>13</v>
      </c>
      <c r="G77" s="185"/>
      <c r="H77" s="740"/>
      <c r="I77" s="47" t="str">
        <f>U52</f>
        <v>2B</v>
      </c>
      <c r="J77" s="115"/>
      <c r="K77" s="9"/>
      <c r="L77" s="755">
        <f>L75+ACCUEIL!$B$10</f>
        <v>1.5972222222222201</v>
      </c>
      <c r="M77" s="184"/>
      <c r="N77" s="579" t="s">
        <v>7</v>
      </c>
      <c r="O77" s="580" t="str">
        <f>I64</f>
        <v>E</v>
      </c>
      <c r="P77" s="804"/>
      <c r="Q77" s="805"/>
      <c r="R77" s="608" t="s">
        <v>13</v>
      </c>
      <c r="S77" s="805"/>
      <c r="T77" s="804"/>
      <c r="U77" s="580" t="str">
        <f>I65</f>
        <v>F</v>
      </c>
      <c r="V77" s="579" t="s">
        <v>8</v>
      </c>
      <c r="W77" s="9"/>
      <c r="Y77" s="358"/>
      <c r="Z77" s="798"/>
      <c r="AA77" s="799"/>
    </row>
    <row r="78" spans="1:37" ht="18.75" hidden="1" customHeight="1">
      <c r="A78" s="10"/>
      <c r="B78" s="130"/>
      <c r="C78" s="796" t="s">
        <v>290</v>
      </c>
      <c r="D78" s="740"/>
      <c r="E78" s="185"/>
      <c r="F78" s="186"/>
      <c r="G78" s="185"/>
      <c r="H78" s="740"/>
      <c r="I78" s="796" t="s">
        <v>290</v>
      </c>
      <c r="J78" s="115"/>
      <c r="K78" s="9"/>
      <c r="L78" s="755"/>
      <c r="M78" s="184"/>
      <c r="N78" s="806"/>
      <c r="O78" s="807"/>
      <c r="P78" s="808"/>
      <c r="Q78" s="809"/>
      <c r="R78" s="810"/>
      <c r="S78" s="809"/>
      <c r="T78" s="808"/>
      <c r="U78" s="807"/>
      <c r="V78" s="811"/>
      <c r="W78" s="9"/>
      <c r="Y78" s="358"/>
      <c r="Z78" s="798"/>
      <c r="AA78" s="799"/>
    </row>
    <row r="79" spans="1:37" ht="24.75" customHeight="1">
      <c r="A79" s="10"/>
      <c r="B79" s="130">
        <v>3</v>
      </c>
      <c r="C79" s="47" t="s">
        <v>24</v>
      </c>
      <c r="D79" s="740"/>
      <c r="E79" s="185"/>
      <c r="F79" s="186" t="s">
        <v>13</v>
      </c>
      <c r="G79" s="185"/>
      <c r="H79" s="740"/>
      <c r="I79" s="47" t="s">
        <v>25</v>
      </c>
      <c r="J79" s="115"/>
      <c r="K79" s="9"/>
      <c r="L79" s="755">
        <f>L77+ACCUEIL!$B$10</f>
        <v>1.6111111111111101</v>
      </c>
      <c r="M79" s="184"/>
      <c r="N79" s="16" t="s">
        <v>18</v>
      </c>
      <c r="O79" s="47" t="str">
        <f>O64</f>
        <v>I</v>
      </c>
      <c r="P79" s="740"/>
      <c r="Q79" s="448"/>
      <c r="R79" s="144" t="s">
        <v>13</v>
      </c>
      <c r="S79" s="448"/>
      <c r="T79" s="740"/>
      <c r="U79" s="47" t="str">
        <f>O65</f>
        <v>J</v>
      </c>
      <c r="V79" s="16" t="s">
        <v>19</v>
      </c>
      <c r="W79" s="9"/>
      <c r="Y79" s="358"/>
      <c r="Z79" s="798"/>
      <c r="AA79" s="799"/>
    </row>
    <row r="80" spans="1:37" ht="18.75" hidden="1" customHeight="1">
      <c r="A80" s="10"/>
      <c r="B80" s="130"/>
      <c r="C80" s="796" t="s">
        <v>290</v>
      </c>
      <c r="D80" s="740"/>
      <c r="E80" s="185"/>
      <c r="F80" s="186"/>
      <c r="G80" s="185"/>
      <c r="H80" s="740"/>
      <c r="I80" s="796" t="s">
        <v>290</v>
      </c>
      <c r="J80" s="115"/>
      <c r="K80" s="9"/>
      <c r="L80" s="755"/>
      <c r="M80" s="184"/>
      <c r="N80" s="806"/>
      <c r="O80" s="807"/>
      <c r="P80" s="808"/>
      <c r="Q80" s="809"/>
      <c r="R80" s="810"/>
      <c r="S80" s="809"/>
      <c r="T80" s="808"/>
      <c r="U80" s="807"/>
      <c r="V80" s="811"/>
      <c r="W80" s="9"/>
      <c r="Y80" s="358"/>
      <c r="Z80" s="798"/>
      <c r="AA80" s="799"/>
    </row>
    <row r="81" spans="1:27" ht="24.75" customHeight="1">
      <c r="A81" s="10"/>
      <c r="B81" s="130">
        <v>4</v>
      </c>
      <c r="C81" s="47" t="str">
        <f>U55</f>
        <v>4A</v>
      </c>
      <c r="D81" s="740"/>
      <c r="E81" s="185"/>
      <c r="F81" s="186" t="s">
        <v>13</v>
      </c>
      <c r="G81" s="185"/>
      <c r="H81" s="740"/>
      <c r="I81" s="47" t="str">
        <f>U56</f>
        <v>4B</v>
      </c>
      <c r="J81" s="115"/>
      <c r="K81" s="9"/>
      <c r="L81" s="755">
        <f>L79+ACCUEIL!$B$10</f>
        <v>1.625</v>
      </c>
      <c r="M81" s="184"/>
      <c r="N81" s="16" t="s">
        <v>3</v>
      </c>
      <c r="O81" s="47" t="str">
        <f>C64</f>
        <v>A</v>
      </c>
      <c r="P81" s="740"/>
      <c r="Q81" s="143"/>
      <c r="R81" s="144" t="s">
        <v>13</v>
      </c>
      <c r="S81" s="143"/>
      <c r="T81" s="740"/>
      <c r="U81" s="47" t="str">
        <f>C66</f>
        <v>C</v>
      </c>
      <c r="V81" s="16" t="s">
        <v>5</v>
      </c>
      <c r="W81" s="9"/>
      <c r="Y81" s="358"/>
      <c r="Z81" s="798"/>
      <c r="AA81" s="799"/>
    </row>
    <row r="82" spans="1:27" ht="18" hidden="1" customHeight="1">
      <c r="A82" s="10"/>
      <c r="B82" s="130"/>
      <c r="C82" s="796" t="s">
        <v>290</v>
      </c>
      <c r="D82" s="740"/>
      <c r="E82" s="185"/>
      <c r="F82" s="186"/>
      <c r="G82" s="185"/>
      <c r="H82" s="740"/>
      <c r="I82" s="796" t="s">
        <v>290</v>
      </c>
      <c r="J82" s="115"/>
      <c r="K82" s="9"/>
      <c r="L82" s="755"/>
      <c r="M82" s="184"/>
      <c r="N82" s="806"/>
      <c r="O82" s="807"/>
      <c r="P82" s="808"/>
      <c r="Q82" s="809"/>
      <c r="R82" s="810"/>
      <c r="S82" s="809"/>
      <c r="T82" s="808"/>
      <c r="U82" s="807"/>
      <c r="V82" s="811"/>
      <c r="W82" s="9"/>
      <c r="Y82" s="358"/>
      <c r="Z82" s="798"/>
      <c r="AA82" s="799"/>
    </row>
    <row r="83" spans="1:27">
      <c r="A83" s="10"/>
      <c r="B83" s="70">
        <v>5</v>
      </c>
      <c r="C83" s="188" t="s">
        <v>44</v>
      </c>
      <c r="D83" s="80"/>
      <c r="E83" s="189"/>
      <c r="F83" s="189"/>
      <c r="G83" s="189"/>
      <c r="H83" s="80"/>
      <c r="I83" s="190" t="s">
        <v>45</v>
      </c>
      <c r="J83" s="112"/>
      <c r="K83" s="9"/>
      <c r="L83" s="759"/>
      <c r="M83" s="184"/>
      <c r="N83" s="193"/>
      <c r="O83" s="194"/>
      <c r="P83" s="449"/>
      <c r="Q83" s="194"/>
      <c r="R83" s="194"/>
      <c r="S83" s="194"/>
      <c r="T83" s="450"/>
      <c r="U83" s="194"/>
      <c r="V83" s="195"/>
      <c r="W83" s="434"/>
      <c r="Y83" s="358"/>
      <c r="Z83" s="798"/>
      <c r="AA83" s="799"/>
    </row>
    <row r="84" spans="1:27" ht="24.75" customHeight="1">
      <c r="A84" s="10"/>
      <c r="B84" s="70"/>
      <c r="C84" s="108">
        <f>GL(H75,D75,C75,I75,H76,D76)</f>
        <v>0</v>
      </c>
      <c r="D84" s="740"/>
      <c r="E84" s="146"/>
      <c r="F84" s="144" t="s">
        <v>13</v>
      </c>
      <c r="G84" s="146"/>
      <c r="H84" s="740"/>
      <c r="I84" s="108">
        <f>GL(H77,D77,C77,I77,H78,D78)</f>
        <v>0</v>
      </c>
      <c r="J84" s="112"/>
      <c r="K84" s="9"/>
      <c r="L84" s="755">
        <f>L81+ACCUEIL!$B$10</f>
        <v>1.6388888888888899</v>
      </c>
      <c r="M84" s="184"/>
      <c r="N84" s="16" t="s">
        <v>7</v>
      </c>
      <c r="O84" s="47" t="str">
        <f>I64</f>
        <v>E</v>
      </c>
      <c r="P84" s="740"/>
      <c r="Q84" s="143"/>
      <c r="R84" s="144" t="s">
        <v>13</v>
      </c>
      <c r="S84" s="143"/>
      <c r="T84" s="740"/>
      <c r="U84" s="47" t="str">
        <f>I66</f>
        <v>G</v>
      </c>
      <c r="V84" s="16" t="s">
        <v>9</v>
      </c>
      <c r="W84" s="191"/>
      <c r="Y84" s="358"/>
      <c r="Z84" s="798"/>
      <c r="AA84" s="800"/>
    </row>
    <row r="85" spans="1:27" ht="18.75" hidden="1" customHeight="1">
      <c r="A85" s="10"/>
      <c r="B85" s="130"/>
      <c r="C85" s="796" t="s">
        <v>290</v>
      </c>
      <c r="D85" s="740"/>
      <c r="E85" s="185"/>
      <c r="F85" s="186"/>
      <c r="G85" s="185"/>
      <c r="H85" s="740"/>
      <c r="I85" s="796" t="s">
        <v>290</v>
      </c>
      <c r="J85" s="115"/>
      <c r="K85" s="9"/>
      <c r="L85" s="755"/>
      <c r="M85" s="184"/>
      <c r="N85" s="806"/>
      <c r="O85" s="807"/>
      <c r="P85" s="808"/>
      <c r="Q85" s="809"/>
      <c r="R85" s="810"/>
      <c r="S85" s="809"/>
      <c r="T85" s="808"/>
      <c r="U85" s="807"/>
      <c r="V85" s="811"/>
      <c r="W85" s="191"/>
      <c r="Y85" s="358"/>
      <c r="Z85" s="798"/>
      <c r="AA85" s="800"/>
    </row>
    <row r="86" spans="1:27">
      <c r="A86" s="10"/>
      <c r="B86" s="70">
        <v>6</v>
      </c>
      <c r="C86" s="188" t="s">
        <v>46</v>
      </c>
      <c r="D86" s="80"/>
      <c r="E86" s="189"/>
      <c r="F86" s="189"/>
      <c r="G86" s="189"/>
      <c r="H86" s="80"/>
      <c r="I86" s="190" t="s">
        <v>47</v>
      </c>
      <c r="J86" s="112"/>
      <c r="K86" s="9"/>
      <c r="L86" s="759"/>
      <c r="M86" s="184"/>
      <c r="N86" s="193"/>
      <c r="O86" s="194"/>
      <c r="P86" s="449"/>
      <c r="Q86" s="194"/>
      <c r="R86" s="194"/>
      <c r="S86" s="194"/>
      <c r="T86" s="450"/>
      <c r="U86" s="194"/>
      <c r="V86" s="195"/>
      <c r="W86" s="191"/>
    </row>
    <row r="87" spans="1:27" ht="24.75" customHeight="1">
      <c r="A87" s="10"/>
      <c r="B87" s="70"/>
      <c r="C87" s="108">
        <f>GL(H79,D79,C79,I79,H80,D80)</f>
        <v>0</v>
      </c>
      <c r="D87" s="740"/>
      <c r="E87" s="146"/>
      <c r="F87" s="144" t="s">
        <v>13</v>
      </c>
      <c r="G87" s="146"/>
      <c r="H87" s="740"/>
      <c r="I87" s="108">
        <f>GL(H81,D81,C81,I81,H82,D82)</f>
        <v>0</v>
      </c>
      <c r="J87" s="112"/>
      <c r="K87" s="9"/>
      <c r="L87" s="755">
        <f>L84+ACCUEIL!$B$10</f>
        <v>1.6527777777777799</v>
      </c>
      <c r="M87" s="184"/>
      <c r="N87" s="16" t="s">
        <v>18</v>
      </c>
      <c r="O87" s="47" t="str">
        <f>O64</f>
        <v>I</v>
      </c>
      <c r="P87" s="740"/>
      <c r="Q87" s="143"/>
      <c r="R87" s="144" t="s">
        <v>13</v>
      </c>
      <c r="S87" s="143"/>
      <c r="T87" s="740"/>
      <c r="U87" s="47" t="str">
        <f>O66</f>
        <v>K</v>
      </c>
      <c r="V87" s="16" t="s">
        <v>39</v>
      </c>
      <c r="W87" s="191"/>
    </row>
    <row r="88" spans="1:27" ht="18.75" hidden="1" customHeight="1">
      <c r="A88" s="10"/>
      <c r="B88" s="130"/>
      <c r="C88" s="796" t="s">
        <v>290</v>
      </c>
      <c r="D88" s="740"/>
      <c r="E88" s="185"/>
      <c r="F88" s="186"/>
      <c r="G88" s="185"/>
      <c r="H88" s="740"/>
      <c r="I88" s="796" t="s">
        <v>290</v>
      </c>
      <c r="J88" s="115"/>
      <c r="K88" s="9"/>
      <c r="L88" s="755"/>
      <c r="M88" s="184"/>
      <c r="N88" s="806"/>
      <c r="O88" s="807"/>
      <c r="P88" s="808"/>
      <c r="Q88" s="809"/>
      <c r="R88" s="810"/>
      <c r="S88" s="809"/>
      <c r="T88" s="808"/>
      <c r="U88" s="807"/>
      <c r="V88" s="811"/>
      <c r="W88" s="191"/>
    </row>
    <row r="89" spans="1:27">
      <c r="A89" s="10"/>
      <c r="B89" s="70">
        <v>7</v>
      </c>
      <c r="C89" s="192"/>
      <c r="D89" s="80"/>
      <c r="E89" s="189"/>
      <c r="F89" s="189" t="s">
        <v>48</v>
      </c>
      <c r="G89" s="189"/>
      <c r="H89" s="80"/>
      <c r="I89" s="189"/>
      <c r="J89" s="112"/>
      <c r="K89" s="9"/>
      <c r="L89" s="759"/>
      <c r="M89" s="184"/>
      <c r="N89" s="193"/>
      <c r="O89" s="194"/>
      <c r="P89" s="449"/>
      <c r="Q89" s="194"/>
      <c r="R89" s="194"/>
      <c r="S89" s="194"/>
      <c r="T89" s="450"/>
      <c r="U89" s="194"/>
      <c r="V89" s="195"/>
      <c r="W89" s="191"/>
    </row>
    <row r="90" spans="1:27" ht="24.75" customHeight="1">
      <c r="A90" s="10"/>
      <c r="B90" s="70"/>
      <c r="C90" s="35"/>
      <c r="D90" s="740"/>
      <c r="E90" s="146"/>
      <c r="F90" s="144" t="s">
        <v>13</v>
      </c>
      <c r="G90" s="146"/>
      <c r="H90" s="740"/>
      <c r="I90" s="86"/>
      <c r="J90" s="112"/>
      <c r="K90" s="9"/>
      <c r="L90" s="755">
        <f>L87+ACCUEIL!$B$10</f>
        <v>1.6666666666666701</v>
      </c>
      <c r="M90" s="184"/>
      <c r="N90" s="16" t="s">
        <v>3</v>
      </c>
      <c r="O90" s="47" t="str">
        <f>C64</f>
        <v>A</v>
      </c>
      <c r="P90" s="740"/>
      <c r="Q90" s="143"/>
      <c r="R90" s="144" t="s">
        <v>13</v>
      </c>
      <c r="S90" s="143"/>
      <c r="T90" s="740"/>
      <c r="U90" s="47" t="str">
        <f>C67</f>
        <v>D</v>
      </c>
      <c r="V90" s="16" t="s">
        <v>6</v>
      </c>
      <c r="W90" s="191"/>
    </row>
    <row r="91" spans="1:27" ht="18.75" hidden="1" customHeight="1">
      <c r="A91" s="10"/>
      <c r="B91" s="130"/>
      <c r="C91" s="796" t="s">
        <v>290</v>
      </c>
      <c r="D91" s="740"/>
      <c r="E91" s="185"/>
      <c r="F91" s="186"/>
      <c r="G91" s="185"/>
      <c r="H91" s="740"/>
      <c r="I91" s="796" t="s">
        <v>290</v>
      </c>
      <c r="J91" s="115"/>
      <c r="K91" s="9"/>
      <c r="L91" s="755"/>
      <c r="M91" s="184"/>
      <c r="N91" s="806"/>
      <c r="O91" s="807"/>
      <c r="P91" s="808"/>
      <c r="Q91" s="809"/>
      <c r="R91" s="810"/>
      <c r="S91" s="809"/>
      <c r="T91" s="808"/>
      <c r="U91" s="807"/>
      <c r="V91" s="811"/>
      <c r="W91" s="191"/>
    </row>
    <row r="92" spans="1:27">
      <c r="A92" s="10"/>
      <c r="B92" s="70">
        <v>8</v>
      </c>
      <c r="C92" s="192"/>
      <c r="D92" s="80"/>
      <c r="E92" s="189"/>
      <c r="F92" s="189" t="s">
        <v>51</v>
      </c>
      <c r="G92" s="189"/>
      <c r="H92" s="80"/>
      <c r="I92" s="189"/>
      <c r="J92" s="112"/>
      <c r="K92" s="9"/>
      <c r="L92" s="759"/>
      <c r="M92" s="184"/>
      <c r="N92" s="70">
        <v>9</v>
      </c>
      <c r="O92" s="188" t="s">
        <v>75</v>
      </c>
      <c r="P92" s="80"/>
      <c r="Q92" s="189"/>
      <c r="R92" s="189"/>
      <c r="S92" s="189"/>
      <c r="T92" s="80"/>
      <c r="U92" s="190" t="s">
        <v>76</v>
      </c>
      <c r="V92" s="112"/>
      <c r="W92" s="9"/>
    </row>
    <row r="93" spans="1:27" ht="24.75" customHeight="1">
      <c r="A93" s="10"/>
      <c r="B93" s="70"/>
      <c r="C93" s="35"/>
      <c r="D93" s="740"/>
      <c r="E93" s="146"/>
      <c r="F93" s="144" t="s">
        <v>13</v>
      </c>
      <c r="G93" s="146"/>
      <c r="H93" s="740"/>
      <c r="I93" s="86"/>
      <c r="J93" s="196"/>
      <c r="K93" s="9"/>
      <c r="L93" s="755">
        <f>L90+ACCUEIL!$B$10</f>
        <v>1.68055555555556</v>
      </c>
      <c r="M93" s="184"/>
      <c r="N93" s="70"/>
      <c r="O93" s="108">
        <f>GL(H84,D84,C84,I84,H85,D85)</f>
        <v>0</v>
      </c>
      <c r="P93" s="740"/>
      <c r="Q93" s="146"/>
      <c r="R93" s="144" t="s">
        <v>13</v>
      </c>
      <c r="S93" s="146"/>
      <c r="T93" s="740"/>
      <c r="U93" s="108">
        <f>GL(H87,D87,C87,I87,H88,D88)</f>
        <v>0</v>
      </c>
      <c r="V93" s="112"/>
      <c r="W93" s="9"/>
    </row>
    <row r="94" spans="1:27" ht="18.75" hidden="1" customHeight="1">
      <c r="A94" s="10"/>
      <c r="B94" s="130"/>
      <c r="C94" s="796" t="s">
        <v>290</v>
      </c>
      <c r="D94" s="740"/>
      <c r="E94" s="185"/>
      <c r="F94" s="186"/>
      <c r="G94" s="185"/>
      <c r="H94" s="740"/>
      <c r="I94" s="796" t="s">
        <v>290</v>
      </c>
      <c r="J94" s="115"/>
      <c r="K94" s="9"/>
      <c r="L94" s="755"/>
      <c r="M94" s="184"/>
      <c r="N94" s="130"/>
      <c r="O94" s="796" t="s">
        <v>290</v>
      </c>
      <c r="P94" s="740"/>
      <c r="Q94" s="185"/>
      <c r="R94" s="186"/>
      <c r="S94" s="185"/>
      <c r="T94" s="740"/>
      <c r="U94" s="796" t="s">
        <v>290</v>
      </c>
      <c r="V94" s="115"/>
      <c r="W94" s="9"/>
    </row>
    <row r="95" spans="1:27">
      <c r="A95" s="10"/>
      <c r="B95" s="70">
        <v>10</v>
      </c>
      <c r="C95" s="188" t="s">
        <v>73</v>
      </c>
      <c r="D95" s="80"/>
      <c r="E95" s="189"/>
      <c r="F95" s="189"/>
      <c r="G95" s="189"/>
      <c r="H95" s="80"/>
      <c r="I95" s="190" t="s">
        <v>74</v>
      </c>
      <c r="J95" s="112"/>
      <c r="K95" s="9"/>
      <c r="L95" s="759"/>
      <c r="M95" s="184"/>
      <c r="N95" s="193"/>
      <c r="O95" s="194"/>
      <c r="P95" s="449"/>
      <c r="Q95" s="194"/>
      <c r="R95" s="194"/>
      <c r="S95" s="194"/>
      <c r="T95" s="450"/>
      <c r="U95" s="194"/>
      <c r="V95" s="195"/>
      <c r="W95" s="436"/>
    </row>
    <row r="96" spans="1:27" ht="24.75" customHeight="1">
      <c r="A96" s="10"/>
      <c r="B96" s="70"/>
      <c r="C96" s="108">
        <f>GL(D84,H84,C84,I84,D85,H85)</f>
        <v>0</v>
      </c>
      <c r="D96" s="740"/>
      <c r="E96" s="146"/>
      <c r="F96" s="144" t="s">
        <v>13</v>
      </c>
      <c r="G96" s="146"/>
      <c r="H96" s="740"/>
      <c r="I96" s="108">
        <f>GL(D87,H87,C87,I87,D88,H88)</f>
        <v>0</v>
      </c>
      <c r="J96" s="112"/>
      <c r="K96" s="9"/>
      <c r="L96" s="755">
        <f>L93+ACCUEIL!$B$10</f>
        <v>1.69444444444445</v>
      </c>
      <c r="M96" s="184"/>
      <c r="N96" s="16" t="s">
        <v>18</v>
      </c>
      <c r="O96" s="47" t="str">
        <f>O64</f>
        <v>I</v>
      </c>
      <c r="P96" s="740"/>
      <c r="Q96" s="143"/>
      <c r="R96" s="144" t="s">
        <v>13</v>
      </c>
      <c r="S96" s="143"/>
      <c r="T96" s="740"/>
      <c r="U96" s="47" t="str">
        <f>O67</f>
        <v>L</v>
      </c>
      <c r="V96" s="16" t="s">
        <v>40</v>
      </c>
      <c r="W96" s="9"/>
    </row>
    <row r="97" spans="1:23" ht="18.75" customHeight="1">
      <c r="A97" s="10"/>
      <c r="B97" s="130"/>
      <c r="C97" s="796" t="s">
        <v>290</v>
      </c>
      <c r="D97" s="740"/>
      <c r="E97" s="185"/>
      <c r="F97" s="186"/>
      <c r="G97" s="185"/>
      <c r="H97" s="740"/>
      <c r="I97" s="796" t="s">
        <v>290</v>
      </c>
      <c r="J97" s="115"/>
      <c r="K97" s="9"/>
      <c r="L97" s="755"/>
      <c r="M97" s="184"/>
      <c r="N97" s="806"/>
      <c r="O97" s="807"/>
      <c r="P97" s="808"/>
      <c r="Q97" s="809"/>
      <c r="R97" s="810"/>
      <c r="S97" s="809"/>
      <c r="T97" s="808"/>
      <c r="U97" s="807"/>
      <c r="V97" s="811"/>
      <c r="W97" s="9"/>
    </row>
    <row r="98" spans="1:23">
      <c r="A98" s="10"/>
      <c r="B98" s="70"/>
      <c r="C98" s="192"/>
      <c r="D98" s="80"/>
      <c r="E98" s="189"/>
      <c r="F98" s="189" t="s">
        <v>33</v>
      </c>
      <c r="G98" s="189"/>
      <c r="H98" s="80"/>
      <c r="I98" s="189"/>
      <c r="J98" s="112"/>
      <c r="K98" s="9"/>
      <c r="L98" s="171"/>
      <c r="M98" s="184"/>
      <c r="N98" s="70">
        <v>11</v>
      </c>
      <c r="O98" s="188" t="s">
        <v>79</v>
      </c>
      <c r="P98" s="80"/>
      <c r="Q98" s="189"/>
      <c r="R98" s="189"/>
      <c r="S98" s="189"/>
      <c r="T98" s="80"/>
      <c r="U98" s="190" t="s">
        <v>81</v>
      </c>
      <c r="V98" s="112"/>
      <c r="W98" s="436"/>
    </row>
    <row r="99" spans="1:23" ht="24.75" customHeight="1">
      <c r="A99" s="10"/>
      <c r="B99" s="47" t="s">
        <v>8</v>
      </c>
      <c r="C99" s="108">
        <f>GL(D90,H90,C90,I90,D91,H91)</f>
        <v>0</v>
      </c>
      <c r="D99" s="740"/>
      <c r="E99" s="146"/>
      <c r="F99" s="144" t="s">
        <v>13</v>
      </c>
      <c r="G99" s="146"/>
      <c r="H99" s="740"/>
      <c r="I99" s="108">
        <f>GL(D93,H93,C93,I93,D94,H94)</f>
        <v>0</v>
      </c>
      <c r="J99" s="112"/>
      <c r="K99" s="9"/>
      <c r="L99" s="755">
        <f>L96+ACCUEIL!$B$10</f>
        <v>1.7083333333333399</v>
      </c>
      <c r="M99" s="184"/>
      <c r="N99" s="70"/>
      <c r="O99" s="108">
        <f>GL(H90,D90,C90,I90,H91,D91)</f>
        <v>0</v>
      </c>
      <c r="P99" s="740"/>
      <c r="Q99" s="146"/>
      <c r="R99" s="144" t="s">
        <v>13</v>
      </c>
      <c r="S99" s="146"/>
      <c r="T99" s="740"/>
      <c r="U99" s="108">
        <f>GL(H93,D93,C93,I93,H94,D94)</f>
        <v>0</v>
      </c>
      <c r="V99" s="112"/>
      <c r="W99" s="9"/>
    </row>
    <row r="100" spans="1:23" ht="18.75" hidden="1" customHeight="1">
      <c r="A100" s="10"/>
      <c r="B100" s="130"/>
      <c r="C100" s="796" t="s">
        <v>290</v>
      </c>
      <c r="D100" s="740"/>
      <c r="E100" s="185"/>
      <c r="F100" s="186"/>
      <c r="G100" s="185"/>
      <c r="H100" s="740"/>
      <c r="I100" s="796" t="s">
        <v>290</v>
      </c>
      <c r="J100" s="115"/>
      <c r="K100" s="9"/>
      <c r="L100" s="755"/>
      <c r="M100" s="184"/>
      <c r="N100" s="130"/>
      <c r="O100" s="796" t="s">
        <v>290</v>
      </c>
      <c r="P100" s="740"/>
      <c r="Q100" s="185"/>
      <c r="R100" s="186"/>
      <c r="S100" s="185"/>
      <c r="T100" s="740"/>
      <c r="U100" s="796" t="s">
        <v>290</v>
      </c>
      <c r="V100" s="115"/>
      <c r="W100" s="9"/>
    </row>
    <row r="101" spans="1:23">
      <c r="A101" s="120"/>
      <c r="B101" s="19"/>
      <c r="C101" s="19"/>
      <c r="D101" s="19"/>
      <c r="E101" s="19"/>
      <c r="F101" s="19"/>
      <c r="G101" s="19"/>
      <c r="H101" s="19"/>
      <c r="I101" s="19"/>
      <c r="J101" s="19"/>
      <c r="K101" s="22"/>
      <c r="L101" s="171"/>
      <c r="M101" s="268"/>
      <c r="N101" s="148"/>
      <c r="O101" s="148"/>
      <c r="P101" s="148"/>
      <c r="Q101" s="148"/>
      <c r="R101" s="148"/>
      <c r="S101" s="148"/>
      <c r="T101" s="148"/>
      <c r="U101" s="148"/>
      <c r="V101" s="19"/>
      <c r="W101" s="22"/>
    </row>
    <row r="102" spans="1:23">
      <c r="L102" s="759"/>
    </row>
    <row r="103" spans="1:23">
      <c r="A103" s="123"/>
      <c r="B103" s="3"/>
      <c r="C103" s="3"/>
      <c r="D103" s="3"/>
      <c r="E103" s="3"/>
      <c r="F103" s="3"/>
      <c r="G103" s="3"/>
      <c r="H103" s="3"/>
      <c r="I103" s="3"/>
      <c r="J103" s="3"/>
      <c r="K103" s="4"/>
      <c r="L103" s="759"/>
      <c r="M103" s="123"/>
      <c r="N103" s="3"/>
      <c r="O103" s="3"/>
      <c r="P103" s="3"/>
      <c r="Q103" s="3"/>
      <c r="R103" s="3"/>
      <c r="S103" s="3"/>
      <c r="T103" s="3"/>
      <c r="U103" s="3"/>
      <c r="V103" s="3"/>
      <c r="W103" s="4"/>
    </row>
    <row r="104" spans="1:23" ht="15.75">
      <c r="A104" s="10"/>
      <c r="F104" s="447" t="str">
        <f>ACCUEIL!$D$8</f>
        <v>TERRAIN 3</v>
      </c>
      <c r="K104" s="9"/>
      <c r="L104" s="759"/>
      <c r="M104" s="10"/>
      <c r="R104" s="447" t="str">
        <f>ACCUEIL!$D$9</f>
        <v>TERRAIN 4</v>
      </c>
      <c r="W104" s="9"/>
    </row>
    <row r="105" spans="1:23" ht="24.75" customHeight="1">
      <c r="A105" s="10"/>
      <c r="B105" s="16" t="s">
        <v>58</v>
      </c>
      <c r="C105" s="47" t="str">
        <f>U64</f>
        <v>MMMM</v>
      </c>
      <c r="D105" s="740"/>
      <c r="E105" s="143"/>
      <c r="F105" s="611" t="s">
        <v>13</v>
      </c>
      <c r="G105" s="143"/>
      <c r="H105" s="740"/>
      <c r="I105" s="47" t="str">
        <f>U65</f>
        <v>NNNNN</v>
      </c>
      <c r="J105" s="16" t="s">
        <v>59</v>
      </c>
      <c r="K105" s="9"/>
      <c r="L105" s="755">
        <f>ACCUEIL!$B$9</f>
        <v>1.5833333333333299</v>
      </c>
      <c r="M105" s="10"/>
      <c r="N105" s="16" t="s">
        <v>5</v>
      </c>
      <c r="O105" s="47" t="str">
        <f>C66</f>
        <v>C</v>
      </c>
      <c r="P105" s="740"/>
      <c r="Q105" s="143"/>
      <c r="R105" s="611" t="s">
        <v>13</v>
      </c>
      <c r="S105" s="612"/>
      <c r="T105" s="740"/>
      <c r="U105" s="47" t="str">
        <f>C67</f>
        <v>D</v>
      </c>
      <c r="V105" s="16" t="s">
        <v>6</v>
      </c>
      <c r="W105" s="9"/>
    </row>
    <row r="106" spans="1:23" ht="24.75" customHeight="1">
      <c r="A106" s="10"/>
      <c r="B106" s="16" t="s">
        <v>70</v>
      </c>
      <c r="C106" s="47" t="str">
        <f>U66</f>
        <v>OOOOO</v>
      </c>
      <c r="D106" s="740"/>
      <c r="E106" s="143"/>
      <c r="F106" s="144" t="s">
        <v>13</v>
      </c>
      <c r="G106" s="143"/>
      <c r="H106" s="740"/>
      <c r="I106" s="47" t="str">
        <f>U67</f>
        <v>PPPPPP</v>
      </c>
      <c r="J106" s="16" t="s">
        <v>83</v>
      </c>
      <c r="K106" s="9"/>
      <c r="L106" s="755">
        <f>L105+ACCUEIL!$B$10</f>
        <v>1.5972222222222201</v>
      </c>
      <c r="M106" s="10"/>
      <c r="N106" s="16" t="s">
        <v>9</v>
      </c>
      <c r="O106" s="47" t="str">
        <f>I66</f>
        <v>G</v>
      </c>
      <c r="P106" s="740"/>
      <c r="Q106" s="143"/>
      <c r="R106" s="144" t="s">
        <v>13</v>
      </c>
      <c r="S106" s="143"/>
      <c r="T106" s="740"/>
      <c r="U106" s="47" t="str">
        <f>I67</f>
        <v>H</v>
      </c>
      <c r="V106" s="16" t="s">
        <v>10</v>
      </c>
      <c r="W106" s="9"/>
    </row>
    <row r="107" spans="1:23" ht="24.75" customHeight="1">
      <c r="A107" s="10"/>
      <c r="B107" s="115" t="s">
        <v>87</v>
      </c>
      <c r="C107" s="47" t="str">
        <f>U68</f>
        <v>QQQQQ</v>
      </c>
      <c r="D107" s="740"/>
      <c r="E107" s="143"/>
      <c r="F107" s="144" t="s">
        <v>13</v>
      </c>
      <c r="G107" s="143"/>
      <c r="H107" s="740"/>
      <c r="I107" s="47" t="str">
        <f>U64</f>
        <v>MMMM</v>
      </c>
      <c r="J107" s="115" t="s">
        <v>58</v>
      </c>
      <c r="K107" s="9"/>
      <c r="L107" s="755">
        <f>L106+ACCUEIL!$B$10</f>
        <v>1.6111111111111101</v>
      </c>
      <c r="M107" s="10"/>
      <c r="N107" s="16" t="s">
        <v>39</v>
      </c>
      <c r="O107" s="47" t="str">
        <f>O66</f>
        <v>K</v>
      </c>
      <c r="P107" s="740"/>
      <c r="Q107" s="143"/>
      <c r="R107" s="144" t="s">
        <v>13</v>
      </c>
      <c r="S107" s="143"/>
      <c r="T107" s="740"/>
      <c r="U107" s="47" t="str">
        <f>O67</f>
        <v>L</v>
      </c>
      <c r="V107" s="16" t="s">
        <v>40</v>
      </c>
      <c r="W107" s="9"/>
    </row>
    <row r="108" spans="1:23" ht="24.75" customHeight="1">
      <c r="A108" s="10"/>
      <c r="B108" s="16" t="s">
        <v>59</v>
      </c>
      <c r="C108" s="47" t="str">
        <f>U65</f>
        <v>NNNNN</v>
      </c>
      <c r="D108" s="740"/>
      <c r="E108" s="143"/>
      <c r="F108" s="144" t="s">
        <v>13</v>
      </c>
      <c r="G108" s="143"/>
      <c r="H108" s="740"/>
      <c r="I108" s="47" t="str">
        <f>U67</f>
        <v>PPPPPP</v>
      </c>
      <c r="J108" s="16" t="s">
        <v>83</v>
      </c>
      <c r="K108" s="9"/>
      <c r="L108" s="755">
        <f>L107+ACCUEIL!$B$10</f>
        <v>1.625</v>
      </c>
      <c r="M108" s="10"/>
      <c r="N108" s="16" t="s">
        <v>4</v>
      </c>
      <c r="O108" s="47" t="str">
        <f>C65</f>
        <v>B</v>
      </c>
      <c r="P108" s="740"/>
      <c r="Q108" s="143"/>
      <c r="R108" s="144" t="s">
        <v>13</v>
      </c>
      <c r="S108" s="143"/>
      <c r="T108" s="740"/>
      <c r="U108" s="47" t="str">
        <f>C67</f>
        <v>D</v>
      </c>
      <c r="V108" s="16" t="s">
        <v>6</v>
      </c>
      <c r="W108" s="9"/>
    </row>
    <row r="109" spans="1:23" ht="24.75" customHeight="1">
      <c r="A109" s="10"/>
      <c r="B109" s="116" t="s">
        <v>87</v>
      </c>
      <c r="C109" s="47" t="str">
        <f>U68</f>
        <v>QQQQQ</v>
      </c>
      <c r="D109" s="740"/>
      <c r="E109" s="143"/>
      <c r="F109" s="144" t="s">
        <v>13</v>
      </c>
      <c r="G109" s="143"/>
      <c r="H109" s="740"/>
      <c r="I109" s="47" t="str">
        <f>U66</f>
        <v>OOOOO</v>
      </c>
      <c r="J109" s="436" t="s">
        <v>70</v>
      </c>
      <c r="K109" s="9"/>
      <c r="L109" s="755">
        <f>L108+ACCUEIL!$B$10</f>
        <v>1.6388888888888899</v>
      </c>
      <c r="M109" s="10"/>
      <c r="N109" s="16" t="s">
        <v>8</v>
      </c>
      <c r="O109" s="47" t="str">
        <f>I65</f>
        <v>F</v>
      </c>
      <c r="P109" s="740"/>
      <c r="Q109" s="143"/>
      <c r="R109" s="144" t="s">
        <v>13</v>
      </c>
      <c r="S109" s="143"/>
      <c r="T109" s="740"/>
      <c r="U109" s="47" t="str">
        <f>I67</f>
        <v>H</v>
      </c>
      <c r="V109" s="16" t="s">
        <v>10</v>
      </c>
      <c r="W109" s="9"/>
    </row>
    <row r="110" spans="1:23" ht="24.75" customHeight="1">
      <c r="A110" s="10"/>
      <c r="B110" s="16" t="s">
        <v>58</v>
      </c>
      <c r="C110" s="47" t="str">
        <f>U64</f>
        <v>MMMM</v>
      </c>
      <c r="D110" s="740"/>
      <c r="E110" s="143"/>
      <c r="F110" s="144" t="s">
        <v>13</v>
      </c>
      <c r="G110" s="143"/>
      <c r="H110" s="740"/>
      <c r="I110" s="47" t="str">
        <f>U67</f>
        <v>PPPPPP</v>
      </c>
      <c r="J110" s="16" t="s">
        <v>83</v>
      </c>
      <c r="K110" s="9"/>
      <c r="L110" s="755">
        <f>L109+ACCUEIL!$B$10</f>
        <v>1.6527777777777799</v>
      </c>
      <c r="M110" s="10"/>
      <c r="N110" s="16" t="s">
        <v>19</v>
      </c>
      <c r="O110" s="47" t="str">
        <f>O65</f>
        <v>J</v>
      </c>
      <c r="P110" s="740"/>
      <c r="Q110" s="143"/>
      <c r="R110" s="144" t="s">
        <v>13</v>
      </c>
      <c r="S110" s="143"/>
      <c r="T110" s="740"/>
      <c r="U110" s="47" t="str">
        <f>O67</f>
        <v>L</v>
      </c>
      <c r="V110" s="16" t="s">
        <v>40</v>
      </c>
      <c r="W110" s="9"/>
    </row>
    <row r="111" spans="1:23" ht="24.75" customHeight="1">
      <c r="A111" s="10"/>
      <c r="B111" s="16" t="s">
        <v>59</v>
      </c>
      <c r="C111" s="47" t="str">
        <f>U65</f>
        <v>NNNNN</v>
      </c>
      <c r="D111" s="740"/>
      <c r="E111" s="143"/>
      <c r="F111" s="144" t="s">
        <v>13</v>
      </c>
      <c r="G111" s="143"/>
      <c r="H111" s="740"/>
      <c r="I111" s="47" t="str">
        <f>U66</f>
        <v>OOOOO</v>
      </c>
      <c r="J111" s="16" t="s">
        <v>70</v>
      </c>
      <c r="K111" s="9"/>
      <c r="L111" s="755">
        <f>L110+ACCUEIL!$B$10</f>
        <v>1.6666666666666701</v>
      </c>
      <c r="M111" s="10"/>
      <c r="N111" s="16" t="s">
        <v>4</v>
      </c>
      <c r="O111" s="47" t="str">
        <f>C65</f>
        <v>B</v>
      </c>
      <c r="P111" s="740"/>
      <c r="Q111" s="143"/>
      <c r="R111" s="144" t="s">
        <v>13</v>
      </c>
      <c r="S111" s="143"/>
      <c r="T111" s="740"/>
      <c r="U111" s="47" t="str">
        <f>C66</f>
        <v>C</v>
      </c>
      <c r="V111" s="16" t="s">
        <v>5</v>
      </c>
      <c r="W111" s="9"/>
    </row>
    <row r="112" spans="1:23" ht="24.75" customHeight="1">
      <c r="A112" s="10"/>
      <c r="B112" s="115" t="s">
        <v>87</v>
      </c>
      <c r="C112" s="47" t="str">
        <f>U68</f>
        <v>QQQQQ</v>
      </c>
      <c r="D112" s="740"/>
      <c r="E112" s="143"/>
      <c r="F112" s="144" t="s">
        <v>13</v>
      </c>
      <c r="G112" s="143"/>
      <c r="H112" s="740"/>
      <c r="I112" s="47" t="str">
        <f>U67</f>
        <v>PPPPPP</v>
      </c>
      <c r="J112" s="115" t="s">
        <v>83</v>
      </c>
      <c r="K112" s="9"/>
      <c r="L112" s="755">
        <f>L111+ACCUEIL!$B$10</f>
        <v>1.68055555555556</v>
      </c>
      <c r="M112" s="10"/>
      <c r="N112" s="16" t="s">
        <v>7</v>
      </c>
      <c r="O112" s="47" t="str">
        <f>I64</f>
        <v>E</v>
      </c>
      <c r="P112" s="740"/>
      <c r="Q112" s="143"/>
      <c r="R112" s="144" t="s">
        <v>13</v>
      </c>
      <c r="S112" s="143"/>
      <c r="T112" s="740"/>
      <c r="U112" s="47" t="str">
        <f>I67</f>
        <v>H</v>
      </c>
      <c r="V112" s="16" t="s">
        <v>10</v>
      </c>
      <c r="W112" s="9"/>
    </row>
    <row r="113" spans="1:23" ht="24.75" customHeight="1">
      <c r="A113" s="10"/>
      <c r="B113" s="16" t="s">
        <v>58</v>
      </c>
      <c r="C113" s="47" t="str">
        <f>U64</f>
        <v>MMMM</v>
      </c>
      <c r="D113" s="740"/>
      <c r="E113" s="143"/>
      <c r="F113" s="144" t="s">
        <v>13</v>
      </c>
      <c r="G113" s="143"/>
      <c r="H113" s="740"/>
      <c r="I113" s="47" t="str">
        <f>U66</f>
        <v>OOOOO</v>
      </c>
      <c r="J113" s="16" t="s">
        <v>70</v>
      </c>
      <c r="K113" s="9"/>
      <c r="L113" s="755">
        <f>L112+ACCUEIL!$B$10</f>
        <v>1.69444444444445</v>
      </c>
      <c r="M113" s="10"/>
      <c r="N113" s="16" t="s">
        <v>8</v>
      </c>
      <c r="O113" s="47" t="str">
        <f>I65</f>
        <v>F</v>
      </c>
      <c r="P113" s="740"/>
      <c r="Q113" s="143"/>
      <c r="R113" s="144" t="s">
        <v>13</v>
      </c>
      <c r="S113" s="143"/>
      <c r="T113" s="740"/>
      <c r="U113" s="47" t="str">
        <f>I66</f>
        <v>G</v>
      </c>
      <c r="V113" s="16" t="s">
        <v>9</v>
      </c>
      <c r="W113" s="9"/>
    </row>
    <row r="114" spans="1:23" ht="24.75" customHeight="1">
      <c r="A114" s="10"/>
      <c r="B114" s="71" t="s">
        <v>87</v>
      </c>
      <c r="C114" s="47" t="str">
        <f>U68</f>
        <v>QQQQQ</v>
      </c>
      <c r="D114" s="740"/>
      <c r="E114" s="143"/>
      <c r="F114" s="144" t="s">
        <v>13</v>
      </c>
      <c r="G114" s="143"/>
      <c r="H114" s="740"/>
      <c r="I114" s="47" t="str">
        <f>U65</f>
        <v>NNNNN</v>
      </c>
      <c r="J114" s="71" t="s">
        <v>59</v>
      </c>
      <c r="K114" s="9"/>
      <c r="L114" s="755">
        <f>L113+ACCUEIL!$B$10</f>
        <v>1.7083333333333399</v>
      </c>
      <c r="M114" s="10"/>
      <c r="N114" s="16" t="s">
        <v>19</v>
      </c>
      <c r="O114" s="47" t="str">
        <f>O65</f>
        <v>J</v>
      </c>
      <c r="P114" s="740"/>
      <c r="Q114" s="143"/>
      <c r="R114" s="144" t="s">
        <v>13</v>
      </c>
      <c r="S114" s="143"/>
      <c r="T114" s="740"/>
      <c r="U114" s="47" t="str">
        <f>O66</f>
        <v>K</v>
      </c>
      <c r="V114" s="16" t="s">
        <v>39</v>
      </c>
      <c r="W114" s="9"/>
    </row>
    <row r="115" spans="1:23">
      <c r="A115" s="120"/>
      <c r="B115" s="19"/>
      <c r="C115" s="19"/>
      <c r="D115" s="19"/>
      <c r="E115" s="19"/>
      <c r="F115" s="19"/>
      <c r="G115" s="19"/>
      <c r="H115" s="19"/>
      <c r="I115" s="19"/>
      <c r="J115" s="19"/>
      <c r="K115" s="22"/>
      <c r="L115" s="171"/>
      <c r="M115" s="268"/>
      <c r="N115" s="148"/>
      <c r="O115" s="148"/>
      <c r="P115" s="148"/>
      <c r="Q115" s="148"/>
      <c r="R115" s="148"/>
      <c r="S115" s="148"/>
      <c r="T115" s="148"/>
      <c r="U115" s="148"/>
      <c r="V115" s="19"/>
      <c r="W115" s="22"/>
    </row>
    <row r="116" spans="1:23">
      <c r="A116" s="93"/>
      <c r="B116" s="93"/>
      <c r="C116" s="93"/>
      <c r="D116" s="93"/>
      <c r="E116" s="93"/>
      <c r="F116" s="93"/>
      <c r="G116" s="93"/>
      <c r="H116" s="93"/>
      <c r="I116" s="93"/>
      <c r="J116" s="93"/>
      <c r="K116" s="93"/>
      <c r="L116" s="171"/>
      <c r="M116" s="113"/>
      <c r="N116" s="76"/>
      <c r="O116" s="76"/>
      <c r="P116" s="76"/>
      <c r="Q116" s="76"/>
      <c r="R116" s="76"/>
      <c r="S116" s="76"/>
      <c r="T116" s="76"/>
      <c r="U116" s="76"/>
      <c r="V116" s="93"/>
      <c r="W116" s="93"/>
    </row>
    <row r="117" spans="1:23">
      <c r="A117" s="93"/>
      <c r="B117" s="93"/>
      <c r="C117" s="93" t="s">
        <v>115</v>
      </c>
      <c r="D117" s="93"/>
      <c r="E117" s="93"/>
      <c r="F117" s="93"/>
      <c r="G117" s="93"/>
      <c r="H117" s="93"/>
      <c r="I117" s="93"/>
      <c r="J117" s="93"/>
      <c r="K117" s="93"/>
      <c r="L117" s="755">
        <f>L99+ACCUEIL!$B$10</f>
        <v>1.7222222222222301</v>
      </c>
      <c r="M117" s="113"/>
      <c r="N117" s="76"/>
      <c r="O117" s="76"/>
      <c r="P117" s="76"/>
      <c r="Q117" s="76"/>
      <c r="R117" s="76"/>
      <c r="S117" s="76"/>
      <c r="T117" s="76"/>
      <c r="U117" s="76"/>
      <c r="V117" s="93"/>
      <c r="W117" s="93"/>
    </row>
    <row r="118" spans="1:23">
      <c r="A118" s="12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45"/>
      <c r="M118" s="45"/>
      <c r="N118" s="181"/>
      <c r="O118" s="181"/>
      <c r="P118" s="181"/>
      <c r="Q118" s="181"/>
      <c r="R118" s="181"/>
      <c r="S118" s="181"/>
      <c r="T118" s="181"/>
      <c r="U118" s="181"/>
      <c r="V118" s="3"/>
      <c r="W118" s="4"/>
    </row>
    <row r="119" spans="1:23">
      <c r="A119" s="10"/>
      <c r="B119" s="93"/>
      <c r="C119" s="93"/>
      <c r="D119" s="93"/>
      <c r="E119" s="93"/>
      <c r="F119" s="93"/>
      <c r="G119" s="93"/>
      <c r="H119" s="93"/>
      <c r="I119" s="93"/>
      <c r="J119" s="93"/>
      <c r="K119" s="93"/>
      <c r="L119" s="138" t="s">
        <v>35</v>
      </c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"/>
    </row>
    <row r="120" spans="1:23" ht="22.5" customHeight="1">
      <c r="A120" s="10"/>
      <c r="B120" s="70" t="s">
        <v>56</v>
      </c>
      <c r="C120" s="621">
        <f>GL(D99,H99,C99,I99,D100,H100)</f>
        <v>0</v>
      </c>
      <c r="H120" s="70">
        <v>7</v>
      </c>
      <c r="I120" s="621">
        <f>GL(P93,T93,O93,U93,P94,T94)</f>
        <v>0</v>
      </c>
      <c r="L120" s="159"/>
      <c r="N120" s="70">
        <v>13</v>
      </c>
      <c r="O120" s="108" t="str">
        <f t="shared" ref="O120:O123" si="0">AB64</f>
        <v>E</v>
      </c>
      <c r="T120" s="70">
        <v>19</v>
      </c>
      <c r="U120" s="108" t="str">
        <f t="shared" ref="U120:U121" si="1">AE66</f>
        <v>K</v>
      </c>
      <c r="W120" s="9"/>
    </row>
    <row r="121" spans="1:23" ht="22.5" customHeight="1">
      <c r="A121" s="10"/>
      <c r="B121" s="70">
        <v>2</v>
      </c>
      <c r="C121" s="621">
        <f>GL(H99,D99,C99,I99,H100,D100)</f>
        <v>0</v>
      </c>
      <c r="H121" s="70">
        <v>8</v>
      </c>
      <c r="I121" s="621">
        <f>GL(T93,P93,O93,U93,T94,P94)</f>
        <v>0</v>
      </c>
      <c r="L121" s="24"/>
      <c r="N121" s="70">
        <v>14</v>
      </c>
      <c r="O121" s="108" t="str">
        <f t="shared" si="0"/>
        <v>F</v>
      </c>
      <c r="T121" s="70">
        <v>20</v>
      </c>
      <c r="U121" s="108" t="str">
        <f t="shared" si="1"/>
        <v>L</v>
      </c>
      <c r="W121" s="9"/>
    </row>
    <row r="122" spans="1:23" ht="22.5" customHeight="1">
      <c r="A122" s="10"/>
      <c r="B122" s="70">
        <v>3</v>
      </c>
      <c r="C122" s="621">
        <f>GL(P99,T99,O99,U99,P100,T100)</f>
        <v>0</v>
      </c>
      <c r="H122" s="70">
        <v>9</v>
      </c>
      <c r="I122" s="108" t="str">
        <f t="shared" ref="I122:I125" si="2">Y64</f>
        <v>A</v>
      </c>
      <c r="L122" s="159"/>
      <c r="N122" s="70">
        <v>15</v>
      </c>
      <c r="O122" s="108" t="str">
        <f t="shared" si="0"/>
        <v>G</v>
      </c>
      <c r="T122" s="70">
        <v>21</v>
      </c>
      <c r="U122" s="801" t="str">
        <f t="shared" ref="U122:U126" si="3">AI64</f>
        <v>MMMM</v>
      </c>
      <c r="W122" s="9"/>
    </row>
    <row r="123" spans="1:23" ht="22.5" customHeight="1">
      <c r="A123" s="10"/>
      <c r="B123" s="70">
        <v>4</v>
      </c>
      <c r="C123" s="621">
        <f>GL(T99,P99,O99,U99,T100,P100)</f>
        <v>0</v>
      </c>
      <c r="H123" s="70">
        <v>10</v>
      </c>
      <c r="I123" s="108" t="str">
        <f t="shared" si="2"/>
        <v>B</v>
      </c>
      <c r="L123" s="24"/>
      <c r="N123" s="70">
        <v>16</v>
      </c>
      <c r="O123" s="108" t="str">
        <f t="shared" si="0"/>
        <v>H</v>
      </c>
      <c r="T123" s="474">
        <v>22</v>
      </c>
      <c r="U123" s="801" t="str">
        <f t="shared" si="3"/>
        <v>NNNNN</v>
      </c>
      <c r="W123" s="9"/>
    </row>
    <row r="124" spans="1:23" ht="22.5" customHeight="1">
      <c r="A124" s="10"/>
      <c r="B124" s="70">
        <v>5</v>
      </c>
      <c r="C124" s="621">
        <f>GL(D96,H96,C96,I96,D97,H97)</f>
        <v>0</v>
      </c>
      <c r="H124" s="70">
        <v>11</v>
      </c>
      <c r="I124" s="108" t="str">
        <f t="shared" si="2"/>
        <v>C</v>
      </c>
      <c r="L124" s="159"/>
      <c r="N124" s="70">
        <v>17</v>
      </c>
      <c r="O124" s="108" t="str">
        <f t="shared" ref="O124:O125" si="4">AE64</f>
        <v>I</v>
      </c>
      <c r="T124" s="474">
        <v>23</v>
      </c>
      <c r="U124" s="801" t="str">
        <f t="shared" si="3"/>
        <v>OOOOO</v>
      </c>
      <c r="W124" s="9"/>
    </row>
    <row r="125" spans="1:23" ht="22.5" customHeight="1">
      <c r="A125" s="10"/>
      <c r="B125" s="70">
        <v>6</v>
      </c>
      <c r="C125" s="621">
        <f>GL(H96,D96,C96,I96,H97,D97)</f>
        <v>0</v>
      </c>
      <c r="H125" s="70">
        <v>12</v>
      </c>
      <c r="I125" s="108" t="str">
        <f t="shared" si="2"/>
        <v>D</v>
      </c>
      <c r="L125" s="24"/>
      <c r="N125" s="70">
        <v>18</v>
      </c>
      <c r="O125" s="108" t="str">
        <f t="shared" si="4"/>
        <v>J</v>
      </c>
      <c r="T125" s="474">
        <v>24</v>
      </c>
      <c r="U125" s="801" t="str">
        <f t="shared" si="3"/>
        <v>PPPPPP</v>
      </c>
      <c r="W125" s="9"/>
    </row>
    <row r="126" spans="1:23" ht="22.5" customHeight="1">
      <c r="A126" s="10"/>
      <c r="B126" s="37"/>
      <c r="C126" s="72"/>
      <c r="H126" s="37"/>
      <c r="I126" s="72"/>
      <c r="L126" s="24"/>
      <c r="N126" s="37"/>
      <c r="O126" s="72"/>
      <c r="T126" s="474">
        <v>25</v>
      </c>
      <c r="U126" s="801" t="str">
        <f t="shared" si="3"/>
        <v>QQQQQ</v>
      </c>
      <c r="W126" s="9"/>
    </row>
    <row r="127" spans="1:23">
      <c r="A127" s="120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48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22"/>
    </row>
  </sheetData>
  <sheetProtection password="C9F9" sheet="1" objects="1" scenarios="1" formatCells="0" formatColumns="0" formatRows="0" sort="0"/>
  <sortState ref="AI64:AK68">
    <sortCondition descending="1" ref="AJ64:AJ68"/>
    <sortCondition descending="1" ref="AK64:AK68"/>
  </sortState>
  <phoneticPr fontId="9" type="noConversion"/>
  <conditionalFormatting sqref="D20:D29">
    <cfRule type="notContainsBlanks" dxfId="379" priority="86">
      <formula>LEN(TRIM(D20))&gt;0</formula>
    </cfRule>
  </conditionalFormatting>
  <conditionalFormatting sqref="H20:H29">
    <cfRule type="notContainsBlanks" dxfId="378" priority="85">
      <formula>LEN(TRIM(H20))&gt;0</formula>
    </cfRule>
  </conditionalFormatting>
  <conditionalFormatting sqref="P20:P29">
    <cfRule type="notContainsBlanks" dxfId="377" priority="84">
      <formula>LEN(TRIM(P20))&gt;0</formula>
    </cfRule>
  </conditionalFormatting>
  <conditionalFormatting sqref="T20:T29">
    <cfRule type="notContainsBlanks" dxfId="376" priority="83">
      <formula>LEN(TRIM(T20))&gt;0</formula>
    </cfRule>
  </conditionalFormatting>
  <conditionalFormatting sqref="T33:T42">
    <cfRule type="notContainsBlanks" dxfId="375" priority="82">
      <formula>LEN(TRIM(T33))&gt;0</formula>
    </cfRule>
  </conditionalFormatting>
  <conditionalFormatting sqref="P33:P42">
    <cfRule type="notContainsBlanks" dxfId="374" priority="81">
      <formula>LEN(TRIM(P33))&gt;0</formula>
    </cfRule>
  </conditionalFormatting>
  <conditionalFormatting sqref="H33:H42">
    <cfRule type="notContainsBlanks" dxfId="373" priority="80">
      <formula>LEN(TRIM(H33))&gt;0</formula>
    </cfRule>
  </conditionalFormatting>
  <conditionalFormatting sqref="D33:D42">
    <cfRule type="notContainsBlanks" dxfId="372" priority="79">
      <formula>LEN(TRIM(D33))&gt;0</formula>
    </cfRule>
  </conditionalFormatting>
  <conditionalFormatting sqref="D75:D77 D79 D81">
    <cfRule type="notContainsBlanks" dxfId="371" priority="78">
      <formula>LEN(TRIM(D75))&gt;0</formula>
    </cfRule>
  </conditionalFormatting>
  <conditionalFormatting sqref="H75:H77 H79 H81">
    <cfRule type="notContainsBlanks" dxfId="370" priority="77">
      <formula>LEN(TRIM(H75))&gt;0</formula>
    </cfRule>
  </conditionalFormatting>
  <conditionalFormatting sqref="P75:P77 P79 P81">
    <cfRule type="notContainsBlanks" dxfId="369" priority="76">
      <formula>LEN(TRIM(P75))&gt;0</formula>
    </cfRule>
  </conditionalFormatting>
  <conditionalFormatting sqref="T75:T77 T79 T81">
    <cfRule type="notContainsBlanks" dxfId="368" priority="75">
      <formula>LEN(TRIM(T75))&gt;0</formula>
    </cfRule>
  </conditionalFormatting>
  <conditionalFormatting sqref="P84">
    <cfRule type="notContainsBlanks" dxfId="367" priority="74">
      <formula>LEN(TRIM(P84))&gt;0</formula>
    </cfRule>
  </conditionalFormatting>
  <conditionalFormatting sqref="T84">
    <cfRule type="notContainsBlanks" dxfId="366" priority="73">
      <formula>LEN(TRIM(T84))&gt;0</formula>
    </cfRule>
  </conditionalFormatting>
  <conditionalFormatting sqref="T87">
    <cfRule type="notContainsBlanks" dxfId="365" priority="72">
      <formula>LEN(TRIM(T87))&gt;0</formula>
    </cfRule>
  </conditionalFormatting>
  <conditionalFormatting sqref="P87">
    <cfRule type="notContainsBlanks" dxfId="364" priority="71">
      <formula>LEN(TRIM(P87))&gt;0</formula>
    </cfRule>
  </conditionalFormatting>
  <conditionalFormatting sqref="P90">
    <cfRule type="notContainsBlanks" dxfId="363" priority="70">
      <formula>LEN(TRIM(P90))&gt;0</formula>
    </cfRule>
  </conditionalFormatting>
  <conditionalFormatting sqref="T90">
    <cfRule type="notContainsBlanks" dxfId="362" priority="69">
      <formula>LEN(TRIM(T90))&gt;0</formula>
    </cfRule>
  </conditionalFormatting>
  <conditionalFormatting sqref="T93">
    <cfRule type="notContainsBlanks" dxfId="361" priority="68">
      <formula>LEN(TRIM(T93))&gt;0</formula>
    </cfRule>
  </conditionalFormatting>
  <conditionalFormatting sqref="P93">
    <cfRule type="notContainsBlanks" dxfId="360" priority="67">
      <formula>LEN(TRIM(P93))&gt;0</formula>
    </cfRule>
  </conditionalFormatting>
  <conditionalFormatting sqref="P96">
    <cfRule type="notContainsBlanks" dxfId="359" priority="66">
      <formula>LEN(TRIM(P96))&gt;0</formula>
    </cfRule>
  </conditionalFormatting>
  <conditionalFormatting sqref="T96">
    <cfRule type="notContainsBlanks" dxfId="358" priority="65">
      <formula>LEN(TRIM(T96))&gt;0</formula>
    </cfRule>
  </conditionalFormatting>
  <conditionalFormatting sqref="D84">
    <cfRule type="notContainsBlanks" dxfId="357" priority="64">
      <formula>LEN(TRIM(D84))&gt;0</formula>
    </cfRule>
  </conditionalFormatting>
  <conditionalFormatting sqref="H84">
    <cfRule type="notContainsBlanks" dxfId="356" priority="63">
      <formula>LEN(TRIM(H84))&gt;0</formula>
    </cfRule>
  </conditionalFormatting>
  <conditionalFormatting sqref="D87">
    <cfRule type="notContainsBlanks" dxfId="355" priority="62">
      <formula>LEN(TRIM(D87))&gt;0</formula>
    </cfRule>
  </conditionalFormatting>
  <conditionalFormatting sqref="H87">
    <cfRule type="notContainsBlanks" dxfId="354" priority="61">
      <formula>LEN(TRIM(H87))&gt;0</formula>
    </cfRule>
  </conditionalFormatting>
  <conditionalFormatting sqref="D90">
    <cfRule type="notContainsBlanks" dxfId="353" priority="60">
      <formula>LEN(TRIM(D90))&gt;0</formula>
    </cfRule>
  </conditionalFormatting>
  <conditionalFormatting sqref="H90">
    <cfRule type="notContainsBlanks" dxfId="352" priority="59">
      <formula>LEN(TRIM(H90))&gt;0</formula>
    </cfRule>
  </conditionalFormatting>
  <conditionalFormatting sqref="D93">
    <cfRule type="notContainsBlanks" dxfId="351" priority="58">
      <formula>LEN(TRIM(D93))&gt;0</formula>
    </cfRule>
  </conditionalFormatting>
  <conditionalFormatting sqref="H93">
    <cfRule type="notContainsBlanks" dxfId="350" priority="57">
      <formula>LEN(TRIM(H93))&gt;0</formula>
    </cfRule>
  </conditionalFormatting>
  <conditionalFormatting sqref="D96">
    <cfRule type="notContainsBlanks" dxfId="349" priority="56">
      <formula>LEN(TRIM(D96))&gt;0</formula>
    </cfRule>
  </conditionalFormatting>
  <conditionalFormatting sqref="H96">
    <cfRule type="notContainsBlanks" dxfId="348" priority="55">
      <formula>LEN(TRIM(H96))&gt;0</formula>
    </cfRule>
  </conditionalFormatting>
  <conditionalFormatting sqref="D99">
    <cfRule type="notContainsBlanks" dxfId="347" priority="54">
      <formula>LEN(TRIM(D99))&gt;0</formula>
    </cfRule>
  </conditionalFormatting>
  <conditionalFormatting sqref="H99">
    <cfRule type="notContainsBlanks" dxfId="346" priority="53">
      <formula>LEN(TRIM(H99))&gt;0</formula>
    </cfRule>
  </conditionalFormatting>
  <conditionalFormatting sqref="P99">
    <cfRule type="notContainsBlanks" dxfId="345" priority="52">
      <formula>LEN(TRIM(P99))&gt;0</formula>
    </cfRule>
  </conditionalFormatting>
  <conditionalFormatting sqref="T99">
    <cfRule type="notContainsBlanks" dxfId="344" priority="51">
      <formula>LEN(TRIM(T99))&gt;0</formula>
    </cfRule>
  </conditionalFormatting>
  <conditionalFormatting sqref="D105:D114">
    <cfRule type="notContainsBlanks" dxfId="343" priority="50">
      <formula>LEN(TRIM(D105))&gt;0</formula>
    </cfRule>
  </conditionalFormatting>
  <conditionalFormatting sqref="H105:H114">
    <cfRule type="notContainsBlanks" dxfId="342" priority="49">
      <formula>LEN(TRIM(H105))&gt;0</formula>
    </cfRule>
  </conditionalFormatting>
  <conditionalFormatting sqref="P105:P114">
    <cfRule type="notContainsBlanks" dxfId="341" priority="48">
      <formula>LEN(TRIM(P105))&gt;0</formula>
    </cfRule>
  </conditionalFormatting>
  <conditionalFormatting sqref="T105:T114">
    <cfRule type="notContainsBlanks" dxfId="340" priority="47">
      <formula>LEN(TRIM(T105))&gt;0</formula>
    </cfRule>
  </conditionalFormatting>
  <conditionalFormatting sqref="H80">
    <cfRule type="notContainsBlanks" dxfId="339" priority="29">
      <formula>LEN(TRIM(H80))&gt;0</formula>
    </cfRule>
  </conditionalFormatting>
  <conditionalFormatting sqref="P78">
    <cfRule type="notContainsBlanks" dxfId="338" priority="46">
      <formula>LEN(TRIM(P78))&gt;0</formula>
    </cfRule>
  </conditionalFormatting>
  <conditionalFormatting sqref="T78">
    <cfRule type="notContainsBlanks" dxfId="337" priority="45">
      <formula>LEN(TRIM(T78))&gt;0</formula>
    </cfRule>
  </conditionalFormatting>
  <conditionalFormatting sqref="P80">
    <cfRule type="notContainsBlanks" dxfId="336" priority="44">
      <formula>LEN(TRIM(P80))&gt;0</formula>
    </cfRule>
  </conditionalFormatting>
  <conditionalFormatting sqref="T80">
    <cfRule type="notContainsBlanks" dxfId="335" priority="43">
      <formula>LEN(TRIM(T80))&gt;0</formula>
    </cfRule>
  </conditionalFormatting>
  <conditionalFormatting sqref="P85">
    <cfRule type="notContainsBlanks" dxfId="334" priority="42">
      <formula>LEN(TRIM(P85))&gt;0</formula>
    </cfRule>
  </conditionalFormatting>
  <conditionalFormatting sqref="T85">
    <cfRule type="notContainsBlanks" dxfId="333" priority="41">
      <formula>LEN(TRIM(T85))&gt;0</formula>
    </cfRule>
  </conditionalFormatting>
  <conditionalFormatting sqref="P88">
    <cfRule type="notContainsBlanks" dxfId="332" priority="40">
      <formula>LEN(TRIM(P88))&gt;0</formula>
    </cfRule>
  </conditionalFormatting>
  <conditionalFormatting sqref="T88">
    <cfRule type="notContainsBlanks" dxfId="331" priority="39">
      <formula>LEN(TRIM(T88))&gt;0</formula>
    </cfRule>
  </conditionalFormatting>
  <conditionalFormatting sqref="P91">
    <cfRule type="notContainsBlanks" dxfId="330" priority="38">
      <formula>LEN(TRIM(P91))&gt;0</formula>
    </cfRule>
  </conditionalFormatting>
  <conditionalFormatting sqref="T91">
    <cfRule type="notContainsBlanks" dxfId="329" priority="37">
      <formula>LEN(TRIM(T91))&gt;0</formula>
    </cfRule>
  </conditionalFormatting>
  <conditionalFormatting sqref="P97">
    <cfRule type="notContainsBlanks" dxfId="328" priority="34">
      <formula>LEN(TRIM(P97))&gt;0</formula>
    </cfRule>
  </conditionalFormatting>
  <conditionalFormatting sqref="T97">
    <cfRule type="notContainsBlanks" dxfId="327" priority="33">
      <formula>LEN(TRIM(T97))&gt;0</formula>
    </cfRule>
  </conditionalFormatting>
  <conditionalFormatting sqref="D78">
    <cfRule type="notContainsBlanks" dxfId="326" priority="32">
      <formula>LEN(TRIM(D78))&gt;0</formula>
    </cfRule>
  </conditionalFormatting>
  <conditionalFormatting sqref="H78">
    <cfRule type="notContainsBlanks" dxfId="325" priority="31">
      <formula>LEN(TRIM(H78))&gt;0</formula>
    </cfRule>
  </conditionalFormatting>
  <conditionalFormatting sqref="D80">
    <cfRule type="notContainsBlanks" dxfId="324" priority="30">
      <formula>LEN(TRIM(D80))&gt;0</formula>
    </cfRule>
  </conditionalFormatting>
  <conditionalFormatting sqref="H82">
    <cfRule type="notContainsBlanks" dxfId="323" priority="27">
      <formula>LEN(TRIM(H82))&gt;0</formula>
    </cfRule>
  </conditionalFormatting>
  <conditionalFormatting sqref="D82">
    <cfRule type="notContainsBlanks" dxfId="322" priority="28">
      <formula>LEN(TRIM(D82))&gt;0</formula>
    </cfRule>
  </conditionalFormatting>
  <conditionalFormatting sqref="H85">
    <cfRule type="notContainsBlanks" dxfId="321" priority="25">
      <formula>LEN(TRIM(H85))&gt;0</formula>
    </cfRule>
  </conditionalFormatting>
  <conditionalFormatting sqref="D85">
    <cfRule type="notContainsBlanks" dxfId="320" priority="26">
      <formula>LEN(TRIM(D85))&gt;0</formula>
    </cfRule>
  </conditionalFormatting>
  <conditionalFormatting sqref="H88">
    <cfRule type="notContainsBlanks" dxfId="319" priority="23">
      <formula>LEN(TRIM(H88))&gt;0</formula>
    </cfRule>
  </conditionalFormatting>
  <conditionalFormatting sqref="D88">
    <cfRule type="notContainsBlanks" dxfId="318" priority="24">
      <formula>LEN(TRIM(D88))&gt;0</formula>
    </cfRule>
  </conditionalFormatting>
  <conditionalFormatting sqref="H91">
    <cfRule type="notContainsBlanks" dxfId="317" priority="21">
      <formula>LEN(TRIM(H91))&gt;0</formula>
    </cfRule>
  </conditionalFormatting>
  <conditionalFormatting sqref="D91">
    <cfRule type="notContainsBlanks" dxfId="316" priority="22">
      <formula>LEN(TRIM(D91))&gt;0</formula>
    </cfRule>
  </conditionalFormatting>
  <conditionalFormatting sqref="H94">
    <cfRule type="notContainsBlanks" dxfId="315" priority="19">
      <formula>LEN(TRIM(H94))&gt;0</formula>
    </cfRule>
  </conditionalFormatting>
  <conditionalFormatting sqref="D94">
    <cfRule type="notContainsBlanks" dxfId="314" priority="20">
      <formula>LEN(TRIM(D94))&gt;0</formula>
    </cfRule>
  </conditionalFormatting>
  <conditionalFormatting sqref="H97">
    <cfRule type="notContainsBlanks" dxfId="313" priority="17">
      <formula>LEN(TRIM(H97))&gt;0</formula>
    </cfRule>
  </conditionalFormatting>
  <conditionalFormatting sqref="D97">
    <cfRule type="notContainsBlanks" dxfId="312" priority="18">
      <formula>LEN(TRIM(D97))&gt;0</formula>
    </cfRule>
  </conditionalFormatting>
  <conditionalFormatting sqref="H100">
    <cfRule type="notContainsBlanks" dxfId="311" priority="15">
      <formula>LEN(TRIM(H100))&gt;0</formula>
    </cfRule>
  </conditionalFormatting>
  <conditionalFormatting sqref="D100">
    <cfRule type="notContainsBlanks" dxfId="310" priority="16">
      <formula>LEN(TRIM(D100))&gt;0</formula>
    </cfRule>
  </conditionalFormatting>
  <conditionalFormatting sqref="T100">
    <cfRule type="notContainsBlanks" dxfId="309" priority="13">
      <formula>LEN(TRIM(T100))&gt;0</formula>
    </cfRule>
  </conditionalFormatting>
  <conditionalFormatting sqref="P100">
    <cfRule type="notContainsBlanks" dxfId="308" priority="14">
      <formula>LEN(TRIM(P100))&gt;0</formula>
    </cfRule>
  </conditionalFormatting>
  <conditionalFormatting sqref="T94">
    <cfRule type="notContainsBlanks" dxfId="307" priority="11">
      <formula>LEN(TRIM(T94))&gt;0</formula>
    </cfRule>
  </conditionalFormatting>
  <conditionalFormatting sqref="P94">
    <cfRule type="notContainsBlanks" dxfId="306" priority="12">
      <formula>LEN(TRIM(P94))&gt;0</formula>
    </cfRule>
  </conditionalFormatting>
  <conditionalFormatting sqref="P82">
    <cfRule type="notContainsBlanks" dxfId="305" priority="10">
      <formula>LEN(TRIM(P82))&gt;0</formula>
    </cfRule>
  </conditionalFormatting>
  <conditionalFormatting sqref="T82">
    <cfRule type="notContainsBlanks" dxfId="304" priority="9">
      <formula>LEN(TRIM(T82))&gt;0</formula>
    </cfRule>
  </conditionalFormatting>
  <conditionalFormatting sqref="C94">
    <cfRule type="expression" dxfId="303" priority="8">
      <formula>NOT($D93=$H93)</formula>
    </cfRule>
  </conditionalFormatting>
  <conditionalFormatting sqref="I94">
    <cfRule type="expression" dxfId="302" priority="7">
      <formula>NOT($D93=$H93)</formula>
    </cfRule>
  </conditionalFormatting>
  <conditionalFormatting sqref="C100">
    <cfRule type="expression" dxfId="301" priority="6">
      <formula>NOT($D99=$H99)</formula>
    </cfRule>
  </conditionalFormatting>
  <conditionalFormatting sqref="I100">
    <cfRule type="expression" dxfId="300" priority="5">
      <formula>NOT($D99=$H99)</formula>
    </cfRule>
  </conditionalFormatting>
  <conditionalFormatting sqref="O94">
    <cfRule type="expression" dxfId="299" priority="4">
      <formula>NOT($P93=$T93)</formula>
    </cfRule>
  </conditionalFormatting>
  <conditionalFormatting sqref="U94">
    <cfRule type="expression" dxfId="298" priority="3">
      <formula>NOT($P93=$T93)</formula>
    </cfRule>
  </conditionalFormatting>
  <conditionalFormatting sqref="O100">
    <cfRule type="expression" dxfId="297" priority="2">
      <formula>NOT($P99=$T99)</formula>
    </cfRule>
  </conditionalFormatting>
  <conditionalFormatting sqref="U100">
    <cfRule type="expression" dxfId="296" priority="1">
      <formula>NOT($P99=$T99)</formula>
    </cfRule>
  </conditionalFormatting>
  <printOptions horizontalCentered="1" verticalCentered="1"/>
  <pageMargins left="0" right="0" top="0.98425196850393704" bottom="0" header="0.39370078740157483" footer="0"/>
  <pageSetup paperSize="9" scale="57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60" max="23" man="1"/>
  </rowBreaks>
  <ignoredErrors>
    <ignoredError sqref="I108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5" name="Button 1">
              <controlPr defaultSize="0" print="0" autoFill="0" autoPict="0" macro="[0]!RAZ25P">
                <anchor>
                  <from>
                    <xdr:col>11</xdr:col>
                    <xdr:colOff>171450</xdr:colOff>
                    <xdr:row>57</xdr:row>
                    <xdr:rowOff>47625</xdr:rowOff>
                  </from>
                  <to>
                    <xdr:col>11</xdr:col>
                    <xdr:colOff>733425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6" name="Button 2">
              <controlPr defaultSize="0" print="0" autoFill="0" autoPict="0" macro="[0]!CLA25P">
                <anchor>
                  <from>
                    <xdr:col>20</xdr:col>
                    <xdr:colOff>142875</xdr:colOff>
                    <xdr:row>56</xdr:row>
                    <xdr:rowOff>238125</xdr:rowOff>
                  </from>
                  <to>
                    <xdr:col>20</xdr:col>
                    <xdr:colOff>1819275</xdr:colOff>
                    <xdr:row>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7" name="Button 3">
              <controlPr defaultSize="0" print="0" autoFill="0" autoPict="0" macro="[0]!CLA25F">
                <anchor moveWithCells="1" sizeWithCells="1">
                  <from>
                    <xdr:col>7</xdr:col>
                    <xdr:colOff>104775</xdr:colOff>
                    <xdr:row>125</xdr:row>
                    <xdr:rowOff>114300</xdr:rowOff>
                  </from>
                  <to>
                    <xdr:col>8</xdr:col>
                    <xdr:colOff>1704975</xdr:colOff>
                    <xdr:row>126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8" name="Button 4">
              <controlPr defaultSize="0" print="0" autoFill="0" autoPict="0" macro="[0]!RAZ25F">
                <anchor moveWithCells="1" sizeWithCells="1">
                  <from>
                    <xdr:col>14</xdr:col>
                    <xdr:colOff>561975</xdr:colOff>
                    <xdr:row>125</xdr:row>
                    <xdr:rowOff>133350</xdr:rowOff>
                  </from>
                  <to>
                    <xdr:col>14</xdr:col>
                    <xdr:colOff>1085850</xdr:colOff>
                    <xdr:row>126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9" name="Button 5">
              <controlPr defaultSize="0" print="0" autoFill="0" autoPict="0" macro="[0]!IMP25F">
                <anchor>
                  <from>
                    <xdr:col>11</xdr:col>
                    <xdr:colOff>142875</xdr:colOff>
                    <xdr:row>63</xdr:row>
                    <xdr:rowOff>276225</xdr:rowOff>
                  </from>
                  <to>
                    <xdr:col>12</xdr:col>
                    <xdr:colOff>28575</xdr:colOff>
                    <xdr:row>66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10" name="Button 6">
              <controlPr defaultSize="0" print="0" autoFill="0" autoPict="0" macro="[0]!IMP25C">
                <anchor>
                  <from>
                    <xdr:col>20</xdr:col>
                    <xdr:colOff>142875</xdr:colOff>
                    <xdr:row>5</xdr:row>
                    <xdr:rowOff>276225</xdr:rowOff>
                  </from>
                  <to>
                    <xdr:col>21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3" tint="-0.499984740745262"/>
  </sheetPr>
  <dimension ref="A1:AK123"/>
  <sheetViews>
    <sheetView showGridLines="0" showRowColHeaders="0" showRuler="0" view="pageBreakPreview" zoomScaleNormal="90" zoomScaleSheetLayoutView="100" workbookViewId="0">
      <selection activeCell="C73" sqref="C73"/>
    </sheetView>
  </sheetViews>
  <sheetFormatPr baseColWidth="10" defaultColWidth="11.5703125" defaultRowHeight="12.75"/>
  <cols>
    <col min="1" max="2" width="1.85546875" customWidth="1"/>
    <col min="3" max="3" width="26.5703125" customWidth="1"/>
    <col min="4" max="8" width="1.85546875" customWidth="1"/>
    <col min="9" max="9" width="26.5703125" customWidth="1"/>
    <col min="10" max="11" width="1.85546875" customWidth="1"/>
    <col min="12" max="12" width="11.5703125" customWidth="1"/>
    <col min="13" max="14" width="1.85546875" style="159" customWidth="1"/>
    <col min="15" max="15" width="26.5703125" customWidth="1"/>
    <col min="16" max="20" width="1.85546875" customWidth="1"/>
    <col min="21" max="21" width="26.5703125" customWidth="1"/>
    <col min="22" max="24" width="1.85546875" customWidth="1"/>
    <col min="25" max="25" width="2.42578125" customWidth="1"/>
  </cols>
  <sheetData>
    <row r="1" spans="2:23" ht="6" customHeight="1">
      <c r="C1" s="551"/>
      <c r="D1" s="552"/>
      <c r="E1" s="552"/>
      <c r="F1" s="552"/>
      <c r="G1" s="552"/>
      <c r="H1" s="552"/>
      <c r="I1" s="83"/>
      <c r="J1" s="424"/>
      <c r="K1" s="424"/>
      <c r="L1" s="424"/>
      <c r="M1" s="424"/>
      <c r="N1" s="424"/>
      <c r="O1" s="553"/>
    </row>
    <row r="2" spans="2:23" ht="6" customHeight="1">
      <c r="C2" s="554"/>
      <c r="D2" s="552"/>
      <c r="E2" s="552"/>
      <c r="F2" s="552"/>
      <c r="G2" s="552"/>
      <c r="H2" s="552"/>
      <c r="I2" s="83"/>
      <c r="J2" s="550"/>
      <c r="K2" s="550"/>
      <c r="L2" s="550"/>
      <c r="M2" s="558"/>
      <c r="N2" s="558"/>
      <c r="O2" s="72"/>
      <c r="P2" s="558"/>
      <c r="Q2" s="558"/>
      <c r="S2" s="558"/>
      <c r="T2" s="558"/>
      <c r="U2" s="72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83"/>
      <c r="J3" s="424"/>
      <c r="K3" s="424"/>
      <c r="L3" s="83"/>
      <c r="M3" s="558"/>
      <c r="N3" s="558"/>
      <c r="O3" s="467"/>
      <c r="P3" s="558"/>
      <c r="Q3" s="558"/>
      <c r="S3" s="558"/>
      <c r="T3" s="558"/>
      <c r="U3" s="467"/>
      <c r="V3" s="558"/>
      <c r="W3" s="558"/>
    </row>
    <row r="4" spans="2:23">
      <c r="B4" s="68"/>
      <c r="C4" s="27" t="s">
        <v>36</v>
      </c>
      <c r="D4" s="137" t="s">
        <v>0</v>
      </c>
      <c r="E4" s="137" t="s">
        <v>1</v>
      </c>
      <c r="F4" s="37"/>
      <c r="G4" s="37"/>
      <c r="H4" s="135" t="s">
        <v>16</v>
      </c>
      <c r="I4" s="27" t="s">
        <v>37</v>
      </c>
      <c r="J4" s="137" t="s">
        <v>0</v>
      </c>
      <c r="K4" s="137" t="s">
        <v>1</v>
      </c>
      <c r="L4" s="24"/>
      <c r="M4" s="24"/>
      <c r="N4" s="135"/>
      <c r="O4" s="27" t="s">
        <v>38</v>
      </c>
      <c r="P4" s="137" t="s">
        <v>0</v>
      </c>
      <c r="Q4" s="137" t="s">
        <v>1</v>
      </c>
      <c r="R4" s="37"/>
      <c r="S4" s="37"/>
      <c r="T4" s="156"/>
      <c r="V4" s="76"/>
    </row>
    <row r="5" spans="2:23">
      <c r="B5" s="70" t="s">
        <v>3</v>
      </c>
      <c r="C5" s="710">
        <f>ACCUEIL!$H$6</f>
        <v>27</v>
      </c>
      <c r="D5" s="28">
        <f>CL($D$20,$H$20)+CL($H$28,$D$28)+CL($H$31,$D$31)+CL($H$22,$D$22)</f>
        <v>0</v>
      </c>
      <c r="E5" s="36">
        <f>$D$20-$H$20+$H$28-$D$28+$H$31-$D$31</f>
        <v>0</v>
      </c>
      <c r="F5" s="37"/>
      <c r="G5" s="37"/>
      <c r="H5" s="70" t="s">
        <v>7</v>
      </c>
      <c r="I5" s="710">
        <f>ACCUEIL!$H$11</f>
        <v>10</v>
      </c>
      <c r="J5" s="28">
        <f>CL($D$36,$H$36)+CL($H$39,$D$39)+CL($D$43,$H$43)</f>
        <v>0</v>
      </c>
      <c r="K5" s="36">
        <f>$D$36-$H$36+$H$39-$D$39+$D$43-$H$43</f>
        <v>0</v>
      </c>
      <c r="L5" s="24"/>
      <c r="M5" s="24"/>
      <c r="N5" s="70" t="s">
        <v>18</v>
      </c>
      <c r="O5" s="754">
        <f>ACCUEIL!$H$15</f>
        <v>28</v>
      </c>
      <c r="P5" s="28">
        <f>CL($P$20,$T$20)+CL($T$28,$P$28)+CL($P$31,$T$31)+CL($T$22,$P$22)</f>
        <v>0</v>
      </c>
      <c r="Q5" s="36">
        <f>$P$20-$T$20+$T$28-$P$28+$P$31-$T$31+$T$22-$P$22</f>
        <v>0</v>
      </c>
      <c r="R5" s="37"/>
      <c r="S5" s="37"/>
      <c r="T5" s="156"/>
      <c r="V5" s="76"/>
    </row>
    <row r="6" spans="2:23">
      <c r="B6" s="70" t="s">
        <v>4</v>
      </c>
      <c r="C6" s="710" t="str">
        <f>ACCUEIL!$H$7</f>
        <v>7</v>
      </c>
      <c r="D6" s="28">
        <f>CL($H$20,$D$20)+CL($H$24,$D$24)+CL($D$30,$H$30)+CL($H$27,$D$27)</f>
        <v>0</v>
      </c>
      <c r="E6" s="36">
        <f>$H$20-$D$20+$H$24-$D$24+$D$30-$H$30</f>
        <v>0</v>
      </c>
      <c r="F6" s="37"/>
      <c r="G6" s="37"/>
      <c r="H6" s="70" t="s">
        <v>8</v>
      </c>
      <c r="I6" s="710">
        <f>ACCUEIL!$H$12</f>
        <v>29</v>
      </c>
      <c r="J6" s="28">
        <f>CL($H$36,$D$36)+CL($H$40,$D$40)+CL($D$42,$H$42)</f>
        <v>0</v>
      </c>
      <c r="K6" s="36">
        <f>$H$36-$D$36+$H$40-$D$40+$D$42-$H$42</f>
        <v>0</v>
      </c>
      <c r="L6" s="24"/>
      <c r="M6" s="24"/>
      <c r="N6" s="70" t="s">
        <v>19</v>
      </c>
      <c r="O6" s="754">
        <f>ACCUEIL!$H$16</f>
        <v>0</v>
      </c>
      <c r="P6" s="28">
        <f>CL($T$20,$P$20)+CL($T$24,$P$24)+CL($P$30,$T$30)+CL($T$27,$P$27)</f>
        <v>0</v>
      </c>
      <c r="Q6" s="36">
        <f>$T$20-$P$20+$T$24-$P$24+$P$30-$T$30+$T$27-$P$27</f>
        <v>0</v>
      </c>
      <c r="R6" s="37"/>
      <c r="S6" s="37"/>
      <c r="T6" s="156"/>
      <c r="V6" s="76"/>
    </row>
    <row r="7" spans="2:23">
      <c r="B7" s="70" t="s">
        <v>5</v>
      </c>
      <c r="C7" s="710">
        <f>ACCUEIL!$H$8</f>
        <v>20</v>
      </c>
      <c r="D7" s="28">
        <f>CL($H$21,$D$21)+CL($D$28,$H$28)+CL($H$30,$D$30)+CL($H$25,$D$25)</f>
        <v>0</v>
      </c>
      <c r="E7" s="36">
        <f>$H$21-$D$21+$D$28-$H$28+$H$30-$D$30</f>
        <v>0</v>
      </c>
      <c r="F7" s="37"/>
      <c r="G7" s="37"/>
      <c r="H7" s="70" t="s">
        <v>9</v>
      </c>
      <c r="I7" s="710">
        <f>ACCUEIL!$H$13</f>
        <v>15</v>
      </c>
      <c r="J7" s="28">
        <f>CL($H$37,$D$37)+CL($D$39,$H$39)+CL($H$42,$D$42)</f>
        <v>0</v>
      </c>
      <c r="K7" s="36">
        <f>$H$37-$D$37+$D$39-$H$39+$H$42-$D$42</f>
        <v>0</v>
      </c>
      <c r="L7" s="24"/>
      <c r="M7" s="24"/>
      <c r="N7" s="70" t="s">
        <v>39</v>
      </c>
      <c r="O7" s="754" t="str">
        <f>ACCUEIL!$H$17</f>
        <v>5</v>
      </c>
      <c r="P7" s="28">
        <f>CL($T$21,$P$21)++CL($P$28,$T$28)+CL($T$30,$P$30)+CL($T$25,$P$25)</f>
        <v>0</v>
      </c>
      <c r="Q7" s="36">
        <f>$T$21-$P$21+$P$28-$T$28+$T$30-$P$30+$T$25-$P$25</f>
        <v>0</v>
      </c>
      <c r="R7" s="37"/>
      <c r="S7" s="37"/>
      <c r="T7" s="156"/>
      <c r="V7" s="76"/>
    </row>
    <row r="8" spans="2:23">
      <c r="B8" s="70" t="s">
        <v>6</v>
      </c>
      <c r="C8" s="710">
        <f>ACCUEIL!$H$9</f>
        <v>18</v>
      </c>
      <c r="D8" s="28">
        <f>CL($D$21,$H$21)+CL($D$24,$H$24)+CL($D$31,$H$31)+CL($H$45,$D$45)</f>
        <v>0</v>
      </c>
      <c r="E8" s="36">
        <f>$D$21-$H$21+$D$24-$H$24+$D$31-$H$31</f>
        <v>0</v>
      </c>
      <c r="F8" s="37"/>
      <c r="G8" s="37"/>
      <c r="H8" s="70" t="s">
        <v>10</v>
      </c>
      <c r="I8" s="710">
        <f>ACCUEIL!$H$14</f>
        <v>25</v>
      </c>
      <c r="J8" s="28">
        <f>CL($D$37,$H$37)+CL($D$40,$H$40)+CL($H$43,$D$43)</f>
        <v>0</v>
      </c>
      <c r="K8" s="36">
        <f>$D$37-$H$37+$D$40-$H$40+$H$43-$D$43</f>
        <v>0</v>
      </c>
      <c r="L8" s="24"/>
      <c r="M8" s="24"/>
      <c r="N8" s="70" t="s">
        <v>40</v>
      </c>
      <c r="O8" s="754">
        <f>ACCUEIL!$H$18</f>
        <v>30</v>
      </c>
      <c r="P8" s="28">
        <f>CL($P$21,$T$21)+CL($P$24,$T$24)+CL($T$31,$P$31)+CL($T$45,$P$45)</f>
        <v>0</v>
      </c>
      <c r="Q8" s="36">
        <f>$P$21-$T$21+$P$24-$T$24+$T$31-$P$31+$T$27-$P$27</f>
        <v>0</v>
      </c>
      <c r="R8" s="37"/>
      <c r="S8" s="37"/>
      <c r="T8" s="156"/>
      <c r="V8" s="76"/>
    </row>
    <row r="9" spans="2:23">
      <c r="B9" s="102" t="s">
        <v>116</v>
      </c>
      <c r="C9" s="710" t="str">
        <f>ACCUEIL!$H$10</f>
        <v>1</v>
      </c>
      <c r="D9" s="28">
        <f>CL($D$22,$H$22)+CL($D$27,$H$27)+CL($D$25,$H$25)+CL($D$45,$H$45)</f>
        <v>0</v>
      </c>
      <c r="E9" s="36">
        <f>$D$22-$H$22+$D$27-$H$27+$D$25-$H$25+$D$45-$H$45</f>
        <v>0</v>
      </c>
      <c r="F9" s="37"/>
      <c r="G9" s="37"/>
      <c r="H9" s="37"/>
      <c r="I9" s="72"/>
      <c r="J9" s="28"/>
      <c r="K9" s="139"/>
      <c r="L9" s="24"/>
      <c r="M9" s="24"/>
      <c r="N9" s="70" t="s">
        <v>122</v>
      </c>
      <c r="O9" s="710">
        <f>ACCUEIL!$H$19</f>
        <v>0</v>
      </c>
      <c r="P9" s="28">
        <f>CL($P$22,$T$22)+CL($P$45,$T$45)+CL($P$27,$T$27)+CL($P$25,$T$25)</f>
        <v>0</v>
      </c>
      <c r="Q9" s="139">
        <f>$P$22-$T$22+$P$45-$T$45+$P$27-$T$27+$P$25-$T$25</f>
        <v>0</v>
      </c>
      <c r="R9" s="37"/>
      <c r="S9" s="37"/>
      <c r="T9" s="156"/>
      <c r="V9" s="76"/>
    </row>
    <row r="10" spans="2:23">
      <c r="B10" s="156"/>
      <c r="D10" s="419"/>
      <c r="E10" s="420"/>
      <c r="F10" s="156"/>
      <c r="G10" s="156"/>
      <c r="H10" s="156"/>
      <c r="J10" s="419"/>
      <c r="K10" s="422"/>
      <c r="L10" s="24"/>
      <c r="M10" s="24"/>
      <c r="N10" s="249"/>
      <c r="P10" s="419"/>
      <c r="Q10" s="420"/>
      <c r="R10" s="156"/>
      <c r="S10" s="156"/>
      <c r="T10" s="156"/>
    </row>
    <row r="11" spans="2:23">
      <c r="B11" s="135"/>
      <c r="C11" s="27" t="s">
        <v>82</v>
      </c>
      <c r="D11" s="137" t="s">
        <v>0</v>
      </c>
      <c r="E11" s="133" t="s">
        <v>1</v>
      </c>
      <c r="F11" s="37"/>
      <c r="G11" s="37"/>
      <c r="H11" s="135"/>
      <c r="I11" s="27" t="s">
        <v>101</v>
      </c>
      <c r="J11" s="137" t="s">
        <v>0</v>
      </c>
      <c r="K11" s="133" t="s">
        <v>1</v>
      </c>
      <c r="L11" s="24"/>
      <c r="M11" s="24"/>
      <c r="N11" s="135"/>
      <c r="O11" s="27" t="s">
        <v>114</v>
      </c>
      <c r="P11" s="137" t="s">
        <v>0</v>
      </c>
      <c r="Q11" s="133" t="s">
        <v>1</v>
      </c>
      <c r="R11" s="37"/>
      <c r="S11" s="37"/>
      <c r="T11" s="37"/>
      <c r="U11" s="72"/>
      <c r="V11" s="76"/>
    </row>
    <row r="12" spans="2:23">
      <c r="B12" s="70" t="s">
        <v>58</v>
      </c>
      <c r="C12" s="710">
        <f>ACCUEIL!$H$20</f>
        <v>8</v>
      </c>
      <c r="D12" s="28">
        <f>CL($P$36,$T$36)+CL($T$39,$P$39)+CL($P$42,$T$42)</f>
        <v>0</v>
      </c>
      <c r="E12" s="36">
        <f>$P$36-$T$36+$T$39-$P$39+$P$42-$T$42</f>
        <v>0</v>
      </c>
      <c r="F12" s="37"/>
      <c r="G12" s="37"/>
      <c r="H12" s="70" t="s">
        <v>87</v>
      </c>
      <c r="I12" s="710" t="str">
        <f>ACCUEIL!$H$24</f>
        <v>6</v>
      </c>
      <c r="J12" s="28">
        <f>CL($D$23,$H$23)+CL($D$26,$H$26)+CL($P$29,$T$29)</f>
        <v>0</v>
      </c>
      <c r="K12" s="36">
        <f>$D$23-$H$23+$D$26-$H$26+$P$29-$T$29</f>
        <v>0</v>
      </c>
      <c r="L12" s="24"/>
      <c r="M12" s="24"/>
      <c r="N12" s="70" t="s">
        <v>104</v>
      </c>
      <c r="O12" s="710">
        <f>ACCUEIL!$H$28</f>
        <v>22</v>
      </c>
      <c r="P12" s="28">
        <f>CL($P$38,$T$38)+CL($H$41,$D$41)+CL($D$44,$H$44)</f>
        <v>0</v>
      </c>
      <c r="Q12" s="36">
        <f>$P$38-$T$38+$H$41-$D$41+$D$44-$H$44</f>
        <v>0</v>
      </c>
      <c r="R12" s="37"/>
      <c r="S12" s="37"/>
      <c r="T12" s="37"/>
      <c r="V12" s="76"/>
    </row>
    <row r="13" spans="2:23">
      <c r="B13" s="70" t="s">
        <v>59</v>
      </c>
      <c r="C13" s="710" t="str">
        <f>ACCUEIL!$H$21</f>
        <v>2</v>
      </c>
      <c r="D13" s="28">
        <f>CL($T$36,$P$36)+CL($P$40,$T$40)+CL($P$43,$T$43)</f>
        <v>0</v>
      </c>
      <c r="E13" s="36">
        <f>$T$36-$P$36+$P$40-$T$40+$P$43-$T$43</f>
        <v>0</v>
      </c>
      <c r="F13" s="37"/>
      <c r="G13" s="37"/>
      <c r="H13" s="70" t="s">
        <v>88</v>
      </c>
      <c r="I13" s="710">
        <f>ACCUEIL!$H$25</f>
        <v>14</v>
      </c>
      <c r="J13" s="28">
        <f>CL($H$23,$D$23)+CL($P$26,$T$26)+CL($H$29,$D$29)</f>
        <v>0</v>
      </c>
      <c r="K13" s="36">
        <f>$P$26-$T$26+$H$23-$D$23+$H$29-$D$29</f>
        <v>0</v>
      </c>
      <c r="L13" s="24"/>
      <c r="M13" s="24"/>
      <c r="N13" s="70" t="s">
        <v>105</v>
      </c>
      <c r="O13" s="710">
        <f>ACCUEIL!$H$29</f>
        <v>23</v>
      </c>
      <c r="P13" s="28">
        <f>CL($T$38,$P$38)+CL($T$41,$P$41)+CL($P$44,$T$44)</f>
        <v>0</v>
      </c>
      <c r="Q13" s="36">
        <f>$T$38-$P$38+$T$41-$P$41+$P$44-$T$44</f>
        <v>0</v>
      </c>
      <c r="R13" s="37"/>
      <c r="S13" s="37"/>
      <c r="T13" s="37"/>
      <c r="U13" s="72"/>
      <c r="V13" s="76"/>
    </row>
    <row r="14" spans="2:23">
      <c r="B14" s="70" t="s">
        <v>70</v>
      </c>
      <c r="C14" s="710">
        <f>ACCUEIL!$H$22</f>
        <v>17</v>
      </c>
      <c r="D14" s="28">
        <f>CL($P$37,$T$37)+CL($T$40,$P$40)+CL($T$42,$P$42)</f>
        <v>0</v>
      </c>
      <c r="E14" s="36">
        <f>$P$37-$T$37+$T$40-$P$40+$T$42-$P$42</f>
        <v>0</v>
      </c>
      <c r="F14" s="37"/>
      <c r="G14" s="37"/>
      <c r="H14" s="70" t="s">
        <v>89</v>
      </c>
      <c r="I14" s="710" t="str">
        <f>ACCUEIL!$H$26</f>
        <v>9</v>
      </c>
      <c r="J14" s="28">
        <f>CL($P$23,$T$23)+CL($T$26,$P$26)+CL($T$29,$P$29)</f>
        <v>0</v>
      </c>
      <c r="K14" s="36">
        <f>$P$23-$T$23+$T$26-$P$26+$T$29-$P$29</f>
        <v>0</v>
      </c>
      <c r="L14" s="24"/>
      <c r="M14" s="24"/>
      <c r="N14" s="70" t="s">
        <v>106</v>
      </c>
      <c r="O14" s="710">
        <f>ACCUEIL!$H$30</f>
        <v>26</v>
      </c>
      <c r="P14" s="28">
        <f>CL($D$38,$H$38)+CL($P$41,$T$41)+CL($H$44,$D$44)</f>
        <v>0</v>
      </c>
      <c r="Q14" s="36">
        <f>$D$38-$H$38+$P$41-$T$41+$H$44-$D$44</f>
        <v>0</v>
      </c>
      <c r="R14" s="37"/>
      <c r="S14" s="37"/>
      <c r="T14" s="37"/>
      <c r="V14" s="76"/>
    </row>
    <row r="15" spans="2:23">
      <c r="B15" s="70" t="s">
        <v>83</v>
      </c>
      <c r="C15" s="710">
        <f>ACCUEIL!$H$23</f>
        <v>19</v>
      </c>
      <c r="D15" s="28">
        <f>CL($T$37,$P$37)++CL($P$39,$T$39)+CL($T$43,$P$43)</f>
        <v>0</v>
      </c>
      <c r="E15" s="36">
        <f>$T$37-$P$37+$P$39-$T$39+$T$43-$P$43</f>
        <v>0</v>
      </c>
      <c r="F15" s="37"/>
      <c r="G15" s="37"/>
      <c r="H15" s="70" t="s">
        <v>102</v>
      </c>
      <c r="I15" s="710">
        <f>ACCUEIL!$H$27</f>
        <v>3</v>
      </c>
      <c r="J15" s="28">
        <f>CL($T$23,$P$23)+CL($H$26,$D$26)+CL($D$29,$H$29)</f>
        <v>0</v>
      </c>
      <c r="K15" s="36">
        <f>$T$23-$P$23+$H$26-$D$26+$D$29-$H$29</f>
        <v>0</v>
      </c>
      <c r="L15" s="24"/>
      <c r="M15" s="24"/>
      <c r="N15" s="70" t="s">
        <v>107</v>
      </c>
      <c r="O15" s="710">
        <f>ACCUEIL!$H$31</f>
        <v>24</v>
      </c>
      <c r="P15" s="28">
        <f>CL($H$38,$D$38)+CL($D$41,$H$41)+CL($T$44,$P$44)</f>
        <v>0</v>
      </c>
      <c r="Q15" s="36">
        <f>$H$38-$D$38+$D$41-$H$41+$T$44-$P$44</f>
        <v>0</v>
      </c>
      <c r="R15" s="37"/>
      <c r="S15" s="37"/>
      <c r="T15" s="37"/>
      <c r="U15" s="76"/>
      <c r="V15" s="76"/>
    </row>
    <row r="16" spans="2:23">
      <c r="B16" s="37"/>
      <c r="C16" s="30"/>
      <c r="D16" s="28"/>
      <c r="E16" s="139"/>
      <c r="F16" s="37"/>
      <c r="G16" s="37"/>
      <c r="H16" s="37"/>
      <c r="J16" s="28"/>
      <c r="K16" s="139"/>
      <c r="L16" s="24"/>
      <c r="M16" s="24"/>
      <c r="N16" s="37"/>
      <c r="P16" s="28"/>
      <c r="Q16" s="139"/>
      <c r="R16" s="37"/>
      <c r="S16" s="37"/>
      <c r="T16" s="37"/>
      <c r="V16" s="76"/>
    </row>
    <row r="17" spans="1:23">
      <c r="B17" s="37"/>
      <c r="C17" s="76"/>
      <c r="D17" s="37"/>
      <c r="E17" s="161"/>
      <c r="F17" s="37"/>
      <c r="G17" s="37"/>
      <c r="H17" s="37"/>
      <c r="I17" s="76"/>
      <c r="J17" s="37"/>
      <c r="K17" s="161"/>
      <c r="L17" s="24"/>
      <c r="M17" s="24"/>
      <c r="N17" s="37"/>
      <c r="O17" s="76"/>
      <c r="P17" s="37"/>
      <c r="Q17" s="161"/>
      <c r="R17" s="37"/>
      <c r="S17" s="37"/>
      <c r="T17" s="37"/>
      <c r="U17" s="76"/>
      <c r="V17" s="76"/>
    </row>
    <row r="18" spans="1:23">
      <c r="A18" s="475"/>
      <c r="B18" s="484"/>
      <c r="C18" s="485"/>
      <c r="D18" s="484"/>
      <c r="E18" s="484"/>
      <c r="F18" s="484"/>
      <c r="G18" s="484"/>
      <c r="H18" s="484"/>
      <c r="I18" s="485"/>
      <c r="J18" s="484"/>
      <c r="K18" s="496"/>
      <c r="L18" s="24"/>
      <c r="M18" s="483"/>
      <c r="N18" s="484"/>
      <c r="O18" s="485"/>
      <c r="P18" s="484"/>
      <c r="Q18" s="484"/>
      <c r="R18" s="484"/>
      <c r="S18" s="484"/>
      <c r="T18" s="484"/>
      <c r="U18" s="485"/>
      <c r="V18" s="485"/>
      <c r="W18" s="477"/>
    </row>
    <row r="19" spans="1:23" ht="15.75">
      <c r="A19" s="478"/>
      <c r="B19" s="118"/>
      <c r="C19" s="93"/>
      <c r="D19" s="118"/>
      <c r="E19" s="118"/>
      <c r="F19" s="447" t="str">
        <f>ACCUEIL!$D$6</f>
        <v>san siro</v>
      </c>
      <c r="G19" s="37"/>
      <c r="H19" s="37"/>
      <c r="I19" s="76"/>
      <c r="J19" s="37"/>
      <c r="K19" s="479"/>
      <c r="L19" s="202" t="s">
        <v>12</v>
      </c>
      <c r="M19" s="489"/>
      <c r="N19" s="37"/>
      <c r="O19" s="93"/>
      <c r="P19" s="118"/>
      <c r="Q19" s="118"/>
      <c r="R19" s="447" t="str">
        <f>ACCUEIL!$D$7</f>
        <v>TERRAIN 2</v>
      </c>
      <c r="S19" s="37"/>
      <c r="T19" s="118"/>
      <c r="U19" s="76"/>
      <c r="V19" s="76"/>
      <c r="W19" s="479"/>
    </row>
    <row r="20" spans="1:23" ht="24.95" customHeight="1">
      <c r="A20" s="478"/>
      <c r="B20" s="70" t="s">
        <v>3</v>
      </c>
      <c r="C20" s="47">
        <f>C5</f>
        <v>27</v>
      </c>
      <c r="D20" s="740"/>
      <c r="E20" s="143"/>
      <c r="F20" s="611" t="s">
        <v>13</v>
      </c>
      <c r="G20" s="143"/>
      <c r="H20" s="740"/>
      <c r="I20" s="47" t="str">
        <f>C6</f>
        <v>7</v>
      </c>
      <c r="J20" s="70" t="s">
        <v>4</v>
      </c>
      <c r="K20" s="497"/>
      <c r="L20" s="757">
        <f>ACCUEIL!$B$6</f>
        <v>1.375</v>
      </c>
      <c r="M20" s="489"/>
      <c r="N20" s="70" t="s">
        <v>18</v>
      </c>
      <c r="O20" s="47">
        <f>O5</f>
        <v>28</v>
      </c>
      <c r="P20" s="740"/>
      <c r="Q20" s="146"/>
      <c r="R20" s="611" t="s">
        <v>13</v>
      </c>
      <c r="S20" s="146"/>
      <c r="T20" s="740"/>
      <c r="U20" s="47">
        <f>O6</f>
        <v>0</v>
      </c>
      <c r="V20" s="70" t="s">
        <v>19</v>
      </c>
      <c r="W20" s="479"/>
    </row>
    <row r="21" spans="1:23" ht="24.95" customHeight="1">
      <c r="A21" s="478"/>
      <c r="B21" s="70" t="s">
        <v>6</v>
      </c>
      <c r="C21" s="47">
        <f>C8</f>
        <v>18</v>
      </c>
      <c r="D21" s="740"/>
      <c r="E21" s="143"/>
      <c r="F21" s="144" t="s">
        <v>13</v>
      </c>
      <c r="G21" s="143"/>
      <c r="H21" s="740"/>
      <c r="I21" s="47">
        <f>C7</f>
        <v>20</v>
      </c>
      <c r="J21" s="70" t="s">
        <v>5</v>
      </c>
      <c r="K21" s="497"/>
      <c r="L21" s="755">
        <f>L20+ACCUEIL!$B$7</f>
        <v>1.3888888888888899</v>
      </c>
      <c r="M21" s="489"/>
      <c r="N21" s="70" t="s">
        <v>40</v>
      </c>
      <c r="O21" s="47">
        <f>O8</f>
        <v>30</v>
      </c>
      <c r="P21" s="740"/>
      <c r="Q21" s="146"/>
      <c r="R21" s="144" t="s">
        <v>13</v>
      </c>
      <c r="S21" s="146"/>
      <c r="T21" s="740"/>
      <c r="U21" s="47" t="str">
        <f>O7</f>
        <v>5</v>
      </c>
      <c r="V21" s="70" t="s">
        <v>39</v>
      </c>
      <c r="W21" s="479"/>
    </row>
    <row r="22" spans="1:23" ht="24.95" customHeight="1">
      <c r="A22" s="478"/>
      <c r="B22" s="70" t="s">
        <v>116</v>
      </c>
      <c r="C22" s="47" t="str">
        <f>C9</f>
        <v>1</v>
      </c>
      <c r="D22" s="740"/>
      <c r="E22" s="143"/>
      <c r="F22" s="144" t="s">
        <v>13</v>
      </c>
      <c r="G22" s="143"/>
      <c r="H22" s="740"/>
      <c r="I22" s="47">
        <f>C5</f>
        <v>27</v>
      </c>
      <c r="J22" s="70" t="s">
        <v>3</v>
      </c>
      <c r="K22" s="497"/>
      <c r="L22" s="755">
        <f>L21+ACCUEIL!$B$7</f>
        <v>1.4027777777777799</v>
      </c>
      <c r="M22" s="489"/>
      <c r="N22" s="70" t="s">
        <v>122</v>
      </c>
      <c r="O22" s="47">
        <f>O9</f>
        <v>0</v>
      </c>
      <c r="P22" s="740"/>
      <c r="Q22" s="146"/>
      <c r="R22" s="144" t="s">
        <v>13</v>
      </c>
      <c r="S22" s="146"/>
      <c r="T22" s="740"/>
      <c r="U22" s="47">
        <f>O5</f>
        <v>28</v>
      </c>
      <c r="V22" s="70" t="s">
        <v>18</v>
      </c>
      <c r="W22" s="479"/>
    </row>
    <row r="23" spans="1:23" ht="24.95" customHeight="1">
      <c r="A23" s="478"/>
      <c r="B23" s="70" t="s">
        <v>87</v>
      </c>
      <c r="C23" s="47" t="str">
        <f>I12</f>
        <v>6</v>
      </c>
      <c r="D23" s="740"/>
      <c r="E23" s="143"/>
      <c r="F23" s="144" t="s">
        <v>13</v>
      </c>
      <c r="G23" s="143"/>
      <c r="H23" s="740"/>
      <c r="I23" s="47">
        <f>I13</f>
        <v>14</v>
      </c>
      <c r="J23" s="70" t="s">
        <v>88</v>
      </c>
      <c r="K23" s="497"/>
      <c r="L23" s="755">
        <f>L22+ACCUEIL!$B$7</f>
        <v>1.4166666666666701</v>
      </c>
      <c r="M23" s="489"/>
      <c r="N23" s="70" t="s">
        <v>89</v>
      </c>
      <c r="O23" s="47" t="str">
        <f>I14</f>
        <v>9</v>
      </c>
      <c r="P23" s="740"/>
      <c r="Q23" s="143"/>
      <c r="R23" s="144" t="s">
        <v>13</v>
      </c>
      <c r="S23" s="143"/>
      <c r="T23" s="740"/>
      <c r="U23" s="47">
        <f>I15</f>
        <v>3</v>
      </c>
      <c r="V23" s="70" t="s">
        <v>102</v>
      </c>
      <c r="W23" s="479"/>
    </row>
    <row r="24" spans="1:23" ht="24.95" customHeight="1">
      <c r="A24" s="478"/>
      <c r="B24" s="70" t="s">
        <v>6</v>
      </c>
      <c r="C24" s="47">
        <f>C8</f>
        <v>18</v>
      </c>
      <c r="D24" s="740"/>
      <c r="E24" s="143"/>
      <c r="F24" s="144" t="s">
        <v>13</v>
      </c>
      <c r="G24" s="143"/>
      <c r="H24" s="740"/>
      <c r="I24" s="47" t="str">
        <f>C6</f>
        <v>7</v>
      </c>
      <c r="J24" s="70" t="s">
        <v>4</v>
      </c>
      <c r="K24" s="497"/>
      <c r="L24" s="755">
        <f>L23+ACCUEIL!$B$7</f>
        <v>1.43055555555556</v>
      </c>
      <c r="M24" s="489"/>
      <c r="N24" s="70" t="s">
        <v>40</v>
      </c>
      <c r="O24" s="47">
        <f>O8</f>
        <v>30</v>
      </c>
      <c r="P24" s="740"/>
      <c r="Q24" s="146"/>
      <c r="R24" s="144" t="s">
        <v>13</v>
      </c>
      <c r="S24" s="146"/>
      <c r="T24" s="740"/>
      <c r="U24" s="47">
        <f>O6</f>
        <v>0</v>
      </c>
      <c r="V24" s="70" t="s">
        <v>19</v>
      </c>
      <c r="W24" s="479"/>
    </row>
    <row r="25" spans="1:23" ht="24.95" customHeight="1">
      <c r="A25" s="478"/>
      <c r="B25" s="70" t="s">
        <v>116</v>
      </c>
      <c r="C25" s="47" t="str">
        <f>C9</f>
        <v>1</v>
      </c>
      <c r="D25" s="740"/>
      <c r="E25" s="143"/>
      <c r="F25" s="144" t="s">
        <v>13</v>
      </c>
      <c r="G25" s="143"/>
      <c r="H25" s="740"/>
      <c r="I25" s="47">
        <f>C7</f>
        <v>20</v>
      </c>
      <c r="J25" s="70" t="s">
        <v>5</v>
      </c>
      <c r="K25" s="497"/>
      <c r="L25" s="755">
        <f>L24+ACCUEIL!$B$7</f>
        <v>1.44444444444445</v>
      </c>
      <c r="M25" s="489"/>
      <c r="N25" s="70" t="s">
        <v>122</v>
      </c>
      <c r="O25" s="47">
        <f>O9</f>
        <v>0</v>
      </c>
      <c r="P25" s="740"/>
      <c r="Q25" s="146"/>
      <c r="R25" s="144" t="s">
        <v>13</v>
      </c>
      <c r="S25" s="146"/>
      <c r="T25" s="740"/>
      <c r="U25" s="47" t="str">
        <f>O7</f>
        <v>5</v>
      </c>
      <c r="V25" s="70" t="s">
        <v>39</v>
      </c>
      <c r="W25" s="479"/>
    </row>
    <row r="26" spans="1:23" ht="24.95" customHeight="1">
      <c r="A26" s="478"/>
      <c r="B26" s="70" t="s">
        <v>87</v>
      </c>
      <c r="C26" s="47" t="str">
        <f>I12</f>
        <v>6</v>
      </c>
      <c r="D26" s="740"/>
      <c r="E26" s="143"/>
      <c r="F26" s="144" t="s">
        <v>13</v>
      </c>
      <c r="G26" s="143"/>
      <c r="H26" s="740"/>
      <c r="I26" s="47">
        <f>I15</f>
        <v>3</v>
      </c>
      <c r="J26" s="70" t="s">
        <v>102</v>
      </c>
      <c r="K26" s="497"/>
      <c r="L26" s="755">
        <f>L25+ACCUEIL!$B$7</f>
        <v>1.4583333333333399</v>
      </c>
      <c r="M26" s="489"/>
      <c r="N26" s="70" t="s">
        <v>88</v>
      </c>
      <c r="O26" s="47">
        <f>I13</f>
        <v>14</v>
      </c>
      <c r="P26" s="740"/>
      <c r="Q26" s="143"/>
      <c r="R26" s="144" t="s">
        <v>13</v>
      </c>
      <c r="S26" s="143"/>
      <c r="T26" s="740"/>
      <c r="U26" s="47" t="str">
        <f>I14</f>
        <v>9</v>
      </c>
      <c r="V26" s="70" t="s">
        <v>89</v>
      </c>
      <c r="W26" s="479"/>
    </row>
    <row r="27" spans="1:23" ht="24.95" customHeight="1">
      <c r="A27" s="478"/>
      <c r="B27" s="70" t="s">
        <v>116</v>
      </c>
      <c r="C27" s="47" t="str">
        <f>C9</f>
        <v>1</v>
      </c>
      <c r="D27" s="740"/>
      <c r="E27" s="143"/>
      <c r="F27" s="144" t="s">
        <v>13</v>
      </c>
      <c r="G27" s="143"/>
      <c r="H27" s="740"/>
      <c r="I27" s="47" t="str">
        <f>C6</f>
        <v>7</v>
      </c>
      <c r="J27" s="70" t="s">
        <v>4</v>
      </c>
      <c r="K27" s="497"/>
      <c r="L27" s="755">
        <f>L26+ACCUEIL!$B$7</f>
        <v>1.4722222222222301</v>
      </c>
      <c r="M27" s="489"/>
      <c r="N27" s="70" t="s">
        <v>122</v>
      </c>
      <c r="O27" s="47">
        <f>O9</f>
        <v>0</v>
      </c>
      <c r="P27" s="740"/>
      <c r="Q27" s="146"/>
      <c r="R27" s="144" t="s">
        <v>13</v>
      </c>
      <c r="S27" s="146"/>
      <c r="T27" s="740"/>
      <c r="U27" s="47">
        <f>O6</f>
        <v>0</v>
      </c>
      <c r="V27" s="70" t="s">
        <v>19</v>
      </c>
      <c r="W27" s="479"/>
    </row>
    <row r="28" spans="1:23" ht="24.95" customHeight="1">
      <c r="A28" s="478"/>
      <c r="B28" s="70" t="s">
        <v>5</v>
      </c>
      <c r="C28" s="47">
        <f>C7</f>
        <v>20</v>
      </c>
      <c r="D28" s="740"/>
      <c r="E28" s="143"/>
      <c r="F28" s="144" t="s">
        <v>13</v>
      </c>
      <c r="G28" s="143"/>
      <c r="H28" s="740"/>
      <c r="I28" s="47">
        <f>C5</f>
        <v>27</v>
      </c>
      <c r="J28" s="70" t="s">
        <v>3</v>
      </c>
      <c r="K28" s="497"/>
      <c r="L28" s="755">
        <f>L27+ACCUEIL!$B$7</f>
        <v>1.48611111111112</v>
      </c>
      <c r="M28" s="489"/>
      <c r="N28" s="70" t="s">
        <v>39</v>
      </c>
      <c r="O28" s="47" t="str">
        <f>O7</f>
        <v>5</v>
      </c>
      <c r="P28" s="740"/>
      <c r="Q28" s="146"/>
      <c r="R28" s="144" t="s">
        <v>13</v>
      </c>
      <c r="S28" s="146"/>
      <c r="T28" s="740"/>
      <c r="U28" s="47">
        <f>O5</f>
        <v>28</v>
      </c>
      <c r="V28" s="70" t="s">
        <v>18</v>
      </c>
      <c r="W28" s="479"/>
    </row>
    <row r="29" spans="1:23" ht="24.95" customHeight="1">
      <c r="A29" s="478"/>
      <c r="B29" s="70" t="s">
        <v>102</v>
      </c>
      <c r="C29" s="47">
        <f>I15</f>
        <v>3</v>
      </c>
      <c r="D29" s="740"/>
      <c r="E29" s="143"/>
      <c r="F29" s="144" t="s">
        <v>13</v>
      </c>
      <c r="G29" s="143"/>
      <c r="H29" s="740"/>
      <c r="I29" s="47">
        <f>I13</f>
        <v>14</v>
      </c>
      <c r="J29" s="70" t="s">
        <v>88</v>
      </c>
      <c r="K29" s="497"/>
      <c r="L29" s="755">
        <f>L28+ACCUEIL!$B$7</f>
        <v>1.50000000000001</v>
      </c>
      <c r="M29" s="489"/>
      <c r="N29" s="70" t="s">
        <v>87</v>
      </c>
      <c r="O29" s="47" t="str">
        <f>I12</f>
        <v>6</v>
      </c>
      <c r="P29" s="740"/>
      <c r="Q29" s="143"/>
      <c r="R29" s="144" t="s">
        <v>13</v>
      </c>
      <c r="S29" s="143"/>
      <c r="T29" s="740"/>
      <c r="U29" s="47" t="str">
        <f>I14</f>
        <v>9</v>
      </c>
      <c r="V29" s="70" t="s">
        <v>89</v>
      </c>
      <c r="W29" s="479"/>
    </row>
    <row r="30" spans="1:23" ht="24.95" customHeight="1">
      <c r="A30" s="478"/>
      <c r="B30" s="70" t="s">
        <v>4</v>
      </c>
      <c r="C30" s="47" t="str">
        <f>C6</f>
        <v>7</v>
      </c>
      <c r="D30" s="740"/>
      <c r="E30" s="143"/>
      <c r="F30" s="144" t="s">
        <v>13</v>
      </c>
      <c r="G30" s="143"/>
      <c r="H30" s="740"/>
      <c r="I30" s="47">
        <f>C7</f>
        <v>20</v>
      </c>
      <c r="J30" s="70" t="s">
        <v>5</v>
      </c>
      <c r="K30" s="497"/>
      <c r="L30" s="755">
        <f>L29+ACCUEIL!$B$7</f>
        <v>1.5138888888888999</v>
      </c>
      <c r="M30" s="489"/>
      <c r="N30" s="70" t="s">
        <v>19</v>
      </c>
      <c r="O30" s="47">
        <f>O6</f>
        <v>0</v>
      </c>
      <c r="P30" s="740"/>
      <c r="Q30" s="146"/>
      <c r="R30" s="144" t="s">
        <v>13</v>
      </c>
      <c r="S30" s="146"/>
      <c r="T30" s="740"/>
      <c r="U30" s="47" t="str">
        <f>O7</f>
        <v>5</v>
      </c>
      <c r="V30" s="70" t="s">
        <v>39</v>
      </c>
      <c r="W30" s="498"/>
    </row>
    <row r="31" spans="1:23" ht="24.95" customHeight="1">
      <c r="A31" s="478"/>
      <c r="B31" s="70" t="s">
        <v>6</v>
      </c>
      <c r="C31" s="47">
        <f>C8</f>
        <v>18</v>
      </c>
      <c r="D31" s="740"/>
      <c r="E31" s="143"/>
      <c r="F31" s="144" t="s">
        <v>13</v>
      </c>
      <c r="G31" s="143"/>
      <c r="H31" s="740"/>
      <c r="I31" s="47">
        <f>C5</f>
        <v>27</v>
      </c>
      <c r="J31" s="70" t="s">
        <v>3</v>
      </c>
      <c r="K31" s="497"/>
      <c r="L31" s="755">
        <f>L30+ACCUEIL!$B$7</f>
        <v>1.5277777777777899</v>
      </c>
      <c r="M31" s="489"/>
      <c r="N31" s="70" t="s">
        <v>18</v>
      </c>
      <c r="O31" s="47">
        <f>O5</f>
        <v>28</v>
      </c>
      <c r="P31" s="740"/>
      <c r="Q31" s="146"/>
      <c r="R31" s="144" t="s">
        <v>13</v>
      </c>
      <c r="S31" s="146"/>
      <c r="T31" s="740"/>
      <c r="U31" s="47">
        <f>O8</f>
        <v>30</v>
      </c>
      <c r="V31" s="70" t="s">
        <v>40</v>
      </c>
      <c r="W31" s="499"/>
    </row>
    <row r="32" spans="1:23" ht="24.95" customHeight="1">
      <c r="A32" s="480"/>
      <c r="B32" s="481"/>
      <c r="C32" s="481"/>
      <c r="D32" s="481"/>
      <c r="E32" s="481"/>
      <c r="F32" s="481"/>
      <c r="G32" s="481"/>
      <c r="H32" s="481"/>
      <c r="I32" s="481"/>
      <c r="J32" s="481"/>
      <c r="K32" s="482"/>
      <c r="L32" s="24"/>
      <c r="M32" s="490"/>
      <c r="N32" s="491"/>
      <c r="O32" s="492"/>
      <c r="P32" s="493"/>
      <c r="Q32" s="494"/>
      <c r="R32" s="495"/>
      <c r="S32" s="494"/>
      <c r="T32" s="493"/>
      <c r="U32" s="685"/>
      <c r="V32" s="491"/>
      <c r="W32" s="482"/>
    </row>
    <row r="33" spans="1:23" ht="24.95" customHeight="1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24"/>
      <c r="M33" s="113"/>
      <c r="N33" s="37"/>
      <c r="O33" s="76"/>
      <c r="P33" s="11"/>
      <c r="Q33" s="155"/>
      <c r="R33" s="154"/>
      <c r="S33" s="155"/>
      <c r="T33" s="11"/>
      <c r="U33" s="76"/>
      <c r="V33" s="37"/>
      <c r="W33" s="93"/>
    </row>
    <row r="34" spans="1:23" ht="24.95" customHeight="1">
      <c r="A34" s="475"/>
      <c r="B34" s="476"/>
      <c r="C34" s="476"/>
      <c r="D34" s="476"/>
      <c r="E34" s="476"/>
      <c r="F34" s="476"/>
      <c r="G34" s="476"/>
      <c r="H34" s="476"/>
      <c r="I34" s="476"/>
      <c r="J34" s="476"/>
      <c r="K34" s="477"/>
      <c r="L34" s="24"/>
      <c r="M34" s="483"/>
      <c r="N34" s="484"/>
      <c r="O34" s="485"/>
      <c r="P34" s="486"/>
      <c r="Q34" s="487"/>
      <c r="R34" s="488"/>
      <c r="S34" s="487"/>
      <c r="T34" s="486"/>
      <c r="U34" s="485"/>
      <c r="V34" s="484"/>
      <c r="W34" s="477"/>
    </row>
    <row r="35" spans="1:23" ht="24.95" customHeight="1">
      <c r="A35" s="478"/>
      <c r="B35" s="93"/>
      <c r="C35" s="93"/>
      <c r="D35" s="93"/>
      <c r="E35" s="93"/>
      <c r="F35" s="447" t="str">
        <f>ACCUEIL!$D$8</f>
        <v>TERRAIN 3</v>
      </c>
      <c r="G35" s="93"/>
      <c r="H35" s="93"/>
      <c r="I35" s="93"/>
      <c r="J35" s="93"/>
      <c r="K35" s="479"/>
      <c r="L35" s="24" t="str">
        <f>L19</f>
        <v>HEURE</v>
      </c>
      <c r="M35" s="489"/>
      <c r="N35" s="37"/>
      <c r="O35" s="76"/>
      <c r="P35" s="11"/>
      <c r="Q35" s="155"/>
      <c r="R35" s="447" t="str">
        <f>ACCUEIL!$D$9</f>
        <v>TERRAIN 4</v>
      </c>
      <c r="S35" s="155"/>
      <c r="T35" s="11"/>
      <c r="U35" s="76"/>
      <c r="V35" s="37"/>
      <c r="W35" s="479"/>
    </row>
    <row r="36" spans="1:23" ht="24.95" customHeight="1">
      <c r="A36" s="478"/>
      <c r="B36" s="70" t="s">
        <v>7</v>
      </c>
      <c r="C36" s="47">
        <f>I5</f>
        <v>10</v>
      </c>
      <c r="D36" s="740"/>
      <c r="E36" s="143"/>
      <c r="F36" s="144" t="s">
        <v>13</v>
      </c>
      <c r="G36" s="143"/>
      <c r="H36" s="740"/>
      <c r="I36" s="47">
        <f>I6</f>
        <v>29</v>
      </c>
      <c r="J36" s="70" t="s">
        <v>8</v>
      </c>
      <c r="K36" s="479"/>
      <c r="L36" s="757">
        <f>ACCUEIL!$B$6</f>
        <v>1.375</v>
      </c>
      <c r="M36" s="489"/>
      <c r="N36" s="70" t="s">
        <v>58</v>
      </c>
      <c r="O36" s="47">
        <f>C12</f>
        <v>8</v>
      </c>
      <c r="P36" s="740"/>
      <c r="Q36" s="146"/>
      <c r="R36" s="144" t="s">
        <v>13</v>
      </c>
      <c r="S36" s="146"/>
      <c r="T36" s="740"/>
      <c r="U36" s="47" t="str">
        <f>C13</f>
        <v>2</v>
      </c>
      <c r="V36" s="70" t="s">
        <v>59</v>
      </c>
      <c r="W36" s="479"/>
    </row>
    <row r="37" spans="1:23" ht="24.95" customHeight="1">
      <c r="A37" s="478"/>
      <c r="B37" s="70" t="s">
        <v>10</v>
      </c>
      <c r="C37" s="47">
        <f>I8</f>
        <v>25</v>
      </c>
      <c r="D37" s="740"/>
      <c r="E37" s="143"/>
      <c r="F37" s="144" t="s">
        <v>13</v>
      </c>
      <c r="G37" s="143"/>
      <c r="H37" s="740"/>
      <c r="I37" s="47">
        <f>I7</f>
        <v>15</v>
      </c>
      <c r="J37" s="70" t="s">
        <v>9</v>
      </c>
      <c r="K37" s="479"/>
      <c r="L37" s="755">
        <f>L36+ACCUEIL!$B$7</f>
        <v>1.3888888888888899</v>
      </c>
      <c r="M37" s="489"/>
      <c r="N37" s="70" t="s">
        <v>70</v>
      </c>
      <c r="O37" s="47">
        <f>C14</f>
        <v>17</v>
      </c>
      <c r="P37" s="740"/>
      <c r="Q37" s="146"/>
      <c r="R37" s="144" t="s">
        <v>13</v>
      </c>
      <c r="S37" s="146"/>
      <c r="T37" s="740"/>
      <c r="U37" s="47">
        <f>C15</f>
        <v>19</v>
      </c>
      <c r="V37" s="70" t="s">
        <v>83</v>
      </c>
      <c r="W37" s="479"/>
    </row>
    <row r="38" spans="1:23" ht="24.95" customHeight="1">
      <c r="A38" s="478"/>
      <c r="B38" s="70" t="s">
        <v>106</v>
      </c>
      <c r="C38" s="47">
        <f>O14</f>
        <v>26</v>
      </c>
      <c r="D38" s="740"/>
      <c r="E38" s="146"/>
      <c r="F38" s="144" t="s">
        <v>13</v>
      </c>
      <c r="G38" s="146"/>
      <c r="H38" s="740"/>
      <c r="I38" s="47">
        <f>O15</f>
        <v>24</v>
      </c>
      <c r="J38" s="70" t="s">
        <v>107</v>
      </c>
      <c r="K38" s="479"/>
      <c r="L38" s="775">
        <f t="shared" ref="L38:L45" si="0">L22</f>
        <v>1.4027777777777799</v>
      </c>
      <c r="M38" s="489"/>
      <c r="N38" s="70" t="s">
        <v>104</v>
      </c>
      <c r="O38" s="47">
        <f>O12</f>
        <v>22</v>
      </c>
      <c r="P38" s="740"/>
      <c r="Q38" s="146"/>
      <c r="R38" s="144" t="s">
        <v>13</v>
      </c>
      <c r="S38" s="146"/>
      <c r="T38" s="740"/>
      <c r="U38" s="47">
        <f>O13</f>
        <v>23</v>
      </c>
      <c r="V38" s="70" t="s">
        <v>105</v>
      </c>
      <c r="W38" s="479"/>
    </row>
    <row r="39" spans="1:23" ht="24.95" customHeight="1">
      <c r="A39" s="478"/>
      <c r="B39" s="70" t="s">
        <v>9</v>
      </c>
      <c r="C39" s="47">
        <f>I7</f>
        <v>15</v>
      </c>
      <c r="D39" s="740"/>
      <c r="E39" s="143"/>
      <c r="F39" s="144" t="s">
        <v>13</v>
      </c>
      <c r="G39" s="143"/>
      <c r="H39" s="740"/>
      <c r="I39" s="47">
        <f>I5</f>
        <v>10</v>
      </c>
      <c r="J39" s="70" t="s">
        <v>7</v>
      </c>
      <c r="K39" s="479"/>
      <c r="L39" s="775">
        <f t="shared" si="0"/>
        <v>1.4166666666666701</v>
      </c>
      <c r="M39" s="489"/>
      <c r="N39" s="70" t="s">
        <v>83</v>
      </c>
      <c r="O39" s="47">
        <f>C15</f>
        <v>19</v>
      </c>
      <c r="P39" s="740"/>
      <c r="Q39" s="146"/>
      <c r="R39" s="144" t="s">
        <v>13</v>
      </c>
      <c r="S39" s="146"/>
      <c r="T39" s="740"/>
      <c r="U39" s="47">
        <f>C12</f>
        <v>8</v>
      </c>
      <c r="V39" s="70" t="s">
        <v>58</v>
      </c>
      <c r="W39" s="479"/>
    </row>
    <row r="40" spans="1:23" ht="24.95" customHeight="1">
      <c r="A40" s="478"/>
      <c r="B40" s="70" t="s">
        <v>10</v>
      </c>
      <c r="C40" s="47">
        <f>I8</f>
        <v>25</v>
      </c>
      <c r="D40" s="740"/>
      <c r="E40" s="143"/>
      <c r="F40" s="144" t="s">
        <v>13</v>
      </c>
      <c r="G40" s="143"/>
      <c r="H40" s="740"/>
      <c r="I40" s="47">
        <f>I6</f>
        <v>29</v>
      </c>
      <c r="J40" s="70" t="s">
        <v>8</v>
      </c>
      <c r="K40" s="479"/>
      <c r="L40" s="775">
        <f t="shared" si="0"/>
        <v>1.43055555555556</v>
      </c>
      <c r="M40" s="489"/>
      <c r="N40" s="70" t="s">
        <v>59</v>
      </c>
      <c r="O40" s="47" t="str">
        <f>C13</f>
        <v>2</v>
      </c>
      <c r="P40" s="740"/>
      <c r="Q40" s="146"/>
      <c r="R40" s="144" t="s">
        <v>13</v>
      </c>
      <c r="S40" s="146"/>
      <c r="T40" s="740"/>
      <c r="U40" s="47">
        <f>C14</f>
        <v>17</v>
      </c>
      <c r="V40" s="70" t="s">
        <v>70</v>
      </c>
      <c r="W40" s="479"/>
    </row>
    <row r="41" spans="1:23" ht="24.95" customHeight="1">
      <c r="A41" s="478"/>
      <c r="B41" s="70" t="s">
        <v>107</v>
      </c>
      <c r="C41" s="47">
        <f>O15</f>
        <v>24</v>
      </c>
      <c r="D41" s="740"/>
      <c r="E41" s="146"/>
      <c r="F41" s="144" t="s">
        <v>13</v>
      </c>
      <c r="G41" s="146"/>
      <c r="H41" s="740"/>
      <c r="I41" s="47">
        <f>O12</f>
        <v>22</v>
      </c>
      <c r="J41" s="70" t="s">
        <v>104</v>
      </c>
      <c r="K41" s="479"/>
      <c r="L41" s="775">
        <f t="shared" si="0"/>
        <v>1.44444444444445</v>
      </c>
      <c r="M41" s="489"/>
      <c r="N41" s="70" t="s">
        <v>106</v>
      </c>
      <c r="O41" s="47">
        <f>O14</f>
        <v>26</v>
      </c>
      <c r="P41" s="740"/>
      <c r="Q41" s="146"/>
      <c r="R41" s="144" t="s">
        <v>13</v>
      </c>
      <c r="S41" s="146"/>
      <c r="T41" s="740"/>
      <c r="U41" s="47">
        <f>O13</f>
        <v>23</v>
      </c>
      <c r="V41" s="70" t="s">
        <v>105</v>
      </c>
      <c r="W41" s="479"/>
    </row>
    <row r="42" spans="1:23" ht="24.95" customHeight="1">
      <c r="A42" s="478"/>
      <c r="B42" s="70" t="s">
        <v>8</v>
      </c>
      <c r="C42" s="47">
        <f>I6</f>
        <v>29</v>
      </c>
      <c r="D42" s="740"/>
      <c r="E42" s="143"/>
      <c r="F42" s="144" t="s">
        <v>13</v>
      </c>
      <c r="G42" s="143"/>
      <c r="H42" s="740"/>
      <c r="I42" s="47">
        <f>I7</f>
        <v>15</v>
      </c>
      <c r="J42" s="70" t="s">
        <v>9</v>
      </c>
      <c r="K42" s="479"/>
      <c r="L42" s="775">
        <f t="shared" si="0"/>
        <v>1.4583333333333399</v>
      </c>
      <c r="M42" s="489"/>
      <c r="N42" s="70" t="s">
        <v>58</v>
      </c>
      <c r="O42" s="47">
        <f>C12</f>
        <v>8</v>
      </c>
      <c r="P42" s="740"/>
      <c r="Q42" s="146"/>
      <c r="R42" s="144" t="s">
        <v>13</v>
      </c>
      <c r="S42" s="146"/>
      <c r="T42" s="740"/>
      <c r="U42" s="47">
        <f>C14</f>
        <v>17</v>
      </c>
      <c r="V42" s="70" t="s">
        <v>70</v>
      </c>
      <c r="W42" s="479"/>
    </row>
    <row r="43" spans="1:23" ht="24.95" customHeight="1">
      <c r="A43" s="478"/>
      <c r="B43" s="70" t="s">
        <v>7</v>
      </c>
      <c r="C43" s="47">
        <f>I5</f>
        <v>10</v>
      </c>
      <c r="D43" s="740"/>
      <c r="E43" s="143"/>
      <c r="F43" s="144" t="s">
        <v>13</v>
      </c>
      <c r="G43" s="143"/>
      <c r="H43" s="740"/>
      <c r="I43" s="47">
        <f>I8</f>
        <v>25</v>
      </c>
      <c r="J43" s="70" t="s">
        <v>10</v>
      </c>
      <c r="K43" s="479"/>
      <c r="L43" s="775">
        <f t="shared" si="0"/>
        <v>1.4722222222222301</v>
      </c>
      <c r="M43" s="489"/>
      <c r="N43" s="70" t="s">
        <v>59</v>
      </c>
      <c r="O43" s="47" t="str">
        <f>C13</f>
        <v>2</v>
      </c>
      <c r="P43" s="740"/>
      <c r="Q43" s="146"/>
      <c r="R43" s="144" t="s">
        <v>13</v>
      </c>
      <c r="S43" s="146"/>
      <c r="T43" s="740"/>
      <c r="U43" s="47">
        <f>C15</f>
        <v>19</v>
      </c>
      <c r="V43" s="70" t="s">
        <v>83</v>
      </c>
      <c r="W43" s="479"/>
    </row>
    <row r="44" spans="1:23" ht="24.95" customHeight="1">
      <c r="A44" s="478"/>
      <c r="B44" s="70" t="s">
        <v>104</v>
      </c>
      <c r="C44" s="47">
        <f>O12</f>
        <v>22</v>
      </c>
      <c r="D44" s="740"/>
      <c r="E44" s="146"/>
      <c r="F44" s="144" t="s">
        <v>13</v>
      </c>
      <c r="G44" s="146"/>
      <c r="H44" s="740"/>
      <c r="I44" s="47">
        <f>O14</f>
        <v>26</v>
      </c>
      <c r="J44" s="70" t="s">
        <v>106</v>
      </c>
      <c r="K44" s="479"/>
      <c r="L44" s="775">
        <f t="shared" si="0"/>
        <v>1.48611111111112</v>
      </c>
      <c r="M44" s="489"/>
      <c r="N44" s="70" t="s">
        <v>105</v>
      </c>
      <c r="O44" s="47">
        <f>O13</f>
        <v>23</v>
      </c>
      <c r="P44" s="740"/>
      <c r="Q44" s="146"/>
      <c r="R44" s="144" t="s">
        <v>13</v>
      </c>
      <c r="S44" s="146"/>
      <c r="T44" s="740"/>
      <c r="U44" s="47">
        <f>O15</f>
        <v>24</v>
      </c>
      <c r="V44" s="70" t="s">
        <v>107</v>
      </c>
      <c r="W44" s="479"/>
    </row>
    <row r="45" spans="1:23" ht="24.95" customHeight="1">
      <c r="A45" s="478"/>
      <c r="B45" s="70" t="s">
        <v>116</v>
      </c>
      <c r="C45" s="47" t="str">
        <f>C9</f>
        <v>1</v>
      </c>
      <c r="D45" s="740"/>
      <c r="E45" s="143"/>
      <c r="F45" s="144" t="s">
        <v>13</v>
      </c>
      <c r="G45" s="143"/>
      <c r="H45" s="740"/>
      <c r="I45" s="47">
        <f>C8</f>
        <v>18</v>
      </c>
      <c r="J45" s="70" t="s">
        <v>6</v>
      </c>
      <c r="K45" s="479"/>
      <c r="L45" s="775">
        <f t="shared" si="0"/>
        <v>1.50000000000001</v>
      </c>
      <c r="M45" s="489"/>
      <c r="N45" s="70" t="s">
        <v>122</v>
      </c>
      <c r="O45" s="47">
        <f>O9</f>
        <v>0</v>
      </c>
      <c r="P45" s="740"/>
      <c r="Q45" s="146"/>
      <c r="R45" s="144" t="s">
        <v>13</v>
      </c>
      <c r="S45" s="146"/>
      <c r="T45" s="740"/>
      <c r="U45" s="47">
        <f>O8</f>
        <v>30</v>
      </c>
      <c r="V45" s="130" t="s">
        <v>40</v>
      </c>
      <c r="W45" s="479"/>
    </row>
    <row r="46" spans="1:23">
      <c r="A46" s="480"/>
      <c r="B46" s="481"/>
      <c r="C46" s="481"/>
      <c r="D46" s="481"/>
      <c r="E46" s="481"/>
      <c r="F46" s="481"/>
      <c r="G46" s="481"/>
      <c r="H46" s="481"/>
      <c r="I46" s="607"/>
      <c r="J46" s="481"/>
      <c r="K46" s="482"/>
      <c r="L46" s="24"/>
      <c r="M46" s="490"/>
      <c r="N46" s="491"/>
      <c r="O46" s="685"/>
      <c r="P46" s="493"/>
      <c r="Q46" s="494"/>
      <c r="R46" s="495"/>
      <c r="S46" s="494"/>
      <c r="T46" s="493"/>
      <c r="U46" s="685"/>
      <c r="V46" s="491"/>
      <c r="W46" s="482"/>
    </row>
    <row r="47" spans="1:23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24"/>
      <c r="M47" s="113"/>
      <c r="N47" s="37"/>
      <c r="O47" s="76"/>
      <c r="P47" s="11"/>
      <c r="Q47" s="155"/>
      <c r="R47" s="154"/>
      <c r="S47" s="155"/>
      <c r="T47" s="11"/>
      <c r="U47" s="76"/>
      <c r="V47" s="37"/>
      <c r="W47" s="93"/>
    </row>
    <row r="48" spans="1:23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24"/>
      <c r="M48" s="113"/>
      <c r="N48" s="37"/>
      <c r="O48" s="76"/>
      <c r="P48" s="11"/>
      <c r="Q48" s="155"/>
      <c r="R48" s="154"/>
      <c r="S48" s="155"/>
      <c r="T48" s="11"/>
      <c r="U48" s="76"/>
      <c r="V48" s="37"/>
      <c r="W48" s="93"/>
    </row>
    <row r="49" spans="1:23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24"/>
      <c r="M49" s="113"/>
      <c r="N49" s="37"/>
      <c r="O49" s="76"/>
      <c r="P49" s="11"/>
      <c r="Q49" s="155"/>
      <c r="R49" s="154"/>
      <c r="S49" s="155"/>
      <c r="T49" s="11"/>
      <c r="U49" s="76"/>
      <c r="V49" s="37"/>
      <c r="W49" s="93"/>
    </row>
    <row r="50" spans="1:23">
      <c r="B50" s="37"/>
      <c r="C50" s="76"/>
      <c r="D50" s="11"/>
      <c r="E50" s="153"/>
      <c r="F50" s="154"/>
      <c r="G50" s="153"/>
      <c r="H50" s="11"/>
      <c r="I50" s="76"/>
      <c r="J50" s="37"/>
      <c r="L50" s="24"/>
      <c r="M50" s="24"/>
      <c r="N50" s="37"/>
      <c r="O50" s="76"/>
      <c r="P50" s="11"/>
      <c r="Q50" s="155"/>
      <c r="R50" s="154"/>
      <c r="S50" s="155"/>
      <c r="T50" s="11"/>
      <c r="U50" s="76"/>
      <c r="V50" s="37"/>
    </row>
    <row r="51" spans="1:23">
      <c r="A51" s="475"/>
      <c r="B51" s="502"/>
      <c r="C51" s="476"/>
      <c r="D51" s="502"/>
      <c r="E51" s="502"/>
      <c r="F51" s="502"/>
      <c r="G51" s="502"/>
      <c r="H51" s="502"/>
      <c r="I51" s="476"/>
      <c r="J51" s="502"/>
      <c r="K51" s="476"/>
      <c r="L51" s="503"/>
      <c r="M51" s="503"/>
      <c r="N51" s="484"/>
      <c r="O51" s="476"/>
      <c r="P51" s="502"/>
      <c r="Q51" s="502"/>
      <c r="R51" s="502"/>
      <c r="S51" s="502"/>
      <c r="T51" s="502"/>
      <c r="U51" s="476"/>
      <c r="V51" s="476"/>
      <c r="W51" s="477"/>
    </row>
    <row r="52" spans="1:23" ht="15.75">
      <c r="A52" s="478"/>
      <c r="B52" s="68"/>
      <c r="C52" s="157" t="str">
        <f>C4</f>
        <v>POULE 1</v>
      </c>
      <c r="D52" s="70" t="s">
        <v>0</v>
      </c>
      <c r="E52" s="70" t="s">
        <v>1</v>
      </c>
      <c r="F52" s="118"/>
      <c r="G52" s="118"/>
      <c r="H52" s="68"/>
      <c r="I52" s="157" t="str">
        <f>I4</f>
        <v>POULE 2</v>
      </c>
      <c r="J52" s="70" t="s">
        <v>0</v>
      </c>
      <c r="K52" s="158" t="s">
        <v>1</v>
      </c>
      <c r="L52" s="76"/>
      <c r="M52" s="76"/>
      <c r="N52" s="135"/>
      <c r="O52" s="157" t="str">
        <f>O4</f>
        <v>POULE 3</v>
      </c>
      <c r="P52" s="70" t="s">
        <v>0</v>
      </c>
      <c r="Q52" s="70" t="s">
        <v>1</v>
      </c>
      <c r="R52" s="118"/>
      <c r="S52" s="118"/>
      <c r="T52" s="352"/>
      <c r="U52" s="429" t="s">
        <v>41</v>
      </c>
      <c r="V52" s="93"/>
      <c r="W52" s="479"/>
    </row>
    <row r="53" spans="1:23">
      <c r="A53" s="478"/>
      <c r="B53" s="130">
        <v>1</v>
      </c>
      <c r="C53" s="35"/>
      <c r="D53" s="424"/>
      <c r="E53" s="457"/>
      <c r="F53" s="118"/>
      <c r="G53" s="118"/>
      <c r="H53" s="130">
        <v>1</v>
      </c>
      <c r="I53" s="35"/>
      <c r="J53" s="424"/>
      <c r="K53" s="457"/>
      <c r="L53" s="76"/>
      <c r="M53" s="76"/>
      <c r="N53" s="70">
        <v>1</v>
      </c>
      <c r="O53" s="35"/>
      <c r="P53" s="424"/>
      <c r="Q53" s="457"/>
      <c r="R53" s="118"/>
      <c r="S53" s="118"/>
      <c r="T53" s="261"/>
      <c r="U53" s="431" t="s">
        <v>42</v>
      </c>
      <c r="V53" s="93"/>
      <c r="W53" s="479"/>
    </row>
    <row r="54" spans="1:23">
      <c r="A54" s="478"/>
      <c r="B54" s="130">
        <v>2</v>
      </c>
      <c r="C54" s="35"/>
      <c r="D54" s="424"/>
      <c r="E54" s="457"/>
      <c r="F54" s="118"/>
      <c r="G54" s="118"/>
      <c r="H54" s="130">
        <v>2</v>
      </c>
      <c r="I54" s="35"/>
      <c r="J54" s="424"/>
      <c r="K54" s="457"/>
      <c r="L54" s="76"/>
      <c r="M54" s="76"/>
      <c r="N54" s="70">
        <v>2</v>
      </c>
      <c r="O54" s="35"/>
      <c r="P54" s="424"/>
      <c r="Q54" s="457"/>
      <c r="R54" s="118"/>
      <c r="S54" s="118"/>
      <c r="T54" s="130" t="s">
        <v>20</v>
      </c>
      <c r="U54" s="35" t="s">
        <v>20</v>
      </c>
      <c r="V54" s="93"/>
      <c r="W54" s="479"/>
    </row>
    <row r="55" spans="1:23">
      <c r="A55" s="478"/>
      <c r="B55" s="130">
        <v>3</v>
      </c>
      <c r="C55" s="35"/>
      <c r="D55" s="424"/>
      <c r="E55" s="457"/>
      <c r="F55" s="118"/>
      <c r="G55" s="118"/>
      <c r="H55" s="130">
        <v>3</v>
      </c>
      <c r="I55" s="35"/>
      <c r="J55" s="424"/>
      <c r="K55" s="457"/>
      <c r="L55" s="76"/>
      <c r="M55" s="76"/>
      <c r="N55" s="70">
        <v>3</v>
      </c>
      <c r="O55" s="35"/>
      <c r="P55" s="424"/>
      <c r="Q55" s="457"/>
      <c r="R55" s="118"/>
      <c r="S55" s="118"/>
      <c r="T55" s="130" t="s">
        <v>21</v>
      </c>
      <c r="U55" s="35" t="s">
        <v>21</v>
      </c>
      <c r="V55" s="93"/>
      <c r="W55" s="479"/>
    </row>
    <row r="56" spans="1:23">
      <c r="A56" s="478"/>
      <c r="B56" s="130">
        <v>4</v>
      </c>
      <c r="C56" s="35"/>
      <c r="D56" s="424"/>
      <c r="E56" s="457"/>
      <c r="F56" s="118"/>
      <c r="G56" s="118"/>
      <c r="H56" s="130">
        <v>4</v>
      </c>
      <c r="I56" s="35"/>
      <c r="J56" s="424"/>
      <c r="K56" s="457"/>
      <c r="L56" s="76"/>
      <c r="M56" s="76"/>
      <c r="N56" s="70">
        <v>4</v>
      </c>
      <c r="O56" s="35"/>
      <c r="P56" s="424"/>
      <c r="Q56" s="457"/>
      <c r="R56" s="118"/>
      <c r="S56" s="118"/>
      <c r="T56" s="130" t="s">
        <v>22</v>
      </c>
      <c r="U56" s="35" t="s">
        <v>22</v>
      </c>
      <c r="V56" s="93"/>
      <c r="W56" s="479"/>
    </row>
    <row r="57" spans="1:23">
      <c r="A57" s="478"/>
      <c r="B57" s="130">
        <v>5</v>
      </c>
      <c r="C57" s="35"/>
      <c r="D57" s="424"/>
      <c r="E57" s="457"/>
      <c r="F57" s="118"/>
      <c r="G57" s="118"/>
      <c r="H57" s="118"/>
      <c r="I57" s="93"/>
      <c r="J57" s="118"/>
      <c r="K57" s="166"/>
      <c r="L57" s="76"/>
      <c r="M57" s="76"/>
      <c r="N57" s="70">
        <v>5</v>
      </c>
      <c r="O57" s="35"/>
      <c r="P57" s="39"/>
      <c r="Q57" s="204"/>
      <c r="R57" s="118"/>
      <c r="S57" s="118"/>
      <c r="T57" s="130" t="s">
        <v>23</v>
      </c>
      <c r="U57" s="35" t="s">
        <v>23</v>
      </c>
      <c r="V57" s="93"/>
      <c r="W57" s="479"/>
    </row>
    <row r="58" spans="1:23">
      <c r="A58" s="478"/>
      <c r="B58" s="118"/>
      <c r="C58" s="93"/>
      <c r="D58" s="118"/>
      <c r="E58" s="165"/>
      <c r="F58" s="118"/>
      <c r="G58" s="118"/>
      <c r="H58" s="118"/>
      <c r="I58" s="93"/>
      <c r="J58" s="118"/>
      <c r="K58" s="440"/>
      <c r="L58" s="113"/>
      <c r="M58" s="113"/>
      <c r="N58" s="37"/>
      <c r="O58" s="93"/>
      <c r="P58" s="118"/>
      <c r="Q58" s="165"/>
      <c r="R58" s="118"/>
      <c r="S58" s="118"/>
      <c r="T58" s="130" t="s">
        <v>24</v>
      </c>
      <c r="U58" s="35" t="s">
        <v>24</v>
      </c>
      <c r="V58" s="93"/>
      <c r="W58" s="479"/>
    </row>
    <row r="59" spans="1:23" ht="15.75">
      <c r="A59" s="478"/>
      <c r="B59" s="68"/>
      <c r="C59" s="157" t="str">
        <f>C11</f>
        <v>POULE 4</v>
      </c>
      <c r="D59" s="70" t="s">
        <v>0</v>
      </c>
      <c r="E59" s="365" t="s">
        <v>1</v>
      </c>
      <c r="F59" s="118"/>
      <c r="G59" s="118"/>
      <c r="H59" s="68"/>
      <c r="I59" s="157" t="str">
        <f>I11</f>
        <v>POULE 5</v>
      </c>
      <c r="J59" s="70" t="s">
        <v>0</v>
      </c>
      <c r="K59" s="439" t="s">
        <v>1</v>
      </c>
      <c r="L59" s="76"/>
      <c r="M59" s="76"/>
      <c r="N59" s="135"/>
      <c r="O59" s="157" t="str">
        <f>O11</f>
        <v>POULE 6</v>
      </c>
      <c r="P59" s="70" t="s">
        <v>0</v>
      </c>
      <c r="Q59" s="365" t="s">
        <v>1</v>
      </c>
      <c r="R59" s="118"/>
      <c r="S59" s="118"/>
      <c r="T59" s="130" t="s">
        <v>25</v>
      </c>
      <c r="U59" s="35" t="s">
        <v>25</v>
      </c>
      <c r="V59" s="93"/>
      <c r="W59" s="479"/>
    </row>
    <row r="60" spans="1:23">
      <c r="A60" s="478"/>
      <c r="B60" s="130">
        <v>1</v>
      </c>
      <c r="C60" s="35"/>
      <c r="D60" s="424"/>
      <c r="E60" s="457"/>
      <c r="F60" s="118"/>
      <c r="G60" s="118"/>
      <c r="H60" s="130">
        <v>1</v>
      </c>
      <c r="I60" s="35"/>
      <c r="J60" s="424"/>
      <c r="K60" s="457"/>
      <c r="L60" s="76"/>
      <c r="M60" s="76"/>
      <c r="N60" s="70">
        <v>1</v>
      </c>
      <c r="O60" s="35"/>
      <c r="P60" s="424"/>
      <c r="Q60" s="457"/>
      <c r="R60" s="118"/>
      <c r="S60" s="118"/>
      <c r="T60" s="130" t="s">
        <v>26</v>
      </c>
      <c r="U60" s="35" t="s">
        <v>26</v>
      </c>
      <c r="V60" s="93"/>
      <c r="W60" s="479"/>
    </row>
    <row r="61" spans="1:23">
      <c r="A61" s="478"/>
      <c r="B61" s="130">
        <v>2</v>
      </c>
      <c r="C61" s="35"/>
      <c r="D61" s="424"/>
      <c r="E61" s="457"/>
      <c r="F61" s="118"/>
      <c r="G61" s="118"/>
      <c r="H61" s="130">
        <v>2</v>
      </c>
      <c r="I61" s="35"/>
      <c r="J61" s="424"/>
      <c r="K61" s="457"/>
      <c r="L61" s="76"/>
      <c r="M61" s="76"/>
      <c r="N61" s="70">
        <v>2</v>
      </c>
      <c r="O61" s="35"/>
      <c r="P61" s="424"/>
      <c r="Q61" s="457"/>
      <c r="R61" s="118"/>
      <c r="S61" s="118"/>
      <c r="T61" s="130" t="s">
        <v>27</v>
      </c>
      <c r="U61" s="35" t="s">
        <v>27</v>
      </c>
      <c r="V61" s="93"/>
      <c r="W61" s="479"/>
    </row>
    <row r="62" spans="1:23">
      <c r="A62" s="478"/>
      <c r="B62" s="130">
        <v>3</v>
      </c>
      <c r="C62" s="35"/>
      <c r="D62" s="424"/>
      <c r="E62" s="457"/>
      <c r="F62" s="118"/>
      <c r="G62" s="118"/>
      <c r="H62" s="130">
        <v>3</v>
      </c>
      <c r="I62" s="35"/>
      <c r="J62" s="424"/>
      <c r="K62" s="457"/>
      <c r="L62" s="76"/>
      <c r="M62" s="76"/>
      <c r="N62" s="70">
        <v>3</v>
      </c>
      <c r="O62" s="35"/>
      <c r="P62" s="424"/>
      <c r="Q62" s="457"/>
      <c r="R62" s="118"/>
      <c r="S62" s="118"/>
      <c r="T62" s="93"/>
      <c r="U62" s="93"/>
      <c r="V62" s="93"/>
      <c r="W62" s="479"/>
    </row>
    <row r="63" spans="1:23">
      <c r="A63" s="478"/>
      <c r="B63" s="130">
        <v>4</v>
      </c>
      <c r="C63" s="35"/>
      <c r="D63" s="424"/>
      <c r="E63" s="457"/>
      <c r="F63" s="118"/>
      <c r="G63" s="118"/>
      <c r="H63" s="130">
        <v>4</v>
      </c>
      <c r="I63" s="35"/>
      <c r="J63" s="424"/>
      <c r="K63" s="457"/>
      <c r="L63" s="76"/>
      <c r="M63" s="76"/>
      <c r="N63" s="70">
        <v>4</v>
      </c>
      <c r="O63" s="35"/>
      <c r="P63" s="424"/>
      <c r="Q63" s="457"/>
      <c r="R63" s="118"/>
      <c r="S63" s="118"/>
      <c r="T63" s="118"/>
      <c r="U63" s="93"/>
      <c r="V63" s="93"/>
      <c r="W63" s="479"/>
    </row>
    <row r="64" spans="1:23">
      <c r="A64" s="480"/>
      <c r="B64" s="504"/>
      <c r="C64" s="481"/>
      <c r="D64" s="504"/>
      <c r="E64" s="505"/>
      <c r="F64" s="504"/>
      <c r="G64" s="504"/>
      <c r="H64" s="504"/>
      <c r="I64" s="481"/>
      <c r="J64" s="504"/>
      <c r="K64" s="506"/>
      <c r="L64" s="492"/>
      <c r="M64" s="492"/>
      <c r="N64" s="491"/>
      <c r="O64" s="481"/>
      <c r="P64" s="504"/>
      <c r="Q64" s="505"/>
      <c r="R64" s="504"/>
      <c r="S64" s="504"/>
      <c r="T64" s="504"/>
      <c r="U64" s="481"/>
      <c r="V64" s="481"/>
      <c r="W64" s="482"/>
    </row>
    <row r="65" spans="1:37">
      <c r="A65" s="10"/>
      <c r="B65" s="118"/>
      <c r="C65" s="93"/>
      <c r="D65" s="118"/>
      <c r="E65" s="118"/>
      <c r="F65" s="118"/>
      <c r="G65" s="118"/>
      <c r="H65" s="118"/>
      <c r="I65" s="93"/>
      <c r="J65" s="118"/>
      <c r="K65" s="93"/>
      <c r="L65" s="94"/>
      <c r="M65" s="94"/>
      <c r="N65" s="37"/>
      <c r="O65" s="93"/>
      <c r="P65" s="118"/>
      <c r="Q65" s="118"/>
      <c r="R65" s="118"/>
      <c r="S65" s="118"/>
      <c r="T65" s="118"/>
      <c r="U65" s="93"/>
      <c r="V65" s="93"/>
      <c r="W65" s="93"/>
      <c r="X65" s="4"/>
    </row>
    <row r="66" spans="1:37">
      <c r="A66" s="10"/>
      <c r="B66" s="118"/>
      <c r="C66" s="93"/>
      <c r="D66" s="118"/>
      <c r="E66" s="93"/>
      <c r="F66" s="118"/>
      <c r="G66" s="118"/>
      <c r="H66" s="118"/>
      <c r="I66" s="93"/>
      <c r="J66" s="118"/>
      <c r="K66" s="118"/>
      <c r="L66" s="270" t="s">
        <v>43</v>
      </c>
      <c r="M66" s="113"/>
      <c r="N66" s="37"/>
      <c r="O66" s="76"/>
      <c r="P66" s="93"/>
      <c r="Q66" s="93"/>
      <c r="R66" s="118"/>
      <c r="S66" s="118"/>
      <c r="T66" s="118"/>
      <c r="U66" s="93"/>
      <c r="V66" s="93"/>
      <c r="W66" s="93"/>
      <c r="X66" s="9"/>
    </row>
    <row r="67" spans="1:37">
      <c r="A67" s="10"/>
      <c r="B67" s="68"/>
      <c r="C67" s="27" t="s">
        <v>15</v>
      </c>
      <c r="D67" s="130" t="s">
        <v>0</v>
      </c>
      <c r="E67" s="130" t="s">
        <v>1</v>
      </c>
      <c r="F67" s="156"/>
      <c r="G67" s="156"/>
      <c r="H67" s="135" t="s">
        <v>16</v>
      </c>
      <c r="I67" s="27" t="s">
        <v>17</v>
      </c>
      <c r="J67" s="130" t="s">
        <v>0</v>
      </c>
      <c r="K67" s="130" t="s">
        <v>1</v>
      </c>
      <c r="L67" s="24"/>
      <c r="M67" s="24"/>
      <c r="N67" s="135"/>
      <c r="O67" s="27" t="s">
        <v>57</v>
      </c>
      <c r="P67" s="130" t="s">
        <v>0</v>
      </c>
      <c r="Q67" s="130" t="s">
        <v>1</v>
      </c>
      <c r="S67" s="156"/>
      <c r="T67" s="135"/>
      <c r="U67" s="27" t="s">
        <v>82</v>
      </c>
      <c r="V67" s="130" t="s">
        <v>0</v>
      </c>
      <c r="W67" s="130" t="s">
        <v>1</v>
      </c>
      <c r="X67" s="9"/>
    </row>
    <row r="68" spans="1:37" ht="24.95" customHeight="1">
      <c r="A68" s="10"/>
      <c r="B68" s="70" t="s">
        <v>3</v>
      </c>
      <c r="C68" s="35" t="s">
        <v>3</v>
      </c>
      <c r="D68" s="174">
        <f>CL($D$81,$H$81)+CL($D$88,$H$88)+CL($D$93,$H$93)</f>
        <v>0</v>
      </c>
      <c r="E68" s="175">
        <f>$D$81-$H$81+$D$88-$H$88+$D$93-$H$93</f>
        <v>0</v>
      </c>
      <c r="F68" s="156"/>
      <c r="G68" s="156"/>
      <c r="H68" s="70" t="s">
        <v>7</v>
      </c>
      <c r="I68" s="35" t="s">
        <v>7</v>
      </c>
      <c r="J68" s="174">
        <f>CL($P$81,$T$81)+CL($P$93,$T$93)+CL($P$88,$T$88)</f>
        <v>0</v>
      </c>
      <c r="K68" s="175">
        <f>$P$81-$T$81+$P$88-$T$88+$P$93-$T$93</f>
        <v>0</v>
      </c>
      <c r="L68" s="24"/>
      <c r="M68" s="24"/>
      <c r="N68" s="70" t="s">
        <v>18</v>
      </c>
      <c r="O68" s="35" t="s">
        <v>18</v>
      </c>
      <c r="P68" s="174">
        <f>CL($P$101,$T$101)+CL($P$110,$T$110)+CL($P$107,$T$107)+CL($T$103,$P$103)</f>
        <v>0</v>
      </c>
      <c r="Q68" s="175">
        <f>$P$101-$T$101+$P$110-$T$110+$P$107-$T$107+$T$103-$P$103</f>
        <v>0</v>
      </c>
      <c r="S68" s="156"/>
      <c r="T68" s="70" t="s">
        <v>58</v>
      </c>
      <c r="U68" s="441" t="s">
        <v>117</v>
      </c>
      <c r="V68" s="174">
        <f>CL($D$101,$H$101)+CL($D$110,$H$110)+CL($D$107,$H$107)+CL($H$103,$D$103)</f>
        <v>0</v>
      </c>
      <c r="W68" s="175">
        <f>$D$101-$H$101+$D$110-$H$110+$D$107-$H$107+$H$103-$D$103</f>
        <v>0</v>
      </c>
      <c r="X68" s="9"/>
      <c r="Z68" s="35" t="s">
        <v>3</v>
      </c>
      <c r="AA68" s="655">
        <v>0</v>
      </c>
      <c r="AB68" s="656">
        <v>0</v>
      </c>
      <c r="AC68" s="35" t="s">
        <v>7</v>
      </c>
      <c r="AD68" s="655">
        <v>0</v>
      </c>
      <c r="AE68" s="656">
        <v>0</v>
      </c>
      <c r="AF68" s="35" t="s">
        <v>18</v>
      </c>
      <c r="AG68" s="655">
        <v>0</v>
      </c>
      <c r="AH68" s="656">
        <v>0</v>
      </c>
      <c r="AI68" s="441" t="s">
        <v>117</v>
      </c>
      <c r="AJ68" s="655">
        <v>0</v>
      </c>
      <c r="AK68" s="656">
        <v>0</v>
      </c>
    </row>
    <row r="69" spans="1:37" ht="24.95" customHeight="1">
      <c r="A69" s="10"/>
      <c r="B69" s="70" t="s">
        <v>4</v>
      </c>
      <c r="C69" s="35" t="s">
        <v>4</v>
      </c>
      <c r="D69" s="174">
        <f>CL($H$81,$D$81)+CL($D$89,$H$89)+CL($D$94,$H$94)</f>
        <v>0</v>
      </c>
      <c r="E69" s="175">
        <f>$H$81-$D$81+$D$89-$H$89+$D$94-$H$94</f>
        <v>0</v>
      </c>
      <c r="F69" s="156"/>
      <c r="G69" s="156"/>
      <c r="H69" s="70" t="s">
        <v>8</v>
      </c>
      <c r="I69" s="35" t="s">
        <v>8</v>
      </c>
      <c r="J69" s="174">
        <f>CL($T$81,$P$81)+CL($P$89,$T$89)+CL($P$94,$T$94)</f>
        <v>0</v>
      </c>
      <c r="K69" s="175">
        <f>$T$81-$P$81+$P$89-$T$89+$P$94-$T$94</f>
        <v>0</v>
      </c>
      <c r="L69" s="24"/>
      <c r="M69" s="24"/>
      <c r="N69" s="70" t="s">
        <v>19</v>
      </c>
      <c r="O69" s="35" t="s">
        <v>19</v>
      </c>
      <c r="P69" s="174">
        <f>CL($T$101,$P$101)+CL($P$105,$T$105)+CL($P$108,$T$108)+CL($T$111,$P$111)</f>
        <v>0</v>
      </c>
      <c r="Q69" s="175">
        <f>$T$101-$P$101+$P$105-$T$105+$P$108-$T$108+$T$111-$P$111</f>
        <v>0</v>
      </c>
      <c r="S69" s="156"/>
      <c r="T69" s="70" t="s">
        <v>59</v>
      </c>
      <c r="U69" s="441" t="s">
        <v>118</v>
      </c>
      <c r="V69" s="174">
        <f>CL($H$101,$D$101)+CL($D$105,$H$105)+CL($D$108,$H$108)+CL($H$111,$D$111)</f>
        <v>0</v>
      </c>
      <c r="W69" s="175">
        <f>$H$101-$D$101+$D$105-$H$105+$D$108-$H$108+$H$111-$D$111</f>
        <v>0</v>
      </c>
      <c r="X69" s="9"/>
      <c r="Z69" s="35" t="s">
        <v>4</v>
      </c>
      <c r="AA69" s="655">
        <v>0</v>
      </c>
      <c r="AB69" s="656">
        <v>0</v>
      </c>
      <c r="AC69" s="35" t="s">
        <v>8</v>
      </c>
      <c r="AD69" s="655">
        <v>0</v>
      </c>
      <c r="AE69" s="656">
        <v>0</v>
      </c>
      <c r="AF69" s="35" t="s">
        <v>19</v>
      </c>
      <c r="AG69" s="655">
        <v>0</v>
      </c>
      <c r="AH69" s="656">
        <v>0</v>
      </c>
      <c r="AI69" s="441" t="s">
        <v>118</v>
      </c>
      <c r="AJ69" s="655">
        <v>0</v>
      </c>
      <c r="AK69" s="656">
        <v>0</v>
      </c>
    </row>
    <row r="70" spans="1:37" ht="24.95" customHeight="1">
      <c r="A70" s="10"/>
      <c r="B70" s="70" t="s">
        <v>5</v>
      </c>
      <c r="C70" s="35" t="s">
        <v>5</v>
      </c>
      <c r="D70" s="174">
        <f>CL($D$104,$H$104)+CL($H$94,$D$94)+CL($H$88,$D$88)</f>
        <v>0</v>
      </c>
      <c r="E70" s="175">
        <f>$D$104-$H$104+$H$88-$D$88+$H$94-$D$94</f>
        <v>0</v>
      </c>
      <c r="F70" s="156"/>
      <c r="G70" s="156"/>
      <c r="H70" s="70" t="s">
        <v>9</v>
      </c>
      <c r="I70" s="35" t="s">
        <v>9</v>
      </c>
      <c r="J70" s="174">
        <f>CL($P$104,$T$104)+CL($T$88,$P$88)+CL($T$94,$P$94)</f>
        <v>0</v>
      </c>
      <c r="K70" s="175">
        <f>$P$104-$T$104+$T$88-$P$88+$T$94-$P$94</f>
        <v>0</v>
      </c>
      <c r="L70" s="24"/>
      <c r="M70" s="24"/>
      <c r="N70" s="70" t="s">
        <v>39</v>
      </c>
      <c r="O70" s="35" t="s">
        <v>39</v>
      </c>
      <c r="P70" s="174">
        <f>CL($P$102,$T$102)+CL($T$110,$P$110)+CL($T$108,$P$108)+CL($T$106,$P$106 )</f>
        <v>0</v>
      </c>
      <c r="Q70" s="175">
        <f>$P$102-$T$102+$T$110-$P$110+$T$108-$P$108+$T$106-$P$106</f>
        <v>0</v>
      </c>
      <c r="S70" s="156"/>
      <c r="T70" s="70" t="s">
        <v>70</v>
      </c>
      <c r="U70" s="441" t="s">
        <v>119</v>
      </c>
      <c r="V70" s="174">
        <f>CL($D$102,$H$102)+CL($H$110,$D$110)+CL($H$108,$D$108)+CL($H$106,$D$106)</f>
        <v>0</v>
      </c>
      <c r="W70" s="175">
        <f>$D$102-$H$102+$H$110-$D$110+$H$108-$D$108+$H$106-$D$106</f>
        <v>0</v>
      </c>
      <c r="X70" s="9"/>
      <c r="Z70" s="35" t="s">
        <v>5</v>
      </c>
      <c r="AA70" s="655">
        <v>0</v>
      </c>
      <c r="AB70" s="656">
        <v>0</v>
      </c>
      <c r="AC70" s="35" t="s">
        <v>9</v>
      </c>
      <c r="AD70" s="655">
        <v>0</v>
      </c>
      <c r="AE70" s="656">
        <v>0</v>
      </c>
      <c r="AF70" s="35" t="s">
        <v>39</v>
      </c>
      <c r="AG70" s="655">
        <v>0</v>
      </c>
      <c r="AH70" s="656">
        <v>0</v>
      </c>
      <c r="AI70" s="441" t="s">
        <v>119</v>
      </c>
      <c r="AJ70" s="655">
        <v>0</v>
      </c>
      <c r="AK70" s="656">
        <v>0</v>
      </c>
    </row>
    <row r="71" spans="1:37" ht="24.95" customHeight="1">
      <c r="A71" s="10"/>
      <c r="B71" s="70" t="s">
        <v>6</v>
      </c>
      <c r="C71" s="35" t="s">
        <v>6</v>
      </c>
      <c r="D71" s="174">
        <f>CL($H$104,$D$104)+CL($H$89,$D$89)+CL($H$93,$D$93)</f>
        <v>0</v>
      </c>
      <c r="E71" s="175">
        <f>$H$104-$D$104+$H$89-$D$89+$H$93-$D$93</f>
        <v>0</v>
      </c>
      <c r="H71" s="70" t="s">
        <v>10</v>
      </c>
      <c r="I71" s="35" t="s">
        <v>10</v>
      </c>
      <c r="J71" s="174">
        <f>CL($T$104,$P$104)+CL($T$93,$P$93)+CL($T$89,$P$89)</f>
        <v>0</v>
      </c>
      <c r="K71" s="175">
        <f>$T$104-$P$104+$T$89-$P$89+$T$93-$P$93</f>
        <v>0</v>
      </c>
      <c r="L71" s="24"/>
      <c r="M71" s="24"/>
      <c r="N71" s="70" t="s">
        <v>40</v>
      </c>
      <c r="O71" s="35" t="s">
        <v>40</v>
      </c>
      <c r="P71" s="174">
        <f>CL($T$102,$P$102)+CL($T$105,$P$105)+CL($T$108,$P$108)+CL($T$109,$P$109 )</f>
        <v>0</v>
      </c>
      <c r="Q71" s="175">
        <f>$T$102-$P$102+$T$105-$P$105+$T$107-$P$107+$T$109-$P$109</f>
        <v>0</v>
      </c>
      <c r="T71" s="70" t="s">
        <v>83</v>
      </c>
      <c r="U71" s="441" t="s">
        <v>120</v>
      </c>
      <c r="V71" s="174">
        <f>CL($H$102,$D$102)+CL($H$105,$D$105)+CL($H$107,$D$107)+CL($H$109,$D$109)</f>
        <v>0</v>
      </c>
      <c r="W71" s="175">
        <f>$H$105-$D$105+$H$102-$D$102+$H$107-$D$107+$H$109-$D$109</f>
        <v>0</v>
      </c>
      <c r="X71" s="9"/>
      <c r="Z71" s="35" t="s">
        <v>6</v>
      </c>
      <c r="AA71" s="655">
        <v>0</v>
      </c>
      <c r="AB71" s="656">
        <v>0</v>
      </c>
      <c r="AC71" s="35" t="s">
        <v>10</v>
      </c>
      <c r="AD71" s="655">
        <v>0</v>
      </c>
      <c r="AE71" s="656">
        <v>0</v>
      </c>
      <c r="AF71" s="35" t="s">
        <v>40</v>
      </c>
      <c r="AG71" s="655">
        <v>0</v>
      </c>
      <c r="AH71" s="656">
        <v>0</v>
      </c>
      <c r="AI71" s="441" t="s">
        <v>120</v>
      </c>
      <c r="AJ71" s="655">
        <v>0</v>
      </c>
      <c r="AK71" s="656">
        <v>0</v>
      </c>
    </row>
    <row r="72" spans="1:37" ht="24.95" customHeight="1">
      <c r="A72" s="10"/>
      <c r="B72" s="37"/>
      <c r="C72" s="76"/>
      <c r="D72" s="178"/>
      <c r="E72" s="179"/>
      <c r="F72" s="93"/>
      <c r="G72" s="93"/>
      <c r="H72" s="37"/>
      <c r="I72" s="76"/>
      <c r="J72" s="178"/>
      <c r="K72" s="179"/>
      <c r="L72" s="113"/>
      <c r="M72" s="113"/>
      <c r="N72" s="70" t="s">
        <v>88</v>
      </c>
      <c r="O72" s="47" t="s">
        <v>123</v>
      </c>
      <c r="P72" s="235">
        <f>CL($P$109,$T$109)+CL($P$111,$T$111 )+CL( $P$103,$T$103)+CL( $P$106,$T$106)</f>
        <v>0</v>
      </c>
      <c r="Q72" s="451">
        <f>$P$109-$T$109+$P$111-$T$111+$P$103-$T$103+$P$106-$T$106</f>
        <v>0</v>
      </c>
      <c r="R72" s="93"/>
      <c r="S72" s="93"/>
      <c r="T72" s="70" t="s">
        <v>87</v>
      </c>
      <c r="U72" s="441" t="s">
        <v>121</v>
      </c>
      <c r="V72" s="174">
        <f>CL($D$103,$H$103)+CL($D$109,$H$109)+CL($D$106,$H$106)+CL($D$111,$H$111)</f>
        <v>0</v>
      </c>
      <c r="W72" s="442">
        <f>$D$103-$H$103+$D$109-$H$109+$D$111-$H$111+$D$106-$H$106</f>
        <v>0</v>
      </c>
      <c r="X72" s="17"/>
      <c r="Z72" s="12"/>
      <c r="AA72" s="307"/>
      <c r="AB72" s="797"/>
      <c r="AC72" s="263"/>
      <c r="AD72" s="263"/>
      <c r="AE72" s="263"/>
      <c r="AF72" s="430" t="s">
        <v>123</v>
      </c>
      <c r="AG72" s="305">
        <f>CL($P$109,$T$109)+CL($P$111,$T$111 )+CL( $P$103,$T$103)+CL( $P$106,$T$106)</f>
        <v>0</v>
      </c>
      <c r="AH72" s="663">
        <f>$P$109-$T$109+$P$111-$T$111+$P$103-$T$103+$P$106-$T$106</f>
        <v>0</v>
      </c>
      <c r="AI72" s="441" t="s">
        <v>121</v>
      </c>
      <c r="AJ72" s="655">
        <v>0</v>
      </c>
      <c r="AK72" s="662">
        <v>0</v>
      </c>
    </row>
    <row r="73" spans="1:37" ht="24.95" customHeight="1">
      <c r="A73" s="120"/>
      <c r="B73" s="20"/>
      <c r="C73" s="148"/>
      <c r="D73" s="432"/>
      <c r="E73" s="433"/>
      <c r="F73" s="19"/>
      <c r="G73" s="19"/>
      <c r="H73" s="20"/>
      <c r="I73" s="148"/>
      <c r="J73" s="432"/>
      <c r="K73" s="433"/>
      <c r="L73" s="121"/>
      <c r="M73" s="121"/>
      <c r="N73" s="20"/>
      <c r="O73" s="148"/>
      <c r="P73" s="432"/>
      <c r="Q73" s="433"/>
      <c r="R73" s="19"/>
      <c r="S73" s="19"/>
      <c r="T73" s="443"/>
      <c r="U73" s="80"/>
      <c r="V73" s="444"/>
      <c r="W73" s="445"/>
      <c r="X73" s="22"/>
      <c r="Z73" s="12"/>
      <c r="AA73" s="798"/>
      <c r="AB73" s="799"/>
    </row>
    <row r="74" spans="1:37" ht="24.95" hidden="1" customHeight="1">
      <c r="A74" s="93"/>
      <c r="B74" s="37"/>
      <c r="C74" s="72"/>
      <c r="D74" s="307"/>
      <c r="E74" s="446"/>
      <c r="F74" s="95"/>
      <c r="G74" s="95"/>
      <c r="H74" s="39"/>
      <c r="J74" s="307"/>
      <c r="K74" s="446"/>
      <c r="L74" s="83"/>
      <c r="M74" s="83"/>
      <c r="N74" s="39"/>
      <c r="O74" s="72"/>
      <c r="P74" s="307"/>
      <c r="Q74" s="446"/>
      <c r="R74" s="95"/>
      <c r="S74" s="95"/>
      <c r="T74" s="39"/>
      <c r="V74" s="178"/>
      <c r="W74" s="179"/>
      <c r="X74" s="93"/>
      <c r="Z74" s="12"/>
      <c r="AA74" s="798"/>
      <c r="AB74" s="799"/>
    </row>
    <row r="75" spans="1:37" ht="24.95" customHeight="1">
      <c r="A75" s="123"/>
      <c r="B75" s="3"/>
      <c r="C75" s="3"/>
      <c r="D75" s="3"/>
      <c r="E75" s="3"/>
      <c r="F75" s="255" t="str">
        <f>ACCUEIL!$D$6</f>
        <v>san siro</v>
      </c>
      <c r="G75" s="3"/>
      <c r="H75" s="3"/>
      <c r="I75" s="3"/>
      <c r="J75" s="3"/>
      <c r="K75" s="4"/>
      <c r="L75" s="24"/>
      <c r="M75" s="344"/>
      <c r="N75" s="181"/>
      <c r="O75" s="3"/>
      <c r="P75" s="3"/>
      <c r="Q75" s="3"/>
      <c r="R75" s="255" t="str">
        <f>ACCUEIL!$D$7</f>
        <v>TERRAIN 2</v>
      </c>
      <c r="S75" s="3"/>
      <c r="T75" s="3"/>
      <c r="U75" s="3"/>
      <c r="V75" s="3"/>
      <c r="W75" s="4"/>
      <c r="Z75" s="12"/>
      <c r="AA75" s="798"/>
      <c r="AB75" s="799"/>
    </row>
    <row r="76" spans="1:37" ht="24.95" customHeight="1">
      <c r="A76" s="10"/>
      <c r="F76" s="40" t="s">
        <v>84</v>
      </c>
      <c r="K76" s="9"/>
      <c r="L76" s="206" t="s">
        <v>12</v>
      </c>
      <c r="M76" s="187"/>
      <c r="W76" s="9"/>
      <c r="Z76" s="12"/>
      <c r="AA76" s="798"/>
      <c r="AB76" s="799"/>
    </row>
    <row r="77" spans="1:37" ht="24.95" customHeight="1">
      <c r="A77" s="10"/>
      <c r="B77" s="130">
        <v>1</v>
      </c>
      <c r="C77" s="47" t="str">
        <f>U54</f>
        <v>1A</v>
      </c>
      <c r="D77" s="740"/>
      <c r="E77" s="185"/>
      <c r="F77" s="186" t="s">
        <v>13</v>
      </c>
      <c r="G77" s="185"/>
      <c r="H77" s="740"/>
      <c r="I77" s="47" t="str">
        <f>U55</f>
        <v>1B</v>
      </c>
      <c r="J77" s="115"/>
      <c r="K77" s="9"/>
      <c r="L77" s="755">
        <f>ACCUEIL!$B$9</f>
        <v>1.5833333333333299</v>
      </c>
      <c r="M77" s="187"/>
      <c r="N77" s="130">
        <v>2</v>
      </c>
      <c r="O77" s="47" t="str">
        <f>U56</f>
        <v>2A</v>
      </c>
      <c r="P77" s="740"/>
      <c r="Q77" s="185"/>
      <c r="R77" s="186" t="s">
        <v>13</v>
      </c>
      <c r="S77" s="185"/>
      <c r="T77" s="740"/>
      <c r="U77" s="47" t="str">
        <f>U57</f>
        <v>2B</v>
      </c>
      <c r="V77" s="115"/>
      <c r="W77" s="9"/>
      <c r="Z77" s="12"/>
      <c r="AA77" s="798"/>
      <c r="AB77" s="799"/>
    </row>
    <row r="78" spans="1:37" ht="19.5" hidden="1" customHeight="1">
      <c r="A78" s="10"/>
      <c r="B78" s="130"/>
      <c r="C78" s="796" t="s">
        <v>290</v>
      </c>
      <c r="D78" s="740"/>
      <c r="E78" s="185"/>
      <c r="F78" s="186"/>
      <c r="G78" s="185"/>
      <c r="H78" s="740"/>
      <c r="I78" s="796" t="s">
        <v>290</v>
      </c>
      <c r="J78" s="115"/>
      <c r="K78" s="9"/>
      <c r="L78" s="755"/>
      <c r="M78" s="187"/>
      <c r="N78" s="130"/>
      <c r="O78" s="796" t="s">
        <v>290</v>
      </c>
      <c r="P78" s="740"/>
      <c r="Q78" s="185"/>
      <c r="R78" s="186"/>
      <c r="S78" s="185"/>
      <c r="T78" s="740"/>
      <c r="U78" s="796" t="s">
        <v>290</v>
      </c>
      <c r="V78" s="115"/>
      <c r="W78" s="9"/>
      <c r="Z78" s="12"/>
      <c r="AA78" s="798"/>
      <c r="AB78" s="799"/>
    </row>
    <row r="79" spans="1:37" ht="24.95" customHeight="1">
      <c r="A79" s="10"/>
      <c r="B79" s="130">
        <v>3</v>
      </c>
      <c r="C79" s="47" t="s">
        <v>24</v>
      </c>
      <c r="D79" s="740"/>
      <c r="E79" s="185"/>
      <c r="F79" s="186" t="s">
        <v>13</v>
      </c>
      <c r="G79" s="185"/>
      <c r="H79" s="740"/>
      <c r="I79" s="47" t="s">
        <v>25</v>
      </c>
      <c r="J79" s="115"/>
      <c r="K79" s="9"/>
      <c r="L79" s="755">
        <f>L77+ACCUEIL!$B$10</f>
        <v>1.5972222222222201</v>
      </c>
      <c r="M79" s="187"/>
      <c r="N79" s="130">
        <v>4</v>
      </c>
      <c r="O79" s="47" t="str">
        <f>U60</f>
        <v>4A</v>
      </c>
      <c r="P79" s="740"/>
      <c r="Q79" s="185"/>
      <c r="R79" s="186" t="s">
        <v>13</v>
      </c>
      <c r="S79" s="185"/>
      <c r="T79" s="740"/>
      <c r="U79" s="47" t="str">
        <f>U61</f>
        <v>4B</v>
      </c>
      <c r="V79" s="115"/>
      <c r="W79" s="9"/>
      <c r="Z79" s="12"/>
      <c r="AA79" s="798"/>
      <c r="AB79" s="799"/>
    </row>
    <row r="80" spans="1:37" ht="19.5" hidden="1" customHeight="1">
      <c r="A80" s="10"/>
      <c r="B80" s="130"/>
      <c r="C80" s="796" t="s">
        <v>290</v>
      </c>
      <c r="D80" s="740"/>
      <c r="E80" s="185"/>
      <c r="F80" s="186"/>
      <c r="G80" s="185"/>
      <c r="H80" s="740"/>
      <c r="I80" s="796" t="s">
        <v>290</v>
      </c>
      <c r="J80" s="115"/>
      <c r="K80" s="9"/>
      <c r="L80" s="755"/>
      <c r="M80" s="187"/>
      <c r="N80" s="130"/>
      <c r="O80" s="796" t="s">
        <v>290</v>
      </c>
      <c r="P80" s="740"/>
      <c r="Q80" s="185"/>
      <c r="R80" s="186"/>
      <c r="S80" s="185"/>
      <c r="T80" s="740"/>
      <c r="U80" s="796" t="s">
        <v>290</v>
      </c>
      <c r="V80" s="115"/>
      <c r="W80" s="9"/>
      <c r="Z80" s="12"/>
      <c r="AA80" s="798"/>
      <c r="AB80" s="799"/>
    </row>
    <row r="81" spans="1:28" ht="24.95" customHeight="1">
      <c r="A81" s="10"/>
      <c r="B81" s="16" t="s">
        <v>3</v>
      </c>
      <c r="C81" s="47" t="str">
        <f>C68</f>
        <v>A</v>
      </c>
      <c r="D81" s="740"/>
      <c r="E81" s="185"/>
      <c r="F81" s="186" t="s">
        <v>13</v>
      </c>
      <c r="G81" s="185"/>
      <c r="H81" s="740"/>
      <c r="I81" s="47" t="str">
        <f>C69</f>
        <v>B</v>
      </c>
      <c r="J81" s="16" t="s">
        <v>4</v>
      </c>
      <c r="K81" s="9"/>
      <c r="L81" s="755">
        <f>L79+ACCUEIL!$B$10</f>
        <v>1.6111111111111101</v>
      </c>
      <c r="M81" s="184"/>
      <c r="N81" s="16" t="s">
        <v>7</v>
      </c>
      <c r="O81" s="47" t="str">
        <f>I68</f>
        <v>E</v>
      </c>
      <c r="P81" s="740"/>
      <c r="Q81" s="185"/>
      <c r="R81" s="186" t="s">
        <v>13</v>
      </c>
      <c r="S81" s="185"/>
      <c r="T81" s="740"/>
      <c r="U81" s="47" t="str">
        <f>I69</f>
        <v>F</v>
      </c>
      <c r="V81" s="16" t="s">
        <v>8</v>
      </c>
      <c r="W81" s="9"/>
      <c r="Z81" s="12"/>
      <c r="AA81" s="798"/>
      <c r="AB81" s="799"/>
    </row>
    <row r="82" spans="1:28" ht="15" hidden="1" customHeight="1">
      <c r="A82" s="10"/>
      <c r="B82" s="70">
        <v>5</v>
      </c>
      <c r="C82" s="188" t="s">
        <v>44</v>
      </c>
      <c r="D82" s="80"/>
      <c r="E82" s="189"/>
      <c r="F82" s="189"/>
      <c r="G82" s="189"/>
      <c r="H82" s="80"/>
      <c r="I82" s="190" t="s">
        <v>45</v>
      </c>
      <c r="J82" s="112"/>
      <c r="K82" s="9"/>
      <c r="L82" s="171"/>
      <c r="M82" s="184"/>
      <c r="N82" s="70">
        <v>6</v>
      </c>
      <c r="O82" s="188" t="s">
        <v>46</v>
      </c>
      <c r="P82" s="80"/>
      <c r="Q82" s="189"/>
      <c r="R82" s="189"/>
      <c r="S82" s="189"/>
      <c r="T82" s="80"/>
      <c r="U82" s="190" t="s">
        <v>47</v>
      </c>
      <c r="V82" s="112"/>
      <c r="W82" s="9"/>
      <c r="Z82" s="72"/>
      <c r="AA82" s="307"/>
      <c r="AB82" s="446"/>
    </row>
    <row r="83" spans="1:28" ht="24.95" customHeight="1">
      <c r="A83" s="10"/>
      <c r="B83" s="70"/>
      <c r="C83" s="108">
        <f>GL(H77,D77,C77,I77,H78,D78)</f>
        <v>0</v>
      </c>
      <c r="D83" s="740"/>
      <c r="E83" s="146"/>
      <c r="F83" s="144" t="s">
        <v>13</v>
      </c>
      <c r="G83" s="146"/>
      <c r="H83" s="740"/>
      <c r="I83" s="108">
        <f>GL(T77,P77,O77,U77,T78,P78)</f>
        <v>0</v>
      </c>
      <c r="J83" s="112"/>
      <c r="K83" s="9"/>
      <c r="L83" s="755">
        <f>L81+ACCUEIL!$B$10</f>
        <v>1.625</v>
      </c>
      <c r="M83" s="184"/>
      <c r="N83" s="70"/>
      <c r="O83" s="108">
        <f>GL(H79,D79,C79,I79,H80,D80)</f>
        <v>0</v>
      </c>
      <c r="P83" s="740"/>
      <c r="Q83" s="146"/>
      <c r="R83" s="144" t="s">
        <v>13</v>
      </c>
      <c r="S83" s="146"/>
      <c r="T83" s="740"/>
      <c r="U83" s="108">
        <f>GL(T79,P79,O79,U79,T80,P80)</f>
        <v>0</v>
      </c>
      <c r="V83" s="112"/>
      <c r="W83" s="434"/>
      <c r="Z83" s="358"/>
      <c r="AA83" s="798"/>
      <c r="AB83" s="799"/>
    </row>
    <row r="84" spans="1:28" ht="19.5" hidden="1" customHeight="1">
      <c r="A84" s="10"/>
      <c r="B84" s="130"/>
      <c r="C84" s="796" t="s">
        <v>290</v>
      </c>
      <c r="D84" s="740"/>
      <c r="E84" s="185"/>
      <c r="F84" s="186"/>
      <c r="G84" s="185"/>
      <c r="H84" s="740"/>
      <c r="I84" s="796" t="s">
        <v>290</v>
      </c>
      <c r="J84" s="115"/>
      <c r="K84" s="9"/>
      <c r="L84" s="755"/>
      <c r="M84" s="184"/>
      <c r="N84" s="130"/>
      <c r="O84" s="796" t="s">
        <v>290</v>
      </c>
      <c r="P84" s="740"/>
      <c r="Q84" s="185"/>
      <c r="R84" s="186"/>
      <c r="S84" s="185"/>
      <c r="T84" s="740"/>
      <c r="U84" s="796" t="s">
        <v>290</v>
      </c>
      <c r="V84" s="115"/>
      <c r="W84" s="434"/>
      <c r="Z84" s="358"/>
      <c r="AA84" s="798"/>
      <c r="AB84" s="799"/>
    </row>
    <row r="85" spans="1:28" ht="15" customHeight="1">
      <c r="A85" s="10"/>
      <c r="B85" s="70">
        <v>7</v>
      </c>
      <c r="C85" s="192"/>
      <c r="D85" s="80"/>
      <c r="E85" s="189"/>
      <c r="F85" s="189" t="s">
        <v>48</v>
      </c>
      <c r="G85" s="189"/>
      <c r="H85" s="80"/>
      <c r="I85" s="189"/>
      <c r="J85" s="112"/>
      <c r="K85" s="9"/>
      <c r="L85" s="171"/>
      <c r="M85" s="184"/>
      <c r="N85" s="70">
        <v>8</v>
      </c>
      <c r="O85" s="192"/>
      <c r="P85" s="80"/>
      <c r="Q85" s="189"/>
      <c r="R85" s="189" t="s">
        <v>51</v>
      </c>
      <c r="S85" s="189"/>
      <c r="T85" s="80"/>
      <c r="U85" s="189"/>
      <c r="V85" s="112"/>
      <c r="W85" s="191"/>
      <c r="Z85" s="358"/>
      <c r="AA85" s="798"/>
      <c r="AB85" s="799"/>
    </row>
    <row r="86" spans="1:28" ht="24.95" customHeight="1">
      <c r="A86" s="10"/>
      <c r="B86" s="70"/>
      <c r="C86" s="35"/>
      <c r="D86" s="740"/>
      <c r="E86" s="146"/>
      <c r="F86" s="144" t="s">
        <v>13</v>
      </c>
      <c r="G86" s="146"/>
      <c r="H86" s="740"/>
      <c r="I86" s="86"/>
      <c r="J86" s="112"/>
      <c r="K86" s="9"/>
      <c r="L86" s="755">
        <f>L83+ACCUEIL!$B$10</f>
        <v>1.6388888888888899</v>
      </c>
      <c r="M86" s="184"/>
      <c r="N86" s="70"/>
      <c r="O86" s="35"/>
      <c r="P86" s="740"/>
      <c r="Q86" s="146"/>
      <c r="R86" s="144" t="s">
        <v>13</v>
      </c>
      <c r="S86" s="146"/>
      <c r="T86" s="740"/>
      <c r="U86" s="86"/>
      <c r="V86" s="196"/>
      <c r="W86" s="191"/>
      <c r="Z86" s="358"/>
      <c r="AA86" s="798"/>
      <c r="AB86" s="799"/>
    </row>
    <row r="87" spans="1:28" ht="19.5" hidden="1" customHeight="1">
      <c r="A87" s="10"/>
      <c r="B87" s="130"/>
      <c r="C87" s="796" t="s">
        <v>290</v>
      </c>
      <c r="D87" s="740"/>
      <c r="E87" s="185"/>
      <c r="F87" s="186"/>
      <c r="G87" s="185"/>
      <c r="H87" s="740"/>
      <c r="I87" s="796" t="s">
        <v>290</v>
      </c>
      <c r="J87" s="115"/>
      <c r="K87" s="9"/>
      <c r="L87" s="755"/>
      <c r="M87" s="184"/>
      <c r="N87" s="130"/>
      <c r="O87" s="796" t="s">
        <v>290</v>
      </c>
      <c r="P87" s="740"/>
      <c r="Q87" s="185"/>
      <c r="R87" s="186"/>
      <c r="S87" s="185"/>
      <c r="T87" s="740"/>
      <c r="U87" s="796" t="s">
        <v>290</v>
      </c>
      <c r="V87" s="115"/>
      <c r="W87" s="191"/>
      <c r="Z87" s="358"/>
      <c r="AA87" s="798"/>
      <c r="AB87" s="799"/>
    </row>
    <row r="88" spans="1:28" ht="24.95" hidden="1" customHeight="1">
      <c r="A88" s="10"/>
      <c r="B88" s="16" t="s">
        <v>3</v>
      </c>
      <c r="C88" s="47" t="str">
        <f>C68</f>
        <v>A</v>
      </c>
      <c r="D88" s="740"/>
      <c r="E88" s="185"/>
      <c r="F88" s="186" t="s">
        <v>13</v>
      </c>
      <c r="G88" s="185"/>
      <c r="H88" s="740"/>
      <c r="I88" s="47" t="str">
        <f>C70</f>
        <v>C</v>
      </c>
      <c r="J88" s="16" t="s">
        <v>5</v>
      </c>
      <c r="K88" s="9"/>
      <c r="L88" s="755">
        <f>L86+ACCUEIL!$B$10</f>
        <v>1.6527777777777799</v>
      </c>
      <c r="M88" s="184"/>
      <c r="N88" s="16" t="s">
        <v>7</v>
      </c>
      <c r="O88" s="47" t="str">
        <f>I68</f>
        <v>E</v>
      </c>
      <c r="P88" s="740"/>
      <c r="Q88" s="185"/>
      <c r="R88" s="186" t="s">
        <v>13</v>
      </c>
      <c r="S88" s="185"/>
      <c r="T88" s="740"/>
      <c r="U88" s="47" t="str">
        <f>I70</f>
        <v>G</v>
      </c>
      <c r="V88" s="16" t="s">
        <v>9</v>
      </c>
      <c r="W88" s="191"/>
      <c r="Z88" s="358"/>
      <c r="AA88" s="798"/>
      <c r="AB88" s="799"/>
    </row>
    <row r="89" spans="1:28" ht="24.95" customHeight="1">
      <c r="A89" s="10"/>
      <c r="B89" s="16" t="s">
        <v>4</v>
      </c>
      <c r="C89" s="47" t="str">
        <f>C69</f>
        <v>B</v>
      </c>
      <c r="D89" s="740"/>
      <c r="E89" s="185"/>
      <c r="F89" s="186" t="s">
        <v>13</v>
      </c>
      <c r="G89" s="185"/>
      <c r="H89" s="740"/>
      <c r="I89" s="47" t="str">
        <f>C71</f>
        <v>D</v>
      </c>
      <c r="J89" s="16" t="s">
        <v>6</v>
      </c>
      <c r="K89" s="9"/>
      <c r="L89" s="755">
        <f>L88+ACCUEIL!$B$10</f>
        <v>1.6666666666666701</v>
      </c>
      <c r="M89" s="184"/>
      <c r="N89" s="16" t="s">
        <v>8</v>
      </c>
      <c r="O89" s="47" t="str">
        <f>I69</f>
        <v>F</v>
      </c>
      <c r="P89" s="740"/>
      <c r="Q89" s="185"/>
      <c r="R89" s="186" t="s">
        <v>13</v>
      </c>
      <c r="S89" s="185"/>
      <c r="T89" s="740"/>
      <c r="U89" s="47" t="str">
        <f>I71</f>
        <v>H</v>
      </c>
      <c r="V89" s="16" t="s">
        <v>10</v>
      </c>
      <c r="W89" s="191"/>
      <c r="Z89" s="358"/>
      <c r="AA89" s="798"/>
      <c r="AB89" s="800"/>
    </row>
    <row r="90" spans="1:28" ht="15" customHeight="1">
      <c r="A90" s="10"/>
      <c r="B90" s="70">
        <v>9</v>
      </c>
      <c r="C90" s="188" t="s">
        <v>75</v>
      </c>
      <c r="D90" s="80"/>
      <c r="E90" s="189"/>
      <c r="F90" s="189"/>
      <c r="G90" s="189"/>
      <c r="H90" s="80"/>
      <c r="I90" s="190" t="s">
        <v>76</v>
      </c>
      <c r="J90" s="112"/>
      <c r="K90" s="9"/>
      <c r="L90" s="171"/>
      <c r="M90" s="184"/>
      <c r="N90" s="70">
        <v>10</v>
      </c>
      <c r="O90" s="188" t="s">
        <v>73</v>
      </c>
      <c r="P90" s="80"/>
      <c r="Q90" s="189"/>
      <c r="R90" s="189"/>
      <c r="S90" s="189"/>
      <c r="T90" s="80"/>
      <c r="U90" s="190" t="s">
        <v>74</v>
      </c>
      <c r="V90" s="112"/>
      <c r="W90" s="191"/>
    </row>
    <row r="91" spans="1:28" ht="24.95" customHeight="1">
      <c r="A91" s="10"/>
      <c r="B91" s="70"/>
      <c r="C91" s="108">
        <f>GL(H83,D83,C83,I83,H84,D84)</f>
        <v>0</v>
      </c>
      <c r="D91" s="740"/>
      <c r="E91" s="146"/>
      <c r="F91" s="144" t="s">
        <v>13</v>
      </c>
      <c r="G91" s="146"/>
      <c r="H91" s="740"/>
      <c r="I91" s="108">
        <f>GL(T83,P83,O83,U83,T84,P84)</f>
        <v>0</v>
      </c>
      <c r="J91" s="112"/>
      <c r="K91" s="9"/>
      <c r="L91" s="755">
        <f>L89+ACCUEIL!$B$10</f>
        <v>1.68055555555556</v>
      </c>
      <c r="M91" s="184"/>
      <c r="N91" s="70"/>
      <c r="O91" s="108">
        <f>GL(D83,H83,C83,I83,D84,H84)</f>
        <v>0</v>
      </c>
      <c r="P91" s="740"/>
      <c r="Q91" s="146"/>
      <c r="R91" s="144" t="s">
        <v>13</v>
      </c>
      <c r="S91" s="146"/>
      <c r="T91" s="740"/>
      <c r="U91" s="108">
        <f>GL(P83,T83,O83,U83,P84,T84)</f>
        <v>0</v>
      </c>
      <c r="V91" s="112"/>
      <c r="W91" s="9"/>
    </row>
    <row r="92" spans="1:28" ht="19.5" hidden="1" customHeight="1">
      <c r="A92" s="10"/>
      <c r="B92" s="130"/>
      <c r="C92" s="796" t="s">
        <v>290</v>
      </c>
      <c r="D92" s="740"/>
      <c r="E92" s="185"/>
      <c r="F92" s="186"/>
      <c r="G92" s="185"/>
      <c r="H92" s="740"/>
      <c r="I92" s="796" t="s">
        <v>290</v>
      </c>
      <c r="J92" s="115"/>
      <c r="K92" s="9"/>
      <c r="L92" s="755"/>
      <c r="M92" s="184"/>
      <c r="N92" s="130"/>
      <c r="O92" s="796" t="s">
        <v>290</v>
      </c>
      <c r="P92" s="740"/>
      <c r="Q92" s="185"/>
      <c r="R92" s="186"/>
      <c r="S92" s="185"/>
      <c r="T92" s="740"/>
      <c r="U92" s="796" t="s">
        <v>290</v>
      </c>
      <c r="V92" s="115"/>
      <c r="W92" s="9"/>
    </row>
    <row r="93" spans="1:28" ht="24.95" hidden="1" customHeight="1">
      <c r="A93" s="10"/>
      <c r="B93" s="16" t="s">
        <v>3</v>
      </c>
      <c r="C93" s="47" t="str">
        <f>C68</f>
        <v>A</v>
      </c>
      <c r="D93" s="740"/>
      <c r="E93" s="185"/>
      <c r="F93" s="186" t="s">
        <v>13</v>
      </c>
      <c r="G93" s="185"/>
      <c r="H93" s="740"/>
      <c r="I93" s="47" t="str">
        <f>C71</f>
        <v>D</v>
      </c>
      <c r="J93" s="16" t="s">
        <v>6</v>
      </c>
      <c r="K93" s="9"/>
      <c r="L93" s="755">
        <f>L91+ACCUEIL!$B$10</f>
        <v>1.69444444444445</v>
      </c>
      <c r="M93" s="184"/>
      <c r="N93" s="16" t="s">
        <v>7</v>
      </c>
      <c r="O93" s="47" t="str">
        <f>I68</f>
        <v>E</v>
      </c>
      <c r="P93" s="740"/>
      <c r="Q93" s="185"/>
      <c r="R93" s="186" t="s">
        <v>13</v>
      </c>
      <c r="S93" s="185"/>
      <c r="T93" s="740"/>
      <c r="U93" s="47" t="str">
        <f>I71</f>
        <v>H</v>
      </c>
      <c r="V93" s="16" t="s">
        <v>10</v>
      </c>
      <c r="W93" s="9"/>
    </row>
    <row r="94" spans="1:28" ht="24.95" customHeight="1">
      <c r="A94" s="10"/>
      <c r="B94" s="16" t="s">
        <v>4</v>
      </c>
      <c r="C94" s="47" t="str">
        <f>C69</f>
        <v>B</v>
      </c>
      <c r="D94" s="740"/>
      <c r="E94" s="185"/>
      <c r="F94" s="186" t="s">
        <v>13</v>
      </c>
      <c r="G94" s="185"/>
      <c r="H94" s="740"/>
      <c r="I94" s="47" t="str">
        <f>C70</f>
        <v>C</v>
      </c>
      <c r="J94" s="16" t="s">
        <v>5</v>
      </c>
      <c r="K94" s="9"/>
      <c r="L94" s="755">
        <f>L93+ACCUEIL!$B$10</f>
        <v>1.7083333333333399</v>
      </c>
      <c r="M94" s="184"/>
      <c r="N94" s="16" t="s">
        <v>8</v>
      </c>
      <c r="O94" s="47" t="str">
        <f>I69</f>
        <v>F</v>
      </c>
      <c r="P94" s="740"/>
      <c r="Q94" s="185"/>
      <c r="R94" s="186" t="s">
        <v>13</v>
      </c>
      <c r="S94" s="185"/>
      <c r="T94" s="740"/>
      <c r="U94" s="47" t="str">
        <f>I70</f>
        <v>G</v>
      </c>
      <c r="V94" s="16" t="s">
        <v>9</v>
      </c>
      <c r="W94" s="9"/>
    </row>
    <row r="95" spans="1:28" ht="15" customHeight="1">
      <c r="A95" s="10"/>
      <c r="B95" s="70"/>
      <c r="C95" s="192"/>
      <c r="D95" s="80"/>
      <c r="E95" s="189"/>
      <c r="F95" s="189" t="s">
        <v>33</v>
      </c>
      <c r="G95" s="189"/>
      <c r="H95" s="80"/>
      <c r="I95" s="189"/>
      <c r="J95" s="112"/>
      <c r="K95" s="9"/>
      <c r="L95" s="171"/>
      <c r="M95" s="184"/>
      <c r="N95" s="70">
        <v>11</v>
      </c>
      <c r="O95" s="188" t="s">
        <v>79</v>
      </c>
      <c r="P95" s="80"/>
      <c r="Q95" s="189"/>
      <c r="R95" s="189"/>
      <c r="S95" s="189"/>
      <c r="T95" s="80"/>
      <c r="U95" s="190" t="s">
        <v>81</v>
      </c>
      <c r="V95" s="112"/>
      <c r="W95" s="9"/>
    </row>
    <row r="96" spans="1:28" ht="24.95" customHeight="1">
      <c r="A96" s="10"/>
      <c r="B96" s="47" t="s">
        <v>8</v>
      </c>
      <c r="C96" s="108">
        <f>GL(D86,H86,C86,I86,D87,H87)</f>
        <v>0</v>
      </c>
      <c r="D96" s="740"/>
      <c r="E96" s="146"/>
      <c r="F96" s="144" t="s">
        <v>13</v>
      </c>
      <c r="G96" s="146"/>
      <c r="H96" s="740"/>
      <c r="I96" s="108">
        <f>GL(P86,T86,O86,U86,P87,T87)</f>
        <v>0</v>
      </c>
      <c r="J96" s="112"/>
      <c r="K96" s="9"/>
      <c r="L96" s="755">
        <f>L94+ACCUEIL!$B$10</f>
        <v>1.7222222222222301</v>
      </c>
      <c r="M96" s="184"/>
      <c r="N96" s="70"/>
      <c r="O96" s="108">
        <f>GL(H86,D86,C86,I86,H87,D87)</f>
        <v>0</v>
      </c>
      <c r="P96" s="740"/>
      <c r="Q96" s="146"/>
      <c r="R96" s="144" t="s">
        <v>13</v>
      </c>
      <c r="S96" s="146"/>
      <c r="T96" s="740"/>
      <c r="U96" s="108">
        <f>GL(T86,P86,O86,U86,T87,P87)</f>
        <v>0</v>
      </c>
      <c r="V96" s="112"/>
      <c r="W96" s="436"/>
    </row>
    <row r="97" spans="1:23" ht="19.5" hidden="1" customHeight="1">
      <c r="A97" s="10"/>
      <c r="B97" s="130"/>
      <c r="C97" s="796" t="s">
        <v>290</v>
      </c>
      <c r="D97" s="740"/>
      <c r="E97" s="185"/>
      <c r="F97" s="186"/>
      <c r="G97" s="185"/>
      <c r="H97" s="740"/>
      <c r="I97" s="796" t="s">
        <v>290</v>
      </c>
      <c r="J97" s="115"/>
      <c r="K97" s="9"/>
      <c r="L97" s="755"/>
      <c r="M97" s="184"/>
      <c r="N97" s="130"/>
      <c r="O97" s="796" t="s">
        <v>290</v>
      </c>
      <c r="P97" s="740"/>
      <c r="Q97" s="185"/>
      <c r="R97" s="186"/>
      <c r="S97" s="185"/>
      <c r="T97" s="740"/>
      <c r="U97" s="796" t="s">
        <v>290</v>
      </c>
      <c r="V97" s="115"/>
      <c r="W97" s="436"/>
    </row>
    <row r="98" spans="1:23" ht="24.95" hidden="1" customHeight="1">
      <c r="A98" s="120"/>
      <c r="B98" s="19"/>
      <c r="C98" s="19"/>
      <c r="D98" s="19"/>
      <c r="E98" s="19"/>
      <c r="F98" s="19"/>
      <c r="G98" s="19"/>
      <c r="H98" s="19"/>
      <c r="I98" s="19"/>
      <c r="J98" s="19"/>
      <c r="K98" s="22"/>
      <c r="L98" s="24"/>
      <c r="M98" s="268"/>
      <c r="N98" s="148"/>
      <c r="O98" s="148"/>
      <c r="P98" s="148"/>
      <c r="Q98" s="148"/>
      <c r="R98" s="148"/>
      <c r="S98" s="148"/>
      <c r="T98" s="148"/>
      <c r="U98" s="148"/>
      <c r="V98" s="19"/>
      <c r="W98" s="22"/>
    </row>
    <row r="99" spans="1:23" ht="24.95" customHeight="1">
      <c r="A99" s="93"/>
      <c r="B99" s="93"/>
      <c r="C99" s="93"/>
      <c r="D99" s="93"/>
      <c r="E99" s="93"/>
      <c r="F99" s="93"/>
      <c r="G99" s="93"/>
      <c r="H99" s="93"/>
      <c r="I99" s="93"/>
      <c r="J99" s="93"/>
      <c r="K99" s="93"/>
      <c r="L99" s="24"/>
      <c r="M99" s="113"/>
      <c r="N99" s="76"/>
      <c r="O99" s="76"/>
      <c r="P99" s="76"/>
      <c r="Q99" s="76"/>
      <c r="R99" s="76"/>
      <c r="S99" s="76"/>
      <c r="T99" s="76"/>
      <c r="U99" s="76"/>
      <c r="V99" s="93"/>
      <c r="W99" s="93"/>
    </row>
    <row r="100" spans="1:23" ht="24.95" customHeight="1">
      <c r="A100" s="475"/>
      <c r="B100" s="476"/>
      <c r="C100" s="476"/>
      <c r="D100" s="476"/>
      <c r="E100" s="476"/>
      <c r="F100" s="500" t="str">
        <f>F35</f>
        <v>TERRAIN 3</v>
      </c>
      <c r="G100" s="476"/>
      <c r="H100" s="476"/>
      <c r="I100" s="476"/>
      <c r="J100" s="476"/>
      <c r="K100" s="477"/>
      <c r="L100" s="24" t="str">
        <f>L76</f>
        <v>HEURE</v>
      </c>
      <c r="M100" s="483"/>
      <c r="N100" s="485"/>
      <c r="O100" s="485"/>
      <c r="P100" s="485"/>
      <c r="Q100" s="485"/>
      <c r="R100" s="500" t="str">
        <f>R35</f>
        <v>TERRAIN 4</v>
      </c>
      <c r="S100" s="485"/>
      <c r="T100" s="485"/>
      <c r="U100" s="485"/>
      <c r="V100" s="476"/>
      <c r="W100" s="477"/>
    </row>
    <row r="101" spans="1:23" ht="24.95" customHeight="1">
      <c r="A101" s="478"/>
      <c r="B101" s="16" t="s">
        <v>58</v>
      </c>
      <c r="C101" s="47" t="str">
        <f>U68</f>
        <v>MMMM</v>
      </c>
      <c r="D101" s="740"/>
      <c r="E101" s="185"/>
      <c r="F101" s="186" t="s">
        <v>13</v>
      </c>
      <c r="G101" s="185"/>
      <c r="H101" s="740"/>
      <c r="I101" s="47" t="str">
        <f>U69</f>
        <v>NNNNN</v>
      </c>
      <c r="J101" s="16" t="s">
        <v>59</v>
      </c>
      <c r="K101" s="479"/>
      <c r="L101" s="755">
        <f>ACCUEIL!$B$9</f>
        <v>1.5833333333333299</v>
      </c>
      <c r="M101" s="489"/>
      <c r="N101" s="16" t="s">
        <v>18</v>
      </c>
      <c r="O101" s="47" t="str">
        <f>O68</f>
        <v>I</v>
      </c>
      <c r="P101" s="740"/>
      <c r="Q101" s="185"/>
      <c r="R101" s="186" t="s">
        <v>13</v>
      </c>
      <c r="S101" s="185"/>
      <c r="T101" s="740"/>
      <c r="U101" s="47" t="str">
        <f>O69</f>
        <v>J</v>
      </c>
      <c r="V101" s="16" t="s">
        <v>19</v>
      </c>
      <c r="W101" s="479"/>
    </row>
    <row r="102" spans="1:23" ht="24.95" customHeight="1">
      <c r="A102" s="478"/>
      <c r="B102" s="16" t="s">
        <v>70</v>
      </c>
      <c r="C102" s="47" t="str">
        <f>U70</f>
        <v>OOOOO</v>
      </c>
      <c r="D102" s="740"/>
      <c r="E102" s="185"/>
      <c r="F102" s="186" t="s">
        <v>13</v>
      </c>
      <c r="G102" s="185"/>
      <c r="H102" s="740"/>
      <c r="I102" s="47" t="str">
        <f>U71</f>
        <v>PPPPPP</v>
      </c>
      <c r="J102" s="16" t="s">
        <v>83</v>
      </c>
      <c r="K102" s="479"/>
      <c r="L102" s="755">
        <f>L101+ACCUEIL!$B$10</f>
        <v>1.5972222222222201</v>
      </c>
      <c r="M102" s="489"/>
      <c r="N102" s="16" t="s">
        <v>39</v>
      </c>
      <c r="O102" s="47" t="str">
        <f>O70</f>
        <v>K</v>
      </c>
      <c r="P102" s="740"/>
      <c r="Q102" s="185"/>
      <c r="R102" s="186" t="s">
        <v>13</v>
      </c>
      <c r="S102" s="185"/>
      <c r="T102" s="740"/>
      <c r="U102" s="47" t="str">
        <f>O71</f>
        <v>L</v>
      </c>
      <c r="V102" s="16" t="s">
        <v>40</v>
      </c>
      <c r="W102" s="479"/>
    </row>
    <row r="103" spans="1:23" ht="24.95" customHeight="1">
      <c r="A103" s="478"/>
      <c r="B103" s="47" t="s">
        <v>87</v>
      </c>
      <c r="C103" s="47" t="str">
        <f>U72</f>
        <v>QQQQQ</v>
      </c>
      <c r="D103" s="740"/>
      <c r="E103" s="185"/>
      <c r="F103" s="186" t="s">
        <v>13</v>
      </c>
      <c r="G103" s="185"/>
      <c r="H103" s="740"/>
      <c r="I103" s="47" t="str">
        <f>U68</f>
        <v>MMMM</v>
      </c>
      <c r="J103" s="115" t="s">
        <v>58</v>
      </c>
      <c r="K103" s="479"/>
      <c r="L103" s="755">
        <f>L102+ACCUEIL!$B$10</f>
        <v>1.6111111111111101</v>
      </c>
      <c r="M103" s="489"/>
      <c r="N103" s="16" t="s">
        <v>88</v>
      </c>
      <c r="O103" s="47" t="str">
        <f>O72</f>
        <v>RRRRR</v>
      </c>
      <c r="P103" s="740"/>
      <c r="Q103" s="185"/>
      <c r="R103" s="186" t="s">
        <v>13</v>
      </c>
      <c r="S103" s="185"/>
      <c r="T103" s="740"/>
      <c r="U103" s="47" t="str">
        <f>O68</f>
        <v>I</v>
      </c>
      <c r="V103" s="16" t="s">
        <v>18</v>
      </c>
      <c r="W103" s="479"/>
    </row>
    <row r="104" spans="1:23" ht="24.95" customHeight="1">
      <c r="A104" s="478"/>
      <c r="B104" s="16" t="s">
        <v>5</v>
      </c>
      <c r="C104" s="47" t="str">
        <f>C70</f>
        <v>C</v>
      </c>
      <c r="D104" s="740"/>
      <c r="E104" s="185"/>
      <c r="F104" s="186" t="s">
        <v>13</v>
      </c>
      <c r="G104" s="185"/>
      <c r="H104" s="740"/>
      <c r="I104" s="47" t="str">
        <f>C71</f>
        <v>D</v>
      </c>
      <c r="J104" s="16" t="s">
        <v>6</v>
      </c>
      <c r="K104" s="479"/>
      <c r="L104" s="755">
        <f>L103+ACCUEIL!$B$10</f>
        <v>1.625</v>
      </c>
      <c r="M104" s="489"/>
      <c r="N104" s="16" t="s">
        <v>9</v>
      </c>
      <c r="O104" s="47" t="str">
        <f>I70</f>
        <v>G</v>
      </c>
      <c r="P104" s="740"/>
      <c r="Q104" s="185"/>
      <c r="R104" s="186" t="s">
        <v>13</v>
      </c>
      <c r="S104" s="185"/>
      <c r="T104" s="740"/>
      <c r="U104" s="47" t="str">
        <f>I71</f>
        <v>H</v>
      </c>
      <c r="V104" s="16" t="s">
        <v>10</v>
      </c>
      <c r="W104" s="479"/>
    </row>
    <row r="105" spans="1:23" ht="24.95" customHeight="1">
      <c r="A105" s="478"/>
      <c r="B105" s="16" t="s">
        <v>59</v>
      </c>
      <c r="C105" s="47" t="str">
        <f>U69</f>
        <v>NNNNN</v>
      </c>
      <c r="D105" s="740"/>
      <c r="E105" s="185"/>
      <c r="F105" s="186" t="s">
        <v>13</v>
      </c>
      <c r="G105" s="185"/>
      <c r="H105" s="740"/>
      <c r="I105" s="47" t="str">
        <f>U71</f>
        <v>PPPPPP</v>
      </c>
      <c r="J105" s="16" t="s">
        <v>83</v>
      </c>
      <c r="K105" s="479"/>
      <c r="L105" s="755">
        <f>L104+ACCUEIL!$B$10</f>
        <v>1.6388888888888899</v>
      </c>
      <c r="M105" s="489"/>
      <c r="N105" s="16" t="s">
        <v>19</v>
      </c>
      <c r="O105" s="47" t="str">
        <f>O69</f>
        <v>J</v>
      </c>
      <c r="P105" s="740"/>
      <c r="Q105" s="185"/>
      <c r="R105" s="186" t="s">
        <v>13</v>
      </c>
      <c r="S105" s="185"/>
      <c r="T105" s="740"/>
      <c r="U105" s="47" t="str">
        <f>O71</f>
        <v>L</v>
      </c>
      <c r="V105" s="16" t="s">
        <v>40</v>
      </c>
      <c r="W105" s="479"/>
    </row>
    <row r="106" spans="1:23" ht="24.95" customHeight="1">
      <c r="A106" s="478"/>
      <c r="B106" s="116" t="s">
        <v>87</v>
      </c>
      <c r="C106" s="47" t="str">
        <f>U72</f>
        <v>QQQQQ</v>
      </c>
      <c r="D106" s="740"/>
      <c r="E106" s="185"/>
      <c r="F106" s="186" t="s">
        <v>13</v>
      </c>
      <c r="G106" s="185"/>
      <c r="H106" s="740"/>
      <c r="I106" s="47" t="str">
        <f>U70</f>
        <v>OOOOO</v>
      </c>
      <c r="J106" s="436" t="s">
        <v>70</v>
      </c>
      <c r="K106" s="479"/>
      <c r="L106" s="755">
        <f>L105+ACCUEIL!$B$10</f>
        <v>1.6527777777777799</v>
      </c>
      <c r="M106" s="489"/>
      <c r="N106" s="47" t="s">
        <v>88</v>
      </c>
      <c r="O106" s="47" t="str">
        <f>O72</f>
        <v>RRRRR</v>
      </c>
      <c r="P106" s="740"/>
      <c r="Q106" s="185"/>
      <c r="R106" s="186" t="s">
        <v>13</v>
      </c>
      <c r="S106" s="185"/>
      <c r="T106" s="740"/>
      <c r="U106" s="47" t="str">
        <f>O70</f>
        <v>K</v>
      </c>
      <c r="V106" s="115" t="s">
        <v>39</v>
      </c>
      <c r="W106" s="479"/>
    </row>
    <row r="107" spans="1:23" ht="24.95" customHeight="1">
      <c r="A107" s="478"/>
      <c r="B107" s="16" t="s">
        <v>58</v>
      </c>
      <c r="C107" s="47" t="str">
        <f>U68</f>
        <v>MMMM</v>
      </c>
      <c r="D107" s="740"/>
      <c r="E107" s="185"/>
      <c r="F107" s="186" t="s">
        <v>13</v>
      </c>
      <c r="G107" s="185"/>
      <c r="H107" s="740"/>
      <c r="I107" s="47" t="str">
        <f>U71</f>
        <v>PPPPPP</v>
      </c>
      <c r="J107" s="16" t="s">
        <v>83</v>
      </c>
      <c r="K107" s="479"/>
      <c r="L107" s="755">
        <f>L106+ACCUEIL!$B$10</f>
        <v>1.6666666666666701</v>
      </c>
      <c r="M107" s="489"/>
      <c r="N107" s="16" t="s">
        <v>18</v>
      </c>
      <c r="O107" s="47" t="str">
        <f>O68</f>
        <v>I</v>
      </c>
      <c r="P107" s="740"/>
      <c r="Q107" s="185"/>
      <c r="R107" s="186" t="s">
        <v>13</v>
      </c>
      <c r="S107" s="185"/>
      <c r="T107" s="740"/>
      <c r="U107" s="47" t="str">
        <f>O71</f>
        <v>L</v>
      </c>
      <c r="V107" s="16" t="s">
        <v>40</v>
      </c>
      <c r="W107" s="479"/>
    </row>
    <row r="108" spans="1:23" ht="24.95" customHeight="1">
      <c r="A108" s="478"/>
      <c r="B108" s="16" t="s">
        <v>59</v>
      </c>
      <c r="C108" s="47" t="str">
        <f>U69</f>
        <v>NNNNN</v>
      </c>
      <c r="D108" s="740"/>
      <c r="E108" s="185"/>
      <c r="F108" s="186" t="s">
        <v>13</v>
      </c>
      <c r="G108" s="185"/>
      <c r="H108" s="740"/>
      <c r="I108" s="47" t="str">
        <f>U70</f>
        <v>OOOOO</v>
      </c>
      <c r="J108" s="16" t="s">
        <v>70</v>
      </c>
      <c r="K108" s="479"/>
      <c r="L108" s="755">
        <f>L107+ACCUEIL!$B$10</f>
        <v>1.68055555555556</v>
      </c>
      <c r="M108" s="489"/>
      <c r="N108" s="16" t="s">
        <v>19</v>
      </c>
      <c r="O108" s="47" t="str">
        <f>O69</f>
        <v>J</v>
      </c>
      <c r="P108" s="740"/>
      <c r="Q108" s="185"/>
      <c r="R108" s="186" t="s">
        <v>13</v>
      </c>
      <c r="S108" s="185"/>
      <c r="T108" s="740"/>
      <c r="U108" s="47" t="str">
        <f>O70</f>
        <v>K</v>
      </c>
      <c r="V108" s="16" t="s">
        <v>39</v>
      </c>
      <c r="W108" s="479"/>
    </row>
    <row r="109" spans="1:23" ht="24.95" customHeight="1">
      <c r="A109" s="478"/>
      <c r="B109" s="47" t="s">
        <v>87</v>
      </c>
      <c r="C109" s="47" t="str">
        <f>U72</f>
        <v>QQQQQ</v>
      </c>
      <c r="D109" s="740"/>
      <c r="E109" s="185"/>
      <c r="F109" s="186" t="s">
        <v>13</v>
      </c>
      <c r="G109" s="185"/>
      <c r="H109" s="740"/>
      <c r="I109" s="47" t="str">
        <f>U71</f>
        <v>PPPPPP</v>
      </c>
      <c r="J109" s="115" t="s">
        <v>83</v>
      </c>
      <c r="K109" s="479"/>
      <c r="L109" s="755">
        <f>L108+ACCUEIL!$B$10</f>
        <v>1.69444444444445</v>
      </c>
      <c r="M109" s="489"/>
      <c r="N109" s="47" t="s">
        <v>88</v>
      </c>
      <c r="O109" s="47" t="str">
        <f>O72</f>
        <v>RRRRR</v>
      </c>
      <c r="P109" s="740"/>
      <c r="Q109" s="185"/>
      <c r="R109" s="186" t="s">
        <v>13</v>
      </c>
      <c r="S109" s="185"/>
      <c r="T109" s="740"/>
      <c r="U109" s="47" t="str">
        <f>O71</f>
        <v>L</v>
      </c>
      <c r="V109" s="115" t="s">
        <v>40</v>
      </c>
      <c r="W109" s="479"/>
    </row>
    <row r="110" spans="1:23" ht="24.95" customHeight="1">
      <c r="A110" s="478"/>
      <c r="B110" s="16" t="s">
        <v>58</v>
      </c>
      <c r="C110" s="47" t="str">
        <f>U68</f>
        <v>MMMM</v>
      </c>
      <c r="D110" s="740"/>
      <c r="E110" s="185"/>
      <c r="F110" s="186" t="s">
        <v>13</v>
      </c>
      <c r="G110" s="185"/>
      <c r="H110" s="740"/>
      <c r="I110" s="47" t="str">
        <f>U70</f>
        <v>OOOOO</v>
      </c>
      <c r="J110" s="16" t="s">
        <v>70</v>
      </c>
      <c r="K110" s="479"/>
      <c r="L110" s="755">
        <f>L109+ACCUEIL!$B$10</f>
        <v>1.7083333333333399</v>
      </c>
      <c r="M110" s="489"/>
      <c r="N110" s="16" t="s">
        <v>18</v>
      </c>
      <c r="O110" s="47" t="str">
        <f>O68</f>
        <v>I</v>
      </c>
      <c r="P110" s="740"/>
      <c r="Q110" s="185"/>
      <c r="R110" s="186" t="s">
        <v>13</v>
      </c>
      <c r="S110" s="185"/>
      <c r="T110" s="740"/>
      <c r="U110" s="47" t="str">
        <f>O70</f>
        <v>K</v>
      </c>
      <c r="V110" s="16" t="s">
        <v>39</v>
      </c>
      <c r="W110" s="479"/>
    </row>
    <row r="111" spans="1:23" ht="24.95" customHeight="1">
      <c r="A111" s="478"/>
      <c r="B111" s="16" t="s">
        <v>87</v>
      </c>
      <c r="C111" s="47" t="str">
        <f>U72</f>
        <v>QQQQQ</v>
      </c>
      <c r="D111" s="740"/>
      <c r="E111" s="185"/>
      <c r="F111" s="186" t="s">
        <v>13</v>
      </c>
      <c r="G111" s="185"/>
      <c r="H111" s="740"/>
      <c r="I111" s="47" t="str">
        <f>U69</f>
        <v>NNNNN</v>
      </c>
      <c r="J111" s="71" t="s">
        <v>59</v>
      </c>
      <c r="K111" s="479"/>
      <c r="L111" s="755">
        <f>L110+ACCUEIL!$B$10</f>
        <v>1.7222222222222301</v>
      </c>
      <c r="M111" s="489"/>
      <c r="N111" s="47" t="s">
        <v>88</v>
      </c>
      <c r="O111" s="47" t="str">
        <f>O72</f>
        <v>RRRRR</v>
      </c>
      <c r="P111" s="740"/>
      <c r="Q111" s="185"/>
      <c r="R111" s="186" t="s">
        <v>13</v>
      </c>
      <c r="S111" s="185"/>
      <c r="T111" s="740"/>
      <c r="U111" s="47" t="str">
        <f>O69</f>
        <v>J</v>
      </c>
      <c r="V111" s="115" t="s">
        <v>19</v>
      </c>
      <c r="W111" s="479"/>
    </row>
    <row r="112" spans="1:23">
      <c r="A112" s="480"/>
      <c r="B112" s="481"/>
      <c r="C112" s="481"/>
      <c r="D112" s="481"/>
      <c r="E112" s="481"/>
      <c r="F112" s="481"/>
      <c r="G112" s="481"/>
      <c r="H112" s="481"/>
      <c r="I112" s="481"/>
      <c r="J112" s="481"/>
      <c r="K112" s="482"/>
      <c r="L112" s="24"/>
      <c r="M112" s="490"/>
      <c r="N112" s="492"/>
      <c r="O112" s="492"/>
      <c r="P112" s="492"/>
      <c r="Q112" s="492"/>
      <c r="R112" s="492"/>
      <c r="S112" s="492"/>
      <c r="T112" s="492"/>
      <c r="U112" s="492"/>
      <c r="V112" s="481"/>
      <c r="W112" s="482"/>
    </row>
    <row r="113" spans="1:23">
      <c r="A113" s="93"/>
      <c r="B113" s="93"/>
      <c r="C113" s="93"/>
      <c r="D113" s="93"/>
      <c r="E113" s="93"/>
      <c r="F113" s="93"/>
      <c r="G113" s="93"/>
      <c r="H113" s="93"/>
      <c r="I113" s="93"/>
      <c r="J113" s="93"/>
      <c r="K113" s="93"/>
      <c r="L113" s="24"/>
      <c r="M113" s="113"/>
      <c r="N113" s="76"/>
      <c r="O113" s="76"/>
      <c r="P113" s="76"/>
      <c r="Q113" s="76"/>
      <c r="R113" s="76"/>
      <c r="S113" s="76"/>
      <c r="T113" s="76"/>
      <c r="U113" s="76"/>
      <c r="V113" s="93"/>
      <c r="W113" s="93"/>
    </row>
    <row r="114" spans="1:23">
      <c r="A114" s="93"/>
      <c r="B114" s="93"/>
      <c r="C114" s="93" t="s">
        <v>115</v>
      </c>
      <c r="D114" s="93"/>
      <c r="E114" s="93"/>
      <c r="F114" s="93"/>
      <c r="G114" s="93"/>
      <c r="H114" s="93"/>
      <c r="I114" s="93"/>
      <c r="J114" s="93"/>
      <c r="K114" s="93"/>
      <c r="L114" s="171">
        <f>L96+ACCUEIL!B10</f>
        <v>1.73611111111112</v>
      </c>
      <c r="M114" s="113"/>
      <c r="N114" s="76"/>
      <c r="O114" s="76"/>
      <c r="P114" s="76"/>
      <c r="Q114" s="76"/>
      <c r="R114" s="76"/>
      <c r="S114" s="76"/>
      <c r="T114" s="76"/>
      <c r="U114" s="76"/>
      <c r="V114" s="93"/>
      <c r="W114" s="93"/>
    </row>
    <row r="115" spans="1:23">
      <c r="A115" s="12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2" t="s">
        <v>35</v>
      </c>
      <c r="M115" s="181"/>
      <c r="N115" s="181"/>
      <c r="O115" s="3"/>
      <c r="P115" s="3"/>
      <c r="Q115" s="3"/>
      <c r="R115" s="3"/>
      <c r="S115" s="3"/>
      <c r="T115" s="3"/>
      <c r="U115" s="3"/>
      <c r="V115" s="3"/>
      <c r="W115" s="4"/>
    </row>
    <row r="116" spans="1:23">
      <c r="A116" s="10"/>
      <c r="B116" s="501" t="s">
        <v>56</v>
      </c>
      <c r="C116" s="108">
        <f>GL(D96,H96,C96,I96,D97,H97)</f>
        <v>0</v>
      </c>
      <c r="H116" s="501">
        <v>8</v>
      </c>
      <c r="I116" s="108">
        <f>GL(H91,D91,C91,I91,H92,D92)</f>
        <v>0</v>
      </c>
      <c r="L116" s="159"/>
      <c r="N116" s="501">
        <v>15</v>
      </c>
      <c r="O116" s="108" t="str">
        <f t="shared" ref="O116:O117" si="1">AC70</f>
        <v>G</v>
      </c>
      <c r="T116" s="609">
        <v>22</v>
      </c>
      <c r="U116" s="801" t="str">
        <f t="shared" ref="U116:U120" si="2">AI68</f>
        <v>MMMM</v>
      </c>
      <c r="W116" s="9"/>
    </row>
    <row r="117" spans="1:23">
      <c r="A117" s="10"/>
      <c r="B117" s="501">
        <v>2</v>
      </c>
      <c r="C117" s="108">
        <f>GL(H96,D96,C96,I96,H97,D97)</f>
        <v>0</v>
      </c>
      <c r="H117" s="501">
        <v>9</v>
      </c>
      <c r="I117" s="108" t="str">
        <f t="shared" ref="I117:I120" si="3">Z68</f>
        <v>A</v>
      </c>
      <c r="L117" s="24"/>
      <c r="N117" s="501">
        <v>16</v>
      </c>
      <c r="O117" s="108" t="str">
        <f t="shared" si="1"/>
        <v>H</v>
      </c>
      <c r="T117" s="609">
        <v>23</v>
      </c>
      <c r="U117" s="801" t="str">
        <f t="shared" si="2"/>
        <v>NNNNN</v>
      </c>
      <c r="W117" s="9"/>
    </row>
    <row r="118" spans="1:23">
      <c r="A118" s="10"/>
      <c r="B118" s="501">
        <v>3</v>
      </c>
      <c r="C118" s="108">
        <f>GL(P96,T96,O96,U96,P97,T97)</f>
        <v>0</v>
      </c>
      <c r="H118" s="501">
        <v>10</v>
      </c>
      <c r="I118" s="108" t="str">
        <f t="shared" si="3"/>
        <v>B</v>
      </c>
      <c r="L118" s="159"/>
      <c r="N118" s="501">
        <v>17</v>
      </c>
      <c r="O118" s="108" t="str">
        <f t="shared" ref="O118:O122" si="4">AF68</f>
        <v>I</v>
      </c>
      <c r="T118" s="609">
        <v>24</v>
      </c>
      <c r="U118" s="801" t="str">
        <f t="shared" si="2"/>
        <v>OOOOO</v>
      </c>
      <c r="W118" s="9"/>
    </row>
    <row r="119" spans="1:23">
      <c r="A119" s="10"/>
      <c r="B119" s="501">
        <v>4</v>
      </c>
      <c r="C119" s="108">
        <f>GL(T96,P96,O96,U96,T97,P97)</f>
        <v>0</v>
      </c>
      <c r="H119" s="501">
        <v>11</v>
      </c>
      <c r="I119" s="108" t="str">
        <f t="shared" si="3"/>
        <v>C</v>
      </c>
      <c r="L119" s="24"/>
      <c r="N119" s="501">
        <v>18</v>
      </c>
      <c r="O119" s="108" t="str">
        <f t="shared" si="4"/>
        <v>J</v>
      </c>
      <c r="T119" s="609">
        <v>25</v>
      </c>
      <c r="U119" s="801" t="str">
        <f t="shared" si="2"/>
        <v>PPPPPP</v>
      </c>
      <c r="W119" s="9"/>
    </row>
    <row r="120" spans="1:23">
      <c r="A120" s="10"/>
      <c r="B120" s="501">
        <v>5</v>
      </c>
      <c r="C120" s="108">
        <f>GL(P91,T91,O91,U91,P92,T92)</f>
        <v>0</v>
      </c>
      <c r="H120" s="501">
        <v>12</v>
      </c>
      <c r="I120" s="108" t="str">
        <f t="shared" si="3"/>
        <v>D</v>
      </c>
      <c r="L120" s="159"/>
      <c r="N120" s="501">
        <v>19</v>
      </c>
      <c r="O120" s="108" t="str">
        <f t="shared" si="4"/>
        <v>K</v>
      </c>
      <c r="T120" s="610">
        <v>26</v>
      </c>
      <c r="U120" s="801" t="str">
        <f t="shared" si="2"/>
        <v>QQQQQ</v>
      </c>
      <c r="W120" s="9"/>
    </row>
    <row r="121" spans="1:23">
      <c r="A121" s="10"/>
      <c r="B121" s="501">
        <v>6</v>
      </c>
      <c r="C121" s="108">
        <f>GL(T91,P91,O91,U91,T92,P92)</f>
        <v>0</v>
      </c>
      <c r="H121" s="501">
        <v>13</v>
      </c>
      <c r="I121" s="108" t="str">
        <f t="shared" ref="I121:I122" si="5">AC68</f>
        <v>E</v>
      </c>
      <c r="L121" s="24"/>
      <c r="N121" s="609">
        <v>20</v>
      </c>
      <c r="O121" s="108" t="str">
        <f t="shared" si="4"/>
        <v>L</v>
      </c>
      <c r="W121" s="9"/>
    </row>
    <row r="122" spans="1:23">
      <c r="A122" s="10"/>
      <c r="B122" s="501">
        <v>7</v>
      </c>
      <c r="C122" s="108">
        <f>GL(D91,H91,C91,I91,D92,H92)</f>
        <v>0</v>
      </c>
      <c r="H122" s="501">
        <v>14</v>
      </c>
      <c r="I122" s="108" t="str">
        <f t="shared" si="5"/>
        <v>F</v>
      </c>
      <c r="L122" s="24"/>
      <c r="N122" s="501">
        <v>21</v>
      </c>
      <c r="O122" s="103" t="str">
        <f t="shared" si="4"/>
        <v>RRRRR</v>
      </c>
      <c r="W122" s="9"/>
    </row>
    <row r="123" spans="1:23">
      <c r="A123" s="120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48"/>
      <c r="M123" s="148"/>
      <c r="N123" s="148"/>
      <c r="O123" s="19"/>
      <c r="P123" s="19"/>
      <c r="Q123" s="19"/>
      <c r="R123" s="19"/>
      <c r="S123" s="19"/>
      <c r="T123" s="19"/>
      <c r="U123" s="19"/>
      <c r="V123" s="19"/>
      <c r="W123" s="22"/>
    </row>
  </sheetData>
  <sheetProtection password="C9F9" sheet="1" objects="1" scenarios="1" formatCells="0" formatColumns="0" formatRows="0"/>
  <sortState ref="AI68:AK72">
    <sortCondition descending="1" ref="AJ68:AJ72"/>
    <sortCondition descending="1" ref="AK68:AK72"/>
  </sortState>
  <phoneticPr fontId="9" type="noConversion"/>
  <conditionalFormatting sqref="D20:D31">
    <cfRule type="notContainsBlanks" dxfId="295" priority="79">
      <formula>LEN(TRIM(D20))&gt;0</formula>
    </cfRule>
  </conditionalFormatting>
  <conditionalFormatting sqref="H20:H31">
    <cfRule type="notContainsBlanks" dxfId="294" priority="78">
      <formula>LEN(TRIM(H20))&gt;0</formula>
    </cfRule>
  </conditionalFormatting>
  <conditionalFormatting sqref="P20:P31">
    <cfRule type="notContainsBlanks" dxfId="293" priority="77">
      <formula>LEN(TRIM(P20))&gt;0</formula>
    </cfRule>
  </conditionalFormatting>
  <conditionalFormatting sqref="T20:T31">
    <cfRule type="notContainsBlanks" dxfId="292" priority="76">
      <formula>LEN(TRIM(T20))&gt;0</formula>
    </cfRule>
  </conditionalFormatting>
  <conditionalFormatting sqref="T36:T45">
    <cfRule type="notContainsBlanks" dxfId="291" priority="75">
      <formula>LEN(TRIM(T36))&gt;0</formula>
    </cfRule>
  </conditionalFormatting>
  <conditionalFormatting sqref="P36:P45">
    <cfRule type="notContainsBlanks" dxfId="290" priority="74">
      <formula>LEN(TRIM(P36))&gt;0</formula>
    </cfRule>
  </conditionalFormatting>
  <conditionalFormatting sqref="D36:D45">
    <cfRule type="notContainsBlanks" dxfId="289" priority="73">
      <formula>LEN(TRIM(D36))&gt;0</formula>
    </cfRule>
  </conditionalFormatting>
  <conditionalFormatting sqref="H36:H45">
    <cfRule type="notContainsBlanks" dxfId="288" priority="72">
      <formula>LEN(TRIM(H36))&gt;0</formula>
    </cfRule>
  </conditionalFormatting>
  <conditionalFormatting sqref="D77:D79 D81">
    <cfRule type="notContainsBlanks" dxfId="287" priority="71">
      <formula>LEN(TRIM(D77))&gt;0</formula>
    </cfRule>
  </conditionalFormatting>
  <conditionalFormatting sqref="H77:H79 H81">
    <cfRule type="notContainsBlanks" dxfId="286" priority="70">
      <formula>LEN(TRIM(H77))&gt;0</formula>
    </cfRule>
  </conditionalFormatting>
  <conditionalFormatting sqref="P77 P79 P81">
    <cfRule type="notContainsBlanks" dxfId="285" priority="69">
      <formula>LEN(TRIM(P77))&gt;0</formula>
    </cfRule>
  </conditionalFormatting>
  <conditionalFormatting sqref="T77 T79 T81">
    <cfRule type="notContainsBlanks" dxfId="284" priority="68">
      <formula>LEN(TRIM(T77))&gt;0</formula>
    </cfRule>
  </conditionalFormatting>
  <conditionalFormatting sqref="T83">
    <cfRule type="notContainsBlanks" dxfId="283" priority="67">
      <formula>LEN(TRIM(T83))&gt;0</formula>
    </cfRule>
  </conditionalFormatting>
  <conditionalFormatting sqref="P83">
    <cfRule type="notContainsBlanks" dxfId="282" priority="66">
      <formula>LEN(TRIM(P83))&gt;0</formula>
    </cfRule>
  </conditionalFormatting>
  <conditionalFormatting sqref="H83">
    <cfRule type="notContainsBlanks" dxfId="281" priority="65">
      <formula>LEN(TRIM(H83))&gt;0</formula>
    </cfRule>
  </conditionalFormatting>
  <conditionalFormatting sqref="D83">
    <cfRule type="notContainsBlanks" dxfId="280" priority="64">
      <formula>LEN(TRIM(D83))&gt;0</formula>
    </cfRule>
  </conditionalFormatting>
  <conditionalFormatting sqref="D86 D88:D89">
    <cfRule type="notContainsBlanks" dxfId="279" priority="63">
      <formula>LEN(TRIM(D86))&gt;0</formula>
    </cfRule>
  </conditionalFormatting>
  <conditionalFormatting sqref="H86 H88:H89">
    <cfRule type="notContainsBlanks" dxfId="278" priority="62">
      <formula>LEN(TRIM(H86))&gt;0</formula>
    </cfRule>
  </conditionalFormatting>
  <conditionalFormatting sqref="P86 P88:P89">
    <cfRule type="notContainsBlanks" dxfId="277" priority="61">
      <formula>LEN(TRIM(P86))&gt;0</formula>
    </cfRule>
  </conditionalFormatting>
  <conditionalFormatting sqref="T86 T88:T89">
    <cfRule type="notContainsBlanks" dxfId="276" priority="60">
      <formula>LEN(TRIM(T86))&gt;0</formula>
    </cfRule>
  </conditionalFormatting>
  <conditionalFormatting sqref="T91 T93:T94">
    <cfRule type="notContainsBlanks" dxfId="275" priority="59">
      <formula>LEN(TRIM(T91))&gt;0</formula>
    </cfRule>
  </conditionalFormatting>
  <conditionalFormatting sqref="P91 P93:P94">
    <cfRule type="notContainsBlanks" dxfId="274" priority="58">
      <formula>LEN(TRIM(P91))&gt;0</formula>
    </cfRule>
  </conditionalFormatting>
  <conditionalFormatting sqref="D91 D93:D94">
    <cfRule type="notContainsBlanks" dxfId="273" priority="57">
      <formula>LEN(TRIM(D91))&gt;0</formula>
    </cfRule>
  </conditionalFormatting>
  <conditionalFormatting sqref="H91 H93:H94">
    <cfRule type="notContainsBlanks" dxfId="272" priority="56">
      <formula>LEN(TRIM(H91))&gt;0</formula>
    </cfRule>
  </conditionalFormatting>
  <conditionalFormatting sqref="T96">
    <cfRule type="notContainsBlanks" dxfId="271" priority="55">
      <formula>LEN(TRIM(T96))&gt;0</formula>
    </cfRule>
  </conditionalFormatting>
  <conditionalFormatting sqref="P96">
    <cfRule type="notContainsBlanks" dxfId="270" priority="54">
      <formula>LEN(TRIM(P96))&gt;0</formula>
    </cfRule>
  </conditionalFormatting>
  <conditionalFormatting sqref="H96">
    <cfRule type="notContainsBlanks" dxfId="269" priority="53">
      <formula>LEN(TRIM(H96))&gt;0</formula>
    </cfRule>
  </conditionalFormatting>
  <conditionalFormatting sqref="D96">
    <cfRule type="notContainsBlanks" dxfId="268" priority="52">
      <formula>LEN(TRIM(D96))&gt;0</formula>
    </cfRule>
  </conditionalFormatting>
  <conditionalFormatting sqref="D101:D111">
    <cfRule type="notContainsBlanks" dxfId="267" priority="51">
      <formula>LEN(TRIM(D101))&gt;0</formula>
    </cfRule>
  </conditionalFormatting>
  <conditionalFormatting sqref="H101:H111">
    <cfRule type="notContainsBlanks" dxfId="266" priority="50">
      <formula>LEN(TRIM(H101))&gt;0</formula>
    </cfRule>
  </conditionalFormatting>
  <conditionalFormatting sqref="P101:P111">
    <cfRule type="notContainsBlanks" dxfId="265" priority="49">
      <formula>LEN(TRIM(P101))&gt;0</formula>
    </cfRule>
  </conditionalFormatting>
  <conditionalFormatting sqref="T101:T111">
    <cfRule type="notContainsBlanks" dxfId="264" priority="48">
      <formula>LEN(TRIM(T101))&gt;0</formula>
    </cfRule>
  </conditionalFormatting>
  <conditionalFormatting sqref="C78">
    <cfRule type="expression" dxfId="263" priority="47">
      <formula>NOT($D77=$H77)</formula>
    </cfRule>
  </conditionalFormatting>
  <conditionalFormatting sqref="I78">
    <cfRule type="expression" dxfId="262" priority="46">
      <formula>NOT($D77=$H77)</formula>
    </cfRule>
  </conditionalFormatting>
  <conditionalFormatting sqref="D80">
    <cfRule type="notContainsBlanks" dxfId="261" priority="45">
      <formula>LEN(TRIM(D80))&gt;0</formula>
    </cfRule>
  </conditionalFormatting>
  <conditionalFormatting sqref="H80">
    <cfRule type="notContainsBlanks" dxfId="260" priority="44">
      <formula>LEN(TRIM(H80))&gt;0</formula>
    </cfRule>
  </conditionalFormatting>
  <conditionalFormatting sqref="C80">
    <cfRule type="expression" dxfId="259" priority="43">
      <formula>NOT($D79=$H79)</formula>
    </cfRule>
  </conditionalFormatting>
  <conditionalFormatting sqref="I80">
    <cfRule type="expression" dxfId="258" priority="42">
      <formula>NOT($D79=$H79)</formula>
    </cfRule>
  </conditionalFormatting>
  <conditionalFormatting sqref="D84">
    <cfRule type="notContainsBlanks" dxfId="257" priority="41">
      <formula>LEN(TRIM(D84))&gt;0</formula>
    </cfRule>
  </conditionalFormatting>
  <conditionalFormatting sqref="H84">
    <cfRule type="notContainsBlanks" dxfId="256" priority="40">
      <formula>LEN(TRIM(H84))&gt;0</formula>
    </cfRule>
  </conditionalFormatting>
  <conditionalFormatting sqref="C84">
    <cfRule type="expression" dxfId="255" priority="39">
      <formula>NOT($D83=$H83)</formula>
    </cfRule>
  </conditionalFormatting>
  <conditionalFormatting sqref="I84">
    <cfRule type="expression" dxfId="254" priority="38">
      <formula>NOT($D83=$H83)</formula>
    </cfRule>
  </conditionalFormatting>
  <conditionalFormatting sqref="D87">
    <cfRule type="notContainsBlanks" dxfId="253" priority="37">
      <formula>LEN(TRIM(D87))&gt;0</formula>
    </cfRule>
  </conditionalFormatting>
  <conditionalFormatting sqref="H87">
    <cfRule type="notContainsBlanks" dxfId="252" priority="36">
      <formula>LEN(TRIM(H87))&gt;0</formula>
    </cfRule>
  </conditionalFormatting>
  <conditionalFormatting sqref="C87">
    <cfRule type="expression" dxfId="251" priority="35">
      <formula>NOT($D86=$H86)</formula>
    </cfRule>
  </conditionalFormatting>
  <conditionalFormatting sqref="I87">
    <cfRule type="expression" dxfId="250" priority="34">
      <formula>NOT($D86=$H86)</formula>
    </cfRule>
  </conditionalFormatting>
  <conditionalFormatting sqref="D92">
    <cfRule type="notContainsBlanks" dxfId="249" priority="33">
      <formula>LEN(TRIM(D92))&gt;0</formula>
    </cfRule>
  </conditionalFormatting>
  <conditionalFormatting sqref="H92">
    <cfRule type="notContainsBlanks" dxfId="248" priority="32">
      <formula>LEN(TRIM(H92))&gt;0</formula>
    </cfRule>
  </conditionalFormatting>
  <conditionalFormatting sqref="C92">
    <cfRule type="expression" dxfId="247" priority="31">
      <formula>NOT($D91=$H91)</formula>
    </cfRule>
  </conditionalFormatting>
  <conditionalFormatting sqref="I92">
    <cfRule type="expression" dxfId="246" priority="30">
      <formula>NOT($D91=$H91)</formula>
    </cfRule>
  </conditionalFormatting>
  <conditionalFormatting sqref="D97">
    <cfRule type="notContainsBlanks" dxfId="245" priority="29">
      <formula>LEN(TRIM(D97))&gt;0</formula>
    </cfRule>
  </conditionalFormatting>
  <conditionalFormatting sqref="H97">
    <cfRule type="notContainsBlanks" dxfId="244" priority="28">
      <formula>LEN(TRIM(H97))&gt;0</formula>
    </cfRule>
  </conditionalFormatting>
  <conditionalFormatting sqref="C97">
    <cfRule type="expression" dxfId="243" priority="27">
      <formula>NOT($D96=$H96)</formula>
    </cfRule>
  </conditionalFormatting>
  <conditionalFormatting sqref="I97">
    <cfRule type="expression" dxfId="242" priority="26">
      <formula>NOT($D96=$H96)</formula>
    </cfRule>
  </conditionalFormatting>
  <conditionalFormatting sqref="P78">
    <cfRule type="notContainsBlanks" dxfId="241" priority="25">
      <formula>LEN(TRIM(P78))&gt;0</formula>
    </cfRule>
  </conditionalFormatting>
  <conditionalFormatting sqref="T78">
    <cfRule type="notContainsBlanks" dxfId="240" priority="24">
      <formula>LEN(TRIM(T78))&gt;0</formula>
    </cfRule>
  </conditionalFormatting>
  <conditionalFormatting sqref="O78">
    <cfRule type="expression" dxfId="239" priority="23">
      <formula>NOT($P77=$T77)</formula>
    </cfRule>
  </conditionalFormatting>
  <conditionalFormatting sqref="U78">
    <cfRule type="expression" dxfId="238" priority="21">
      <formula>NOT($P77=$T77)</formula>
    </cfRule>
  </conditionalFormatting>
  <conditionalFormatting sqref="P80">
    <cfRule type="notContainsBlanks" dxfId="237" priority="20">
      <formula>LEN(TRIM(P80))&gt;0</formula>
    </cfRule>
  </conditionalFormatting>
  <conditionalFormatting sqref="T80">
    <cfRule type="notContainsBlanks" dxfId="236" priority="19">
      <formula>LEN(TRIM(T80))&gt;0</formula>
    </cfRule>
  </conditionalFormatting>
  <conditionalFormatting sqref="O80">
    <cfRule type="expression" dxfId="235" priority="18">
      <formula>NOT($P79=$T79)</formula>
    </cfRule>
  </conditionalFormatting>
  <conditionalFormatting sqref="U80">
    <cfRule type="expression" dxfId="234" priority="17">
      <formula>NOT($P79=$T79)</formula>
    </cfRule>
  </conditionalFormatting>
  <conditionalFormatting sqref="P84">
    <cfRule type="notContainsBlanks" dxfId="233" priority="16">
      <formula>LEN(TRIM(P84))&gt;0</formula>
    </cfRule>
  </conditionalFormatting>
  <conditionalFormatting sqref="T84">
    <cfRule type="notContainsBlanks" dxfId="232" priority="15">
      <formula>LEN(TRIM(T84))&gt;0</formula>
    </cfRule>
  </conditionalFormatting>
  <conditionalFormatting sqref="O84">
    <cfRule type="expression" dxfId="231" priority="14">
      <formula>NOT($P83=$T83)</formula>
    </cfRule>
  </conditionalFormatting>
  <conditionalFormatting sqref="U84">
    <cfRule type="expression" dxfId="230" priority="13">
      <formula>NOT($P83=$T83)</formula>
    </cfRule>
  </conditionalFormatting>
  <conditionalFormatting sqref="P87">
    <cfRule type="notContainsBlanks" dxfId="229" priority="12">
      <formula>LEN(TRIM(P87))&gt;0</formula>
    </cfRule>
  </conditionalFormatting>
  <conditionalFormatting sqref="T87">
    <cfRule type="notContainsBlanks" dxfId="228" priority="11">
      <formula>LEN(TRIM(T87))&gt;0</formula>
    </cfRule>
  </conditionalFormatting>
  <conditionalFormatting sqref="O87">
    <cfRule type="expression" dxfId="227" priority="10">
      <formula>NOT($P86=$T86)</formula>
    </cfRule>
  </conditionalFormatting>
  <conditionalFormatting sqref="U87">
    <cfRule type="expression" dxfId="226" priority="9">
      <formula>NOT($P86=$T86)</formula>
    </cfRule>
  </conditionalFormatting>
  <conditionalFormatting sqref="P92">
    <cfRule type="notContainsBlanks" dxfId="225" priority="8">
      <formula>LEN(TRIM(P92))&gt;0</formula>
    </cfRule>
  </conditionalFormatting>
  <conditionalFormatting sqref="T92">
    <cfRule type="notContainsBlanks" dxfId="224" priority="7">
      <formula>LEN(TRIM(T92))&gt;0</formula>
    </cfRule>
  </conditionalFormatting>
  <conditionalFormatting sqref="O92">
    <cfRule type="expression" dxfId="223" priority="6">
      <formula>NOT($P91=$T91)</formula>
    </cfRule>
  </conditionalFormatting>
  <conditionalFormatting sqref="U92">
    <cfRule type="expression" dxfId="222" priority="5">
      <formula>NOT($P91=$T91)</formula>
    </cfRule>
  </conditionalFormatting>
  <conditionalFormatting sqref="P97">
    <cfRule type="notContainsBlanks" dxfId="221" priority="4">
      <formula>LEN(TRIM(P97))&gt;0</formula>
    </cfRule>
  </conditionalFormatting>
  <conditionalFormatting sqref="T97">
    <cfRule type="notContainsBlanks" dxfId="220" priority="3">
      <formula>LEN(TRIM(T97))&gt;0</formula>
    </cfRule>
  </conditionalFormatting>
  <conditionalFormatting sqref="O97">
    <cfRule type="expression" dxfId="219" priority="2">
      <formula>NOT($P96=$T96)</formula>
    </cfRule>
  </conditionalFormatting>
  <conditionalFormatting sqref="U97">
    <cfRule type="expression" dxfId="218" priority="1">
      <formula>NOT($P96=$T96)</formula>
    </cfRule>
  </conditionalFormatting>
  <printOptions horizontalCentered="1" verticalCentered="1"/>
  <pageMargins left="0" right="0" top="0.98425196850393704" bottom="0" header="0.39370078740157483" footer="0"/>
  <pageSetup paperSize="9" scale="59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64" max="24" man="1"/>
  </rowBreaks>
  <ignoredErrors>
    <ignoredError sqref="U29 I29 I10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5" name="Button 1">
              <controlPr defaultSize="0" print="0" autoFill="0" autoPict="0" macro="[0]!CLA26P">
                <anchor>
                  <from>
                    <xdr:col>8</xdr:col>
                    <xdr:colOff>219075</xdr:colOff>
                    <xdr:row>47</xdr:row>
                    <xdr:rowOff>95250</xdr:rowOff>
                  </from>
                  <to>
                    <xdr:col>9</xdr:col>
                    <xdr:colOff>0</xdr:colOff>
                    <xdr:row>48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6" name="Button 2">
              <controlPr defaultSize="0" print="0" autoFill="0" autoPict="0" macro="[0]!RAZ26P">
                <anchor>
                  <from>
                    <xdr:col>15</xdr:col>
                    <xdr:colOff>85725</xdr:colOff>
                    <xdr:row>47</xdr:row>
                    <xdr:rowOff>66675</xdr:rowOff>
                  </from>
                  <to>
                    <xdr:col>19</xdr:col>
                    <xdr:colOff>76200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7" name="Button 3">
              <controlPr defaultSize="0" print="0" autoFill="0" autoPict="0" macro="[0]!CLA26F">
                <anchor moveWithCells="1" sizeWithCells="1">
                  <from>
                    <xdr:col>8</xdr:col>
                    <xdr:colOff>95250</xdr:colOff>
                    <xdr:row>112</xdr:row>
                    <xdr:rowOff>66675</xdr:rowOff>
                  </from>
                  <to>
                    <xdr:col>8</xdr:col>
                    <xdr:colOff>1695450</xdr:colOff>
                    <xdr:row>113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8" name="Button 4">
              <controlPr defaultSize="0" print="0" autoFill="0" autoPict="0" macro="[0]!RAZ26F">
                <anchor moveWithCells="1" sizeWithCells="1">
                  <from>
                    <xdr:col>11</xdr:col>
                    <xdr:colOff>0</xdr:colOff>
                    <xdr:row>117</xdr:row>
                    <xdr:rowOff>95250</xdr:rowOff>
                  </from>
                  <to>
                    <xdr:col>11</xdr:col>
                    <xdr:colOff>533400</xdr:colOff>
                    <xdr:row>118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7" r:id="rId9" name="Button 5">
              <controlPr defaultSize="0" print="0" autoFill="0" autoPict="0" macro="[0]!IMP26F">
                <anchor>
                  <from>
                    <xdr:col>8</xdr:col>
                    <xdr:colOff>38100</xdr:colOff>
                    <xdr:row>71</xdr:row>
                    <xdr:rowOff>142875</xdr:rowOff>
                  </from>
                  <to>
                    <xdr:col>9</xdr:col>
                    <xdr:colOff>0</xdr:colOff>
                    <xdr:row>72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10" name="Button 6">
              <controlPr defaultSize="0" print="0" autoFill="0" autoPict="0" macro="[0]!IMP26C">
                <anchor>
                  <from>
                    <xdr:col>20</xdr:col>
                    <xdr:colOff>190500</xdr:colOff>
                    <xdr:row>5</xdr:row>
                    <xdr:rowOff>123825</xdr:rowOff>
                  </from>
                  <to>
                    <xdr:col>21</xdr:col>
                    <xdr:colOff>114300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3" tint="-0.249977111117893"/>
    <pageSetUpPr fitToPage="1"/>
  </sheetPr>
  <dimension ref="A1:AI150"/>
  <sheetViews>
    <sheetView showGridLines="0" showRowColHeaders="0" showRuler="0" view="pageBreakPreview" zoomScale="130" zoomScaleNormal="100" zoomScaleSheetLayoutView="130" workbookViewId="0">
      <selection activeCell="F106" sqref="F106"/>
    </sheetView>
  </sheetViews>
  <sheetFormatPr baseColWidth="10" defaultColWidth="11.5703125" defaultRowHeight="12.75"/>
  <cols>
    <col min="1" max="1" width="1.85546875" customWidth="1"/>
    <col min="2" max="2" width="1.85546875" style="159" customWidth="1"/>
    <col min="3" max="3" width="22.28515625" customWidth="1"/>
    <col min="4" max="8" width="1.85546875" customWidth="1"/>
    <col min="9" max="9" width="22.28515625" customWidth="1"/>
    <col min="10" max="10" width="1.85546875" style="159" customWidth="1"/>
    <col min="11" max="11" width="1.85546875" customWidth="1"/>
    <col min="12" max="12" width="7.42578125" customWidth="1"/>
    <col min="13" max="13" width="1.85546875" customWidth="1"/>
    <col min="14" max="14" width="1.85546875" style="159" customWidth="1"/>
    <col min="15" max="15" width="22.42578125" customWidth="1"/>
    <col min="16" max="20" width="1.85546875" customWidth="1"/>
    <col min="21" max="21" width="22.28515625" customWidth="1"/>
    <col min="22" max="22" width="1.85546875" style="159" customWidth="1"/>
    <col min="23" max="23" width="1.85546875" customWidth="1"/>
    <col min="26" max="26" width="2.7109375" customWidth="1"/>
    <col min="27" max="27" width="11.7109375" customWidth="1"/>
    <col min="28" max="30" width="2.7109375" customWidth="1"/>
    <col min="36" max="40" width="2.7109375" customWidth="1"/>
  </cols>
  <sheetData>
    <row r="1" spans="2:23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  <c r="V1"/>
    </row>
    <row r="2" spans="2:23" ht="6" customHeight="1">
      <c r="C2" s="554"/>
      <c r="D2" s="552"/>
      <c r="E2" s="552"/>
      <c r="F2" s="552"/>
      <c r="G2" s="552"/>
      <c r="H2" s="552"/>
      <c r="I2" s="463"/>
      <c r="J2" s="550"/>
      <c r="K2" s="550"/>
      <c r="L2" s="550"/>
      <c r="M2" s="558"/>
      <c r="N2" s="558"/>
      <c r="O2" s="849"/>
      <c r="P2" s="558"/>
      <c r="Q2" s="558"/>
      <c r="S2" s="558"/>
      <c r="T2" s="558"/>
      <c r="U2" s="849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269"/>
      <c r="J3" s="424"/>
      <c r="K3" s="424"/>
      <c r="L3" s="460"/>
      <c r="M3" s="558"/>
      <c r="N3" s="558"/>
      <c r="O3" s="849"/>
      <c r="P3" s="558"/>
      <c r="Q3" s="558"/>
      <c r="S3" s="558"/>
      <c r="T3" s="558"/>
      <c r="U3" s="849"/>
      <c r="V3" s="558"/>
      <c r="W3" s="558"/>
    </row>
    <row r="4" spans="2:23" ht="30.75" customHeight="1">
      <c r="B4" s="135"/>
      <c r="C4" s="27" t="s">
        <v>36</v>
      </c>
      <c r="D4" s="417" t="s">
        <v>0</v>
      </c>
      <c r="E4" s="418" t="s">
        <v>1</v>
      </c>
      <c r="F4" s="37"/>
      <c r="G4" s="134"/>
      <c r="H4" s="135" t="s">
        <v>16</v>
      </c>
      <c r="I4" s="27" t="s">
        <v>37</v>
      </c>
      <c r="J4" s="417" t="s">
        <v>0</v>
      </c>
      <c r="K4" s="418" t="s">
        <v>1</v>
      </c>
      <c r="L4" s="24"/>
      <c r="M4" s="136"/>
      <c r="N4" s="135"/>
      <c r="O4" s="27" t="s">
        <v>38</v>
      </c>
      <c r="P4" s="417" t="s">
        <v>0</v>
      </c>
      <c r="Q4" s="418" t="s">
        <v>1</v>
      </c>
      <c r="R4" s="37"/>
      <c r="S4" s="37"/>
      <c r="T4" s="135"/>
      <c r="U4" s="27" t="s">
        <v>82</v>
      </c>
      <c r="V4" s="417" t="s">
        <v>0</v>
      </c>
      <c r="W4" s="418" t="s">
        <v>1</v>
      </c>
    </row>
    <row r="5" spans="2:23">
      <c r="B5" s="70" t="s">
        <v>3</v>
      </c>
      <c r="C5" s="711">
        <f>ACCUEIL!H6</f>
        <v>27</v>
      </c>
      <c r="D5" s="91">
        <f>CL($D$19,$H$19)+CL($H$23,$D$23)+CL($T$27,$P$27)</f>
        <v>0</v>
      </c>
      <c r="E5" s="238">
        <f>$D$19-$H$19+$H$23-$D$23+$T$27-$P$27</f>
        <v>0</v>
      </c>
      <c r="F5" s="37"/>
      <c r="G5" s="134"/>
      <c r="H5" s="70" t="s">
        <v>7</v>
      </c>
      <c r="I5" s="711" t="str">
        <f>ACCUEIL!H10</f>
        <v>1</v>
      </c>
      <c r="J5" s="91">
        <f>CL($D$32,$H$32)+CL($H$36,$D$36)+CL($D$40,$H$40)</f>
        <v>0</v>
      </c>
      <c r="K5" s="238">
        <f>$D$32-$H$32+$H$36-$D$36+$D$40-$H$40</f>
        <v>0</v>
      </c>
      <c r="L5" s="24"/>
      <c r="M5" s="136"/>
      <c r="N5" s="70" t="s">
        <v>18</v>
      </c>
      <c r="O5" s="711">
        <f>ACCUEIL!H14</f>
        <v>25</v>
      </c>
      <c r="P5" s="91">
        <f>CL($D$20,$H$20)+CL($H$24,$D$24)+CL($D$28,$H$28)</f>
        <v>0</v>
      </c>
      <c r="Q5" s="238">
        <f>$D$20-$H$20+$H$24-$D$24+$D$28-$H$28</f>
        <v>0</v>
      </c>
      <c r="R5" s="37"/>
      <c r="S5" s="37"/>
      <c r="T5" s="70" t="s">
        <v>58</v>
      </c>
      <c r="U5" s="711">
        <f>ACCUEIL!H18</f>
        <v>30</v>
      </c>
      <c r="V5" s="91">
        <f>CL($D$33,$H$33)+CL($H$37,$D$37)+CL($D$41,$H$41)</f>
        <v>0</v>
      </c>
      <c r="W5" s="238">
        <f>$D$33-$H$33+$H$37-$D$37+$D$41-$H$41</f>
        <v>0</v>
      </c>
    </row>
    <row r="6" spans="2:23">
      <c r="B6" s="70" t="s">
        <v>4</v>
      </c>
      <c r="C6" s="711" t="str">
        <f>ACCUEIL!H7</f>
        <v>7</v>
      </c>
      <c r="D6" s="91">
        <f>CL($H$19,$D$19)+CL($T$23,$P$23)+CL($D$27,$H$27)</f>
        <v>0</v>
      </c>
      <c r="E6" s="238">
        <f>$H$19-$D$19+$T$23-$P$23+$D$27-$H$27</f>
        <v>0</v>
      </c>
      <c r="F6" s="37"/>
      <c r="G6" s="134"/>
      <c r="H6" s="70" t="s">
        <v>8</v>
      </c>
      <c r="I6" s="711">
        <f>ACCUEIL!H11</f>
        <v>10</v>
      </c>
      <c r="J6" s="91">
        <f>CL($H$32,$D$32)+CL($T$36,$P$36)+CL($P$40,$T$40)</f>
        <v>0</v>
      </c>
      <c r="K6" s="238">
        <f>$H$32-$D$32+$T$36-$P$36+$P$40-$T$40</f>
        <v>0</v>
      </c>
      <c r="L6" s="24"/>
      <c r="M6" s="136"/>
      <c r="N6" s="70" t="s">
        <v>19</v>
      </c>
      <c r="O6" s="711">
        <f>ACCUEIL!H15</f>
        <v>28</v>
      </c>
      <c r="P6" s="91">
        <f>CL($H$20,$D$20)+CL($T$24,$P$24)+CL($P$28,$T$28)</f>
        <v>0</v>
      </c>
      <c r="Q6" s="238">
        <f>$H$20-$D$20+$T$24-$P$24+$P$28-$T$28</f>
        <v>0</v>
      </c>
      <c r="R6" s="37"/>
      <c r="S6" s="37"/>
      <c r="T6" s="70" t="s">
        <v>59</v>
      </c>
      <c r="U6" s="711">
        <f>ACCUEIL!H19</f>
        <v>0</v>
      </c>
      <c r="V6" s="91">
        <f>CL($H$33,$D$33)+CL($T$37,$P$37)+CL($P$41,$T$41)</f>
        <v>0</v>
      </c>
      <c r="W6" s="238">
        <f>$H$33-$D$33+$T$37-$P$37+$P$41-$T$41</f>
        <v>0</v>
      </c>
    </row>
    <row r="7" spans="2:23">
      <c r="B7" s="70" t="s">
        <v>5</v>
      </c>
      <c r="C7" s="711">
        <f>ACCUEIL!H8</f>
        <v>20</v>
      </c>
      <c r="D7" s="91">
        <f>(CL($T$19,$P$19)+CL($D$23,$H$23)+CL($H$27,$D$27))</f>
        <v>0</v>
      </c>
      <c r="E7" s="238">
        <f>$T$19-$P$19+$D$23-$H$23+$H$27-$D$27</f>
        <v>0</v>
      </c>
      <c r="F7" s="37"/>
      <c r="G7" s="134"/>
      <c r="H7" s="70" t="s">
        <v>9</v>
      </c>
      <c r="I7" s="711">
        <f>ACCUEIL!H12</f>
        <v>29</v>
      </c>
      <c r="J7" s="91">
        <f>CL($T$32,$P$32)+CL($D$36,$H$36)+CL($T$40,$P$40)</f>
        <v>0</v>
      </c>
      <c r="K7" s="238">
        <f>$T$32-$P$32+$D$36-$H$36+$T$40-$P$40</f>
        <v>0</v>
      </c>
      <c r="L7" s="24"/>
      <c r="M7" s="136"/>
      <c r="N7" s="70" t="s">
        <v>39</v>
      </c>
      <c r="O7" s="711">
        <f>ACCUEIL!H16</f>
        <v>0</v>
      </c>
      <c r="P7" s="91">
        <f>CL($T$20,$P$20)+CL($D$24,$H$24)+CL($T$28,$P$28)</f>
        <v>0</v>
      </c>
      <c r="Q7" s="238">
        <f>$T$20-$P$20+$D$24-$H$24+$T$28-$P$28</f>
        <v>0</v>
      </c>
      <c r="R7" s="37"/>
      <c r="S7" s="37"/>
      <c r="T7" s="70" t="s">
        <v>70</v>
      </c>
      <c r="U7" s="711">
        <f>ACCUEIL!H20</f>
        <v>8</v>
      </c>
      <c r="V7" s="91">
        <f>CL($P$33,$T$33)+CL($H$37,$D$37)+CL($T$41,$P$41)</f>
        <v>0</v>
      </c>
      <c r="W7" s="238">
        <f>$P$33-$T$33+$H$37-$D$37+$T$41-$P$41</f>
        <v>0</v>
      </c>
    </row>
    <row r="8" spans="2:23">
      <c r="B8" s="70" t="s">
        <v>6</v>
      </c>
      <c r="C8" s="711">
        <f>ACCUEIL!H9</f>
        <v>18</v>
      </c>
      <c r="D8" s="91">
        <f>CL($P$19,$T$19)+CL($P$23,$T$23)+CL($P$27,$T$27)</f>
        <v>0</v>
      </c>
      <c r="E8" s="238">
        <f>$P$19-$T$19+$P$23-$T$23+$P$27-$T$27</f>
        <v>0</v>
      </c>
      <c r="F8" s="37"/>
      <c r="G8" s="134"/>
      <c r="H8" s="70" t="s">
        <v>10</v>
      </c>
      <c r="I8" s="711">
        <f>ACCUEIL!H13</f>
        <v>15</v>
      </c>
      <c r="J8" s="91">
        <f>CL($P$32,$T$32)+CL($P$36,$T$36)+CL($H$40,$D$40)</f>
        <v>0</v>
      </c>
      <c r="K8" s="238">
        <f>$P$32-$T$32+$P$36-$T$36+$H$40-$D$40</f>
        <v>0</v>
      </c>
      <c r="L8" s="24"/>
      <c r="M8" s="136"/>
      <c r="N8" s="70" t="s">
        <v>40</v>
      </c>
      <c r="O8" s="711" t="str">
        <f>ACCUEIL!H17</f>
        <v>5</v>
      </c>
      <c r="P8" s="91">
        <f>CL($P$20,$T$20)+CL($P$24,$T$24)+CL($H$28,$D$28)</f>
        <v>0</v>
      </c>
      <c r="Q8" s="238">
        <f>$P$20-$T$20+$P$24-$T$24+$H$28-$D$28</f>
        <v>0</v>
      </c>
      <c r="R8" s="37"/>
      <c r="S8" s="37"/>
      <c r="T8" s="70" t="s">
        <v>83</v>
      </c>
      <c r="U8" s="711" t="str">
        <f>ACCUEIL!H21</f>
        <v>2</v>
      </c>
      <c r="V8" s="91">
        <f>CL($T$33,$P$33)+CL($P$37,$T$37)+CL($H$41,$D$41)</f>
        <v>0</v>
      </c>
      <c r="W8" s="238">
        <f>$T$33-$P$33+$P$37-$T$37+$H$41-$D$41</f>
        <v>0</v>
      </c>
    </row>
    <row r="9" spans="2:23">
      <c r="B9" s="249"/>
      <c r="D9" s="419"/>
      <c r="E9" s="420"/>
      <c r="F9" s="156"/>
      <c r="G9" s="156"/>
      <c r="H9" s="156"/>
      <c r="J9" s="421"/>
      <c r="K9" s="422"/>
      <c r="L9" s="24"/>
      <c r="M9" s="136"/>
      <c r="N9" s="249"/>
      <c r="P9" s="419"/>
      <c r="Q9" s="420"/>
      <c r="R9" s="156"/>
      <c r="S9" s="156"/>
      <c r="T9" s="156"/>
      <c r="U9" s="205"/>
      <c r="V9" s="319"/>
    </row>
    <row r="10" spans="2:23" ht="30.75" customHeight="1">
      <c r="B10" s="135"/>
      <c r="C10" s="27" t="s">
        <v>101</v>
      </c>
      <c r="D10" s="417" t="s">
        <v>0</v>
      </c>
      <c r="E10" s="418" t="s">
        <v>1</v>
      </c>
      <c r="F10" s="37"/>
      <c r="G10" s="37"/>
      <c r="H10" s="135"/>
      <c r="I10" s="27" t="s">
        <v>114</v>
      </c>
      <c r="J10" s="417" t="s">
        <v>0</v>
      </c>
      <c r="K10" s="418" t="s">
        <v>1</v>
      </c>
      <c r="L10" s="24"/>
      <c r="M10" s="136"/>
      <c r="N10" s="135"/>
      <c r="O10" s="27" t="s">
        <v>347</v>
      </c>
      <c r="P10" s="417" t="s">
        <v>0</v>
      </c>
      <c r="Q10" s="418" t="s">
        <v>1</v>
      </c>
      <c r="R10" s="37"/>
      <c r="S10" s="37"/>
      <c r="T10" s="135"/>
      <c r="U10" s="27" t="s">
        <v>348</v>
      </c>
      <c r="V10" s="417" t="s">
        <v>0</v>
      </c>
      <c r="W10" s="418" t="s">
        <v>1</v>
      </c>
    </row>
    <row r="11" spans="2:23">
      <c r="B11" s="70" t="s">
        <v>87</v>
      </c>
      <c r="C11" s="711">
        <f>ACCUEIL!H22</f>
        <v>17</v>
      </c>
      <c r="D11" s="91">
        <f>CL($D$21,$H$21)+CL($H$25,$D$25)+CL($D$29,$H$29)</f>
        <v>0</v>
      </c>
      <c r="E11" s="238">
        <f>$H$25-$D$25+$D$29-$H$29+$D$21-$H$21</f>
        <v>0</v>
      </c>
      <c r="F11" s="37"/>
      <c r="G11" s="37"/>
      <c r="H11" s="70" t="s">
        <v>104</v>
      </c>
      <c r="I11" s="711" t="str">
        <f>ACCUEIL!H26</f>
        <v>9</v>
      </c>
      <c r="J11" s="91">
        <f>CL($D$34,$H$34)+CL($P$42,$T$42)+CL($D$38,$H$38)</f>
        <v>0</v>
      </c>
      <c r="K11" s="238">
        <f>$D$34-$H$34+$P$42-$T$42+$D$38-$H$38</f>
        <v>0</v>
      </c>
      <c r="L11" s="24"/>
      <c r="M11" s="136"/>
      <c r="N11" s="70" t="s">
        <v>116</v>
      </c>
      <c r="O11" s="711">
        <f>ACCUEIL!H30</f>
        <v>26</v>
      </c>
      <c r="P11" s="91">
        <f>CL($D$22,$H$22)+CL($D$30,$H$30)+CL($T$26,$P$26)</f>
        <v>0</v>
      </c>
      <c r="Q11" s="238">
        <f>$D$22-$H$22+$D$30-$H$30+$T$26-$P$26</f>
        <v>0</v>
      </c>
      <c r="R11" s="37"/>
      <c r="S11" s="37"/>
      <c r="T11" s="70" t="s">
        <v>349</v>
      </c>
      <c r="U11" s="711">
        <f>ACCUEIL!H34</f>
        <v>12</v>
      </c>
      <c r="V11" s="91">
        <f>CL($D$35,$H$35)+CL($D$39,$H$39)+CL($D$43,$H$43)</f>
        <v>0</v>
      </c>
      <c r="W11" s="238">
        <f>$D$35-$H$35+$D$39-$H$39+$D$43-$H$43</f>
        <v>0</v>
      </c>
    </row>
    <row r="12" spans="2:23">
      <c r="B12" s="70" t="s">
        <v>88</v>
      </c>
      <c r="C12" s="711">
        <f>ACCUEIL!H23</f>
        <v>19</v>
      </c>
      <c r="D12" s="91">
        <f>CL($H$21,$D$21)+CL($P$25,$T$25)+CL($P$29,$T$29)</f>
        <v>0</v>
      </c>
      <c r="E12" s="238">
        <f>$H$21-$D$21+$P$25-$T$25+$P$29-$T$29</f>
        <v>0</v>
      </c>
      <c r="F12" s="37"/>
      <c r="G12" s="37"/>
      <c r="H12" s="70" t="s">
        <v>105</v>
      </c>
      <c r="I12" s="711">
        <f>ACCUEIL!H27</f>
        <v>3</v>
      </c>
      <c r="J12" s="91">
        <f>CL($H$34,$D$34)+CL($P$34,$T$34)+CL($T$38,$P$38)</f>
        <v>0</v>
      </c>
      <c r="K12" s="238">
        <f>$P$34-$T$34+$H$34-$D$34+$T$38-$P$38</f>
        <v>0</v>
      </c>
      <c r="L12" s="24"/>
      <c r="M12" s="136"/>
      <c r="N12" s="70" t="s">
        <v>122</v>
      </c>
      <c r="O12" s="711">
        <f>ACCUEIL!H31</f>
        <v>24</v>
      </c>
      <c r="P12" s="91">
        <f>CL($H$22,$D$22)+CL($H$26,$D$26)+CL($P$30,$T$30)</f>
        <v>0</v>
      </c>
      <c r="Q12" s="238">
        <f>$P$30-$T$30+$H$26-$D$26+$H$22-$D$22</f>
        <v>0</v>
      </c>
      <c r="R12" s="37"/>
      <c r="S12" s="37"/>
      <c r="T12" s="70" t="s">
        <v>350</v>
      </c>
      <c r="U12" s="711">
        <f>ACCUEIL!H35</f>
        <v>11</v>
      </c>
      <c r="V12" s="91">
        <f>CL($H$35,$D$35)+CL($T$39,$P$39)+CL($P$43,$T$43)</f>
        <v>1</v>
      </c>
      <c r="W12" s="238">
        <f>$H$35-$D$35+$T$39-$P$39+$P$43-$T$43</f>
        <v>-1</v>
      </c>
    </row>
    <row r="13" spans="2:23">
      <c r="B13" s="70" t="s">
        <v>89</v>
      </c>
      <c r="C13" s="711" t="str">
        <f>ACCUEIL!H24</f>
        <v>6</v>
      </c>
      <c r="D13" s="91">
        <f>CL($P$21,$T$21)+CL($T$25,$P$25)+CL($H$29,$D$29)</f>
        <v>0</v>
      </c>
      <c r="E13" s="238">
        <f>$P$21-$T$21+$T$25-$P$25+$H$29-$D$29</f>
        <v>0</v>
      </c>
      <c r="F13" s="37"/>
      <c r="G13" s="37"/>
      <c r="H13" s="70" t="s">
        <v>106</v>
      </c>
      <c r="I13" s="711">
        <f>ACCUEIL!H28</f>
        <v>22</v>
      </c>
      <c r="J13" s="91">
        <f>CL($D$42,$H$42)+CL($T$34,$P$34)+CL($H$38,$D$38)</f>
        <v>0</v>
      </c>
      <c r="K13" s="238">
        <f>$T$34-$P$34+$D$42-$H$42+$H$38-$D$38</f>
        <v>0</v>
      </c>
      <c r="L13" s="24"/>
      <c r="M13" s="136"/>
      <c r="N13" s="70" t="s">
        <v>294</v>
      </c>
      <c r="O13" s="711">
        <f>ACCUEIL!H32</f>
        <v>4</v>
      </c>
      <c r="P13" s="91">
        <f>CL($D$26,$H$26)+CL($H$30,$D$30)+CL($P$22,$T$22)</f>
        <v>0</v>
      </c>
      <c r="Q13" s="238">
        <f>$H$30-$D$30+$P$22-$T$22+$D$26-$H$26</f>
        <v>0</v>
      </c>
      <c r="R13" s="37"/>
      <c r="S13" s="37"/>
      <c r="T13" s="70" t="s">
        <v>351</v>
      </c>
      <c r="U13" s="711">
        <f>ACCUEIL!H36</f>
        <v>13</v>
      </c>
      <c r="V13" s="91">
        <f>CL($P$35,$T$35)+CL($H$39,$D$39)+CL($T$43,$P$43)</f>
        <v>4</v>
      </c>
      <c r="W13" s="238">
        <f>$P$35-$T$35+$H$39-$D$39+$T$43-$P$43</f>
        <v>1</v>
      </c>
    </row>
    <row r="14" spans="2:23">
      <c r="B14" s="70" t="s">
        <v>102</v>
      </c>
      <c r="C14" s="711">
        <f>ACCUEIL!H25</f>
        <v>14</v>
      </c>
      <c r="D14" s="91">
        <f>CL($T$21,$P$21)+CL($D$25,$H$25)+CL($T$29,$P$29)</f>
        <v>0</v>
      </c>
      <c r="E14" s="238">
        <f>$D$25-$H$25+$T$21-$P$21+$T$29-$P$29</f>
        <v>0</v>
      </c>
      <c r="F14" s="37"/>
      <c r="G14" s="37"/>
      <c r="H14" s="70" t="s">
        <v>107</v>
      </c>
      <c r="I14" s="711">
        <f>ACCUEIL!H29</f>
        <v>23</v>
      </c>
      <c r="J14" s="91">
        <f>CL($P$38,$T$38)+CL($H$42,$D$42)+CL($T$42,$P$42)</f>
        <v>0</v>
      </c>
      <c r="K14" s="238">
        <f>$P$38-$T$38+$H$42-$D$42+$T$42-$P$42</f>
        <v>0</v>
      </c>
      <c r="L14" s="24"/>
      <c r="M14" s="136"/>
      <c r="N14" s="70" t="s">
        <v>352</v>
      </c>
      <c r="O14" s="711">
        <f>ACCUEIL!H33</f>
        <v>21</v>
      </c>
      <c r="P14" s="91">
        <f>CL($T$22,$P$22)+CL($T$30,$P$30)+CL($P$26,$T$26)</f>
        <v>0</v>
      </c>
      <c r="Q14" s="238">
        <f>$P$26-$T$26+$T$30-$P$30+$T$22-$P$22</f>
        <v>0</v>
      </c>
      <c r="R14" s="37"/>
      <c r="S14" s="37"/>
      <c r="T14" s="70" t="s">
        <v>353</v>
      </c>
      <c r="U14" s="711">
        <f>ACCUEIL!H37</f>
        <v>16</v>
      </c>
      <c r="V14" s="91">
        <f>CL($T$35,$P$35)+CL($P$39,$T$39)+CL($H$43,$D$43)</f>
        <v>0</v>
      </c>
      <c r="W14" s="238">
        <f>$T$35-$P$35+$P$39-$T$39+$H$43-$D$43</f>
        <v>0</v>
      </c>
    </row>
    <row r="15" spans="2:23" ht="9.9499999999999993" customHeight="1">
      <c r="B15" s="37"/>
      <c r="C15" s="72"/>
      <c r="D15" s="28"/>
      <c r="E15" s="139"/>
      <c r="F15" s="37"/>
      <c r="G15" s="37"/>
      <c r="H15" s="37"/>
      <c r="I15" s="72"/>
      <c r="J15" s="28"/>
      <c r="K15" s="139"/>
      <c r="L15" s="24"/>
      <c r="M15" s="136"/>
      <c r="N15" s="37"/>
      <c r="O15" s="72"/>
      <c r="P15" s="28"/>
      <c r="Q15" s="139"/>
      <c r="R15" s="37"/>
      <c r="S15" s="37"/>
      <c r="T15" s="37"/>
      <c r="V15" s="76"/>
    </row>
    <row r="16" spans="2:23" ht="9.9499999999999993" customHeight="1" thickBot="1">
      <c r="B16" s="37"/>
      <c r="C16" s="849"/>
      <c r="D16" s="424"/>
      <c r="E16" s="425"/>
      <c r="F16" s="424"/>
      <c r="G16" s="424"/>
      <c r="H16" s="424"/>
      <c r="J16" s="424"/>
      <c r="K16" s="425"/>
      <c r="L16" s="426"/>
      <c r="M16" s="427"/>
      <c r="N16" s="424"/>
      <c r="P16" s="37"/>
      <c r="Q16" s="161"/>
      <c r="R16" s="37"/>
      <c r="S16" s="37"/>
      <c r="T16" s="37"/>
      <c r="V16" s="76"/>
    </row>
    <row r="17" spans="1:23" ht="9.9499999999999993" customHeight="1">
      <c r="A17" s="862"/>
      <c r="B17" s="863"/>
      <c r="C17" s="864"/>
      <c r="D17" s="863"/>
      <c r="E17" s="863"/>
      <c r="F17" s="863"/>
      <c r="G17" s="863"/>
      <c r="H17" s="863"/>
      <c r="I17" s="864"/>
      <c r="J17" s="863"/>
      <c r="K17" s="865"/>
      <c r="L17" s="24"/>
      <c r="M17" s="866"/>
      <c r="N17" s="863"/>
      <c r="O17" s="864"/>
      <c r="P17" s="863"/>
      <c r="Q17" s="863"/>
      <c r="R17" s="863"/>
      <c r="S17" s="863"/>
      <c r="T17" s="863"/>
      <c r="U17" s="864"/>
      <c r="V17" s="864"/>
      <c r="W17" s="867"/>
    </row>
    <row r="18" spans="1:23" ht="15.75">
      <c r="A18" s="868"/>
      <c r="B18" s="37"/>
      <c r="C18" s="93"/>
      <c r="D18" s="118"/>
      <c r="E18" s="118"/>
      <c r="F18" s="616" t="str">
        <f>ACCUEIL!$D$6</f>
        <v>san siro</v>
      </c>
      <c r="G18" s="37"/>
      <c r="H18" s="37"/>
      <c r="I18" s="76"/>
      <c r="J18" s="37"/>
      <c r="K18" s="869"/>
      <c r="L18" s="171" t="s">
        <v>12</v>
      </c>
      <c r="M18" s="870"/>
      <c r="N18" s="37"/>
      <c r="O18" s="93"/>
      <c r="P18" s="118"/>
      <c r="Q18" s="118"/>
      <c r="R18" s="616" t="str">
        <f>ACCUEIL!$D$7</f>
        <v>TERRAIN 2</v>
      </c>
      <c r="S18" s="37"/>
      <c r="T18" s="118"/>
      <c r="U18" s="76"/>
      <c r="V18" s="76"/>
      <c r="W18" s="869"/>
    </row>
    <row r="19" spans="1:23" ht="18.75" customHeight="1">
      <c r="A19" s="868"/>
      <c r="B19" s="70" t="s">
        <v>3</v>
      </c>
      <c r="C19" s="47">
        <f>C5</f>
        <v>27</v>
      </c>
      <c r="D19" s="740"/>
      <c r="E19" s="143"/>
      <c r="F19" s="608" t="s">
        <v>13</v>
      </c>
      <c r="G19" s="143"/>
      <c r="H19" s="740"/>
      <c r="I19" s="103" t="str">
        <f>C6</f>
        <v>7</v>
      </c>
      <c r="J19" s="84" t="s">
        <v>4</v>
      </c>
      <c r="K19" s="871"/>
      <c r="L19" s="766">
        <f>ACCUEIL!$B$6</f>
        <v>1.375</v>
      </c>
      <c r="M19" s="870"/>
      <c r="N19" s="70" t="s">
        <v>6</v>
      </c>
      <c r="O19" s="47">
        <f>C8</f>
        <v>18</v>
      </c>
      <c r="P19" s="740"/>
      <c r="Q19" s="143"/>
      <c r="R19" s="144" t="s">
        <v>13</v>
      </c>
      <c r="S19" s="143"/>
      <c r="T19" s="740"/>
      <c r="U19" s="47">
        <f>C7</f>
        <v>20</v>
      </c>
      <c r="V19" s="70" t="s">
        <v>5</v>
      </c>
      <c r="W19" s="869"/>
    </row>
    <row r="20" spans="1:23" ht="18.75" customHeight="1">
      <c r="A20" s="868"/>
      <c r="B20" s="70" t="s">
        <v>18</v>
      </c>
      <c r="C20" s="47">
        <f>O5</f>
        <v>25</v>
      </c>
      <c r="D20" s="740"/>
      <c r="E20" s="146"/>
      <c r="F20" s="608" t="s">
        <v>13</v>
      </c>
      <c r="G20" s="146"/>
      <c r="H20" s="740"/>
      <c r="I20" s="103">
        <f>O6</f>
        <v>28</v>
      </c>
      <c r="J20" s="84" t="s">
        <v>19</v>
      </c>
      <c r="K20" s="871"/>
      <c r="L20" s="761">
        <f>L19+ACCUEIL!$B$7</f>
        <v>1.3888888888888899</v>
      </c>
      <c r="M20" s="870"/>
      <c r="N20" s="70" t="s">
        <v>40</v>
      </c>
      <c r="O20" s="47" t="str">
        <f>O8</f>
        <v>5</v>
      </c>
      <c r="P20" s="740"/>
      <c r="Q20" s="146"/>
      <c r="R20" s="144" t="s">
        <v>13</v>
      </c>
      <c r="S20" s="146"/>
      <c r="T20" s="740"/>
      <c r="U20" s="47">
        <f>O7</f>
        <v>0</v>
      </c>
      <c r="V20" s="70" t="s">
        <v>39</v>
      </c>
      <c r="W20" s="869"/>
    </row>
    <row r="21" spans="1:23" ht="18.75" customHeight="1">
      <c r="A21" s="868"/>
      <c r="B21" s="70" t="s">
        <v>87</v>
      </c>
      <c r="C21" s="47">
        <f>C11</f>
        <v>17</v>
      </c>
      <c r="D21" s="740"/>
      <c r="E21" s="146"/>
      <c r="F21" s="608" t="s">
        <v>13</v>
      </c>
      <c r="G21" s="146"/>
      <c r="H21" s="740"/>
      <c r="I21" s="103">
        <f>C12</f>
        <v>19</v>
      </c>
      <c r="J21" s="84" t="s">
        <v>88</v>
      </c>
      <c r="K21" s="871"/>
      <c r="L21" s="761">
        <f>L20+ACCUEIL!$B$7</f>
        <v>1.4027777777777799</v>
      </c>
      <c r="M21" s="870"/>
      <c r="N21" s="70" t="s">
        <v>89</v>
      </c>
      <c r="O21" s="47" t="str">
        <f>C13</f>
        <v>6</v>
      </c>
      <c r="P21" s="740"/>
      <c r="Q21" s="146"/>
      <c r="R21" s="144" t="s">
        <v>13</v>
      </c>
      <c r="S21" s="146"/>
      <c r="T21" s="740"/>
      <c r="U21" s="47">
        <f>C14</f>
        <v>14</v>
      </c>
      <c r="V21" s="70" t="s">
        <v>102</v>
      </c>
      <c r="W21" s="869"/>
    </row>
    <row r="22" spans="1:23" ht="18.75" customHeight="1">
      <c r="A22" s="868"/>
      <c r="B22" s="70" t="s">
        <v>116</v>
      </c>
      <c r="C22" s="47">
        <f>O11</f>
        <v>26</v>
      </c>
      <c r="D22" s="740"/>
      <c r="E22" s="146"/>
      <c r="F22" s="144" t="s">
        <v>13</v>
      </c>
      <c r="G22" s="146"/>
      <c r="H22" s="740"/>
      <c r="I22" s="103">
        <f>O12</f>
        <v>24</v>
      </c>
      <c r="J22" s="84" t="s">
        <v>122</v>
      </c>
      <c r="K22" s="871"/>
      <c r="L22" s="761">
        <f>L21+ACCUEIL!$B$7</f>
        <v>1.4166666666666701</v>
      </c>
      <c r="M22" s="870"/>
      <c r="N22" s="70" t="s">
        <v>294</v>
      </c>
      <c r="O22" s="47">
        <f>O13</f>
        <v>4</v>
      </c>
      <c r="P22" s="740"/>
      <c r="Q22" s="146"/>
      <c r="R22" s="144" t="s">
        <v>13</v>
      </c>
      <c r="S22" s="146"/>
      <c r="T22" s="740"/>
      <c r="U22" s="47">
        <f>O14</f>
        <v>21</v>
      </c>
      <c r="V22" s="70" t="s">
        <v>352</v>
      </c>
      <c r="W22" s="869"/>
    </row>
    <row r="23" spans="1:23" ht="18.75" customHeight="1">
      <c r="A23" s="868"/>
      <c r="B23" s="70" t="s">
        <v>5</v>
      </c>
      <c r="C23" s="47">
        <f>C7</f>
        <v>20</v>
      </c>
      <c r="D23" s="740"/>
      <c r="E23" s="143"/>
      <c r="F23" s="144" t="s">
        <v>13</v>
      </c>
      <c r="G23" s="143"/>
      <c r="H23" s="740"/>
      <c r="I23" s="103">
        <f>C5</f>
        <v>27</v>
      </c>
      <c r="J23" s="84" t="s">
        <v>3</v>
      </c>
      <c r="K23" s="871"/>
      <c r="L23" s="761">
        <f>L22+ACCUEIL!$B$7</f>
        <v>1.43055555555556</v>
      </c>
      <c r="M23" s="870"/>
      <c r="N23" s="70" t="s">
        <v>6</v>
      </c>
      <c r="O23" s="47">
        <f>C8</f>
        <v>18</v>
      </c>
      <c r="P23" s="740"/>
      <c r="Q23" s="143"/>
      <c r="R23" s="144" t="s">
        <v>13</v>
      </c>
      <c r="S23" s="143"/>
      <c r="T23" s="740"/>
      <c r="U23" s="47" t="str">
        <f>C6</f>
        <v>7</v>
      </c>
      <c r="V23" s="70" t="s">
        <v>4</v>
      </c>
      <c r="W23" s="869"/>
    </row>
    <row r="24" spans="1:23" ht="18.75" customHeight="1">
      <c r="A24" s="868"/>
      <c r="B24" s="70" t="s">
        <v>39</v>
      </c>
      <c r="C24" s="47">
        <f>O7</f>
        <v>0</v>
      </c>
      <c r="D24" s="740"/>
      <c r="E24" s="146"/>
      <c r="F24" s="144" t="s">
        <v>13</v>
      </c>
      <c r="G24" s="146"/>
      <c r="H24" s="740"/>
      <c r="I24" s="103">
        <f>O5</f>
        <v>25</v>
      </c>
      <c r="J24" s="84" t="s">
        <v>18</v>
      </c>
      <c r="K24" s="871"/>
      <c r="L24" s="761">
        <f>L23+ACCUEIL!$B$7</f>
        <v>1.44444444444445</v>
      </c>
      <c r="M24" s="870"/>
      <c r="N24" s="70" t="s">
        <v>40</v>
      </c>
      <c r="O24" s="47" t="str">
        <f>O8</f>
        <v>5</v>
      </c>
      <c r="P24" s="740"/>
      <c r="Q24" s="146"/>
      <c r="R24" s="144" t="s">
        <v>13</v>
      </c>
      <c r="S24" s="146"/>
      <c r="T24" s="740"/>
      <c r="U24" s="47">
        <f>O6</f>
        <v>28</v>
      </c>
      <c r="V24" s="70" t="s">
        <v>19</v>
      </c>
      <c r="W24" s="872"/>
    </row>
    <row r="25" spans="1:23" ht="18.75" customHeight="1">
      <c r="A25" s="868"/>
      <c r="B25" s="70" t="s">
        <v>102</v>
      </c>
      <c r="C25" s="47">
        <f>C14</f>
        <v>14</v>
      </c>
      <c r="D25" s="740"/>
      <c r="E25" s="146"/>
      <c r="F25" s="144" t="s">
        <v>13</v>
      </c>
      <c r="G25" s="146"/>
      <c r="H25" s="740"/>
      <c r="I25" s="103">
        <f>C11</f>
        <v>17</v>
      </c>
      <c r="J25" s="84" t="s">
        <v>87</v>
      </c>
      <c r="K25" s="869"/>
      <c r="L25" s="761">
        <f>L24+ACCUEIL!$B$7</f>
        <v>1.4583333333333399</v>
      </c>
      <c r="M25" s="870"/>
      <c r="N25" s="70" t="s">
        <v>88</v>
      </c>
      <c r="O25" s="47">
        <f>C12</f>
        <v>19</v>
      </c>
      <c r="P25" s="740"/>
      <c r="Q25" s="146"/>
      <c r="R25" s="144" t="s">
        <v>13</v>
      </c>
      <c r="S25" s="146"/>
      <c r="T25" s="740"/>
      <c r="U25" s="47" t="str">
        <f>C13</f>
        <v>6</v>
      </c>
      <c r="V25" s="70" t="s">
        <v>89</v>
      </c>
      <c r="W25" s="873"/>
    </row>
    <row r="26" spans="1:23" ht="18.75" customHeight="1">
      <c r="A26" s="868"/>
      <c r="B26" s="70" t="s">
        <v>294</v>
      </c>
      <c r="C26" s="47">
        <f>O13</f>
        <v>4</v>
      </c>
      <c r="D26" s="740"/>
      <c r="E26" s="146"/>
      <c r="F26" s="144" t="s">
        <v>13</v>
      </c>
      <c r="G26" s="146"/>
      <c r="H26" s="740"/>
      <c r="I26" s="103">
        <f>O12</f>
        <v>24</v>
      </c>
      <c r="J26" s="84" t="s">
        <v>122</v>
      </c>
      <c r="K26" s="871"/>
      <c r="L26" s="761">
        <f>L25+ACCUEIL!$B$7</f>
        <v>1.4722222222222301</v>
      </c>
      <c r="M26" s="870"/>
      <c r="N26" s="70" t="s">
        <v>352</v>
      </c>
      <c r="O26" s="47">
        <f>O14</f>
        <v>21</v>
      </c>
      <c r="P26" s="740"/>
      <c r="Q26" s="146"/>
      <c r="R26" s="144" t="s">
        <v>13</v>
      </c>
      <c r="S26" s="146"/>
      <c r="T26" s="740"/>
      <c r="U26" s="47">
        <f>O11</f>
        <v>26</v>
      </c>
      <c r="V26" s="70" t="s">
        <v>116</v>
      </c>
      <c r="W26" s="869"/>
    </row>
    <row r="27" spans="1:23" ht="18.75" customHeight="1">
      <c r="A27" s="868"/>
      <c r="B27" s="70" t="s">
        <v>4</v>
      </c>
      <c r="C27" s="47" t="str">
        <f>C6</f>
        <v>7</v>
      </c>
      <c r="D27" s="740"/>
      <c r="E27" s="143"/>
      <c r="F27" s="144" t="s">
        <v>13</v>
      </c>
      <c r="G27" s="143"/>
      <c r="H27" s="740"/>
      <c r="I27" s="103">
        <f>C7</f>
        <v>20</v>
      </c>
      <c r="J27" s="84" t="s">
        <v>5</v>
      </c>
      <c r="K27" s="871"/>
      <c r="L27" s="761">
        <f>L26+ACCUEIL!$B$7</f>
        <v>1.48611111111112</v>
      </c>
      <c r="M27" s="870"/>
      <c r="N27" s="70" t="s">
        <v>6</v>
      </c>
      <c r="O27" s="47">
        <f>C8</f>
        <v>18</v>
      </c>
      <c r="P27" s="740"/>
      <c r="Q27" s="143"/>
      <c r="R27" s="144" t="s">
        <v>13</v>
      </c>
      <c r="S27" s="143"/>
      <c r="T27" s="740"/>
      <c r="U27" s="47">
        <f>C5</f>
        <v>27</v>
      </c>
      <c r="V27" s="70" t="s">
        <v>3</v>
      </c>
      <c r="W27" s="869"/>
    </row>
    <row r="28" spans="1:23" ht="18.75" customHeight="1">
      <c r="A28" s="868"/>
      <c r="B28" s="70" t="s">
        <v>18</v>
      </c>
      <c r="C28" s="47">
        <f>O5</f>
        <v>25</v>
      </c>
      <c r="D28" s="740"/>
      <c r="E28" s="146"/>
      <c r="F28" s="144" t="s">
        <v>13</v>
      </c>
      <c r="G28" s="146"/>
      <c r="H28" s="740"/>
      <c r="I28" s="103" t="str">
        <f>O8</f>
        <v>5</v>
      </c>
      <c r="J28" s="84" t="s">
        <v>40</v>
      </c>
      <c r="K28" s="869"/>
      <c r="L28" s="761">
        <f>L27+ACCUEIL!$B$7</f>
        <v>1.50000000000001</v>
      </c>
      <c r="M28" s="870"/>
      <c r="N28" s="70" t="s">
        <v>19</v>
      </c>
      <c r="O28" s="47">
        <f>O6</f>
        <v>28</v>
      </c>
      <c r="P28" s="740"/>
      <c r="Q28" s="146"/>
      <c r="R28" s="144" t="s">
        <v>13</v>
      </c>
      <c r="S28" s="146"/>
      <c r="T28" s="740"/>
      <c r="U28" s="47">
        <f>O7</f>
        <v>0</v>
      </c>
      <c r="V28" s="70" t="s">
        <v>39</v>
      </c>
      <c r="W28" s="869"/>
    </row>
    <row r="29" spans="1:23" ht="18.75" customHeight="1">
      <c r="A29" s="868"/>
      <c r="B29" s="70" t="s">
        <v>87</v>
      </c>
      <c r="C29" s="47">
        <f>C11</f>
        <v>17</v>
      </c>
      <c r="D29" s="740"/>
      <c r="E29" s="146"/>
      <c r="F29" s="144" t="s">
        <v>13</v>
      </c>
      <c r="G29" s="146"/>
      <c r="H29" s="740"/>
      <c r="I29" s="103" t="str">
        <f>C13</f>
        <v>6</v>
      </c>
      <c r="J29" s="84" t="s">
        <v>89</v>
      </c>
      <c r="K29" s="869"/>
      <c r="L29" s="761">
        <f>L28+ACCUEIL!$B$7</f>
        <v>1.5138888888888999</v>
      </c>
      <c r="M29" s="868"/>
      <c r="N29" s="70" t="s">
        <v>88</v>
      </c>
      <c r="O29" s="47">
        <f>C12</f>
        <v>19</v>
      </c>
      <c r="P29" s="740"/>
      <c r="Q29" s="146"/>
      <c r="R29" s="144" t="s">
        <v>13</v>
      </c>
      <c r="S29" s="146"/>
      <c r="T29" s="740"/>
      <c r="U29" s="47">
        <f>C14</f>
        <v>14</v>
      </c>
      <c r="V29" s="70" t="s">
        <v>102</v>
      </c>
      <c r="W29" s="869"/>
    </row>
    <row r="30" spans="1:23" ht="18.75" customHeight="1">
      <c r="A30" s="868"/>
      <c r="B30" s="70" t="s">
        <v>116</v>
      </c>
      <c r="C30" s="47">
        <f>O11</f>
        <v>26</v>
      </c>
      <c r="D30" s="740"/>
      <c r="E30" s="146"/>
      <c r="F30" s="144" t="s">
        <v>13</v>
      </c>
      <c r="G30" s="146"/>
      <c r="H30" s="740"/>
      <c r="I30" s="103">
        <f>O13</f>
        <v>4</v>
      </c>
      <c r="J30" s="84" t="s">
        <v>294</v>
      </c>
      <c r="K30" s="869"/>
      <c r="L30" s="761">
        <f>L29+ACCUEIL!$B$7</f>
        <v>1.5277777777777899</v>
      </c>
      <c r="M30" s="868"/>
      <c r="N30" s="70" t="s">
        <v>122</v>
      </c>
      <c r="O30" s="47">
        <f>O12</f>
        <v>24</v>
      </c>
      <c r="P30" s="740"/>
      <c r="Q30" s="146"/>
      <c r="R30" s="144" t="s">
        <v>13</v>
      </c>
      <c r="S30" s="146"/>
      <c r="T30" s="740"/>
      <c r="U30" s="47">
        <f>O14</f>
        <v>21</v>
      </c>
      <c r="V30" s="70" t="s">
        <v>352</v>
      </c>
      <c r="W30" s="869"/>
    </row>
    <row r="31" spans="1:23" ht="15.75">
      <c r="A31" s="868"/>
      <c r="B31" s="76"/>
      <c r="C31" s="93"/>
      <c r="D31" s="93"/>
      <c r="E31" s="93"/>
      <c r="F31" s="616" t="str">
        <f>ACCUEIL!$D$8</f>
        <v>TERRAIN 3</v>
      </c>
      <c r="G31" s="93"/>
      <c r="H31" s="93"/>
      <c r="I31" s="75"/>
      <c r="J31" s="73"/>
      <c r="K31" s="869"/>
      <c r="L31" s="171" t="s">
        <v>12</v>
      </c>
      <c r="M31" s="868"/>
      <c r="N31" s="76"/>
      <c r="O31" s="93"/>
      <c r="P31" s="93"/>
      <c r="Q31" s="93"/>
      <c r="R31" s="616" t="str">
        <f>ACCUEIL!$D$9</f>
        <v>TERRAIN 4</v>
      </c>
      <c r="S31" s="93"/>
      <c r="T31" s="93"/>
      <c r="U31" s="93"/>
      <c r="V31" s="76"/>
      <c r="W31" s="869"/>
    </row>
    <row r="32" spans="1:23" ht="18.75" customHeight="1">
      <c r="A32" s="868"/>
      <c r="B32" s="70" t="s">
        <v>7</v>
      </c>
      <c r="C32" s="47" t="str">
        <f>I5</f>
        <v>1</v>
      </c>
      <c r="D32" s="740"/>
      <c r="E32" s="143"/>
      <c r="F32" s="608" t="s">
        <v>13</v>
      </c>
      <c r="G32" s="143"/>
      <c r="H32" s="740"/>
      <c r="I32" s="874">
        <f>$I$14</f>
        <v>23</v>
      </c>
      <c r="J32" s="84" t="s">
        <v>107</v>
      </c>
      <c r="K32" s="869"/>
      <c r="L32" s="766">
        <f>ACCUEIL!$B$6</f>
        <v>1.375</v>
      </c>
      <c r="M32" s="868"/>
      <c r="N32" s="70" t="s">
        <v>10</v>
      </c>
      <c r="O32" s="47">
        <f>I8</f>
        <v>15</v>
      </c>
      <c r="P32" s="740"/>
      <c r="Q32" s="143"/>
      <c r="R32" s="144" t="s">
        <v>13</v>
      </c>
      <c r="S32" s="143"/>
      <c r="T32" s="740"/>
      <c r="U32" s="47">
        <f>I7</f>
        <v>29</v>
      </c>
      <c r="V32" s="70" t="s">
        <v>9</v>
      </c>
      <c r="W32" s="869"/>
    </row>
    <row r="33" spans="1:23" ht="18.75" customHeight="1">
      <c r="A33" s="868"/>
      <c r="B33" s="70" t="s">
        <v>58</v>
      </c>
      <c r="C33" s="875">
        <f>U5</f>
        <v>30</v>
      </c>
      <c r="D33" s="740"/>
      <c r="E33" s="143"/>
      <c r="F33" s="144"/>
      <c r="G33" s="143"/>
      <c r="H33" s="740"/>
      <c r="I33" s="103">
        <f>I8</f>
        <v>15</v>
      </c>
      <c r="J33" s="84" t="s">
        <v>106</v>
      </c>
      <c r="K33" s="869"/>
      <c r="L33" s="761">
        <f>L32+ACCUEIL!$B$7</f>
        <v>1.3888888888888899</v>
      </c>
      <c r="M33" s="868"/>
      <c r="N33" s="70" t="s">
        <v>70</v>
      </c>
      <c r="O33" s="875">
        <f>U7</f>
        <v>8</v>
      </c>
      <c r="P33" s="740"/>
      <c r="Q33" s="146"/>
      <c r="R33" s="144"/>
      <c r="S33" s="146"/>
      <c r="T33" s="740"/>
      <c r="U33" s="875" t="str">
        <f>U8</f>
        <v>2</v>
      </c>
      <c r="V33" s="70" t="s">
        <v>83</v>
      </c>
      <c r="W33" s="869"/>
    </row>
    <row r="34" spans="1:23" ht="18.75" customHeight="1">
      <c r="A34" s="868"/>
      <c r="B34" s="70" t="s">
        <v>104</v>
      </c>
      <c r="C34" s="47" t="str">
        <f>I11</f>
        <v>9</v>
      </c>
      <c r="D34" s="740"/>
      <c r="E34" s="143"/>
      <c r="F34" s="144" t="s">
        <v>13</v>
      </c>
      <c r="G34" s="143"/>
      <c r="H34" s="740"/>
      <c r="I34" s="103">
        <f>I12</f>
        <v>3</v>
      </c>
      <c r="J34" s="84" t="s">
        <v>105</v>
      </c>
      <c r="K34" s="869"/>
      <c r="L34" s="761">
        <f>L33+ACCUEIL!$B$7</f>
        <v>1.4027777777777799</v>
      </c>
      <c r="M34" s="868"/>
      <c r="N34" s="70" t="s">
        <v>105</v>
      </c>
      <c r="O34" s="47">
        <f>I12</f>
        <v>3</v>
      </c>
      <c r="P34" s="740"/>
      <c r="Q34" s="143"/>
      <c r="R34" s="144" t="s">
        <v>13</v>
      </c>
      <c r="S34" s="143"/>
      <c r="T34" s="740"/>
      <c r="U34" s="47">
        <f>I13</f>
        <v>22</v>
      </c>
      <c r="V34" s="70" t="s">
        <v>106</v>
      </c>
      <c r="W34" s="869"/>
    </row>
    <row r="35" spans="1:23" ht="18.75" customHeight="1">
      <c r="A35" s="868"/>
      <c r="B35" s="70" t="s">
        <v>349</v>
      </c>
      <c r="C35" s="875">
        <f>U11</f>
        <v>12</v>
      </c>
      <c r="D35" s="740"/>
      <c r="E35" s="143"/>
      <c r="F35" s="144"/>
      <c r="G35" s="143"/>
      <c r="H35" s="740"/>
      <c r="I35" s="874" t="str">
        <f>$U$8</f>
        <v>2</v>
      </c>
      <c r="J35" s="84" t="s">
        <v>83</v>
      </c>
      <c r="K35" s="869"/>
      <c r="L35" s="761">
        <f>L34+ACCUEIL!$B$7</f>
        <v>1.4166666666666701</v>
      </c>
      <c r="M35" s="868"/>
      <c r="N35" s="70" t="s">
        <v>351</v>
      </c>
      <c r="O35" s="875">
        <f>U13</f>
        <v>13</v>
      </c>
      <c r="P35" s="740"/>
      <c r="Q35" s="146"/>
      <c r="R35" s="144"/>
      <c r="S35" s="146"/>
      <c r="T35" s="740"/>
      <c r="U35" s="875">
        <f>U14</f>
        <v>16</v>
      </c>
      <c r="V35" s="70" t="s">
        <v>353</v>
      </c>
      <c r="W35" s="869"/>
    </row>
    <row r="36" spans="1:23" ht="18.75" customHeight="1">
      <c r="A36" s="868"/>
      <c r="B36" s="70" t="s">
        <v>9</v>
      </c>
      <c r="C36" s="47">
        <f>I7</f>
        <v>29</v>
      </c>
      <c r="D36" s="740"/>
      <c r="E36" s="143"/>
      <c r="F36" s="144" t="s">
        <v>13</v>
      </c>
      <c r="G36" s="143"/>
      <c r="H36" s="740"/>
      <c r="I36" s="874">
        <f>$U$7</f>
        <v>8</v>
      </c>
      <c r="J36" s="84" t="s">
        <v>70</v>
      </c>
      <c r="K36" s="869"/>
      <c r="L36" s="761">
        <f>L35+ACCUEIL!$B$7</f>
        <v>1.43055555555556</v>
      </c>
      <c r="M36" s="868"/>
      <c r="N36" s="70" t="s">
        <v>10</v>
      </c>
      <c r="O36" s="47">
        <f>I8</f>
        <v>15</v>
      </c>
      <c r="P36" s="740"/>
      <c r="Q36" s="143"/>
      <c r="R36" s="144" t="s">
        <v>13</v>
      </c>
      <c r="S36" s="143"/>
      <c r="T36" s="740"/>
      <c r="U36" s="47">
        <f>I6</f>
        <v>10</v>
      </c>
      <c r="V36" s="70" t="s">
        <v>8</v>
      </c>
      <c r="W36" s="869"/>
    </row>
    <row r="37" spans="1:23" ht="18.75" customHeight="1">
      <c r="A37" s="868"/>
      <c r="B37" s="70" t="s">
        <v>58</v>
      </c>
      <c r="C37" s="875">
        <f>$U$5</f>
        <v>30</v>
      </c>
      <c r="D37" s="740"/>
      <c r="E37" s="143"/>
      <c r="F37" s="144"/>
      <c r="G37" s="143"/>
      <c r="H37" s="740"/>
      <c r="I37" s="874">
        <f>$U$6</f>
        <v>0</v>
      </c>
      <c r="J37" s="84" t="s">
        <v>59</v>
      </c>
      <c r="K37" s="869"/>
      <c r="L37" s="761">
        <f>L36+ACCUEIL!$B$7</f>
        <v>1.44444444444445</v>
      </c>
      <c r="M37" s="868"/>
      <c r="N37" s="70" t="s">
        <v>83</v>
      </c>
      <c r="O37" s="875" t="str">
        <f>$U$8</f>
        <v>2</v>
      </c>
      <c r="P37" s="740"/>
      <c r="Q37" s="143"/>
      <c r="R37" s="144"/>
      <c r="S37" s="143"/>
      <c r="T37" s="740"/>
      <c r="U37" s="875">
        <f>$U$6</f>
        <v>0</v>
      </c>
      <c r="V37" s="70" t="s">
        <v>59</v>
      </c>
      <c r="W37" s="869"/>
    </row>
    <row r="38" spans="1:23" ht="18.75" customHeight="1">
      <c r="A38" s="868"/>
      <c r="B38" s="70" t="s">
        <v>104</v>
      </c>
      <c r="C38" s="47" t="str">
        <f>I11</f>
        <v>9</v>
      </c>
      <c r="D38" s="740"/>
      <c r="E38" s="143"/>
      <c r="F38" s="144" t="s">
        <v>13</v>
      </c>
      <c r="G38" s="143"/>
      <c r="H38" s="740"/>
      <c r="I38" s="103">
        <f>I6</f>
        <v>10</v>
      </c>
      <c r="J38" s="84" t="s">
        <v>10</v>
      </c>
      <c r="K38" s="869"/>
      <c r="L38" s="761">
        <f>L37+ACCUEIL!$B$7</f>
        <v>1.4583333333333399</v>
      </c>
      <c r="M38" s="868"/>
      <c r="N38" s="70" t="s">
        <v>107</v>
      </c>
      <c r="O38" s="47">
        <f>I14</f>
        <v>23</v>
      </c>
      <c r="P38" s="740"/>
      <c r="Q38" s="143"/>
      <c r="R38" s="144" t="s">
        <v>13</v>
      </c>
      <c r="S38" s="143"/>
      <c r="T38" s="740"/>
      <c r="U38" s="47">
        <f>I12</f>
        <v>3</v>
      </c>
      <c r="V38" s="70" t="s">
        <v>105</v>
      </c>
      <c r="W38" s="869"/>
    </row>
    <row r="39" spans="1:23" ht="18.75" customHeight="1">
      <c r="A39" s="868"/>
      <c r="B39" s="70" t="s">
        <v>349</v>
      </c>
      <c r="C39" s="875">
        <f>$U$11</f>
        <v>12</v>
      </c>
      <c r="D39" s="740"/>
      <c r="E39" s="143"/>
      <c r="F39" s="144"/>
      <c r="G39" s="143"/>
      <c r="H39" s="740"/>
      <c r="I39" s="103">
        <f>I13</f>
        <v>22</v>
      </c>
      <c r="J39" s="84" t="s">
        <v>8</v>
      </c>
      <c r="K39" s="869"/>
      <c r="L39" s="761">
        <f>L38+ACCUEIL!$B$7</f>
        <v>1.4722222222222301</v>
      </c>
      <c r="M39" s="868"/>
      <c r="N39" s="70" t="s">
        <v>353</v>
      </c>
      <c r="O39" s="875">
        <f>$U$14</f>
        <v>16</v>
      </c>
      <c r="P39" s="740"/>
      <c r="Q39" s="143"/>
      <c r="R39" s="144"/>
      <c r="S39" s="143"/>
      <c r="T39" s="740"/>
      <c r="U39" s="875">
        <f>$U$12</f>
        <v>11</v>
      </c>
      <c r="V39" s="70" t="s">
        <v>350</v>
      </c>
      <c r="W39" s="869"/>
    </row>
    <row r="40" spans="1:23" ht="18.75" customHeight="1">
      <c r="A40" s="868"/>
      <c r="B40" s="70" t="s">
        <v>7</v>
      </c>
      <c r="C40" s="47" t="str">
        <f>I5</f>
        <v>1</v>
      </c>
      <c r="D40" s="740"/>
      <c r="E40" s="143"/>
      <c r="F40" s="144" t="s">
        <v>13</v>
      </c>
      <c r="G40" s="143"/>
      <c r="H40" s="740"/>
      <c r="I40" s="874" t="str">
        <f>$I$5</f>
        <v>1</v>
      </c>
      <c r="J40" s="84" t="s">
        <v>7</v>
      </c>
      <c r="K40" s="869"/>
      <c r="L40" s="761">
        <f>L39+ACCUEIL!$B$7</f>
        <v>1.48611111111112</v>
      </c>
      <c r="M40" s="868"/>
      <c r="N40" s="70" t="s">
        <v>8</v>
      </c>
      <c r="O40" s="47">
        <f>I6</f>
        <v>10</v>
      </c>
      <c r="P40" s="740"/>
      <c r="Q40" s="143"/>
      <c r="R40" s="144" t="s">
        <v>13</v>
      </c>
      <c r="S40" s="143"/>
      <c r="T40" s="740"/>
      <c r="U40" s="47">
        <f>I7</f>
        <v>29</v>
      </c>
      <c r="V40" s="70" t="s">
        <v>9</v>
      </c>
      <c r="W40" s="869"/>
    </row>
    <row r="41" spans="1:23" ht="18.75" customHeight="1">
      <c r="A41" s="868"/>
      <c r="B41" s="70" t="s">
        <v>58</v>
      </c>
      <c r="C41" s="875">
        <f>$U$5</f>
        <v>30</v>
      </c>
      <c r="D41" s="740"/>
      <c r="E41" s="143"/>
      <c r="F41" s="144" t="s">
        <v>13</v>
      </c>
      <c r="G41" s="143"/>
      <c r="H41" s="740"/>
      <c r="I41" s="874">
        <f>$U$14</f>
        <v>16</v>
      </c>
      <c r="J41" s="84" t="s">
        <v>353</v>
      </c>
      <c r="K41" s="869"/>
      <c r="L41" s="761">
        <f>L40+ACCUEIL!$B$7</f>
        <v>1.50000000000001</v>
      </c>
      <c r="M41" s="868"/>
      <c r="N41" s="70" t="s">
        <v>59</v>
      </c>
      <c r="O41" s="875">
        <f>$U$6</f>
        <v>0</v>
      </c>
      <c r="P41" s="740"/>
      <c r="Q41" s="143"/>
      <c r="R41" s="144" t="s">
        <v>13</v>
      </c>
      <c r="S41" s="143"/>
      <c r="T41" s="740"/>
      <c r="U41" s="875">
        <f>$U$7</f>
        <v>8</v>
      </c>
      <c r="V41" s="70" t="s">
        <v>70</v>
      </c>
      <c r="W41" s="869"/>
    </row>
    <row r="42" spans="1:23" ht="18.75" customHeight="1">
      <c r="A42" s="876"/>
      <c r="B42" s="173" t="s">
        <v>106</v>
      </c>
      <c r="C42" s="47">
        <f>I13</f>
        <v>22</v>
      </c>
      <c r="D42" s="740"/>
      <c r="E42" s="143"/>
      <c r="F42" s="144" t="s">
        <v>13</v>
      </c>
      <c r="G42" s="143"/>
      <c r="H42" s="740"/>
      <c r="I42" s="874">
        <f>$U$13</f>
        <v>13</v>
      </c>
      <c r="J42" s="84" t="s">
        <v>351</v>
      </c>
      <c r="K42" s="869"/>
      <c r="L42" s="761">
        <f>L41+ACCUEIL!$B$7</f>
        <v>1.5138888888888999</v>
      </c>
      <c r="M42" s="877"/>
      <c r="N42" s="70" t="s">
        <v>104</v>
      </c>
      <c r="O42" s="47" t="str">
        <f>I11</f>
        <v>9</v>
      </c>
      <c r="P42" s="740"/>
      <c r="Q42" s="143"/>
      <c r="R42" s="144" t="s">
        <v>13</v>
      </c>
      <c r="S42" s="143"/>
      <c r="T42" s="740"/>
      <c r="U42" s="47">
        <f>I14</f>
        <v>23</v>
      </c>
      <c r="V42" s="70" t="s">
        <v>107</v>
      </c>
      <c r="W42" s="878"/>
    </row>
    <row r="43" spans="1:23" ht="18.75" customHeight="1">
      <c r="A43" s="876"/>
      <c r="B43" s="879" t="s">
        <v>349</v>
      </c>
      <c r="C43" s="880">
        <f>$U$11</f>
        <v>12</v>
      </c>
      <c r="D43" s="740"/>
      <c r="E43" s="143"/>
      <c r="F43" s="144" t="s">
        <v>13</v>
      </c>
      <c r="G43" s="143"/>
      <c r="H43" s="740"/>
      <c r="I43" s="710">
        <f>$U$12</f>
        <v>11</v>
      </c>
      <c r="J43" s="881" t="s">
        <v>350</v>
      </c>
      <c r="K43" s="882"/>
      <c r="L43" s="761">
        <f>L42+ACCUEIL!$B$7</f>
        <v>1.5277777777777899</v>
      </c>
      <c r="M43" s="868"/>
      <c r="N43" s="70" t="s">
        <v>350</v>
      </c>
      <c r="O43" s="875">
        <f>$U$12</f>
        <v>11</v>
      </c>
      <c r="P43" s="740">
        <v>0</v>
      </c>
      <c r="Q43" s="143"/>
      <c r="R43" s="144" t="s">
        <v>13</v>
      </c>
      <c r="S43" s="143"/>
      <c r="T43" s="740">
        <v>1</v>
      </c>
      <c r="U43" s="875">
        <f>$U$13</f>
        <v>13</v>
      </c>
      <c r="V43" s="70" t="s">
        <v>351</v>
      </c>
      <c r="W43" s="869"/>
    </row>
    <row r="44" spans="1:23" ht="13.5" thickBot="1">
      <c r="A44" s="883"/>
      <c r="B44" s="884"/>
      <c r="C44" s="885"/>
      <c r="D44" s="885"/>
      <c r="E44" s="885"/>
      <c r="F44" s="885"/>
      <c r="G44" s="885"/>
      <c r="H44" s="885"/>
      <c r="I44" s="886"/>
      <c r="J44" s="887"/>
      <c r="K44" s="888"/>
      <c r="L44" s="93"/>
      <c r="M44" s="883"/>
      <c r="N44" s="884"/>
      <c r="O44" s="885"/>
      <c r="P44" s="885"/>
      <c r="Q44" s="885"/>
      <c r="R44" s="885"/>
      <c r="S44" s="885"/>
      <c r="T44" s="885"/>
      <c r="U44" s="885"/>
      <c r="V44" s="884"/>
      <c r="W44" s="889"/>
    </row>
    <row r="45" spans="1:23">
      <c r="A45" s="10"/>
      <c r="B45" s="37"/>
      <c r="C45" s="93"/>
      <c r="D45" s="118"/>
      <c r="E45" s="118"/>
      <c r="F45" s="118"/>
      <c r="G45" s="118"/>
      <c r="H45" s="118"/>
      <c r="I45" s="890"/>
      <c r="J45" s="37"/>
      <c r="K45" s="93"/>
      <c r="L45" s="94"/>
      <c r="M45" s="438"/>
      <c r="N45" s="37"/>
      <c r="O45" s="93"/>
      <c r="P45" s="118"/>
      <c r="Q45" s="118"/>
      <c r="R45" s="118"/>
      <c r="S45" s="118"/>
      <c r="T45" s="118"/>
      <c r="U45" s="93"/>
      <c r="V45" s="76"/>
      <c r="W45" s="9"/>
    </row>
    <row r="46" spans="1:23" ht="30.75" customHeight="1">
      <c r="A46" s="10"/>
      <c r="B46" s="135"/>
      <c r="C46" s="157" t="str">
        <f>C4</f>
        <v>POULE 1</v>
      </c>
      <c r="D46" s="417" t="s">
        <v>0</v>
      </c>
      <c r="E46" s="418" t="s">
        <v>1</v>
      </c>
      <c r="F46" s="156"/>
      <c r="G46" s="156"/>
      <c r="H46" s="68"/>
      <c r="I46" s="891" t="str">
        <f>$I$4</f>
        <v>POULE 2</v>
      </c>
      <c r="J46" s="637"/>
      <c r="K46" s="545"/>
      <c r="L46" s="159"/>
      <c r="N46" s="135"/>
      <c r="O46" s="157" t="str">
        <f>O4</f>
        <v>POULE 3</v>
      </c>
      <c r="P46" s="417" t="s">
        <v>0</v>
      </c>
      <c r="Q46" s="418" t="s">
        <v>1</v>
      </c>
      <c r="R46" s="156"/>
      <c r="S46" s="156"/>
      <c r="T46" s="135"/>
      <c r="U46" s="157" t="str">
        <f>U4</f>
        <v>POULE 4</v>
      </c>
      <c r="V46" s="417" t="s">
        <v>0</v>
      </c>
      <c r="W46" s="418" t="s">
        <v>1</v>
      </c>
    </row>
    <row r="47" spans="1:23" ht="12.75" customHeight="1">
      <c r="A47" s="10"/>
      <c r="B47" s="70">
        <v>1</v>
      </c>
      <c r="C47" s="711"/>
      <c r="D47" s="637"/>
      <c r="E47" s="545"/>
      <c r="F47" s="156"/>
      <c r="G47" s="156"/>
      <c r="H47" s="130">
        <v>1</v>
      </c>
      <c r="I47" s="711"/>
      <c r="J47" s="637"/>
      <c r="K47" s="545"/>
      <c r="L47" s="159"/>
      <c r="N47" s="70">
        <v>1</v>
      </c>
      <c r="O47" s="711"/>
      <c r="P47" s="637"/>
      <c r="Q47" s="545"/>
      <c r="R47" s="156"/>
      <c r="S47" s="156"/>
      <c r="T47" s="70">
        <v>1</v>
      </c>
      <c r="U47" s="711"/>
      <c r="V47" s="637"/>
      <c r="W47" s="545"/>
    </row>
    <row r="48" spans="1:23">
      <c r="A48" s="10"/>
      <c r="B48" s="70">
        <v>2</v>
      </c>
      <c r="C48" s="711"/>
      <c r="D48" s="637"/>
      <c r="E48" s="545"/>
      <c r="F48" s="156"/>
      <c r="G48" s="156"/>
      <c r="H48" s="130">
        <v>2</v>
      </c>
      <c r="I48" s="711"/>
      <c r="J48" s="637"/>
      <c r="K48" s="545"/>
      <c r="L48" s="159"/>
      <c r="N48" s="70">
        <v>2</v>
      </c>
      <c r="O48" s="711"/>
      <c r="P48" s="637"/>
      <c r="Q48" s="545"/>
      <c r="R48" s="156"/>
      <c r="S48" s="156"/>
      <c r="T48" s="70">
        <v>2</v>
      </c>
      <c r="U48" s="711"/>
      <c r="V48" s="637"/>
      <c r="W48" s="545"/>
    </row>
    <row r="49" spans="1:35">
      <c r="A49" s="10"/>
      <c r="B49" s="70">
        <v>3</v>
      </c>
      <c r="C49" s="711"/>
      <c r="D49" s="637"/>
      <c r="E49" s="545"/>
      <c r="F49" s="156"/>
      <c r="G49" s="156"/>
      <c r="H49" s="130">
        <v>3</v>
      </c>
      <c r="I49" s="711"/>
      <c r="J49" s="637"/>
      <c r="K49" s="545"/>
      <c r="L49" s="159"/>
      <c r="N49" s="70">
        <v>3</v>
      </c>
      <c r="O49" s="711"/>
      <c r="P49" s="637"/>
      <c r="Q49" s="545"/>
      <c r="R49" s="156"/>
      <c r="S49" s="156"/>
      <c r="T49" s="70">
        <v>3</v>
      </c>
      <c r="U49" s="711"/>
      <c r="V49" s="637"/>
      <c r="W49" s="545"/>
    </row>
    <row r="50" spans="1:35">
      <c r="A50" s="10"/>
      <c r="B50" s="70">
        <v>4</v>
      </c>
      <c r="C50" s="711"/>
      <c r="D50" s="637"/>
      <c r="E50" s="545"/>
      <c r="F50" s="156"/>
      <c r="G50" s="156"/>
      <c r="H50" s="130">
        <v>4</v>
      </c>
      <c r="I50" s="711"/>
      <c r="J50" s="637"/>
      <c r="K50" s="545"/>
      <c r="L50" s="159"/>
      <c r="N50" s="70">
        <v>4</v>
      </c>
      <c r="O50" s="711"/>
      <c r="P50" s="637"/>
      <c r="Q50" s="545"/>
      <c r="R50" s="156"/>
      <c r="S50" s="156"/>
      <c r="T50" s="70">
        <v>4</v>
      </c>
      <c r="U50" s="711"/>
      <c r="V50" s="637"/>
      <c r="W50" s="545"/>
      <c r="Y50" t="s">
        <v>354</v>
      </c>
    </row>
    <row r="51" spans="1:35">
      <c r="A51" s="10"/>
      <c r="B51" s="37"/>
      <c r="C51" s="95"/>
      <c r="D51" s="163"/>
      <c r="E51" s="164"/>
      <c r="F51" s="156"/>
      <c r="G51" s="156"/>
      <c r="H51" s="118"/>
      <c r="I51" s="95"/>
      <c r="J51" s="39"/>
      <c r="K51" s="657"/>
      <c r="L51" s="159"/>
      <c r="N51" s="37"/>
      <c r="O51" s="95"/>
      <c r="P51" s="163"/>
      <c r="Q51" s="164"/>
      <c r="R51" s="156"/>
      <c r="S51" s="156"/>
      <c r="W51" s="9"/>
    </row>
    <row r="52" spans="1:35">
      <c r="A52" s="10"/>
      <c r="B52" s="249"/>
      <c r="D52" s="156"/>
      <c r="E52" s="351"/>
      <c r="F52" s="156"/>
      <c r="G52" s="156"/>
      <c r="H52" s="156"/>
      <c r="J52" s="249"/>
      <c r="K52" s="170"/>
      <c r="L52" s="24"/>
      <c r="M52" s="136"/>
      <c r="N52" s="249"/>
      <c r="P52" s="156"/>
      <c r="Q52" s="351"/>
      <c r="R52" s="156"/>
      <c r="S52" s="156"/>
      <c r="W52" s="9"/>
    </row>
    <row r="53" spans="1:35" ht="30.75" customHeight="1">
      <c r="A53" s="10"/>
      <c r="B53" s="135"/>
      <c r="C53" s="157" t="str">
        <f>C10</f>
        <v>POULE 5</v>
      </c>
      <c r="D53" s="417" t="s">
        <v>0</v>
      </c>
      <c r="E53" s="418" t="s">
        <v>1</v>
      </c>
      <c r="F53" s="156"/>
      <c r="G53" s="156"/>
      <c r="H53" s="68"/>
      <c r="I53" s="157" t="str">
        <f>I10</f>
        <v>POULE 6</v>
      </c>
      <c r="J53" s="417" t="s">
        <v>0</v>
      </c>
      <c r="K53" s="418" t="s">
        <v>1</v>
      </c>
      <c r="L53" s="159"/>
      <c r="N53" s="135"/>
      <c r="O53" s="157" t="str">
        <f>O10</f>
        <v>POULE 7</v>
      </c>
      <c r="P53" s="417" t="s">
        <v>0</v>
      </c>
      <c r="Q53" s="418" t="s">
        <v>1</v>
      </c>
      <c r="R53" s="156"/>
      <c r="S53" s="156"/>
      <c r="T53" s="135"/>
      <c r="U53" s="157" t="str">
        <f>$U$10</f>
        <v>POULE 8</v>
      </c>
      <c r="V53" s="417" t="s">
        <v>0</v>
      </c>
      <c r="W53" s="418" t="s">
        <v>1</v>
      </c>
    </row>
    <row r="54" spans="1:35">
      <c r="A54" s="10"/>
      <c r="B54" s="70">
        <v>1</v>
      </c>
      <c r="C54" s="711"/>
      <c r="D54" s="637"/>
      <c r="E54" s="545"/>
      <c r="F54" s="156"/>
      <c r="G54" s="156"/>
      <c r="H54" s="130">
        <v>1</v>
      </c>
      <c r="I54" s="711"/>
      <c r="J54" s="637"/>
      <c r="K54" s="545"/>
      <c r="L54" s="159"/>
      <c r="N54" s="70">
        <v>1</v>
      </c>
      <c r="O54" s="711"/>
      <c r="P54" s="637"/>
      <c r="Q54" s="545"/>
      <c r="R54" s="156"/>
      <c r="S54" s="156"/>
      <c r="T54" s="70">
        <v>1</v>
      </c>
      <c r="U54" s="711"/>
      <c r="V54" s="637"/>
      <c r="W54" s="545"/>
    </row>
    <row r="55" spans="1:35">
      <c r="A55" s="10"/>
      <c r="B55" s="70">
        <v>2</v>
      </c>
      <c r="C55" s="711"/>
      <c r="D55" s="637"/>
      <c r="E55" s="545"/>
      <c r="F55" s="156"/>
      <c r="G55" s="156"/>
      <c r="H55" s="130">
        <v>2</v>
      </c>
      <c r="I55" s="711"/>
      <c r="J55" s="637"/>
      <c r="K55" s="545"/>
      <c r="L55" s="159"/>
      <c r="N55" s="70">
        <v>2</v>
      </c>
      <c r="O55" s="711"/>
      <c r="P55" s="637"/>
      <c r="Q55" s="545"/>
      <c r="R55" s="156"/>
      <c r="S55" s="156"/>
      <c r="T55" s="70">
        <v>2</v>
      </c>
      <c r="U55" s="711"/>
      <c r="V55" s="637"/>
      <c r="W55" s="545"/>
    </row>
    <row r="56" spans="1:35">
      <c r="A56" s="10"/>
      <c r="B56" s="70">
        <v>3</v>
      </c>
      <c r="C56" s="711"/>
      <c r="D56" s="637"/>
      <c r="E56" s="545"/>
      <c r="F56" s="156"/>
      <c r="G56" s="156"/>
      <c r="H56" s="130">
        <v>3</v>
      </c>
      <c r="I56" s="711"/>
      <c r="J56" s="637"/>
      <c r="K56" s="545"/>
      <c r="L56" s="159"/>
      <c r="N56" s="70">
        <v>3</v>
      </c>
      <c r="O56" s="711"/>
      <c r="P56" s="637"/>
      <c r="Q56" s="545"/>
      <c r="R56" s="156"/>
      <c r="S56" s="156"/>
      <c r="T56" s="70">
        <v>3</v>
      </c>
      <c r="U56" s="711"/>
      <c r="V56" s="637"/>
      <c r="W56" s="545"/>
    </row>
    <row r="57" spans="1:35">
      <c r="A57" s="10"/>
      <c r="B57" s="70">
        <v>4</v>
      </c>
      <c r="C57" s="711"/>
      <c r="D57" s="637"/>
      <c r="E57" s="545"/>
      <c r="F57" s="156"/>
      <c r="G57" s="156"/>
      <c r="H57" s="130">
        <v>4</v>
      </c>
      <c r="I57" s="711"/>
      <c r="J57" s="637"/>
      <c r="K57" s="545"/>
      <c r="L57" s="159"/>
      <c r="N57" s="70">
        <v>4</v>
      </c>
      <c r="O57" s="711"/>
      <c r="P57" s="637"/>
      <c r="Q57" s="545"/>
      <c r="R57" s="156"/>
      <c r="S57" s="156"/>
      <c r="T57" s="70">
        <v>4</v>
      </c>
      <c r="U57" s="711"/>
      <c r="V57" s="637"/>
      <c r="W57" s="545"/>
    </row>
    <row r="58" spans="1:35" ht="13.5" thickBot="1">
      <c r="A58" s="10"/>
      <c r="B58" s="37"/>
      <c r="C58" s="95"/>
      <c r="D58" s="163"/>
      <c r="E58" s="164"/>
      <c r="F58" s="118"/>
      <c r="G58" s="118"/>
      <c r="H58" s="118"/>
      <c r="I58" s="95"/>
      <c r="J58" s="39"/>
      <c r="K58" s="892"/>
      <c r="L58" s="76"/>
      <c r="M58" s="93"/>
      <c r="N58" s="37"/>
      <c r="O58" s="95"/>
      <c r="P58" s="163"/>
      <c r="Q58" s="164"/>
      <c r="R58" s="118"/>
      <c r="S58" s="118"/>
      <c r="T58" s="118"/>
      <c r="U58" s="93"/>
      <c r="V58" s="76"/>
      <c r="W58" s="9"/>
    </row>
    <row r="59" spans="1:35" ht="15" customHeight="1" thickBot="1">
      <c r="A59" s="862"/>
      <c r="B59" s="863"/>
      <c r="C59" s="893"/>
      <c r="D59" s="894"/>
      <c r="E59" s="894"/>
      <c r="F59" s="895" t="s">
        <v>43</v>
      </c>
      <c r="G59" s="894"/>
      <c r="H59" s="894"/>
      <c r="I59" s="893"/>
      <c r="J59" s="863"/>
      <c r="K59" s="893"/>
      <c r="L59" s="896"/>
      <c r="M59" s="897"/>
      <c r="N59" s="864"/>
      <c r="O59" s="893"/>
      <c r="P59" s="893"/>
      <c r="Q59" s="893"/>
      <c r="R59" s="893"/>
      <c r="S59" s="893"/>
      <c r="T59" s="893"/>
      <c r="U59" s="893"/>
      <c r="V59" s="864"/>
      <c r="W59" s="867"/>
    </row>
    <row r="60" spans="1:35" ht="15" customHeight="1">
      <c r="A60" s="868"/>
      <c r="B60" s="1025" t="s">
        <v>15</v>
      </c>
      <c r="C60" s="1026"/>
      <c r="D60" s="1028" t="s">
        <v>0</v>
      </c>
      <c r="E60" s="1030" t="s">
        <v>1</v>
      </c>
      <c r="F60" s="93"/>
      <c r="G60" s="118"/>
      <c r="H60" s="1002" t="s">
        <v>17</v>
      </c>
      <c r="I60" s="1003"/>
      <c r="J60" s="1006" t="s">
        <v>0</v>
      </c>
      <c r="K60" s="1007" t="s">
        <v>1</v>
      </c>
      <c r="L60" s="93"/>
      <c r="M60" s="113"/>
      <c r="N60" s="1002" t="s">
        <v>57</v>
      </c>
      <c r="O60" s="1003"/>
      <c r="P60" s="1006" t="s">
        <v>0</v>
      </c>
      <c r="Q60" s="1007" t="s">
        <v>1</v>
      </c>
      <c r="R60" s="93"/>
      <c r="S60" s="118"/>
      <c r="T60" s="1002" t="s">
        <v>86</v>
      </c>
      <c r="U60" s="1003"/>
      <c r="V60" s="1006" t="s">
        <v>0</v>
      </c>
      <c r="W60" s="1024" t="s">
        <v>1</v>
      </c>
    </row>
    <row r="61" spans="1:35" ht="15" customHeight="1">
      <c r="A61" s="868"/>
      <c r="B61" s="1027"/>
      <c r="C61" s="1005"/>
      <c r="D61" s="1029"/>
      <c r="E61" s="1031"/>
      <c r="F61" s="118"/>
      <c r="G61" s="118"/>
      <c r="H61" s="1004"/>
      <c r="I61" s="1005"/>
      <c r="J61" s="1006"/>
      <c r="K61" s="1007"/>
      <c r="L61" s="113"/>
      <c r="M61" s="113"/>
      <c r="N61" s="1004"/>
      <c r="O61" s="1005"/>
      <c r="P61" s="1006"/>
      <c r="Q61" s="1007"/>
      <c r="R61" s="118"/>
      <c r="S61" s="118"/>
      <c r="T61" s="1004"/>
      <c r="U61" s="1005"/>
      <c r="V61" s="1006"/>
      <c r="W61" s="1024"/>
    </row>
    <row r="62" spans="1:35" ht="15" customHeight="1">
      <c r="A62" s="868"/>
      <c r="B62" s="898" t="s">
        <v>3</v>
      </c>
      <c r="C62" s="899" t="s">
        <v>3</v>
      </c>
      <c r="D62" s="900">
        <f>CL($D$78,$H$78)+CL($D$85,$H$85)+CL($D$96,$H$96)</f>
        <v>0</v>
      </c>
      <c r="E62" s="901">
        <f>$D$78-$H$78+$D$85-$H$85+$D$96-$H$96</f>
        <v>0</v>
      </c>
      <c r="F62" s="118"/>
      <c r="G62" s="118"/>
      <c r="H62" s="70" t="s">
        <v>7</v>
      </c>
      <c r="I62" s="35" t="s">
        <v>7</v>
      </c>
      <c r="J62" s="855">
        <f>CL($P$112,$T$112)+CL($D$120,$H$120)+CL($P$128,$T$128)</f>
        <v>0</v>
      </c>
      <c r="K62" s="856">
        <f>$P$112-$T$112+$D$120-$H$120+$P$128-$T$128</f>
        <v>0</v>
      </c>
      <c r="L62" s="113"/>
      <c r="M62" s="113"/>
      <c r="N62" s="509" t="s">
        <v>18</v>
      </c>
      <c r="O62" s="854" t="s">
        <v>18</v>
      </c>
      <c r="P62" s="855">
        <f>CL($D$79,$H$79)+CL($D$86,$H$86)+CL($D$97,$H$97)</f>
        <v>0</v>
      </c>
      <c r="Q62" s="856">
        <f>$D$79-$H$79+$D$86-$H$86+$D$97-$H$97</f>
        <v>0</v>
      </c>
      <c r="R62" s="118"/>
      <c r="S62" s="118"/>
      <c r="T62" s="70" t="s">
        <v>58</v>
      </c>
      <c r="U62" s="35" t="s">
        <v>58</v>
      </c>
      <c r="V62" s="855">
        <f>CL($D$113,$H$113)+CL($D$121,$H$121)+CL($T$129,$P$129)</f>
        <v>0</v>
      </c>
      <c r="W62" s="902">
        <f>$D$113-$H$113+$D$121-$H$121+$T$129-$P$129</f>
        <v>0</v>
      </c>
      <c r="X62" s="899"/>
      <c r="Y62" s="949"/>
      <c r="Z62" s="950"/>
      <c r="AA62" s="35"/>
      <c r="AB62" s="903"/>
      <c r="AC62" s="904"/>
      <c r="AD62" s="849"/>
      <c r="AE62" s="798"/>
      <c r="AF62" s="799"/>
      <c r="AG62" s="849"/>
      <c r="AH62" s="798"/>
      <c r="AI62" s="799"/>
    </row>
    <row r="63" spans="1:35" ht="15" customHeight="1">
      <c r="A63" s="868"/>
      <c r="B63" s="905" t="s">
        <v>4</v>
      </c>
      <c r="C63" s="899" t="s">
        <v>4</v>
      </c>
      <c r="D63" s="900">
        <f>CL($H$78,$D$78)+CL($P$96,$T$96)+CL($P$85,$T$85)</f>
        <v>0</v>
      </c>
      <c r="E63" s="901">
        <f>$H$78-$D$78+$P$85-$T$85+$P$96-$T$96</f>
        <v>0</v>
      </c>
      <c r="F63" s="118"/>
      <c r="G63" s="118"/>
      <c r="H63" s="70" t="s">
        <v>8</v>
      </c>
      <c r="I63" s="35" t="s">
        <v>8</v>
      </c>
      <c r="J63" s="174">
        <f>CL($T$112,$P$112)+CL($P$120,$T$120)+CL($D$128,$H$128)</f>
        <v>0</v>
      </c>
      <c r="K63" s="175">
        <f>$T$112-$P$112+$P$120-$T$120+$D$128-$H$128</f>
        <v>0</v>
      </c>
      <c r="L63" s="113"/>
      <c r="M63" s="113"/>
      <c r="N63" s="70" t="s">
        <v>19</v>
      </c>
      <c r="O63" s="35" t="s">
        <v>19</v>
      </c>
      <c r="P63" s="174">
        <f>CL($H$79,$D$79)+CL($P$97,$T$97)+CL($P$86,$T$86)</f>
        <v>0</v>
      </c>
      <c r="Q63" s="175">
        <f>$H$79-$D$79+$P$86-$T$86+$P$97-$T$97</f>
        <v>0</v>
      </c>
      <c r="R63" s="118"/>
      <c r="S63" s="118"/>
      <c r="T63" s="70" t="s">
        <v>59</v>
      </c>
      <c r="U63" s="35" t="s">
        <v>59</v>
      </c>
      <c r="V63" s="174">
        <f>CL($H$113,$D$113)+CL($T$121,$P$121)+CL($H$129,$D$129)</f>
        <v>0</v>
      </c>
      <c r="W63" s="906">
        <f>$H$113-$D$113+$P$121-$T$121+$H$129-$D$129</f>
        <v>0</v>
      </c>
      <c r="X63" s="899"/>
      <c r="Y63" s="949"/>
      <c r="Z63" s="950"/>
      <c r="AA63" s="35"/>
      <c r="AB63" s="655"/>
      <c r="AC63" s="656"/>
      <c r="AD63" s="849"/>
      <c r="AE63" s="798"/>
      <c r="AF63" s="799"/>
      <c r="AG63" s="849"/>
      <c r="AH63" s="798"/>
      <c r="AI63" s="799"/>
    </row>
    <row r="64" spans="1:35" ht="15" customHeight="1">
      <c r="A64" s="868"/>
      <c r="B64" s="907" t="s">
        <v>5</v>
      </c>
      <c r="C64" s="899" t="s">
        <v>5</v>
      </c>
      <c r="D64" s="900">
        <f>CL($P$78,$T$78)+CL($H$85,$D$85)+CL($T$96,$P$96)</f>
        <v>0</v>
      </c>
      <c r="E64" s="901">
        <f>$P$78-$T$78+$H$85-$D$85+$T$96-$P$96</f>
        <v>0</v>
      </c>
      <c r="F64" s="118"/>
      <c r="G64" s="118"/>
      <c r="H64" s="70" t="s">
        <v>9</v>
      </c>
      <c r="I64" s="35" t="s">
        <v>9</v>
      </c>
      <c r="J64" s="174">
        <f>CL($D$112,$H$112)+CL($H$120,$D$120)+CL($H$128,$D$128)</f>
        <v>0</v>
      </c>
      <c r="K64" s="908">
        <f>$D$112-$H$112+$H$120-$D$120+$H$128-$D$128</f>
        <v>0</v>
      </c>
      <c r="L64" s="113"/>
      <c r="M64" s="113"/>
      <c r="N64" s="70" t="s">
        <v>39</v>
      </c>
      <c r="O64" s="35" t="s">
        <v>39</v>
      </c>
      <c r="P64" s="174">
        <f>CL($P$79,$T$79)+CL($H$86,$D$86)+CL($P$97,$T$97)</f>
        <v>0</v>
      </c>
      <c r="Q64" s="175">
        <f>$P$79-$T$79+$H$86-$D$86+$P$97-$T$97</f>
        <v>0</v>
      </c>
      <c r="R64" s="118"/>
      <c r="S64" s="118"/>
      <c r="T64" s="70" t="s">
        <v>70</v>
      </c>
      <c r="U64" s="35" t="s">
        <v>70</v>
      </c>
      <c r="V64" s="174">
        <f>CL($P$113,$T$113)+CL($P$121,$T$121)+CL($P$129,$T$129)</f>
        <v>0</v>
      </c>
      <c r="W64" s="906">
        <f>$P$113-$T$113+$P$121-$T$121+$P$129-$T$129</f>
        <v>0</v>
      </c>
      <c r="X64" s="899"/>
      <c r="Y64" s="949"/>
      <c r="Z64" s="950"/>
      <c r="AA64" s="35"/>
      <c r="AB64" s="655"/>
      <c r="AC64" s="909"/>
      <c r="AD64" s="849"/>
      <c r="AE64" s="798"/>
      <c r="AF64" s="799"/>
      <c r="AG64" s="849"/>
      <c r="AH64" s="798"/>
      <c r="AI64" s="799"/>
    </row>
    <row r="65" spans="1:35" ht="15" customHeight="1" thickBot="1">
      <c r="A65" s="868"/>
      <c r="B65" s="910" t="s">
        <v>6</v>
      </c>
      <c r="C65" s="911" t="s">
        <v>6</v>
      </c>
      <c r="D65" s="912">
        <f>CL($T$78,$P$78)+CL($T$85,$P$85)+CL($H$96,$D$96)</f>
        <v>0</v>
      </c>
      <c r="E65" s="913">
        <f>$T$78-$P$78+$T$85-$P$85+$H$96-$D$96</f>
        <v>0</v>
      </c>
      <c r="F65" s="93"/>
      <c r="G65" s="93"/>
      <c r="H65" s="70" t="s">
        <v>10</v>
      </c>
      <c r="I65" s="35" t="s">
        <v>10</v>
      </c>
      <c r="J65" s="914">
        <f>CL($H$112,$D$112)+CL($T$120,$P$120)+CL($T$128,$P$128)</f>
        <v>0</v>
      </c>
      <c r="K65" s="915">
        <f>$H$112-$D$112+$T$120-$P$120+$T$128-$P$128</f>
        <v>0</v>
      </c>
      <c r="L65" s="113"/>
      <c r="M65" s="113"/>
      <c r="N65" s="70" t="s">
        <v>40</v>
      </c>
      <c r="O65" s="35" t="s">
        <v>40</v>
      </c>
      <c r="P65" s="174">
        <f>CL($T$79,$P$79)+CL($T$86,$P$86)+CL($H$97,$D$97)</f>
        <v>0</v>
      </c>
      <c r="Q65" s="175">
        <f>$T$79-$P$79+$T$86-$P$86+$H$97-$D$97</f>
        <v>0</v>
      </c>
      <c r="R65" s="93"/>
      <c r="S65" s="93"/>
      <c r="T65" s="70" t="s">
        <v>83</v>
      </c>
      <c r="U65" s="35" t="s">
        <v>83</v>
      </c>
      <c r="V65" s="174">
        <f>CL($T$113,$P$113)+CL($H$121,$D$121)+CL($D$129,$H$129)</f>
        <v>0</v>
      </c>
      <c r="W65" s="906">
        <f>$T$113-$P$113+$H$121-$D$121+$D$129-$H$129</f>
        <v>0</v>
      </c>
      <c r="X65" s="911"/>
      <c r="Y65" s="951"/>
      <c r="Z65" s="952"/>
      <c r="AA65" s="35"/>
      <c r="AB65" s="916"/>
      <c r="AC65" s="917"/>
      <c r="AD65" s="849"/>
      <c r="AE65" s="798"/>
      <c r="AF65" s="799"/>
      <c r="AG65" s="849"/>
      <c r="AH65" s="798"/>
      <c r="AI65" s="799"/>
    </row>
    <row r="66" spans="1:35" ht="12" customHeight="1">
      <c r="A66" s="868"/>
      <c r="B66" s="20"/>
      <c r="C66" s="148"/>
      <c r="D66" s="432"/>
      <c r="E66" s="433"/>
      <c r="F66" s="19"/>
      <c r="G66" s="19"/>
      <c r="H66" s="20"/>
      <c r="I66" s="148"/>
      <c r="J66" s="1008" t="s">
        <v>232</v>
      </c>
      <c r="K66" s="1008"/>
      <c r="L66" s="1008"/>
      <c r="M66" s="1008"/>
      <c r="N66" s="76"/>
      <c r="O66" s="93"/>
      <c r="P66" s="93"/>
      <c r="Q66" s="93"/>
      <c r="R66" s="93"/>
      <c r="S66" s="93"/>
      <c r="T66" s="607"/>
      <c r="U66" s="93"/>
      <c r="V66" s="178"/>
      <c r="W66" s="918"/>
      <c r="X66" s="455"/>
      <c r="Y66" s="455"/>
      <c r="Z66" s="455"/>
      <c r="AA66" s="455"/>
      <c r="AB66" s="455"/>
      <c r="AC66" s="455"/>
      <c r="AD66" s="455"/>
      <c r="AE66" s="455"/>
      <c r="AF66" s="455"/>
      <c r="AG66" s="455"/>
      <c r="AH66" s="455"/>
      <c r="AI66" s="455"/>
    </row>
    <row r="67" spans="1:35" ht="15" customHeight="1">
      <c r="A67" s="868"/>
      <c r="B67" s="162" t="s">
        <v>20</v>
      </c>
      <c r="C67" s="35">
        <v>1</v>
      </c>
      <c r="D67" s="1010"/>
      <c r="E67" s="1011"/>
      <c r="F67" s="1011"/>
      <c r="G67" s="1012"/>
      <c r="H67" s="162" t="s">
        <v>21</v>
      </c>
      <c r="I67" s="919">
        <v>9</v>
      </c>
      <c r="J67" s="1008"/>
      <c r="K67" s="1008"/>
      <c r="L67" s="1008"/>
      <c r="M67" s="1008"/>
      <c r="N67" s="920" t="s">
        <v>22</v>
      </c>
      <c r="O67" s="899">
        <v>5</v>
      </c>
      <c r="P67" s="1018"/>
      <c r="Q67" s="1011"/>
      <c r="R67" s="1011"/>
      <c r="S67" s="1019"/>
      <c r="T67" s="921" t="s">
        <v>23</v>
      </c>
      <c r="U67" s="35">
        <v>11</v>
      </c>
      <c r="V67" s="922"/>
      <c r="W67" s="923"/>
      <c r="X67" s="854"/>
      <c r="Y67" s="903"/>
      <c r="Z67" s="904"/>
      <c r="AA67" s="35"/>
      <c r="AB67" s="903"/>
      <c r="AC67" s="953"/>
      <c r="AD67" s="455"/>
      <c r="AE67" s="455"/>
      <c r="AF67" s="455"/>
      <c r="AG67" s="455"/>
      <c r="AH67" s="455"/>
      <c r="AI67" s="455"/>
    </row>
    <row r="68" spans="1:35" ht="15" customHeight="1">
      <c r="A68" s="868"/>
      <c r="B68" s="162" t="s">
        <v>24</v>
      </c>
      <c r="C68" s="35">
        <v>3</v>
      </c>
      <c r="D68" s="1013"/>
      <c r="E68" s="1008"/>
      <c r="F68" s="1008"/>
      <c r="G68" s="1014"/>
      <c r="H68" s="162" t="s">
        <v>25</v>
      </c>
      <c r="I68" s="919">
        <v>10</v>
      </c>
      <c r="J68" s="1008"/>
      <c r="K68" s="1008"/>
      <c r="L68" s="1008"/>
      <c r="M68" s="1008"/>
      <c r="N68" s="924" t="s">
        <v>26</v>
      </c>
      <c r="O68" s="925">
        <v>7</v>
      </c>
      <c r="P68" s="1020"/>
      <c r="Q68" s="1008"/>
      <c r="R68" s="1008"/>
      <c r="S68" s="1021"/>
      <c r="T68" s="926" t="s">
        <v>27</v>
      </c>
      <c r="U68" s="35">
        <v>12</v>
      </c>
      <c r="V68" s="178"/>
      <c r="W68" s="923"/>
      <c r="X68" s="35"/>
      <c r="Y68" s="655"/>
      <c r="Z68" s="656"/>
      <c r="AA68" s="35"/>
      <c r="AB68" s="655"/>
      <c r="AC68" s="954"/>
      <c r="AD68" s="455"/>
      <c r="AE68" s="455"/>
      <c r="AF68" s="455"/>
      <c r="AG68" s="455"/>
      <c r="AH68" s="455"/>
      <c r="AI68" s="455"/>
    </row>
    <row r="69" spans="1:35" ht="15" customHeight="1">
      <c r="A69" s="868"/>
      <c r="B69" s="162" t="s">
        <v>322</v>
      </c>
      <c r="C69" s="35">
        <v>2</v>
      </c>
      <c r="D69" s="1013"/>
      <c r="E69" s="1008"/>
      <c r="F69" s="1008"/>
      <c r="G69" s="1014"/>
      <c r="H69" s="162" t="s">
        <v>323</v>
      </c>
      <c r="I69" s="919">
        <v>13</v>
      </c>
      <c r="J69" s="1008"/>
      <c r="K69" s="1008"/>
      <c r="L69" s="1008"/>
      <c r="M69" s="1008"/>
      <c r="N69" s="927" t="s">
        <v>324</v>
      </c>
      <c r="O69" s="928">
        <v>6</v>
      </c>
      <c r="P69" s="1020"/>
      <c r="Q69" s="1008"/>
      <c r="R69" s="1008"/>
      <c r="S69" s="1021"/>
      <c r="T69" s="929" t="s">
        <v>325</v>
      </c>
      <c r="U69" s="35">
        <v>15</v>
      </c>
      <c r="V69" s="178"/>
      <c r="W69" s="923"/>
      <c r="X69" s="35"/>
      <c r="Y69" s="655"/>
      <c r="Z69" s="656"/>
      <c r="AA69" s="35"/>
      <c r="AB69" s="655"/>
      <c r="AC69" s="954"/>
      <c r="AD69" s="455"/>
      <c r="AE69" s="455"/>
      <c r="AF69" s="455"/>
      <c r="AG69" s="455"/>
      <c r="AH69" s="455"/>
      <c r="AI69" s="455"/>
    </row>
    <row r="70" spans="1:35" ht="15" customHeight="1">
      <c r="A70" s="868"/>
      <c r="B70" s="162" t="s">
        <v>131</v>
      </c>
      <c r="C70" s="35">
        <v>4</v>
      </c>
      <c r="D70" s="1015"/>
      <c r="E70" s="1016"/>
      <c r="F70" s="1016"/>
      <c r="G70" s="1017"/>
      <c r="H70" s="162" t="s">
        <v>139</v>
      </c>
      <c r="I70" s="919">
        <v>14</v>
      </c>
      <c r="J70" s="1008"/>
      <c r="K70" s="1008"/>
      <c r="L70" s="1008"/>
      <c r="M70" s="1008"/>
      <c r="N70" s="930" t="s">
        <v>132</v>
      </c>
      <c r="O70" s="928">
        <v>8</v>
      </c>
      <c r="P70" s="1022"/>
      <c r="Q70" s="1016"/>
      <c r="R70" s="1016"/>
      <c r="S70" s="1023"/>
      <c r="T70" s="927" t="s">
        <v>140</v>
      </c>
      <c r="U70" s="931">
        <v>16</v>
      </c>
      <c r="V70" s="178"/>
      <c r="W70" s="923"/>
      <c r="X70" s="35"/>
      <c r="Y70" s="655"/>
      <c r="Z70" s="656"/>
      <c r="AA70" s="35"/>
      <c r="AB70" s="655"/>
      <c r="AC70" s="954"/>
      <c r="AD70" s="455"/>
      <c r="AE70" s="455"/>
      <c r="AF70" s="455"/>
      <c r="AG70" s="455"/>
      <c r="AH70" s="455"/>
      <c r="AI70" s="455"/>
    </row>
    <row r="71" spans="1:35" ht="12" customHeight="1" thickBot="1">
      <c r="A71" s="883"/>
      <c r="B71" s="932"/>
      <c r="C71" s="884"/>
      <c r="D71" s="933"/>
      <c r="E71" s="934"/>
      <c r="F71" s="885"/>
      <c r="G71" s="885"/>
      <c r="H71" s="932"/>
      <c r="I71" s="884"/>
      <c r="J71" s="1009"/>
      <c r="K71" s="1009"/>
      <c r="L71" s="1009"/>
      <c r="M71" s="1009"/>
      <c r="N71" s="884"/>
      <c r="O71" s="885"/>
      <c r="P71" s="885"/>
      <c r="Q71" s="885"/>
      <c r="R71" s="885"/>
      <c r="S71" s="885"/>
      <c r="T71" s="932"/>
      <c r="U71" s="935"/>
      <c r="V71" s="933"/>
      <c r="W71" s="889"/>
      <c r="X71" s="12"/>
      <c r="Y71" s="798"/>
      <c r="Z71" s="799"/>
    </row>
    <row r="72" spans="1:35" ht="17.100000000000001" customHeight="1">
      <c r="A72" s="868"/>
      <c r="B72" s="76"/>
      <c r="C72" s="93"/>
      <c r="D72" s="93"/>
      <c r="E72" s="93"/>
      <c r="F72" s="447" t="str">
        <f>ACCUEIL!$D$6</f>
        <v>san siro</v>
      </c>
      <c r="G72" s="93"/>
      <c r="H72" s="93"/>
      <c r="I72" s="93"/>
      <c r="J72" s="76"/>
      <c r="K72" s="869"/>
      <c r="L72" s="24"/>
      <c r="M72" s="936"/>
      <c r="N72" s="76"/>
      <c r="O72" s="93"/>
      <c r="P72" s="93"/>
      <c r="Q72" s="93"/>
      <c r="R72" s="447" t="str">
        <f>ACCUEIL!$D$7</f>
        <v>TERRAIN 2</v>
      </c>
      <c r="S72" s="93"/>
      <c r="T72" s="93"/>
      <c r="U72" s="93"/>
      <c r="V72" s="76"/>
      <c r="W72" s="869"/>
      <c r="X72" s="12"/>
      <c r="Y72" s="798"/>
      <c r="Z72" s="799"/>
    </row>
    <row r="73" spans="1:35" ht="17.100000000000001" customHeight="1">
      <c r="A73" s="868"/>
      <c r="B73" s="76"/>
      <c r="C73" s="93"/>
      <c r="D73" s="93"/>
      <c r="E73" s="93"/>
      <c r="F73" s="76" t="s">
        <v>326</v>
      </c>
      <c r="G73" s="93"/>
      <c r="H73" s="93"/>
      <c r="I73" s="93"/>
      <c r="J73" s="76"/>
      <c r="K73" s="869"/>
      <c r="L73" s="206" t="s">
        <v>12</v>
      </c>
      <c r="M73" s="937"/>
      <c r="N73" s="76"/>
      <c r="O73" s="93"/>
      <c r="P73" s="93"/>
      <c r="Q73" s="93"/>
      <c r="R73" s="76" t="s">
        <v>326</v>
      </c>
      <c r="S73" s="93"/>
      <c r="T73" s="93"/>
      <c r="U73" s="93"/>
      <c r="V73" s="76"/>
      <c r="W73" s="869"/>
      <c r="X73" s="12"/>
      <c r="Y73" s="798"/>
      <c r="Z73" s="799"/>
    </row>
    <row r="74" spans="1:35" ht="22.5" customHeight="1">
      <c r="A74" s="868"/>
      <c r="B74" s="84">
        <v>1</v>
      </c>
      <c r="C74" s="103">
        <f>C67</f>
        <v>1</v>
      </c>
      <c r="D74" s="740"/>
      <c r="E74" s="185"/>
      <c r="F74" s="186" t="s">
        <v>13</v>
      </c>
      <c r="G74" s="185"/>
      <c r="H74" s="740"/>
      <c r="I74" s="103">
        <f>I67</f>
        <v>9</v>
      </c>
      <c r="J74" s="103"/>
      <c r="K74" s="869"/>
      <c r="L74" s="755">
        <f>ACCUEIL!$B$9</f>
        <v>1.5833333333333299</v>
      </c>
      <c r="M74" s="936"/>
      <c r="N74" s="84">
        <v>2</v>
      </c>
      <c r="O74" s="103">
        <f>O67</f>
        <v>5</v>
      </c>
      <c r="P74" s="740"/>
      <c r="Q74" s="185"/>
      <c r="R74" s="186" t="s">
        <v>13</v>
      </c>
      <c r="S74" s="185"/>
      <c r="T74" s="740"/>
      <c r="U74" s="103">
        <f>U67</f>
        <v>11</v>
      </c>
      <c r="V74" s="103"/>
      <c r="W74" s="869"/>
      <c r="X74" s="95"/>
      <c r="Y74" s="95"/>
      <c r="Z74" s="95"/>
    </row>
    <row r="75" spans="1:35" ht="22.5" hidden="1" customHeight="1">
      <c r="A75" s="868"/>
      <c r="B75" s="84"/>
      <c r="C75" s="815" t="s">
        <v>290</v>
      </c>
      <c r="D75" s="740"/>
      <c r="E75" s="185"/>
      <c r="F75" s="186"/>
      <c r="G75" s="185"/>
      <c r="H75" s="740"/>
      <c r="I75" s="815" t="s">
        <v>290</v>
      </c>
      <c r="J75" s="103"/>
      <c r="K75" s="869"/>
      <c r="L75" s="755"/>
      <c r="M75" s="936"/>
      <c r="N75" s="84"/>
      <c r="O75" s="815" t="s">
        <v>290</v>
      </c>
      <c r="P75" s="740"/>
      <c r="Q75" s="185"/>
      <c r="R75" s="186"/>
      <c r="S75" s="185"/>
      <c r="T75" s="740"/>
      <c r="U75" s="815" t="s">
        <v>290</v>
      </c>
      <c r="V75" s="103"/>
      <c r="W75" s="869"/>
      <c r="X75" s="95"/>
      <c r="Y75" s="95"/>
      <c r="Z75" s="95"/>
    </row>
    <row r="76" spans="1:35" ht="22.5" customHeight="1">
      <c r="A76" s="868"/>
      <c r="B76" s="84">
        <v>5</v>
      </c>
      <c r="C76" s="103">
        <f>C69</f>
        <v>2</v>
      </c>
      <c r="D76" s="740"/>
      <c r="E76" s="185"/>
      <c r="F76" s="186" t="s">
        <v>13</v>
      </c>
      <c r="G76" s="185"/>
      <c r="H76" s="740"/>
      <c r="I76" s="103">
        <f>I69</f>
        <v>13</v>
      </c>
      <c r="J76" s="103"/>
      <c r="K76" s="869"/>
      <c r="L76" s="755">
        <f>L74+ACCUEIL!$B$10</f>
        <v>1.5972222222222201</v>
      </c>
      <c r="M76" s="936"/>
      <c r="N76" s="84">
        <v>6</v>
      </c>
      <c r="O76" s="103">
        <f>O69</f>
        <v>6</v>
      </c>
      <c r="P76" s="740"/>
      <c r="Q76" s="185"/>
      <c r="R76" s="186" t="s">
        <v>13</v>
      </c>
      <c r="S76" s="185"/>
      <c r="T76" s="740"/>
      <c r="U76" s="103">
        <f>U69</f>
        <v>15</v>
      </c>
      <c r="V76" s="103"/>
      <c r="W76" s="869"/>
      <c r="X76" s="95"/>
      <c r="Y76" s="95"/>
      <c r="Z76" s="95"/>
    </row>
    <row r="77" spans="1:35" ht="22.5" hidden="1" customHeight="1">
      <c r="A77" s="868"/>
      <c r="B77" s="84"/>
      <c r="C77" s="815" t="s">
        <v>290</v>
      </c>
      <c r="D77" s="740"/>
      <c r="E77" s="185"/>
      <c r="F77" s="186"/>
      <c r="G77" s="185"/>
      <c r="H77" s="740"/>
      <c r="I77" s="815" t="s">
        <v>290</v>
      </c>
      <c r="J77" s="103"/>
      <c r="K77" s="869"/>
      <c r="L77" s="755"/>
      <c r="M77" s="936"/>
      <c r="N77" s="84"/>
      <c r="O77" s="815" t="s">
        <v>290</v>
      </c>
      <c r="P77" s="740"/>
      <c r="Q77" s="185"/>
      <c r="R77" s="186"/>
      <c r="S77" s="185"/>
      <c r="T77" s="740"/>
      <c r="U77" s="815" t="s">
        <v>290</v>
      </c>
      <c r="V77" s="103"/>
      <c r="W77" s="869"/>
      <c r="X77" s="95"/>
      <c r="Y77" s="95"/>
      <c r="Z77" s="95"/>
    </row>
    <row r="78" spans="1:35" ht="22.5" customHeight="1">
      <c r="A78" s="868"/>
      <c r="B78" s="266" t="s">
        <v>3</v>
      </c>
      <c r="C78" s="103" t="str">
        <f>C62</f>
        <v>A</v>
      </c>
      <c r="D78" s="740"/>
      <c r="E78" s="185"/>
      <c r="F78" s="186" t="s">
        <v>13</v>
      </c>
      <c r="G78" s="185"/>
      <c r="H78" s="740"/>
      <c r="I78" s="103" t="str">
        <f>C63</f>
        <v>B</v>
      </c>
      <c r="J78" s="266" t="s">
        <v>4</v>
      </c>
      <c r="K78" s="869"/>
      <c r="L78" s="755">
        <f>L76+ACCUEIL!$B$10</f>
        <v>1.6111111111111101</v>
      </c>
      <c r="M78" s="936"/>
      <c r="N78" s="266" t="s">
        <v>5</v>
      </c>
      <c r="O78" s="103" t="str">
        <f>C64</f>
        <v>C</v>
      </c>
      <c r="P78" s="740"/>
      <c r="Q78" s="185"/>
      <c r="R78" s="186" t="s">
        <v>13</v>
      </c>
      <c r="S78" s="185"/>
      <c r="T78" s="740"/>
      <c r="U78" s="103" t="str">
        <f>C65</f>
        <v>D</v>
      </c>
      <c r="V78" s="266" t="s">
        <v>6</v>
      </c>
      <c r="W78" s="869"/>
      <c r="X78" s="12"/>
      <c r="Y78" s="798"/>
      <c r="Z78" s="799"/>
    </row>
    <row r="79" spans="1:35" ht="22.5" customHeight="1">
      <c r="A79" s="868"/>
      <c r="B79" s="266" t="s">
        <v>18</v>
      </c>
      <c r="C79" s="103" t="str">
        <f>$O$62</f>
        <v>I</v>
      </c>
      <c r="D79" s="740"/>
      <c r="E79" s="185"/>
      <c r="F79" s="186" t="s">
        <v>13</v>
      </c>
      <c r="G79" s="185"/>
      <c r="H79" s="740"/>
      <c r="I79" s="35" t="s">
        <v>19</v>
      </c>
      <c r="J79" s="266" t="s">
        <v>19</v>
      </c>
      <c r="K79" s="869"/>
      <c r="L79" s="755">
        <f>L78+ACCUEIL!$B$10</f>
        <v>1.625</v>
      </c>
      <c r="M79" s="936"/>
      <c r="N79" s="266" t="s">
        <v>39</v>
      </c>
      <c r="O79" s="103" t="str">
        <f>$O$64</f>
        <v>K</v>
      </c>
      <c r="P79" s="740"/>
      <c r="Q79" s="185"/>
      <c r="R79" s="186" t="s">
        <v>13</v>
      </c>
      <c r="S79" s="185"/>
      <c r="T79" s="740"/>
      <c r="U79" s="103" t="str">
        <f>$O$65</f>
        <v>L</v>
      </c>
      <c r="V79" s="266" t="s">
        <v>40</v>
      </c>
      <c r="W79" s="869"/>
      <c r="X79" s="12"/>
      <c r="Y79" s="798"/>
      <c r="Z79" s="799"/>
    </row>
    <row r="80" spans="1:35" ht="17.100000000000001" customHeight="1">
      <c r="A80" s="868"/>
      <c r="B80" s="84"/>
      <c r="C80" s="850"/>
      <c r="D80" s="786"/>
      <c r="E80" s="189"/>
      <c r="F80" s="138" t="s">
        <v>84</v>
      </c>
      <c r="G80" s="189"/>
      <c r="H80" s="786"/>
      <c r="I80" s="851"/>
      <c r="J80" s="87"/>
      <c r="K80" s="869"/>
      <c r="L80" s="171"/>
      <c r="M80" s="936"/>
      <c r="N80" s="84"/>
      <c r="O80" s="850"/>
      <c r="P80" s="786"/>
      <c r="Q80" s="189"/>
      <c r="R80" s="138" t="s">
        <v>84</v>
      </c>
      <c r="S80" s="189"/>
      <c r="T80" s="786"/>
      <c r="U80" s="851"/>
      <c r="V80" s="87"/>
      <c r="W80" s="938"/>
      <c r="X80" s="12"/>
      <c r="Y80" s="798"/>
      <c r="Z80" s="799"/>
    </row>
    <row r="81" spans="1:26" ht="22.5" customHeight="1">
      <c r="A81" s="868"/>
      <c r="B81" s="84">
        <v>13</v>
      </c>
      <c r="C81" s="108">
        <f>GL(D74,H74,C74,I74,D75,H75)</f>
        <v>0</v>
      </c>
      <c r="D81" s="740"/>
      <c r="E81" s="185"/>
      <c r="F81" s="186" t="s">
        <v>13</v>
      </c>
      <c r="G81" s="185"/>
      <c r="H81" s="740"/>
      <c r="I81" s="31">
        <f>GL(P74,T74,O74,U74,P75,T75)</f>
        <v>0</v>
      </c>
      <c r="J81" s="87"/>
      <c r="K81" s="869"/>
      <c r="L81" s="755">
        <f>L79+ACCUEIL!$B$10</f>
        <v>1.6388888888888899</v>
      </c>
      <c r="M81" s="936"/>
      <c r="N81" s="84">
        <v>14</v>
      </c>
      <c r="O81" s="108">
        <f>GL(D108,H108,C108,I108,D109,H109)</f>
        <v>0</v>
      </c>
      <c r="P81" s="740"/>
      <c r="Q81" s="185"/>
      <c r="R81" s="186" t="s">
        <v>13</v>
      </c>
      <c r="S81" s="185"/>
      <c r="T81" s="740"/>
      <c r="U81" s="31">
        <f>GL(P108,T108,O108,U108,P109,T109)</f>
        <v>0</v>
      </c>
      <c r="V81" s="87"/>
      <c r="W81" s="939"/>
      <c r="X81" s="12"/>
      <c r="Y81" s="798"/>
      <c r="Z81" s="799"/>
    </row>
    <row r="82" spans="1:26" ht="22.5" hidden="1" customHeight="1">
      <c r="A82" s="868"/>
      <c r="B82" s="84"/>
      <c r="C82" s="815" t="s">
        <v>290</v>
      </c>
      <c r="D82" s="740"/>
      <c r="E82" s="185"/>
      <c r="F82" s="186"/>
      <c r="G82" s="185"/>
      <c r="H82" s="740"/>
      <c r="I82" s="815" t="s">
        <v>290</v>
      </c>
      <c r="J82" s="103"/>
      <c r="K82" s="869"/>
      <c r="L82" s="755"/>
      <c r="M82" s="936"/>
      <c r="N82" s="84"/>
      <c r="O82" s="815" t="s">
        <v>290</v>
      </c>
      <c r="P82" s="740"/>
      <c r="Q82" s="185"/>
      <c r="R82" s="186"/>
      <c r="S82" s="185"/>
      <c r="T82" s="740"/>
      <c r="U82" s="815" t="s">
        <v>290</v>
      </c>
      <c r="V82" s="103"/>
      <c r="W82" s="939"/>
      <c r="X82" s="12"/>
      <c r="Y82" s="798"/>
      <c r="Z82" s="799"/>
    </row>
    <row r="83" spans="1:26" ht="22.5" customHeight="1">
      <c r="A83" s="868"/>
      <c r="B83" s="84">
        <v>15</v>
      </c>
      <c r="C83" s="108">
        <f>GL(D76,H76,C76,I76,D77,H77)</f>
        <v>0</v>
      </c>
      <c r="D83" s="740"/>
      <c r="E83" s="185"/>
      <c r="F83" s="186" t="s">
        <v>13</v>
      </c>
      <c r="G83" s="185"/>
      <c r="H83" s="740"/>
      <c r="I83" s="31">
        <f>GL(P76,T76,O76,U76,P77,T77)</f>
        <v>0</v>
      </c>
      <c r="J83" s="87"/>
      <c r="K83" s="869"/>
      <c r="L83" s="755">
        <f>L81+ACCUEIL!$B$10</f>
        <v>1.6527777777777799</v>
      </c>
      <c r="M83" s="936"/>
      <c r="N83" s="84">
        <v>16</v>
      </c>
      <c r="O83" s="108">
        <f>GL(D110,H110,C110,I110,D111,H111)</f>
        <v>0</v>
      </c>
      <c r="P83" s="740"/>
      <c r="Q83" s="185"/>
      <c r="R83" s="186" t="s">
        <v>13</v>
      </c>
      <c r="S83" s="185"/>
      <c r="T83" s="740"/>
      <c r="U83" s="31">
        <f>GL(P110,T110,O110,U110,P111,T111)</f>
        <v>0</v>
      </c>
      <c r="V83" s="87"/>
      <c r="W83" s="939"/>
      <c r="X83" s="12"/>
      <c r="Y83" s="798"/>
      <c r="Z83" s="799"/>
    </row>
    <row r="84" spans="1:26" ht="22.5" hidden="1" customHeight="1">
      <c r="A84" s="868"/>
      <c r="B84" s="84"/>
      <c r="C84" s="815" t="s">
        <v>290</v>
      </c>
      <c r="D84" s="740"/>
      <c r="E84" s="185"/>
      <c r="F84" s="186"/>
      <c r="G84" s="185"/>
      <c r="H84" s="740"/>
      <c r="I84" s="815" t="s">
        <v>290</v>
      </c>
      <c r="J84" s="103"/>
      <c r="K84" s="869"/>
      <c r="L84" s="755"/>
      <c r="M84" s="936"/>
      <c r="N84" s="84"/>
      <c r="O84" s="815" t="s">
        <v>290</v>
      </c>
      <c r="P84" s="740"/>
      <c r="Q84" s="185"/>
      <c r="R84" s="186"/>
      <c r="S84" s="185"/>
      <c r="T84" s="740"/>
      <c r="U84" s="815" t="s">
        <v>290</v>
      </c>
      <c r="V84" s="103"/>
      <c r="W84" s="939"/>
      <c r="X84" s="12"/>
      <c r="Y84" s="798"/>
      <c r="Z84" s="799"/>
    </row>
    <row r="85" spans="1:26" ht="22.5" customHeight="1">
      <c r="A85" s="868"/>
      <c r="B85" s="266" t="s">
        <v>3</v>
      </c>
      <c r="C85" s="103" t="str">
        <f>C62</f>
        <v>A</v>
      </c>
      <c r="D85" s="740"/>
      <c r="E85" s="185"/>
      <c r="F85" s="186" t="s">
        <v>13</v>
      </c>
      <c r="G85" s="185"/>
      <c r="H85" s="740"/>
      <c r="I85" s="103" t="str">
        <f>C64</f>
        <v>C</v>
      </c>
      <c r="J85" s="266" t="s">
        <v>5</v>
      </c>
      <c r="K85" s="869"/>
      <c r="L85" s="755">
        <f>L83+ACCUEIL!$B$10</f>
        <v>1.6666666666666701</v>
      </c>
      <c r="M85" s="936"/>
      <c r="N85" s="266" t="s">
        <v>4</v>
      </c>
      <c r="O85" s="103" t="str">
        <f>C63</f>
        <v>B</v>
      </c>
      <c r="P85" s="740"/>
      <c r="Q85" s="185"/>
      <c r="R85" s="186" t="s">
        <v>13</v>
      </c>
      <c r="S85" s="185"/>
      <c r="T85" s="740"/>
      <c r="U85" s="103" t="str">
        <f>C65</f>
        <v>D</v>
      </c>
      <c r="V85" s="266" t="s">
        <v>6</v>
      </c>
      <c r="W85" s="939"/>
      <c r="X85" s="95"/>
      <c r="Y85" s="95"/>
      <c r="Z85" s="95"/>
    </row>
    <row r="86" spans="1:26" ht="22.5" customHeight="1">
      <c r="A86" s="868"/>
      <c r="B86" s="266" t="s">
        <v>18</v>
      </c>
      <c r="C86" s="103" t="str">
        <f>$O$62</f>
        <v>I</v>
      </c>
      <c r="D86" s="740"/>
      <c r="E86" s="185"/>
      <c r="F86" s="186" t="s">
        <v>13</v>
      </c>
      <c r="G86" s="185"/>
      <c r="H86" s="740"/>
      <c r="I86" s="35" t="str">
        <f>$O$64</f>
        <v>K</v>
      </c>
      <c r="J86" s="266" t="s">
        <v>39</v>
      </c>
      <c r="K86" s="878"/>
      <c r="L86" s="940">
        <f>L85+ACCUEIL!$B$10</f>
        <v>1.68055555555556</v>
      </c>
      <c r="M86" s="936"/>
      <c r="N86" s="266" t="s">
        <v>19</v>
      </c>
      <c r="O86" s="103" t="str">
        <f>$O$63</f>
        <v>J</v>
      </c>
      <c r="P86" s="740"/>
      <c r="Q86" s="185"/>
      <c r="R86" s="186" t="s">
        <v>13</v>
      </c>
      <c r="S86" s="185"/>
      <c r="T86" s="740"/>
      <c r="U86" s="103" t="str">
        <f>$O$65</f>
        <v>L</v>
      </c>
      <c r="V86" s="266" t="s">
        <v>40</v>
      </c>
      <c r="W86" s="939"/>
      <c r="X86" s="95"/>
      <c r="Y86" s="95"/>
      <c r="Z86" s="95"/>
    </row>
    <row r="87" spans="1:26" ht="17.100000000000001" customHeight="1">
      <c r="A87" s="868"/>
      <c r="B87" s="84"/>
      <c r="C87" s="401" t="s">
        <v>54</v>
      </c>
      <c r="D87" s="786"/>
      <c r="E87" s="189"/>
      <c r="F87" s="189"/>
      <c r="G87" s="189"/>
      <c r="H87" s="786"/>
      <c r="I87" s="857" t="s">
        <v>55</v>
      </c>
      <c r="J87" s="87"/>
      <c r="K87" s="878"/>
      <c r="M87" s="868"/>
      <c r="N87" s="84"/>
      <c r="O87" s="401" t="s">
        <v>327</v>
      </c>
      <c r="P87" s="786"/>
      <c r="Q87" s="189"/>
      <c r="R87" s="189"/>
      <c r="S87" s="189"/>
      <c r="T87" s="786"/>
      <c r="U87" s="857" t="s">
        <v>328</v>
      </c>
      <c r="V87" s="87"/>
      <c r="W87" s="878"/>
    </row>
    <row r="88" spans="1:26" ht="22.5" customHeight="1">
      <c r="A88" s="877"/>
      <c r="B88" s="84">
        <v>18</v>
      </c>
      <c r="C88" s="108">
        <f>GL(H118,D118,C118,I118,H119,D119)</f>
        <v>0</v>
      </c>
      <c r="D88" s="740"/>
      <c r="E88" s="185"/>
      <c r="F88" s="186" t="s">
        <v>13</v>
      </c>
      <c r="G88" s="185"/>
      <c r="H88" s="740"/>
      <c r="I88" s="108">
        <f>GL(T118,P118,O118,U118,T119,P119)</f>
        <v>0</v>
      </c>
      <c r="J88" s="87"/>
      <c r="K88" s="878"/>
      <c r="L88" s="940">
        <f>L86+ACCUEIL!$B$10</f>
        <v>1.69444444444445</v>
      </c>
      <c r="M88" s="877"/>
      <c r="N88" s="858">
        <v>20</v>
      </c>
      <c r="O88" s="108">
        <f>GL(D118,H118,C118,I118,D119,H119)</f>
        <v>0</v>
      </c>
      <c r="P88" s="740"/>
      <c r="Q88" s="185"/>
      <c r="R88" s="186" t="s">
        <v>13</v>
      </c>
      <c r="S88" s="185"/>
      <c r="T88" s="740"/>
      <c r="U88" s="108">
        <f>GL(P118,T118,O118,U118,P119,T119)</f>
        <v>0</v>
      </c>
      <c r="V88" s="87"/>
      <c r="W88" s="869"/>
    </row>
    <row r="89" spans="1:26" ht="22.5" hidden="1" customHeight="1">
      <c r="A89" s="868"/>
      <c r="B89" s="84"/>
      <c r="C89" s="815" t="s">
        <v>290</v>
      </c>
      <c r="D89" s="740"/>
      <c r="E89" s="185"/>
      <c r="F89" s="186"/>
      <c r="G89" s="185"/>
      <c r="H89" s="740"/>
      <c r="I89" s="815" t="s">
        <v>290</v>
      </c>
      <c r="J89" s="103"/>
      <c r="K89" s="878"/>
      <c r="L89" s="93"/>
      <c r="M89" s="868"/>
      <c r="N89" s="84"/>
      <c r="O89" s="815" t="s">
        <v>290</v>
      </c>
      <c r="P89" s="740"/>
      <c r="Q89" s="185"/>
      <c r="R89" s="186"/>
      <c r="S89" s="185"/>
      <c r="T89" s="740"/>
      <c r="U89" s="815" t="s">
        <v>290</v>
      </c>
      <c r="V89" s="103"/>
      <c r="W89" s="869"/>
    </row>
    <row r="90" spans="1:26" ht="17.100000000000001" customHeight="1">
      <c r="A90" s="868"/>
      <c r="B90" s="84"/>
      <c r="C90" s="850"/>
      <c r="D90" s="786"/>
      <c r="E90" s="189"/>
      <c r="F90" s="189" t="s">
        <v>48</v>
      </c>
      <c r="G90" s="189"/>
      <c r="H90" s="786"/>
      <c r="I90" s="851"/>
      <c r="J90" s="87"/>
      <c r="K90" s="869"/>
      <c r="M90" s="936"/>
      <c r="N90" s="84"/>
      <c r="O90" s="850"/>
      <c r="P90" s="786"/>
      <c r="Q90" s="189"/>
      <c r="R90" s="189" t="s">
        <v>51</v>
      </c>
      <c r="S90" s="189"/>
      <c r="T90" s="786"/>
      <c r="U90" s="851"/>
      <c r="V90" s="87"/>
      <c r="W90" s="939"/>
      <c r="X90" s="12"/>
      <c r="Y90" s="798"/>
      <c r="Z90" s="799"/>
    </row>
    <row r="91" spans="1:26" ht="22.5" customHeight="1">
      <c r="A91" s="868"/>
      <c r="B91" s="84">
        <v>21</v>
      </c>
      <c r="C91" s="108">
        <f>GL(D81,H81,C81,I81,D82,H82)</f>
        <v>0</v>
      </c>
      <c r="D91" s="740"/>
      <c r="E91" s="185"/>
      <c r="F91" s="186" t="s">
        <v>13</v>
      </c>
      <c r="G91" s="185"/>
      <c r="H91" s="740"/>
      <c r="I91" s="31">
        <f>GL(P81,T81,O81,U81,P82,T82)</f>
        <v>0</v>
      </c>
      <c r="J91" s="87"/>
      <c r="K91" s="869"/>
      <c r="L91" s="755">
        <f>L88+ACCUEIL!$B$10</f>
        <v>1.7083333333333399</v>
      </c>
      <c r="M91" s="936"/>
      <c r="N91" s="858">
        <v>22</v>
      </c>
      <c r="O91" s="108">
        <f>GL(D76,H76,C76,I76,D77,H77)</f>
        <v>0</v>
      </c>
      <c r="P91" s="740"/>
      <c r="Q91" s="185"/>
      <c r="R91" s="186" t="s">
        <v>13</v>
      </c>
      <c r="S91" s="185"/>
      <c r="T91" s="740"/>
      <c r="U91" s="31">
        <f>GL(P83,T83,O83,U83,P84,T84)</f>
        <v>0</v>
      </c>
      <c r="V91" s="87"/>
      <c r="W91" s="939"/>
      <c r="X91" s="12"/>
      <c r="Y91" s="798"/>
      <c r="Z91" s="799"/>
    </row>
    <row r="92" spans="1:26" ht="22.5" hidden="1" customHeight="1">
      <c r="A92" s="868"/>
      <c r="B92" s="84"/>
      <c r="C92" s="815" t="s">
        <v>290</v>
      </c>
      <c r="D92" s="740"/>
      <c r="E92" s="185"/>
      <c r="F92" s="186"/>
      <c r="G92" s="185"/>
      <c r="H92" s="740"/>
      <c r="I92" s="815" t="s">
        <v>290</v>
      </c>
      <c r="J92" s="103"/>
      <c r="K92" s="869"/>
      <c r="L92" s="755"/>
      <c r="M92" s="936"/>
      <c r="N92" s="84"/>
      <c r="O92" s="815" t="s">
        <v>290</v>
      </c>
      <c r="P92" s="740"/>
      <c r="Q92" s="185"/>
      <c r="R92" s="186"/>
      <c r="S92" s="185"/>
      <c r="T92" s="740"/>
      <c r="U92" s="815" t="s">
        <v>290</v>
      </c>
      <c r="V92" s="103"/>
      <c r="W92" s="939"/>
      <c r="X92" s="12"/>
      <c r="Y92" s="798"/>
      <c r="Z92" s="799"/>
    </row>
    <row r="93" spans="1:26" ht="17.100000000000001" customHeight="1">
      <c r="A93" s="868"/>
      <c r="B93" s="859"/>
      <c r="C93" s="73" t="s">
        <v>329</v>
      </c>
      <c r="D93" s="860"/>
      <c r="E93" s="860"/>
      <c r="F93" s="860"/>
      <c r="G93" s="860"/>
      <c r="H93" s="860"/>
      <c r="I93" s="73" t="s">
        <v>330</v>
      </c>
      <c r="J93" s="861"/>
      <c r="K93" s="869"/>
      <c r="L93" s="755"/>
      <c r="M93" s="936"/>
      <c r="N93" s="859"/>
      <c r="O93" s="73" t="s">
        <v>331</v>
      </c>
      <c r="P93" s="860"/>
      <c r="Q93" s="860"/>
      <c r="R93" s="860"/>
      <c r="S93" s="860"/>
      <c r="T93" s="860"/>
      <c r="U93" s="73" t="s">
        <v>332</v>
      </c>
      <c r="V93" s="861"/>
      <c r="W93" s="939"/>
      <c r="X93" s="12"/>
      <c r="Y93" s="798"/>
      <c r="Z93" s="799"/>
    </row>
    <row r="94" spans="1:26" ht="22.5" customHeight="1">
      <c r="A94" s="868"/>
      <c r="B94" s="858">
        <v>23</v>
      </c>
      <c r="C94" s="108">
        <f>GL(H83,D83,C83,I83,D84,H84)</f>
        <v>0</v>
      </c>
      <c r="D94" s="740"/>
      <c r="E94" s="185"/>
      <c r="F94" s="186" t="s">
        <v>13</v>
      </c>
      <c r="G94" s="185"/>
      <c r="H94" s="740"/>
      <c r="I94" s="31">
        <f>GL(T81,P81,O81,U81,T82,P82)</f>
        <v>0</v>
      </c>
      <c r="J94" s="87"/>
      <c r="K94" s="869"/>
      <c r="L94" s="755">
        <f>L91+ACCUEIL!$B$10</f>
        <v>1.7222222222222301</v>
      </c>
      <c r="M94" s="936"/>
      <c r="N94" s="858">
        <v>24</v>
      </c>
      <c r="O94" s="108">
        <f>GL(H83,D83,C83,I83,H84,D84)</f>
        <v>0</v>
      </c>
      <c r="P94" s="740"/>
      <c r="Q94" s="185"/>
      <c r="R94" s="186" t="s">
        <v>13</v>
      </c>
      <c r="S94" s="185"/>
      <c r="T94" s="740"/>
      <c r="U94" s="31">
        <f>GL(T83,P83,O83,U83,T84,P84)</f>
        <v>0</v>
      </c>
      <c r="V94" s="87"/>
      <c r="W94" s="939"/>
      <c r="X94" s="12"/>
      <c r="Y94" s="798"/>
      <c r="Z94" s="799"/>
    </row>
    <row r="95" spans="1:26" ht="22.5" hidden="1" customHeight="1">
      <c r="A95" s="868"/>
      <c r="B95" s="84"/>
      <c r="C95" s="815" t="s">
        <v>290</v>
      </c>
      <c r="D95" s="740"/>
      <c r="E95" s="185"/>
      <c r="F95" s="186"/>
      <c r="G95" s="185"/>
      <c r="H95" s="740"/>
      <c r="I95" s="815" t="s">
        <v>290</v>
      </c>
      <c r="J95" s="103"/>
      <c r="K95" s="869"/>
      <c r="L95" s="755"/>
      <c r="M95" s="936"/>
      <c r="N95" s="84"/>
      <c r="O95" s="815" t="s">
        <v>290</v>
      </c>
      <c r="P95" s="740"/>
      <c r="Q95" s="185"/>
      <c r="R95" s="186"/>
      <c r="S95" s="185"/>
      <c r="T95" s="740"/>
      <c r="U95" s="815" t="s">
        <v>290</v>
      </c>
      <c r="V95" s="103"/>
      <c r="W95" s="939"/>
      <c r="X95" s="12"/>
      <c r="Y95" s="798"/>
      <c r="Z95" s="799"/>
    </row>
    <row r="96" spans="1:26" ht="22.5" customHeight="1">
      <c r="A96" s="868"/>
      <c r="B96" s="266" t="s">
        <v>3</v>
      </c>
      <c r="C96" s="103" t="str">
        <f>C62</f>
        <v>A</v>
      </c>
      <c r="D96" s="740"/>
      <c r="E96" s="185"/>
      <c r="F96" s="186" t="s">
        <v>13</v>
      </c>
      <c r="G96" s="185"/>
      <c r="H96" s="740"/>
      <c r="I96" s="103" t="str">
        <f>C65</f>
        <v>D</v>
      </c>
      <c r="J96" s="266" t="s">
        <v>6</v>
      </c>
      <c r="K96" s="869"/>
      <c r="L96" s="755">
        <f>L94+ACCUEIL!$B$10</f>
        <v>1.73611111111112</v>
      </c>
      <c r="M96" s="936"/>
      <c r="N96" s="266" t="s">
        <v>4</v>
      </c>
      <c r="O96" s="103" t="str">
        <f>C63</f>
        <v>B</v>
      </c>
      <c r="P96" s="740"/>
      <c r="Q96" s="185"/>
      <c r="R96" s="186" t="s">
        <v>13</v>
      </c>
      <c r="S96" s="185"/>
      <c r="T96" s="740"/>
      <c r="U96" s="103" t="str">
        <f>C64</f>
        <v>C</v>
      </c>
      <c r="V96" s="266" t="s">
        <v>5</v>
      </c>
      <c r="W96" s="869"/>
      <c r="X96" s="12"/>
      <c r="Y96" s="798"/>
      <c r="Z96" s="799"/>
    </row>
    <row r="97" spans="1:26" ht="22.5" customHeight="1">
      <c r="A97" s="868"/>
      <c r="B97" s="266" t="s">
        <v>18</v>
      </c>
      <c r="C97" s="103" t="str">
        <f>$O$62</f>
        <v>I</v>
      </c>
      <c r="D97" s="740"/>
      <c r="E97" s="185"/>
      <c r="F97" s="186" t="s">
        <v>13</v>
      </c>
      <c r="G97" s="185"/>
      <c r="H97" s="740"/>
      <c r="I97" s="35" t="str">
        <f>$O$65</f>
        <v>L</v>
      </c>
      <c r="J97" s="266" t="s">
        <v>40</v>
      </c>
      <c r="K97" s="869"/>
      <c r="L97" s="755">
        <f>L96+ACCUEIL!$B$10</f>
        <v>1.75000000000001</v>
      </c>
      <c r="M97" s="936"/>
      <c r="N97" s="266" t="s">
        <v>39</v>
      </c>
      <c r="O97" s="103" t="str">
        <f>$O$64</f>
        <v>K</v>
      </c>
      <c r="P97" s="740"/>
      <c r="Q97" s="185"/>
      <c r="R97" s="186" t="s">
        <v>13</v>
      </c>
      <c r="S97" s="185"/>
      <c r="T97" s="740"/>
      <c r="U97" s="103" t="str">
        <f>$O$63</f>
        <v>J</v>
      </c>
      <c r="V97" s="266" t="s">
        <v>19</v>
      </c>
      <c r="W97" s="869"/>
      <c r="X97" s="12"/>
      <c r="Y97" s="798"/>
      <c r="Z97" s="799"/>
    </row>
    <row r="98" spans="1:26" hidden="1"/>
    <row r="99" spans="1:26" hidden="1"/>
    <row r="100" spans="1:26" ht="22.5" hidden="1" customHeight="1">
      <c r="A100" s="868"/>
      <c r="B100" s="84"/>
      <c r="C100" s="815" t="s">
        <v>290</v>
      </c>
      <c r="D100" s="740"/>
      <c r="E100" s="185"/>
      <c r="F100" s="186"/>
      <c r="G100" s="185"/>
      <c r="H100" s="740"/>
      <c r="I100" s="815" t="s">
        <v>290</v>
      </c>
      <c r="J100" s="103"/>
      <c r="K100" s="869"/>
      <c r="L100" s="755"/>
      <c r="M100" s="868"/>
      <c r="N100" s="84"/>
      <c r="O100" s="815" t="s">
        <v>290</v>
      </c>
      <c r="P100" s="740"/>
      <c r="Q100" s="185"/>
      <c r="R100" s="186"/>
      <c r="S100" s="185"/>
      <c r="T100" s="740"/>
      <c r="U100" s="815" t="s">
        <v>290</v>
      </c>
      <c r="V100" s="103"/>
      <c r="W100" s="869"/>
    </row>
    <row r="101" spans="1:26" ht="17.100000000000001" customHeight="1">
      <c r="A101" s="868"/>
      <c r="B101" s="858">
        <v>32</v>
      </c>
      <c r="C101" s="850"/>
      <c r="D101" s="786"/>
      <c r="E101" s="189"/>
      <c r="F101" s="189" t="s">
        <v>33</v>
      </c>
      <c r="G101" s="189"/>
      <c r="H101" s="786"/>
      <c r="I101" s="851"/>
      <c r="J101" s="87"/>
      <c r="K101" s="869"/>
      <c r="L101" s="171"/>
      <c r="M101" s="936"/>
      <c r="N101" s="84"/>
      <c r="O101" s="401" t="s">
        <v>337</v>
      </c>
      <c r="P101" s="786"/>
      <c r="Q101" s="189"/>
      <c r="R101" s="189"/>
      <c r="S101" s="189"/>
      <c r="T101" s="786"/>
      <c r="U101" s="857" t="s">
        <v>338</v>
      </c>
      <c r="V101" s="87"/>
      <c r="W101" s="869"/>
    </row>
    <row r="102" spans="1:26" ht="22.5" customHeight="1">
      <c r="A102" s="868"/>
      <c r="B102" s="103" t="s">
        <v>8</v>
      </c>
      <c r="C102" s="108">
        <f>GL(D91,H91,C91,I91,D92,H92)</f>
        <v>0</v>
      </c>
      <c r="D102" s="740"/>
      <c r="E102" s="185"/>
      <c r="F102" s="186" t="s">
        <v>13</v>
      </c>
      <c r="G102" s="185"/>
      <c r="H102" s="740"/>
      <c r="I102" s="108">
        <f>GL(P91,T91,O91,U91,P92,T92)</f>
        <v>0</v>
      </c>
      <c r="J102" s="87"/>
      <c r="K102" s="869"/>
      <c r="L102" s="755">
        <f>L97+ACCUEIL!$B$10</f>
        <v>1.7638888888888999</v>
      </c>
      <c r="M102" s="936"/>
      <c r="N102" s="84">
        <v>31</v>
      </c>
      <c r="O102" s="108">
        <f>GL(H91,D91,C91,I91,H92,D92)</f>
        <v>0</v>
      </c>
      <c r="P102" s="740"/>
      <c r="Q102" s="185"/>
      <c r="R102" s="186" t="s">
        <v>13</v>
      </c>
      <c r="S102" s="185"/>
      <c r="T102" s="740"/>
      <c r="U102" s="108">
        <f>GL(T91,P91,O91,U91,T92,P92)</f>
        <v>0</v>
      </c>
      <c r="V102" s="87"/>
      <c r="W102" s="869"/>
    </row>
    <row r="103" spans="1:26" ht="22.5" hidden="1" customHeight="1">
      <c r="A103" s="868"/>
      <c r="B103" s="84"/>
      <c r="C103" s="815" t="s">
        <v>290</v>
      </c>
      <c r="D103" s="740"/>
      <c r="E103" s="185"/>
      <c r="F103" s="186"/>
      <c r="G103" s="185"/>
      <c r="H103" s="740"/>
      <c r="I103" s="815" t="s">
        <v>290</v>
      </c>
      <c r="J103" s="103"/>
      <c r="K103" s="869"/>
      <c r="L103" s="755"/>
      <c r="M103" s="936"/>
      <c r="N103" s="84"/>
      <c r="O103" s="815" t="s">
        <v>290</v>
      </c>
      <c r="P103" s="740"/>
      <c r="Q103" s="185"/>
      <c r="R103" s="186"/>
      <c r="S103" s="185"/>
      <c r="T103" s="740"/>
      <c r="U103" s="815" t="s">
        <v>290</v>
      </c>
      <c r="V103" s="103"/>
      <c r="W103" s="869"/>
    </row>
    <row r="104" spans="1:26" ht="17.100000000000001" customHeight="1" thickBot="1">
      <c r="A104" s="883"/>
      <c r="B104" s="941"/>
      <c r="C104" s="942"/>
      <c r="D104" s="885"/>
      <c r="E104" s="885"/>
      <c r="F104" s="885"/>
      <c r="G104" s="885"/>
      <c r="H104" s="885"/>
      <c r="I104" s="942"/>
      <c r="J104" s="941"/>
      <c r="K104" s="889"/>
      <c r="L104" s="24"/>
      <c r="M104" s="943"/>
      <c r="N104" s="941"/>
      <c r="O104" s="941"/>
      <c r="P104" s="884"/>
      <c r="Q104" s="884"/>
      <c r="R104" s="884"/>
      <c r="S104" s="884"/>
      <c r="T104" s="884"/>
      <c r="U104" s="941"/>
      <c r="V104" s="941"/>
      <c r="W104" s="889"/>
    </row>
    <row r="105" spans="1:26" ht="17.100000000000001" customHeight="1" thickBot="1">
      <c r="A105" s="478"/>
      <c r="B105" s="73"/>
      <c r="C105" s="75"/>
      <c r="D105" s="93"/>
      <c r="E105" s="93"/>
      <c r="F105" s="93"/>
      <c r="G105" s="93"/>
      <c r="H105" s="93"/>
      <c r="I105" s="75"/>
      <c r="J105" s="73"/>
      <c r="K105" s="93"/>
      <c r="L105" s="24"/>
      <c r="M105" s="113"/>
      <c r="N105" s="73"/>
      <c r="O105" s="73"/>
      <c r="P105" s="76"/>
      <c r="Q105" s="76"/>
      <c r="R105" s="76"/>
      <c r="S105" s="76"/>
      <c r="T105" s="76"/>
      <c r="U105" s="73"/>
      <c r="V105" s="73"/>
      <c r="W105" s="93"/>
    </row>
    <row r="106" spans="1:26" ht="22.5" customHeight="1">
      <c r="A106" s="862"/>
      <c r="B106" s="944"/>
      <c r="C106" s="945"/>
      <c r="D106" s="893"/>
      <c r="E106" s="893"/>
      <c r="F106" s="946" t="str">
        <f>ACCUEIL!$D$8</f>
        <v>TERRAIN 3</v>
      </c>
      <c r="G106" s="893"/>
      <c r="H106" s="893"/>
      <c r="I106" s="945"/>
      <c r="J106" s="944"/>
      <c r="K106" s="867"/>
      <c r="M106" s="862"/>
      <c r="N106" s="944"/>
      <c r="O106" s="945"/>
      <c r="P106" s="893"/>
      <c r="Q106" s="893"/>
      <c r="R106" s="946" t="str">
        <f>ACCUEIL!$D$9</f>
        <v>TERRAIN 4</v>
      </c>
      <c r="S106" s="893"/>
      <c r="T106" s="893"/>
      <c r="U106" s="945"/>
      <c r="V106" s="944"/>
      <c r="W106" s="867"/>
    </row>
    <row r="107" spans="1:26" ht="22.5" customHeight="1">
      <c r="A107" s="868"/>
      <c r="B107" s="73"/>
      <c r="C107" s="75"/>
      <c r="D107" s="93"/>
      <c r="E107" s="93"/>
      <c r="F107" s="76" t="s">
        <v>326</v>
      </c>
      <c r="G107" s="93"/>
      <c r="H107" s="93"/>
      <c r="I107" s="75"/>
      <c r="J107" s="73"/>
      <c r="K107" s="869"/>
      <c r="L107" s="206" t="s">
        <v>12</v>
      </c>
      <c r="M107" s="868"/>
      <c r="N107" s="73"/>
      <c r="O107" s="75"/>
      <c r="P107" s="93"/>
      <c r="Q107" s="93"/>
      <c r="R107" s="76" t="s">
        <v>326</v>
      </c>
      <c r="S107" s="93"/>
      <c r="T107" s="93"/>
      <c r="U107" s="75"/>
      <c r="V107" s="73"/>
      <c r="W107" s="869"/>
    </row>
    <row r="108" spans="1:26" ht="22.5" customHeight="1">
      <c r="A108" s="868"/>
      <c r="B108" s="84">
        <v>3</v>
      </c>
      <c r="C108" s="103">
        <f>C68</f>
        <v>3</v>
      </c>
      <c r="D108" s="740"/>
      <c r="E108" s="185"/>
      <c r="F108" s="186" t="s">
        <v>13</v>
      </c>
      <c r="G108" s="185"/>
      <c r="H108" s="740"/>
      <c r="I108" s="103">
        <f>I68</f>
        <v>10</v>
      </c>
      <c r="J108" s="103"/>
      <c r="K108" s="869"/>
      <c r="L108" s="755">
        <f>ACCUEIL!$B$9</f>
        <v>1.5833333333333299</v>
      </c>
      <c r="M108" s="868"/>
      <c r="N108" s="84">
        <v>4</v>
      </c>
      <c r="O108" s="103">
        <f>O68</f>
        <v>7</v>
      </c>
      <c r="P108" s="740"/>
      <c r="Q108" s="185"/>
      <c r="R108" s="186" t="s">
        <v>13</v>
      </c>
      <c r="S108" s="185"/>
      <c r="T108" s="740"/>
      <c r="U108" s="103">
        <f>U68</f>
        <v>12</v>
      </c>
      <c r="V108" s="103"/>
      <c r="W108" s="869"/>
    </row>
    <row r="109" spans="1:26" ht="22.5" hidden="1" customHeight="1">
      <c r="A109" s="868"/>
      <c r="B109" s="84"/>
      <c r="C109" s="815" t="s">
        <v>290</v>
      </c>
      <c r="D109" s="740"/>
      <c r="E109" s="185"/>
      <c r="F109" s="186"/>
      <c r="G109" s="185"/>
      <c r="H109" s="740"/>
      <c r="I109" s="815" t="s">
        <v>290</v>
      </c>
      <c r="J109" s="103"/>
      <c r="K109" s="869"/>
      <c r="L109" s="755"/>
      <c r="M109" s="868"/>
      <c r="N109" s="84"/>
      <c r="O109" s="815" t="s">
        <v>290</v>
      </c>
      <c r="P109" s="740"/>
      <c r="Q109" s="185"/>
      <c r="R109" s="186"/>
      <c r="S109" s="185"/>
      <c r="T109" s="740"/>
      <c r="U109" s="815" t="s">
        <v>290</v>
      </c>
      <c r="V109" s="103"/>
      <c r="W109" s="869"/>
    </row>
    <row r="110" spans="1:26" ht="22.5" customHeight="1">
      <c r="A110" s="868"/>
      <c r="B110" s="84">
        <v>7</v>
      </c>
      <c r="C110" s="103">
        <f>C70</f>
        <v>4</v>
      </c>
      <c r="D110" s="740"/>
      <c r="E110" s="185"/>
      <c r="F110" s="186" t="s">
        <v>13</v>
      </c>
      <c r="G110" s="185"/>
      <c r="H110" s="740"/>
      <c r="I110" s="103">
        <f>I70</f>
        <v>14</v>
      </c>
      <c r="J110" s="103"/>
      <c r="K110" s="869"/>
      <c r="L110" s="755">
        <f>L108+ACCUEIL!$B$10</f>
        <v>1.5972222222222201</v>
      </c>
      <c r="M110" s="868"/>
      <c r="N110" s="266">
        <v>8</v>
      </c>
      <c r="O110" s="103">
        <f>O70</f>
        <v>8</v>
      </c>
      <c r="P110" s="740"/>
      <c r="Q110" s="185"/>
      <c r="R110" s="186" t="s">
        <v>13</v>
      </c>
      <c r="S110" s="185"/>
      <c r="T110" s="740"/>
      <c r="U110" s="103">
        <f>U70</f>
        <v>16</v>
      </c>
      <c r="V110" s="266"/>
      <c r="W110" s="869"/>
    </row>
    <row r="111" spans="1:26" ht="22.5" hidden="1" customHeight="1">
      <c r="A111" s="868"/>
      <c r="B111" s="84"/>
      <c r="C111" s="815" t="s">
        <v>290</v>
      </c>
      <c r="D111" s="740"/>
      <c r="E111" s="185"/>
      <c r="F111" s="186"/>
      <c r="G111" s="185"/>
      <c r="H111" s="740"/>
      <c r="I111" s="815" t="s">
        <v>290</v>
      </c>
      <c r="J111" s="103"/>
      <c r="K111" s="869"/>
      <c r="L111" s="755"/>
      <c r="M111" s="868"/>
      <c r="N111" s="84"/>
      <c r="O111" s="815" t="s">
        <v>290</v>
      </c>
      <c r="P111" s="740"/>
      <c r="Q111" s="185"/>
      <c r="R111" s="186"/>
      <c r="S111" s="185"/>
      <c r="T111" s="740"/>
      <c r="U111" s="815" t="s">
        <v>290</v>
      </c>
      <c r="V111" s="103"/>
      <c r="W111" s="869"/>
    </row>
    <row r="112" spans="1:26" ht="22.5" customHeight="1">
      <c r="A112" s="868"/>
      <c r="B112" s="266" t="s">
        <v>9</v>
      </c>
      <c r="C112" s="103" t="str">
        <f>I64</f>
        <v>G</v>
      </c>
      <c r="D112" s="740"/>
      <c r="E112" s="185"/>
      <c r="F112" s="186" t="s">
        <v>13</v>
      </c>
      <c r="G112" s="185"/>
      <c r="H112" s="740"/>
      <c r="I112" s="103" t="str">
        <f>I65</f>
        <v>H</v>
      </c>
      <c r="J112" s="266" t="s">
        <v>10</v>
      </c>
      <c r="K112" s="869"/>
      <c r="L112" s="755">
        <f>L110+ACCUEIL!$B$10</f>
        <v>1.6111111111111101</v>
      </c>
      <c r="M112" s="868"/>
      <c r="N112" s="266" t="s">
        <v>7</v>
      </c>
      <c r="O112" s="103" t="str">
        <f>I62</f>
        <v>E</v>
      </c>
      <c r="P112" s="740"/>
      <c r="Q112" s="185"/>
      <c r="R112" s="186" t="s">
        <v>13</v>
      </c>
      <c r="S112" s="185"/>
      <c r="T112" s="740"/>
      <c r="U112" s="103" t="str">
        <f>I63</f>
        <v>F</v>
      </c>
      <c r="V112" s="266" t="s">
        <v>8</v>
      </c>
      <c r="W112" s="869"/>
    </row>
    <row r="113" spans="1:26" ht="22.5" hidden="1" customHeight="1">
      <c r="A113" s="868"/>
      <c r="B113" s="266" t="s">
        <v>58</v>
      </c>
      <c r="C113" s="103" t="str">
        <f>$U$62</f>
        <v>M</v>
      </c>
      <c r="D113" s="740"/>
      <c r="E113" s="185"/>
      <c r="F113" s="186" t="s">
        <v>13</v>
      </c>
      <c r="G113" s="185"/>
      <c r="H113" s="740"/>
      <c r="I113" s="103" t="str">
        <f>$U$63</f>
        <v>N</v>
      </c>
      <c r="J113" s="266" t="s">
        <v>59</v>
      </c>
      <c r="K113" s="869"/>
      <c r="L113" s="755">
        <f>L112+ACCUEIL!$B$10</f>
        <v>1.625</v>
      </c>
      <c r="M113" s="868"/>
      <c r="N113" s="266" t="s">
        <v>70</v>
      </c>
      <c r="O113" s="103" t="str">
        <f>$U$64</f>
        <v>O</v>
      </c>
      <c r="P113" s="740"/>
      <c r="Q113" s="185"/>
      <c r="R113" s="186" t="s">
        <v>13</v>
      </c>
      <c r="S113" s="185"/>
      <c r="T113" s="740"/>
      <c r="U113" s="103" t="str">
        <f>$U$65</f>
        <v>P</v>
      </c>
      <c r="V113" s="266" t="s">
        <v>83</v>
      </c>
      <c r="W113" s="869"/>
    </row>
    <row r="114" spans="1:26" ht="17.100000000000001" customHeight="1">
      <c r="A114" s="868"/>
      <c r="B114" s="84">
        <v>9</v>
      </c>
      <c r="C114" s="401" t="s">
        <v>44</v>
      </c>
      <c r="D114" s="786"/>
      <c r="E114" s="189"/>
      <c r="F114" s="189"/>
      <c r="G114" s="189"/>
      <c r="H114" s="786"/>
      <c r="I114" s="857" t="s">
        <v>45</v>
      </c>
      <c r="J114" s="87"/>
      <c r="K114" s="869"/>
      <c r="L114" s="759"/>
      <c r="M114" s="868"/>
      <c r="N114" s="84">
        <v>10</v>
      </c>
      <c r="O114" s="401" t="s">
        <v>46</v>
      </c>
      <c r="P114" s="786"/>
      <c r="Q114" s="189"/>
      <c r="R114" s="189"/>
      <c r="S114" s="189"/>
      <c r="T114" s="786"/>
      <c r="U114" s="857" t="s">
        <v>47</v>
      </c>
      <c r="V114" s="87"/>
      <c r="W114" s="869"/>
    </row>
    <row r="115" spans="1:26" ht="22.5" customHeight="1">
      <c r="A115" s="877"/>
      <c r="B115" s="84"/>
      <c r="C115" s="108">
        <f>GL(H74,D74,C74,I74,H75,D75)</f>
        <v>0</v>
      </c>
      <c r="D115" s="740"/>
      <c r="E115" s="146"/>
      <c r="F115" s="144" t="s">
        <v>13</v>
      </c>
      <c r="G115" s="146"/>
      <c r="H115" s="740"/>
      <c r="I115" s="108">
        <f>GL(T74,P74,O74,U74,T75,P75)</f>
        <v>0</v>
      </c>
      <c r="J115" s="87"/>
      <c r="K115" s="869"/>
      <c r="L115" s="755">
        <f>L113+ACCUEIL!$B$10</f>
        <v>1.6388888888888899</v>
      </c>
      <c r="M115" s="868"/>
      <c r="N115" s="84"/>
      <c r="O115" s="108">
        <f>GL(H108,D108,C108,I108,H109,D109)</f>
        <v>0</v>
      </c>
      <c r="P115" s="740"/>
      <c r="Q115" s="185"/>
      <c r="R115" s="186" t="s">
        <v>13</v>
      </c>
      <c r="S115" s="185"/>
      <c r="T115" s="740"/>
      <c r="U115" s="108">
        <f>GL(T108,P108,O108,U108,T109,P109)</f>
        <v>0</v>
      </c>
      <c r="V115" s="87"/>
      <c r="W115" s="869"/>
    </row>
    <row r="116" spans="1:26" ht="22.5" hidden="1" customHeight="1">
      <c r="A116" s="877"/>
      <c r="B116" s="84"/>
      <c r="C116" s="815" t="s">
        <v>290</v>
      </c>
      <c r="D116" s="740"/>
      <c r="E116" s="185"/>
      <c r="F116" s="186"/>
      <c r="G116" s="185"/>
      <c r="H116" s="740"/>
      <c r="I116" s="815" t="s">
        <v>290</v>
      </c>
      <c r="J116" s="103"/>
      <c r="K116" s="869"/>
      <c r="L116" s="755"/>
      <c r="M116" s="868"/>
      <c r="N116" s="84"/>
      <c r="O116" s="815" t="s">
        <v>290</v>
      </c>
      <c r="P116" s="740"/>
      <c r="Q116" s="185"/>
      <c r="R116" s="186"/>
      <c r="S116" s="185"/>
      <c r="T116" s="740"/>
      <c r="U116" s="815" t="s">
        <v>290</v>
      </c>
      <c r="V116" s="103"/>
      <c r="W116" s="869"/>
    </row>
    <row r="117" spans="1:26" ht="17.100000000000001" customHeight="1">
      <c r="A117" s="877"/>
      <c r="B117" s="84">
        <v>11</v>
      </c>
      <c r="C117" s="401" t="s">
        <v>75</v>
      </c>
      <c r="D117" s="786"/>
      <c r="E117" s="189"/>
      <c r="F117" s="189"/>
      <c r="G117" s="189"/>
      <c r="H117" s="786"/>
      <c r="I117" s="857" t="s">
        <v>76</v>
      </c>
      <c r="J117" s="87"/>
      <c r="K117" s="878"/>
      <c r="L117" s="755"/>
      <c r="M117" s="868"/>
      <c r="N117" s="84">
        <v>12</v>
      </c>
      <c r="O117" s="401" t="s">
        <v>79</v>
      </c>
      <c r="P117" s="786"/>
      <c r="Q117" s="189"/>
      <c r="R117" s="189"/>
      <c r="S117" s="189"/>
      <c r="T117" s="786"/>
      <c r="U117" s="857" t="s">
        <v>81</v>
      </c>
      <c r="V117" s="87"/>
      <c r="W117" s="878"/>
    </row>
    <row r="118" spans="1:26" ht="22.5" customHeight="1">
      <c r="A118" s="877"/>
      <c r="B118" s="84"/>
      <c r="C118" s="108">
        <f>GL(H76,D76,C76,I76,H77,D77)</f>
        <v>0</v>
      </c>
      <c r="D118" s="740"/>
      <c r="E118" s="146"/>
      <c r="F118" s="144" t="s">
        <v>13</v>
      </c>
      <c r="G118" s="146"/>
      <c r="H118" s="740"/>
      <c r="I118" s="108">
        <f>GL(T76,P76,O76,U76,T77,P77)</f>
        <v>0</v>
      </c>
      <c r="J118" s="87"/>
      <c r="K118" s="878"/>
      <c r="L118" s="755">
        <f>L115+ACCUEIL!$B$10</f>
        <v>1.6527777777777799</v>
      </c>
      <c r="M118" s="868"/>
      <c r="N118" s="84"/>
      <c r="O118" s="108">
        <f>GL(H110,D110,C110,I110,H111,D111)</f>
        <v>0</v>
      </c>
      <c r="P118" s="740"/>
      <c r="Q118" s="185"/>
      <c r="R118" s="186" t="s">
        <v>13</v>
      </c>
      <c r="S118" s="185"/>
      <c r="T118" s="740"/>
      <c r="U118" s="108">
        <f>GL(T110,P110,O110,U110,T111,P111)</f>
        <v>0</v>
      </c>
      <c r="V118" s="87"/>
      <c r="W118" s="878"/>
    </row>
    <row r="119" spans="1:26" ht="22.5" hidden="1" customHeight="1">
      <c r="A119" s="877"/>
      <c r="B119" s="84"/>
      <c r="C119" s="815" t="s">
        <v>290</v>
      </c>
      <c r="D119" s="740"/>
      <c r="E119" s="185"/>
      <c r="F119" s="186"/>
      <c r="G119" s="185"/>
      <c r="H119" s="740"/>
      <c r="I119" s="815" t="s">
        <v>290</v>
      </c>
      <c r="J119" s="103"/>
      <c r="K119" s="869"/>
      <c r="M119" s="868"/>
      <c r="N119" s="84"/>
      <c r="O119" s="815" t="s">
        <v>290</v>
      </c>
      <c r="P119" s="740"/>
      <c r="Q119" s="185"/>
      <c r="R119" s="186"/>
      <c r="S119" s="185"/>
      <c r="T119" s="740"/>
      <c r="U119" s="815" t="s">
        <v>290</v>
      </c>
      <c r="V119" s="103"/>
      <c r="W119" s="869"/>
    </row>
    <row r="120" spans="1:26" ht="22.5" customHeight="1">
      <c r="A120" s="877"/>
      <c r="B120" s="266" t="s">
        <v>7</v>
      </c>
      <c r="C120" s="103" t="str">
        <f>I62</f>
        <v>E</v>
      </c>
      <c r="D120" s="740"/>
      <c r="E120" s="185"/>
      <c r="F120" s="186" t="s">
        <v>13</v>
      </c>
      <c r="G120" s="185"/>
      <c r="H120" s="740"/>
      <c r="I120" s="103" t="str">
        <f>I64</f>
        <v>G</v>
      </c>
      <c r="J120" s="266" t="s">
        <v>9</v>
      </c>
      <c r="K120" s="869"/>
      <c r="L120" s="755">
        <f>L118+ACCUEIL!$B$10</f>
        <v>1.6666666666666701</v>
      </c>
      <c r="M120" s="868"/>
      <c r="N120" s="266" t="s">
        <v>8</v>
      </c>
      <c r="O120" s="103" t="str">
        <f>I63</f>
        <v>F</v>
      </c>
      <c r="P120" s="740"/>
      <c r="Q120" s="185"/>
      <c r="R120" s="186" t="s">
        <v>13</v>
      </c>
      <c r="S120" s="185"/>
      <c r="T120" s="740"/>
      <c r="U120" s="103" t="str">
        <f>I65</f>
        <v>H</v>
      </c>
      <c r="V120" s="266" t="s">
        <v>10</v>
      </c>
      <c r="W120" s="869"/>
    </row>
    <row r="121" spans="1:26" ht="22.5" customHeight="1">
      <c r="A121" s="877"/>
      <c r="B121" s="266" t="s">
        <v>58</v>
      </c>
      <c r="C121" s="103" t="str">
        <f>$U$62</f>
        <v>M</v>
      </c>
      <c r="D121" s="740"/>
      <c r="E121" s="185"/>
      <c r="F121" s="186" t="s">
        <v>13</v>
      </c>
      <c r="G121" s="185"/>
      <c r="H121" s="740"/>
      <c r="I121" s="103" t="str">
        <f>$U$65</f>
        <v>P</v>
      </c>
      <c r="J121" s="266" t="s">
        <v>83</v>
      </c>
      <c r="K121" s="869"/>
      <c r="L121" s="755">
        <f>L120+ACCUEIL!$B$10</f>
        <v>1.68055555555556</v>
      </c>
      <c r="M121" s="868"/>
      <c r="N121" s="266" t="s">
        <v>70</v>
      </c>
      <c r="O121" s="103" t="str">
        <f>$U$64</f>
        <v>O</v>
      </c>
      <c r="P121" s="740"/>
      <c r="Q121" s="185"/>
      <c r="R121" s="186" t="s">
        <v>13</v>
      </c>
      <c r="S121" s="185"/>
      <c r="T121" s="740"/>
      <c r="U121" s="103" t="str">
        <f>$U$63</f>
        <v>N</v>
      </c>
      <c r="V121" s="266" t="s">
        <v>59</v>
      </c>
      <c r="W121" s="869"/>
    </row>
    <row r="122" spans="1:26" ht="17.100000000000001" customHeight="1">
      <c r="A122" s="877"/>
      <c r="B122" s="84"/>
      <c r="C122" s="401" t="s">
        <v>52</v>
      </c>
      <c r="D122" s="786"/>
      <c r="E122" s="189"/>
      <c r="F122" s="189"/>
      <c r="G122" s="189"/>
      <c r="H122" s="786"/>
      <c r="I122" s="857" t="s">
        <v>53</v>
      </c>
      <c r="J122" s="87"/>
      <c r="K122" s="869"/>
      <c r="L122" s="759"/>
      <c r="M122" s="868"/>
      <c r="N122" s="84"/>
      <c r="O122" s="401" t="s">
        <v>49</v>
      </c>
      <c r="P122" s="786"/>
      <c r="Q122" s="189"/>
      <c r="R122" s="189"/>
      <c r="S122" s="189"/>
      <c r="T122" s="786"/>
      <c r="U122" s="857" t="s">
        <v>50</v>
      </c>
      <c r="V122" s="87"/>
      <c r="W122" s="869"/>
    </row>
    <row r="123" spans="1:26" ht="22.5" customHeight="1">
      <c r="A123" s="877"/>
      <c r="B123" s="84">
        <v>17</v>
      </c>
      <c r="C123" s="108">
        <f>GL(H115,D115,C115,I115,H116,D116)</f>
        <v>0</v>
      </c>
      <c r="D123" s="740"/>
      <c r="E123" s="185"/>
      <c r="F123" s="186" t="s">
        <v>13</v>
      </c>
      <c r="G123" s="185"/>
      <c r="H123" s="740"/>
      <c r="I123" s="108">
        <f>GL(T115,P115,O115,U115,T116,P116)</f>
        <v>0</v>
      </c>
      <c r="J123" s="87"/>
      <c r="K123" s="869"/>
      <c r="L123" s="755">
        <f>L121+ACCUEIL!$B$10</f>
        <v>1.69444444444445</v>
      </c>
      <c r="M123" s="868"/>
      <c r="N123" s="84">
        <v>19</v>
      </c>
      <c r="O123" s="108">
        <f>GL(D115,H115,C115,I115,D116,H116)</f>
        <v>0</v>
      </c>
      <c r="P123" s="740"/>
      <c r="Q123" s="185"/>
      <c r="R123" s="186" t="s">
        <v>13</v>
      </c>
      <c r="S123" s="185"/>
      <c r="T123" s="740"/>
      <c r="U123" s="108">
        <f>GL(P115,T115,O115,U115,P116,T116)</f>
        <v>0</v>
      </c>
      <c r="V123" s="87"/>
      <c r="W123" s="869"/>
    </row>
    <row r="124" spans="1:26" ht="22.5" hidden="1" customHeight="1">
      <c r="A124" s="877"/>
      <c r="B124" s="84"/>
      <c r="C124" s="815" t="s">
        <v>290</v>
      </c>
      <c r="D124" s="740"/>
      <c r="E124" s="185"/>
      <c r="F124" s="186"/>
      <c r="G124" s="185"/>
      <c r="H124" s="740"/>
      <c r="I124" s="815" t="s">
        <v>290</v>
      </c>
      <c r="J124" s="103"/>
      <c r="K124" s="869"/>
      <c r="L124" s="755"/>
      <c r="M124" s="868"/>
      <c r="N124" s="84"/>
      <c r="O124" s="815" t="s">
        <v>290</v>
      </c>
      <c r="P124" s="740"/>
      <c r="Q124" s="185"/>
      <c r="R124" s="186"/>
      <c r="S124" s="185"/>
      <c r="T124" s="740"/>
      <c r="U124" s="815" t="s">
        <v>290</v>
      </c>
      <c r="V124" s="103"/>
      <c r="W124" s="869"/>
    </row>
    <row r="125" spans="1:26" ht="17.100000000000001" customHeight="1">
      <c r="A125" s="877"/>
      <c r="B125" s="84"/>
      <c r="C125" s="401" t="s">
        <v>329</v>
      </c>
      <c r="D125" s="786"/>
      <c r="E125" s="189"/>
      <c r="F125" s="189"/>
      <c r="G125" s="189"/>
      <c r="H125" s="786"/>
      <c r="I125" s="857" t="s">
        <v>330</v>
      </c>
      <c r="J125" s="87"/>
      <c r="K125" s="878"/>
      <c r="L125" s="755"/>
      <c r="M125" s="868"/>
      <c r="N125" s="84"/>
      <c r="O125" s="401" t="s">
        <v>331</v>
      </c>
      <c r="P125" s="786"/>
      <c r="Q125" s="189"/>
      <c r="R125" s="189"/>
      <c r="S125" s="189"/>
      <c r="T125" s="786"/>
      <c r="U125" s="857" t="s">
        <v>332</v>
      </c>
      <c r="V125" s="87"/>
      <c r="W125" s="869"/>
    </row>
    <row r="126" spans="1:26" ht="22.5" customHeight="1">
      <c r="A126" s="877"/>
      <c r="B126" s="858">
        <v>23</v>
      </c>
      <c r="C126" s="108">
        <f>GL(H81,D81,C81,I81,H82,D82)</f>
        <v>0</v>
      </c>
      <c r="D126" s="740"/>
      <c r="E126" s="146"/>
      <c r="F126" s="144" t="s">
        <v>13</v>
      </c>
      <c r="G126" s="146"/>
      <c r="H126" s="740"/>
      <c r="I126" s="108">
        <f>GL(T81,P81,O81,U81,T82,P82)</f>
        <v>0</v>
      </c>
      <c r="J126" s="87"/>
      <c r="K126" s="878"/>
      <c r="L126" s="755">
        <f>L123+ACCUEIL!$B$10</f>
        <v>1.7083333333333399</v>
      </c>
      <c r="M126" s="868"/>
      <c r="N126" s="858">
        <v>24</v>
      </c>
      <c r="O126" s="108">
        <f>GL(H83,D83,C83,I83,H84,D84)</f>
        <v>0</v>
      </c>
      <c r="P126" s="740"/>
      <c r="Q126" s="185"/>
      <c r="R126" s="186" t="s">
        <v>13</v>
      </c>
      <c r="S126" s="185"/>
      <c r="T126" s="740"/>
      <c r="U126" s="108">
        <f>GL(T83,P83,O83,U83,T84,P84)</f>
        <v>0</v>
      </c>
      <c r="V126" s="87"/>
      <c r="W126" s="878"/>
    </row>
    <row r="127" spans="1:26" ht="22.5" hidden="1" customHeight="1">
      <c r="A127" s="877"/>
      <c r="B127" s="84"/>
      <c r="C127" s="815" t="s">
        <v>290</v>
      </c>
      <c r="D127" s="740"/>
      <c r="E127" s="185"/>
      <c r="F127" s="186"/>
      <c r="G127" s="185"/>
      <c r="H127" s="740"/>
      <c r="I127" s="815" t="s">
        <v>290</v>
      </c>
      <c r="J127" s="103"/>
      <c r="K127" s="878"/>
      <c r="L127" s="755"/>
      <c r="M127" s="868"/>
      <c r="N127" s="84"/>
      <c r="O127" s="815" t="s">
        <v>290</v>
      </c>
      <c r="P127" s="740"/>
      <c r="Q127" s="185"/>
      <c r="R127" s="186"/>
      <c r="S127" s="185"/>
      <c r="T127" s="740"/>
      <c r="U127" s="815" t="s">
        <v>290</v>
      </c>
      <c r="V127" s="103"/>
      <c r="W127" s="878"/>
    </row>
    <row r="128" spans="1:26" ht="22.5" customHeight="1">
      <c r="A128" s="877"/>
      <c r="B128" s="266" t="s">
        <v>8</v>
      </c>
      <c r="C128" s="103" t="str">
        <f>I63</f>
        <v>F</v>
      </c>
      <c r="D128" s="740"/>
      <c r="E128" s="185"/>
      <c r="F128" s="186" t="s">
        <v>13</v>
      </c>
      <c r="G128" s="185"/>
      <c r="H128" s="740"/>
      <c r="I128" s="103" t="str">
        <f>I64</f>
        <v>G</v>
      </c>
      <c r="J128" s="266" t="s">
        <v>9</v>
      </c>
      <c r="K128" s="869"/>
      <c r="L128" s="755">
        <f>L126+ACCUEIL!$B$10</f>
        <v>1.7222222222222301</v>
      </c>
      <c r="M128" s="936"/>
      <c r="N128" s="266" t="s">
        <v>7</v>
      </c>
      <c r="O128" s="103" t="str">
        <f>I62</f>
        <v>E</v>
      </c>
      <c r="P128" s="740"/>
      <c r="Q128" s="185"/>
      <c r="R128" s="186" t="s">
        <v>13</v>
      </c>
      <c r="S128" s="185"/>
      <c r="T128" s="740"/>
      <c r="U128" s="103" t="str">
        <f>I65</f>
        <v>H</v>
      </c>
      <c r="V128" s="266" t="s">
        <v>10</v>
      </c>
      <c r="W128" s="878"/>
      <c r="X128" s="12"/>
      <c r="Y128" s="798"/>
      <c r="Z128" s="799"/>
    </row>
    <row r="129" spans="1:26" ht="22.5" customHeight="1">
      <c r="A129" s="868"/>
      <c r="B129" s="266" t="s">
        <v>83</v>
      </c>
      <c r="C129" s="103" t="str">
        <f>$U$65</f>
        <v>P</v>
      </c>
      <c r="D129" s="740"/>
      <c r="E129" s="185"/>
      <c r="F129" s="186" t="s">
        <v>13</v>
      </c>
      <c r="G129" s="185"/>
      <c r="H129" s="740"/>
      <c r="I129" s="103" t="str">
        <f>$U$63</f>
        <v>N</v>
      </c>
      <c r="J129" s="266" t="s">
        <v>59</v>
      </c>
      <c r="K129" s="869"/>
      <c r="L129" s="755">
        <f>L128+ACCUEIL!$B$10</f>
        <v>1.73611111111112</v>
      </c>
      <c r="M129" s="936"/>
      <c r="N129" s="266" t="s">
        <v>70</v>
      </c>
      <c r="O129" s="103" t="str">
        <f>$U$64</f>
        <v>O</v>
      </c>
      <c r="P129" s="740"/>
      <c r="Q129" s="185"/>
      <c r="R129" s="186" t="s">
        <v>13</v>
      </c>
      <c r="S129" s="185"/>
      <c r="T129" s="740"/>
      <c r="U129" s="103" t="str">
        <f>$U$62</f>
        <v>M</v>
      </c>
      <c r="V129" s="266" t="s">
        <v>58</v>
      </c>
      <c r="W129" s="869"/>
      <c r="X129" s="12"/>
      <c r="Y129" s="798"/>
      <c r="Z129" s="799"/>
    </row>
    <row r="130" spans="1:26" ht="17.100000000000001" customHeight="1">
      <c r="A130" s="868"/>
      <c r="B130" s="84"/>
      <c r="C130" s="401" t="s">
        <v>339</v>
      </c>
      <c r="D130" s="786"/>
      <c r="E130" s="189"/>
      <c r="F130" s="189"/>
      <c r="G130" s="189"/>
      <c r="H130" s="786"/>
      <c r="I130" s="857" t="s">
        <v>340</v>
      </c>
      <c r="J130" s="87"/>
      <c r="K130" s="869"/>
      <c r="L130" s="759"/>
      <c r="M130" s="868"/>
      <c r="N130" s="84"/>
      <c r="O130" s="401" t="s">
        <v>341</v>
      </c>
      <c r="P130" s="786"/>
      <c r="Q130" s="189"/>
      <c r="R130" s="189"/>
      <c r="S130" s="189"/>
      <c r="T130" s="786"/>
      <c r="U130" s="857" t="s">
        <v>342</v>
      </c>
      <c r="V130" s="87"/>
      <c r="W130" s="869"/>
    </row>
    <row r="131" spans="1:26" ht="22.5" customHeight="1">
      <c r="A131" s="868"/>
      <c r="B131" s="858">
        <v>25</v>
      </c>
      <c r="C131" s="108">
        <f>GL(H123,D123,C123,I123,H124,D124)</f>
        <v>0</v>
      </c>
      <c r="D131" s="740"/>
      <c r="E131" s="185"/>
      <c r="F131" s="186" t="s">
        <v>13</v>
      </c>
      <c r="G131" s="185"/>
      <c r="H131" s="740"/>
      <c r="I131" s="108">
        <f>GL(H88,D88,C88,I88,H89,D89)</f>
        <v>0</v>
      </c>
      <c r="J131" s="87"/>
      <c r="K131" s="869"/>
      <c r="L131" s="755">
        <f>L128+ACCUEIL!$B$10</f>
        <v>1.73611111111112</v>
      </c>
      <c r="M131" s="868"/>
      <c r="N131" s="858">
        <v>26</v>
      </c>
      <c r="O131" s="108">
        <f>GL(D123,H123,C123,I123,D124,H124)</f>
        <v>0</v>
      </c>
      <c r="P131" s="740"/>
      <c r="Q131" s="185"/>
      <c r="R131" s="186" t="s">
        <v>13</v>
      </c>
      <c r="S131" s="185"/>
      <c r="T131" s="740"/>
      <c r="U131" s="108">
        <f>GL(D88,H88,C88,I88,D89,H89)</f>
        <v>0</v>
      </c>
      <c r="V131" s="87"/>
      <c r="W131" s="869"/>
    </row>
    <row r="132" spans="1:26" ht="22.5" hidden="1" customHeight="1">
      <c r="A132" s="868"/>
      <c r="B132" s="84"/>
      <c r="C132" s="815" t="s">
        <v>290</v>
      </c>
      <c r="D132" s="740"/>
      <c r="E132" s="185"/>
      <c r="F132" s="186"/>
      <c r="G132" s="185"/>
      <c r="H132" s="740"/>
      <c r="I132" s="815" t="s">
        <v>290</v>
      </c>
      <c r="J132" s="103"/>
      <c r="K132" s="869"/>
      <c r="L132" s="755"/>
      <c r="M132" s="868"/>
      <c r="N132" s="84"/>
      <c r="O132" s="815" t="s">
        <v>290</v>
      </c>
      <c r="P132" s="740"/>
      <c r="Q132" s="185"/>
      <c r="R132" s="186"/>
      <c r="S132" s="185"/>
      <c r="T132" s="740"/>
      <c r="U132" s="815" t="s">
        <v>290</v>
      </c>
      <c r="V132" s="103"/>
      <c r="W132" s="869"/>
    </row>
    <row r="133" spans="1:26" ht="17.100000000000001" customHeight="1">
      <c r="A133" s="868"/>
      <c r="B133" s="84"/>
      <c r="C133" s="401" t="s">
        <v>343</v>
      </c>
      <c r="D133" s="786"/>
      <c r="E133" s="189"/>
      <c r="F133" s="189"/>
      <c r="G133" s="189"/>
      <c r="H133" s="786"/>
      <c r="I133" s="857" t="s">
        <v>344</v>
      </c>
      <c r="J133" s="87"/>
      <c r="K133" s="878"/>
      <c r="L133" s="755"/>
      <c r="M133" s="868"/>
      <c r="N133" s="84"/>
      <c r="O133" s="401" t="s">
        <v>345</v>
      </c>
      <c r="P133" s="786"/>
      <c r="Q133" s="189"/>
      <c r="R133" s="189"/>
      <c r="S133" s="189"/>
      <c r="T133" s="786"/>
      <c r="U133" s="857" t="s">
        <v>346</v>
      </c>
      <c r="V133" s="87"/>
      <c r="W133" s="869"/>
    </row>
    <row r="134" spans="1:26" ht="22.5" customHeight="1">
      <c r="A134" s="868"/>
      <c r="B134" s="858">
        <v>29</v>
      </c>
      <c r="C134" s="108">
        <f>GL(H126,D126,C126,I126,H127,D127)</f>
        <v>0</v>
      </c>
      <c r="D134" s="740"/>
      <c r="E134" s="146"/>
      <c r="F134" s="144" t="s">
        <v>13</v>
      </c>
      <c r="G134" s="146"/>
      <c r="H134" s="740"/>
      <c r="I134" s="108">
        <f>GL(T126,P126,O126,U126,T127,P127)</f>
        <v>0</v>
      </c>
      <c r="J134" s="87"/>
      <c r="K134" s="878"/>
      <c r="L134" s="755">
        <f>L131+ACCUEIL!$B$10</f>
        <v>1.75000000000001</v>
      </c>
      <c r="M134" s="868"/>
      <c r="N134" s="858">
        <v>30</v>
      </c>
      <c r="O134" s="108">
        <f>GL(D126,H126,C126,I126,D127,H127)</f>
        <v>0</v>
      </c>
      <c r="P134" s="740"/>
      <c r="Q134" s="185"/>
      <c r="R134" s="186" t="s">
        <v>13</v>
      </c>
      <c r="S134" s="185"/>
      <c r="T134" s="740"/>
      <c r="U134" s="108">
        <f>GL(P126,T126,O126,U126,P127,T127)</f>
        <v>0</v>
      </c>
      <c r="V134" s="87"/>
      <c r="W134" s="869"/>
    </row>
    <row r="135" spans="1:26" ht="22.5" hidden="1" customHeight="1">
      <c r="A135" s="868"/>
      <c r="B135" s="70"/>
      <c r="C135" s="796" t="s">
        <v>290</v>
      </c>
      <c r="D135" s="740"/>
      <c r="E135" s="185"/>
      <c r="F135" s="186"/>
      <c r="G135" s="185"/>
      <c r="H135" s="740"/>
      <c r="I135" s="796" t="s">
        <v>290</v>
      </c>
      <c r="J135" s="47"/>
      <c r="K135" s="878"/>
      <c r="L135" s="755"/>
      <c r="M135" s="868"/>
      <c r="N135" s="70"/>
      <c r="O135" s="796" t="s">
        <v>290</v>
      </c>
      <c r="P135" s="740"/>
      <c r="Q135" s="185"/>
      <c r="R135" s="186"/>
      <c r="S135" s="185"/>
      <c r="T135" s="740"/>
      <c r="U135" s="796" t="s">
        <v>290</v>
      </c>
      <c r="V135" s="47"/>
      <c r="W135" s="869"/>
    </row>
    <row r="136" spans="1:26" ht="17.100000000000001" customHeight="1">
      <c r="A136" s="868"/>
      <c r="B136" s="84"/>
      <c r="C136" s="401" t="s">
        <v>333</v>
      </c>
      <c r="D136" s="786"/>
      <c r="E136" s="189"/>
      <c r="F136" s="189"/>
      <c r="G136" s="189"/>
      <c r="H136" s="786"/>
      <c r="I136" s="857" t="s">
        <v>334</v>
      </c>
      <c r="J136" s="87"/>
      <c r="K136" s="869"/>
      <c r="L136" s="759"/>
      <c r="M136" s="868"/>
      <c r="N136" s="84"/>
      <c r="O136" s="401" t="s">
        <v>335</v>
      </c>
      <c r="P136" s="786"/>
      <c r="Q136" s="189"/>
      <c r="R136" s="189"/>
      <c r="S136" s="189"/>
      <c r="T136" s="786"/>
      <c r="U136" s="857" t="s">
        <v>336</v>
      </c>
      <c r="V136" s="87"/>
      <c r="W136" s="869"/>
    </row>
    <row r="137" spans="1:26" ht="22.5" customHeight="1">
      <c r="A137" s="868"/>
      <c r="B137" s="858">
        <v>27</v>
      </c>
      <c r="C137" s="108">
        <f>GL(T123,P123,O123,U123,T124,P124)</f>
        <v>0</v>
      </c>
      <c r="D137" s="740"/>
      <c r="E137" s="185"/>
      <c r="F137" s="186" t="s">
        <v>13</v>
      </c>
      <c r="G137" s="185"/>
      <c r="H137" s="740"/>
      <c r="I137" s="108">
        <f>GL(T88,P88,O88,U88,T89,P89)</f>
        <v>0</v>
      </c>
      <c r="J137" s="87"/>
      <c r="K137" s="869"/>
      <c r="L137" s="755">
        <f>L97+ACCUEIL!$B$10</f>
        <v>1.7638888888888999</v>
      </c>
      <c r="M137" s="868"/>
      <c r="N137" s="858">
        <v>28</v>
      </c>
      <c r="O137" s="108">
        <f>GL(P123,T123,O123,U123,P124,T124)</f>
        <v>0</v>
      </c>
      <c r="P137" s="740"/>
      <c r="Q137" s="185"/>
      <c r="R137" s="186" t="s">
        <v>13</v>
      </c>
      <c r="S137" s="185"/>
      <c r="T137" s="740"/>
      <c r="U137" s="108">
        <f>GL(P88,T88,O88,U88,P89,T89)</f>
        <v>0</v>
      </c>
      <c r="V137" s="87"/>
      <c r="W137" s="869"/>
    </row>
    <row r="138" spans="1:26" ht="22.5" hidden="1" customHeight="1">
      <c r="A138" s="868"/>
      <c r="B138" s="84"/>
      <c r="C138" s="815" t="s">
        <v>290</v>
      </c>
      <c r="D138" s="740"/>
      <c r="E138" s="185"/>
      <c r="F138" s="186"/>
      <c r="G138" s="185"/>
      <c r="H138" s="740"/>
      <c r="I138" s="815" t="s">
        <v>290</v>
      </c>
      <c r="J138" s="103"/>
      <c r="K138" s="869"/>
      <c r="L138" s="755"/>
      <c r="M138" s="868"/>
      <c r="N138" s="84"/>
      <c r="O138" s="815" t="s">
        <v>290</v>
      </c>
      <c r="P138" s="740"/>
      <c r="Q138" s="185"/>
      <c r="R138" s="186"/>
      <c r="S138" s="185"/>
      <c r="T138" s="740"/>
      <c r="U138" s="815" t="s">
        <v>290</v>
      </c>
      <c r="V138" s="103"/>
      <c r="W138" s="869"/>
    </row>
    <row r="139" spans="1:26" ht="15" customHeight="1" thickBot="1">
      <c r="A139" s="883"/>
      <c r="B139" s="884"/>
      <c r="C139" s="885"/>
      <c r="D139" s="885"/>
      <c r="E139" s="885"/>
      <c r="F139" s="885"/>
      <c r="G139" s="885"/>
      <c r="H139" s="885"/>
      <c r="I139" s="885"/>
      <c r="J139" s="884"/>
      <c r="K139" s="889"/>
      <c r="M139" s="883"/>
      <c r="N139" s="884"/>
      <c r="O139" s="885"/>
      <c r="P139" s="885"/>
      <c r="Q139" s="885"/>
      <c r="R139" s="885"/>
      <c r="S139" s="885"/>
      <c r="T139" s="885"/>
      <c r="U139" s="885"/>
      <c r="V139" s="884"/>
      <c r="W139" s="889"/>
    </row>
    <row r="140" spans="1:26" ht="15" customHeight="1">
      <c r="A140" s="10"/>
      <c r="B140" s="76"/>
      <c r="C140" s="93" t="s">
        <v>115</v>
      </c>
      <c r="D140" s="93"/>
      <c r="E140" s="93"/>
      <c r="F140" s="93"/>
      <c r="G140" s="93"/>
      <c r="H140" s="93"/>
      <c r="I140" s="93"/>
      <c r="J140" s="76"/>
      <c r="K140" s="93"/>
      <c r="L140" s="774">
        <f>L102+ACCUEIL!$B$10</f>
        <v>1.7777777777777899</v>
      </c>
      <c r="M140" s="93"/>
      <c r="N140" s="76"/>
      <c r="O140" s="93"/>
      <c r="P140" s="93"/>
      <c r="Q140" s="93"/>
      <c r="R140" s="93"/>
      <c r="S140" s="93"/>
      <c r="T140" s="93"/>
      <c r="U140" s="93"/>
      <c r="V140" s="76"/>
      <c r="W140" s="9"/>
    </row>
    <row r="141" spans="1:26" ht="18" customHeight="1">
      <c r="A141" s="10"/>
      <c r="B141" s="983" t="s">
        <v>35</v>
      </c>
      <c r="C141" s="983"/>
      <c r="D141" s="983"/>
      <c r="E141" s="983"/>
      <c r="F141" s="983"/>
      <c r="G141" s="983"/>
      <c r="H141" s="983"/>
      <c r="I141" s="983"/>
      <c r="J141" s="983"/>
      <c r="K141" s="983"/>
      <c r="L141" s="983"/>
      <c r="M141" s="983"/>
      <c r="N141" s="983"/>
      <c r="O141" s="983"/>
      <c r="P141" s="983"/>
      <c r="Q141" s="983"/>
      <c r="R141" s="983"/>
      <c r="S141" s="983"/>
      <c r="T141" s="983"/>
      <c r="U141" s="983"/>
      <c r="V141" s="983"/>
      <c r="W141" s="9"/>
    </row>
    <row r="142" spans="1:26" ht="18" customHeight="1">
      <c r="A142" s="10"/>
      <c r="B142" s="70">
        <v>1</v>
      </c>
      <c r="C142" s="108">
        <f>GL(D102,H102,C102,I102,D103,H103)</f>
        <v>0</v>
      </c>
      <c r="H142" s="70">
        <v>9</v>
      </c>
      <c r="I142" s="108">
        <f>GL(P137,T137,O137,U137,P100,T100)</f>
        <v>0</v>
      </c>
      <c r="L142" s="24"/>
      <c r="N142" s="70">
        <v>17</v>
      </c>
      <c r="O142" s="108">
        <f t="shared" ref="O142:O145" si="0">X62</f>
        <v>0</v>
      </c>
      <c r="T142" s="474">
        <v>25</v>
      </c>
      <c r="U142" s="108">
        <f t="shared" ref="U142:U145" si="1">X67</f>
        <v>0</v>
      </c>
      <c r="W142" s="9"/>
    </row>
    <row r="143" spans="1:26" ht="18" customHeight="1">
      <c r="A143" s="10"/>
      <c r="B143" s="70">
        <v>2</v>
      </c>
      <c r="C143" s="108">
        <f>GL(H102,D102,C102,I102,H103,D103)</f>
        <v>0</v>
      </c>
      <c r="H143" s="70">
        <v>10</v>
      </c>
      <c r="I143" s="108">
        <f>GL(T137,P137,O137,U137,T100,P100)</f>
        <v>0</v>
      </c>
      <c r="L143" s="159"/>
      <c r="N143" s="70">
        <v>18</v>
      </c>
      <c r="O143" s="108">
        <f t="shared" si="0"/>
        <v>0</v>
      </c>
      <c r="T143" s="474">
        <v>26</v>
      </c>
      <c r="U143" s="108">
        <f t="shared" si="1"/>
        <v>0</v>
      </c>
      <c r="W143" s="9"/>
    </row>
    <row r="144" spans="1:26" ht="18" customHeight="1">
      <c r="A144" s="10"/>
      <c r="B144" s="70">
        <v>3</v>
      </c>
      <c r="C144" s="108">
        <f>GL(P102,T102,O102,U102,P103,T103)</f>
        <v>0</v>
      </c>
      <c r="H144" s="70">
        <v>11</v>
      </c>
      <c r="I144" s="108">
        <f>GL(D137,H137,C137,I137,D100,H100)</f>
        <v>0</v>
      </c>
      <c r="L144" s="24"/>
      <c r="N144" s="474">
        <v>19</v>
      </c>
      <c r="O144" s="108">
        <f t="shared" si="0"/>
        <v>0</v>
      </c>
      <c r="T144" s="474">
        <v>27</v>
      </c>
      <c r="U144" s="108">
        <f t="shared" si="1"/>
        <v>0</v>
      </c>
      <c r="W144" s="9"/>
    </row>
    <row r="145" spans="1:23" ht="18" customHeight="1">
      <c r="A145" s="10"/>
      <c r="B145" s="70">
        <v>4</v>
      </c>
      <c r="C145" s="108">
        <f>GL(T102,P102,O102,U102,T103,P103)</f>
        <v>0</v>
      </c>
      <c r="H145" s="70">
        <v>12</v>
      </c>
      <c r="I145" s="108">
        <f>GL(H137,D137,C137,I137,H100,D100)</f>
        <v>0</v>
      </c>
      <c r="L145" s="159"/>
      <c r="N145" s="474">
        <v>20</v>
      </c>
      <c r="O145" s="108">
        <f t="shared" si="0"/>
        <v>0</v>
      </c>
      <c r="T145" s="474">
        <v>28</v>
      </c>
      <c r="U145" s="108">
        <f t="shared" si="1"/>
        <v>0</v>
      </c>
      <c r="W145" s="9"/>
    </row>
    <row r="146" spans="1:23" ht="18" customHeight="1">
      <c r="A146" s="10"/>
      <c r="B146" s="70">
        <v>5</v>
      </c>
      <c r="C146" s="108">
        <f>GL(P134,T134,O134,U134,P135,T135)</f>
        <v>0</v>
      </c>
      <c r="H146" s="70">
        <v>13</v>
      </c>
      <c r="I146" s="108">
        <f>GL(P131,T131,O131,U131,P132,T132)</f>
        <v>0</v>
      </c>
      <c r="L146" s="159"/>
      <c r="N146" s="474">
        <v>21</v>
      </c>
      <c r="O146" s="108">
        <f t="shared" ref="O146:O149" si="2">AA62</f>
        <v>0</v>
      </c>
      <c r="T146" s="474">
        <v>29</v>
      </c>
      <c r="U146" s="108">
        <f t="shared" ref="U146:U149" si="3">AA67</f>
        <v>0</v>
      </c>
      <c r="W146" s="9"/>
    </row>
    <row r="147" spans="1:23" ht="18" customHeight="1">
      <c r="A147" s="10"/>
      <c r="B147" s="70">
        <v>6</v>
      </c>
      <c r="C147" s="108">
        <f>GL(T134,P134,O134,U134,T135,P135)</f>
        <v>0</v>
      </c>
      <c r="H147" s="70">
        <v>14</v>
      </c>
      <c r="I147" s="108">
        <f>GL(T131,P131,O131,U131,T132,P132)</f>
        <v>0</v>
      </c>
      <c r="L147" s="24"/>
      <c r="N147" s="474">
        <v>22</v>
      </c>
      <c r="O147" s="108">
        <f t="shared" si="2"/>
        <v>0</v>
      </c>
      <c r="T147" s="474">
        <v>30</v>
      </c>
      <c r="U147" s="108">
        <f t="shared" si="3"/>
        <v>0</v>
      </c>
      <c r="W147" s="9"/>
    </row>
    <row r="148" spans="1:23" ht="18" customHeight="1">
      <c r="A148" s="10"/>
      <c r="B148" s="70">
        <v>7</v>
      </c>
      <c r="C148" s="108">
        <f>GL(D134,H134,C134,I134,D135,H135)</f>
        <v>0</v>
      </c>
      <c r="H148" s="70">
        <v>15</v>
      </c>
      <c r="I148" s="108">
        <f>GL(D131,H131,C131,I131,D132,H132)</f>
        <v>0</v>
      </c>
      <c r="L148" s="24"/>
      <c r="N148" s="474">
        <v>23</v>
      </c>
      <c r="O148" s="108">
        <f t="shared" si="2"/>
        <v>0</v>
      </c>
      <c r="T148" s="474">
        <v>31</v>
      </c>
      <c r="U148" s="108">
        <f t="shared" si="3"/>
        <v>0</v>
      </c>
      <c r="W148" s="9"/>
    </row>
    <row r="149" spans="1:23" ht="18" customHeight="1">
      <c r="A149" s="10"/>
      <c r="B149" s="70">
        <v>8</v>
      </c>
      <c r="C149" s="108">
        <f>GL(H134,D134,C134,I134,H135,D135)</f>
        <v>0</v>
      </c>
      <c r="H149" s="70">
        <v>16</v>
      </c>
      <c r="I149" s="108">
        <f>GL(H131,D131,C131,I131,H132,D132)</f>
        <v>0</v>
      </c>
      <c r="L149" s="24"/>
      <c r="N149" s="474">
        <v>24</v>
      </c>
      <c r="O149" s="108">
        <f t="shared" si="2"/>
        <v>0</v>
      </c>
      <c r="T149" s="474">
        <v>32</v>
      </c>
      <c r="U149" s="108">
        <f t="shared" si="3"/>
        <v>0</v>
      </c>
      <c r="W149" s="9"/>
    </row>
    <row r="150" spans="1:23">
      <c r="A150" s="120"/>
      <c r="B150" s="148"/>
      <c r="C150" s="19"/>
      <c r="D150" s="19"/>
      <c r="E150" s="19"/>
      <c r="F150" s="19"/>
      <c r="G150" s="19"/>
      <c r="H150" s="19"/>
      <c r="I150" s="19"/>
      <c r="J150" s="148"/>
      <c r="K150" s="19"/>
      <c r="L150" s="148"/>
      <c r="M150" s="19"/>
      <c r="N150" s="148"/>
      <c r="O150" s="19"/>
      <c r="P150" s="19"/>
      <c r="Q150" s="19"/>
      <c r="R150" s="19"/>
      <c r="S150" s="19"/>
      <c r="T150" s="19"/>
      <c r="U150" s="19"/>
      <c r="V150" s="148"/>
      <c r="W150" s="22"/>
    </row>
  </sheetData>
  <sheetProtection password="C9F9" sheet="1" objects="1" scenarios="1" formatCells="0" formatColumns="0" formatRows="0"/>
  <sortState ref="AA67:AC70">
    <sortCondition descending="1" ref="AB67:AB70"/>
    <sortCondition descending="1" ref="AC67:AC70"/>
  </sortState>
  <mergeCells count="16">
    <mergeCell ref="W60:W61"/>
    <mergeCell ref="B60:C61"/>
    <mergeCell ref="D60:D61"/>
    <mergeCell ref="E60:E61"/>
    <mergeCell ref="H60:I61"/>
    <mergeCell ref="J60:J61"/>
    <mergeCell ref="K60:K61"/>
    <mergeCell ref="J66:M71"/>
    <mergeCell ref="D67:G70"/>
    <mergeCell ref="P67:S70"/>
    <mergeCell ref="B141:V141"/>
    <mergeCell ref="N60:O61"/>
    <mergeCell ref="P60:P61"/>
    <mergeCell ref="Q60:Q61"/>
    <mergeCell ref="T60:U61"/>
    <mergeCell ref="V60:V61"/>
  </mergeCells>
  <conditionalFormatting sqref="D78 D112 H78 H112 P78 P112 T78 T112 D85 D96 D120 H85 H96 H120 P85 P96 P120 T85 T96 T120 H32:H36 H42 D32:D36 D42 T32:T36 P32:P36 H38 D38 P38 T38 H40 D40 T42 T40 P42 P40 D19:D30 H19:H30 P19:P30 T19:T30">
    <cfRule type="notContainsBlanks" dxfId="217" priority="220">
      <formula>LEN(TRIM(D19))&gt;0</formula>
    </cfRule>
  </conditionalFormatting>
  <conditionalFormatting sqref="D74">
    <cfRule type="notContainsBlanks" dxfId="216" priority="219">
      <formula>LEN(TRIM(D74))&gt;0</formula>
    </cfRule>
  </conditionalFormatting>
  <conditionalFormatting sqref="H74">
    <cfRule type="notContainsBlanks" dxfId="215" priority="218">
      <formula>LEN(TRIM(H74))&gt;0</formula>
    </cfRule>
  </conditionalFormatting>
  <conditionalFormatting sqref="P74">
    <cfRule type="notContainsBlanks" dxfId="214" priority="217">
      <formula>LEN(TRIM(P74))&gt;0</formula>
    </cfRule>
  </conditionalFormatting>
  <conditionalFormatting sqref="T74">
    <cfRule type="notContainsBlanks" dxfId="213" priority="216">
      <formula>LEN(TRIM(T74))&gt;0</formula>
    </cfRule>
  </conditionalFormatting>
  <conditionalFormatting sqref="P81">
    <cfRule type="notContainsBlanks" dxfId="212" priority="215">
      <formula>LEN(TRIM(P81))&gt;0</formula>
    </cfRule>
  </conditionalFormatting>
  <conditionalFormatting sqref="T81">
    <cfRule type="notContainsBlanks" dxfId="211" priority="214">
      <formula>LEN(TRIM(T81))&gt;0</formula>
    </cfRule>
  </conditionalFormatting>
  <conditionalFormatting sqref="P128">
    <cfRule type="notContainsBlanks" dxfId="210" priority="213">
      <formula>LEN(TRIM(P128))&gt;0</formula>
    </cfRule>
  </conditionalFormatting>
  <conditionalFormatting sqref="T128">
    <cfRule type="notContainsBlanks" dxfId="209" priority="212">
      <formula>LEN(TRIM(T128))&gt;0</formula>
    </cfRule>
  </conditionalFormatting>
  <conditionalFormatting sqref="P102">
    <cfRule type="notContainsBlanks" dxfId="208" priority="211">
      <formula>LEN(TRIM(P102))&gt;0</formula>
    </cfRule>
  </conditionalFormatting>
  <conditionalFormatting sqref="T102">
    <cfRule type="notContainsBlanks" dxfId="207" priority="210">
      <formula>LEN(TRIM(T102))&gt;0</formula>
    </cfRule>
  </conditionalFormatting>
  <conditionalFormatting sqref="D81">
    <cfRule type="notContainsBlanks" dxfId="206" priority="209">
      <formula>LEN(TRIM(D81))&gt;0</formula>
    </cfRule>
  </conditionalFormatting>
  <conditionalFormatting sqref="H81">
    <cfRule type="notContainsBlanks" dxfId="205" priority="208">
      <formula>LEN(TRIM(H81))&gt;0</formula>
    </cfRule>
  </conditionalFormatting>
  <conditionalFormatting sqref="D128">
    <cfRule type="notContainsBlanks" dxfId="204" priority="207">
      <formula>LEN(TRIM(D128))&gt;0</formula>
    </cfRule>
  </conditionalFormatting>
  <conditionalFormatting sqref="H128">
    <cfRule type="notContainsBlanks" dxfId="203" priority="206">
      <formula>LEN(TRIM(H128))&gt;0</formula>
    </cfRule>
  </conditionalFormatting>
  <conditionalFormatting sqref="D102">
    <cfRule type="notContainsBlanks" dxfId="202" priority="205">
      <formula>LEN(TRIM(D102))&gt;0</formula>
    </cfRule>
  </conditionalFormatting>
  <conditionalFormatting sqref="H102">
    <cfRule type="notContainsBlanks" dxfId="201" priority="204">
      <formula>LEN(TRIM(H102))&gt;0</formula>
    </cfRule>
  </conditionalFormatting>
  <conditionalFormatting sqref="D108">
    <cfRule type="notContainsBlanks" dxfId="200" priority="203">
      <formula>LEN(TRIM(D108))&gt;0</formula>
    </cfRule>
  </conditionalFormatting>
  <conditionalFormatting sqref="H108">
    <cfRule type="notContainsBlanks" dxfId="199" priority="202">
      <formula>LEN(TRIM(H108))&gt;0</formula>
    </cfRule>
  </conditionalFormatting>
  <conditionalFormatting sqref="P108 P110">
    <cfRule type="notContainsBlanks" dxfId="198" priority="201">
      <formula>LEN(TRIM(P108))&gt;0</formula>
    </cfRule>
  </conditionalFormatting>
  <conditionalFormatting sqref="T108 T110">
    <cfRule type="notContainsBlanks" dxfId="197" priority="200">
      <formula>LEN(TRIM(T108))&gt;0</formula>
    </cfRule>
  </conditionalFormatting>
  <conditionalFormatting sqref="D115">
    <cfRule type="notContainsBlanks" dxfId="196" priority="199">
      <formula>LEN(TRIM(D115))&gt;0</formula>
    </cfRule>
  </conditionalFormatting>
  <conditionalFormatting sqref="H115">
    <cfRule type="notContainsBlanks" dxfId="195" priority="198">
      <formula>LEN(TRIM(H115))&gt;0</formula>
    </cfRule>
  </conditionalFormatting>
  <conditionalFormatting sqref="D123">
    <cfRule type="notContainsBlanks" dxfId="194" priority="197">
      <formula>LEN(TRIM(D123))&gt;0</formula>
    </cfRule>
  </conditionalFormatting>
  <conditionalFormatting sqref="H123">
    <cfRule type="notContainsBlanks" dxfId="193" priority="196">
      <formula>LEN(TRIM(H123))&gt;0</formula>
    </cfRule>
  </conditionalFormatting>
  <conditionalFormatting sqref="P115">
    <cfRule type="notContainsBlanks" dxfId="192" priority="195">
      <formula>LEN(TRIM(P115))&gt;0</formula>
    </cfRule>
  </conditionalFormatting>
  <conditionalFormatting sqref="T115">
    <cfRule type="notContainsBlanks" dxfId="191" priority="194">
      <formula>LEN(TRIM(T115))&gt;0</formula>
    </cfRule>
  </conditionalFormatting>
  <conditionalFormatting sqref="T123">
    <cfRule type="notContainsBlanks" dxfId="190" priority="193">
      <formula>LEN(TRIM(T123))&gt;0</formula>
    </cfRule>
  </conditionalFormatting>
  <conditionalFormatting sqref="P123">
    <cfRule type="notContainsBlanks" dxfId="189" priority="192">
      <formula>LEN(TRIM(P123))&gt;0</formula>
    </cfRule>
  </conditionalFormatting>
  <conditionalFormatting sqref="D110">
    <cfRule type="notContainsBlanks" dxfId="188" priority="191">
      <formula>LEN(TRIM(D110))&gt;0</formula>
    </cfRule>
  </conditionalFormatting>
  <conditionalFormatting sqref="H110">
    <cfRule type="notContainsBlanks" dxfId="187" priority="190">
      <formula>LEN(TRIM(H110))&gt;0</formula>
    </cfRule>
  </conditionalFormatting>
  <conditionalFormatting sqref="H76">
    <cfRule type="notContainsBlanks" dxfId="186" priority="188">
      <formula>LEN(TRIM(H76))&gt;0</formula>
    </cfRule>
  </conditionalFormatting>
  <conditionalFormatting sqref="D76">
    <cfRule type="notContainsBlanks" dxfId="185" priority="189">
      <formula>LEN(TRIM(D76))&gt;0</formula>
    </cfRule>
  </conditionalFormatting>
  <conditionalFormatting sqref="P76">
    <cfRule type="notContainsBlanks" dxfId="184" priority="187">
      <formula>LEN(TRIM(P76))&gt;0</formula>
    </cfRule>
  </conditionalFormatting>
  <conditionalFormatting sqref="T76">
    <cfRule type="notContainsBlanks" dxfId="183" priority="186">
      <formula>LEN(TRIM(T76))&gt;0</formula>
    </cfRule>
  </conditionalFormatting>
  <conditionalFormatting sqref="D124">
    <cfRule type="notContainsBlanks" dxfId="182" priority="173">
      <formula>LEN(TRIM(D124))&gt;0</formula>
    </cfRule>
  </conditionalFormatting>
  <conditionalFormatting sqref="C124 C82 I82 C92 I92 C89 I89">
    <cfRule type="expression" dxfId="181" priority="171">
      <formula>NOT($D81=$H81)</formula>
    </cfRule>
  </conditionalFormatting>
  <conditionalFormatting sqref="D82">
    <cfRule type="notContainsBlanks" dxfId="180" priority="169">
      <formula>LEN(TRIM(D82))&gt;0</formula>
    </cfRule>
  </conditionalFormatting>
  <conditionalFormatting sqref="D77">
    <cfRule type="notContainsBlanks" dxfId="179" priority="185">
      <formula>LEN(TRIM(D77))&gt;0</formula>
    </cfRule>
  </conditionalFormatting>
  <conditionalFormatting sqref="H77">
    <cfRule type="notContainsBlanks" dxfId="178" priority="184">
      <formula>LEN(TRIM(H77))&gt;0</formula>
    </cfRule>
  </conditionalFormatting>
  <conditionalFormatting sqref="C77">
    <cfRule type="expression" dxfId="177" priority="183">
      <formula>NOT($D76=$H76)</formula>
    </cfRule>
  </conditionalFormatting>
  <conditionalFormatting sqref="I77">
    <cfRule type="expression" dxfId="176" priority="182">
      <formula>NOT($D76=$H76)</formula>
    </cfRule>
  </conditionalFormatting>
  <conditionalFormatting sqref="D75">
    <cfRule type="notContainsBlanks" dxfId="175" priority="157">
      <formula>LEN(TRIM(D75))&gt;0</formula>
    </cfRule>
  </conditionalFormatting>
  <conditionalFormatting sqref="H75">
    <cfRule type="notContainsBlanks" dxfId="174" priority="156">
      <formula>LEN(TRIM(H75))&gt;0</formula>
    </cfRule>
  </conditionalFormatting>
  <conditionalFormatting sqref="C75">
    <cfRule type="expression" dxfId="173" priority="155">
      <formula>NOT($D74=$H74)</formula>
    </cfRule>
  </conditionalFormatting>
  <conditionalFormatting sqref="I75">
    <cfRule type="expression" dxfId="172" priority="154">
      <formula>NOT($D74=$H74)</formula>
    </cfRule>
  </conditionalFormatting>
  <conditionalFormatting sqref="D111">
    <cfRule type="notContainsBlanks" dxfId="171" priority="181">
      <formula>LEN(TRIM(D111))&gt;0</formula>
    </cfRule>
  </conditionalFormatting>
  <conditionalFormatting sqref="H111">
    <cfRule type="notContainsBlanks" dxfId="170" priority="180">
      <formula>LEN(TRIM(H111))&gt;0</formula>
    </cfRule>
  </conditionalFormatting>
  <conditionalFormatting sqref="C111">
    <cfRule type="expression" dxfId="169" priority="179">
      <formula>NOT($D110=$H110)</formula>
    </cfRule>
  </conditionalFormatting>
  <conditionalFormatting sqref="I111">
    <cfRule type="expression" dxfId="168" priority="178">
      <formula>NOT($D110=$H110)</formula>
    </cfRule>
  </conditionalFormatting>
  <conditionalFormatting sqref="D116">
    <cfRule type="notContainsBlanks" dxfId="167" priority="177">
      <formula>LEN(TRIM(D116))&gt;0</formula>
    </cfRule>
  </conditionalFormatting>
  <conditionalFormatting sqref="H116">
    <cfRule type="notContainsBlanks" dxfId="166" priority="176">
      <formula>LEN(TRIM(H116))&gt;0</formula>
    </cfRule>
  </conditionalFormatting>
  <conditionalFormatting sqref="C116">
    <cfRule type="expression" dxfId="165" priority="175">
      <formula>NOT($D115=$H115)</formula>
    </cfRule>
  </conditionalFormatting>
  <conditionalFormatting sqref="I116">
    <cfRule type="expression" dxfId="164" priority="174">
      <formula>NOT($D115=$H115)</formula>
    </cfRule>
  </conditionalFormatting>
  <conditionalFormatting sqref="H82">
    <cfRule type="notContainsBlanks" dxfId="163" priority="168">
      <formula>LEN(TRIM(H82))&gt;0</formula>
    </cfRule>
  </conditionalFormatting>
  <conditionalFormatting sqref="H124">
    <cfRule type="notContainsBlanks" dxfId="162" priority="172">
      <formula>LEN(TRIM(H124))&gt;0</formula>
    </cfRule>
  </conditionalFormatting>
  <conditionalFormatting sqref="I124">
    <cfRule type="expression" dxfId="161" priority="170">
      <formula>NOT($D123=$H123)</formula>
    </cfRule>
  </conditionalFormatting>
  <conditionalFormatting sqref="P75">
    <cfRule type="notContainsBlanks" dxfId="160" priority="153">
      <formula>LEN(TRIM(P75))&gt;0</formula>
    </cfRule>
  </conditionalFormatting>
  <conditionalFormatting sqref="T75">
    <cfRule type="notContainsBlanks" dxfId="159" priority="152">
      <formula>LEN(TRIM(T75))&gt;0</formula>
    </cfRule>
  </conditionalFormatting>
  <conditionalFormatting sqref="D103">
    <cfRule type="notContainsBlanks" dxfId="158" priority="167">
      <formula>LEN(TRIM(D103))&gt;0</formula>
    </cfRule>
  </conditionalFormatting>
  <conditionalFormatting sqref="H103">
    <cfRule type="notContainsBlanks" dxfId="157" priority="166">
      <formula>LEN(TRIM(H103))&gt;0</formula>
    </cfRule>
  </conditionalFormatting>
  <conditionalFormatting sqref="C103">
    <cfRule type="expression" dxfId="156" priority="165">
      <formula>NOT($D102=$H102)</formula>
    </cfRule>
  </conditionalFormatting>
  <conditionalFormatting sqref="I103">
    <cfRule type="expression" dxfId="155" priority="164">
      <formula>NOT($D102=$H102)</formula>
    </cfRule>
  </conditionalFormatting>
  <conditionalFormatting sqref="D91">
    <cfRule type="notContainsBlanks" dxfId="154" priority="163">
      <formula>LEN(TRIM(D91))&gt;0</formula>
    </cfRule>
  </conditionalFormatting>
  <conditionalFormatting sqref="H91">
    <cfRule type="notContainsBlanks" dxfId="153" priority="162">
      <formula>LEN(TRIM(H91))&gt;0</formula>
    </cfRule>
  </conditionalFormatting>
  <conditionalFormatting sqref="D92">
    <cfRule type="notContainsBlanks" dxfId="152" priority="161">
      <formula>LEN(TRIM(D92))&gt;0</formula>
    </cfRule>
  </conditionalFormatting>
  <conditionalFormatting sqref="H92">
    <cfRule type="notContainsBlanks" dxfId="151" priority="160">
      <formula>LEN(TRIM(H92))&gt;0</formula>
    </cfRule>
  </conditionalFormatting>
  <conditionalFormatting sqref="P91">
    <cfRule type="notContainsBlanks" dxfId="150" priority="159">
      <formula>LEN(TRIM(P91))&gt;0</formula>
    </cfRule>
  </conditionalFormatting>
  <conditionalFormatting sqref="T91">
    <cfRule type="notContainsBlanks" dxfId="149" priority="158">
      <formula>LEN(TRIM(T91))&gt;0</formula>
    </cfRule>
  </conditionalFormatting>
  <conditionalFormatting sqref="H84">
    <cfRule type="notContainsBlanks" dxfId="148" priority="137">
      <formula>LEN(TRIM(H84))&gt;0</formula>
    </cfRule>
  </conditionalFormatting>
  <conditionalFormatting sqref="P83">
    <cfRule type="notContainsBlanks" dxfId="147" priority="136">
      <formula>LEN(TRIM(P83))&gt;0</formula>
    </cfRule>
  </conditionalFormatting>
  <conditionalFormatting sqref="O75 O92 U92 U89 O89">
    <cfRule type="expression" dxfId="146" priority="151">
      <formula>NOT($P74=$T74)</formula>
    </cfRule>
  </conditionalFormatting>
  <conditionalFormatting sqref="U75">
    <cfRule type="expression" dxfId="145" priority="150">
      <formula>NOT($P74=$T74)</formula>
    </cfRule>
  </conditionalFormatting>
  <conditionalFormatting sqref="D118">
    <cfRule type="notContainsBlanks" dxfId="144" priority="149">
      <formula>LEN(TRIM(D118))&gt;0</formula>
    </cfRule>
  </conditionalFormatting>
  <conditionalFormatting sqref="H118">
    <cfRule type="notContainsBlanks" dxfId="143" priority="148">
      <formula>LEN(TRIM(H118))&gt;0</formula>
    </cfRule>
  </conditionalFormatting>
  <conditionalFormatting sqref="D119">
    <cfRule type="notContainsBlanks" dxfId="142" priority="147">
      <formula>LEN(TRIM(D119))&gt;0</formula>
    </cfRule>
  </conditionalFormatting>
  <conditionalFormatting sqref="H119">
    <cfRule type="notContainsBlanks" dxfId="141" priority="146">
      <formula>LEN(TRIM(H119))&gt;0</formula>
    </cfRule>
  </conditionalFormatting>
  <conditionalFormatting sqref="C119">
    <cfRule type="expression" dxfId="140" priority="145">
      <formula>NOT($D118=$H118)</formula>
    </cfRule>
  </conditionalFormatting>
  <conditionalFormatting sqref="I119">
    <cfRule type="expression" dxfId="139" priority="144">
      <formula>NOT($D118=$H118)</formula>
    </cfRule>
  </conditionalFormatting>
  <conditionalFormatting sqref="P118">
    <cfRule type="notContainsBlanks" dxfId="138" priority="143">
      <formula>LEN(TRIM(P118))&gt;0</formula>
    </cfRule>
  </conditionalFormatting>
  <conditionalFormatting sqref="T118">
    <cfRule type="notContainsBlanks" dxfId="137" priority="142">
      <formula>LEN(TRIM(T118))&gt;0</formula>
    </cfRule>
  </conditionalFormatting>
  <conditionalFormatting sqref="D83">
    <cfRule type="notContainsBlanks" dxfId="136" priority="141">
      <formula>LEN(TRIM(D83))&gt;0</formula>
    </cfRule>
  </conditionalFormatting>
  <conditionalFormatting sqref="H83">
    <cfRule type="notContainsBlanks" dxfId="135" priority="140">
      <formula>LEN(TRIM(H83))&gt;0</formula>
    </cfRule>
  </conditionalFormatting>
  <conditionalFormatting sqref="C84 I84">
    <cfRule type="expression" dxfId="134" priority="139">
      <formula>NOT($D83=$H83)</formula>
    </cfRule>
  </conditionalFormatting>
  <conditionalFormatting sqref="D84">
    <cfRule type="notContainsBlanks" dxfId="133" priority="138">
      <formula>LEN(TRIM(D84))&gt;0</formula>
    </cfRule>
  </conditionalFormatting>
  <conditionalFormatting sqref="T83">
    <cfRule type="notContainsBlanks" dxfId="132" priority="135">
      <formula>LEN(TRIM(T83))&gt;0</formula>
    </cfRule>
  </conditionalFormatting>
  <conditionalFormatting sqref="D109">
    <cfRule type="notContainsBlanks" dxfId="131" priority="134">
      <formula>LEN(TRIM(D109))&gt;0</formula>
    </cfRule>
  </conditionalFormatting>
  <conditionalFormatting sqref="H109">
    <cfRule type="notContainsBlanks" dxfId="130" priority="133">
      <formula>LEN(TRIM(H109))&gt;0</formula>
    </cfRule>
  </conditionalFormatting>
  <conditionalFormatting sqref="C109">
    <cfRule type="expression" dxfId="129" priority="132">
      <formula>NOT($D108=$H108)</formula>
    </cfRule>
  </conditionalFormatting>
  <conditionalFormatting sqref="I109">
    <cfRule type="expression" dxfId="128" priority="131">
      <formula>NOT($D108=$H108)</formula>
    </cfRule>
  </conditionalFormatting>
  <conditionalFormatting sqref="P103">
    <cfRule type="notContainsBlanks" dxfId="127" priority="116">
      <formula>LEN(TRIM(P103))&gt;0</formula>
    </cfRule>
  </conditionalFormatting>
  <conditionalFormatting sqref="T103">
    <cfRule type="notContainsBlanks" dxfId="126" priority="115">
      <formula>LEN(TRIM(T103))&gt;0</formula>
    </cfRule>
  </conditionalFormatting>
  <conditionalFormatting sqref="P77">
    <cfRule type="notContainsBlanks" dxfId="125" priority="130">
      <formula>LEN(TRIM(P77))&gt;0</formula>
    </cfRule>
  </conditionalFormatting>
  <conditionalFormatting sqref="T77">
    <cfRule type="notContainsBlanks" dxfId="124" priority="129">
      <formula>LEN(TRIM(T77))&gt;0</formula>
    </cfRule>
  </conditionalFormatting>
  <conditionalFormatting sqref="O77">
    <cfRule type="expression" dxfId="123" priority="128">
      <formula>NOT($P76=$T76)</formula>
    </cfRule>
  </conditionalFormatting>
  <conditionalFormatting sqref="U77">
    <cfRule type="expression" dxfId="122" priority="127">
      <formula>NOT($P76=$T76)</formula>
    </cfRule>
  </conditionalFormatting>
  <conditionalFormatting sqref="P82">
    <cfRule type="notContainsBlanks" dxfId="121" priority="126">
      <formula>LEN(TRIM(P82))&gt;0</formula>
    </cfRule>
  </conditionalFormatting>
  <conditionalFormatting sqref="T82">
    <cfRule type="notContainsBlanks" dxfId="120" priority="125">
      <formula>LEN(TRIM(T82))&gt;0</formula>
    </cfRule>
  </conditionalFormatting>
  <conditionalFormatting sqref="O82">
    <cfRule type="expression" dxfId="119" priority="124">
      <formula>NOT($P81=$T81)</formula>
    </cfRule>
  </conditionalFormatting>
  <conditionalFormatting sqref="U82">
    <cfRule type="expression" dxfId="118" priority="123">
      <formula>NOT($P81=$T81)</formula>
    </cfRule>
  </conditionalFormatting>
  <conditionalFormatting sqref="P84">
    <cfRule type="notContainsBlanks" dxfId="117" priority="122">
      <formula>LEN(TRIM(P84))&gt;0</formula>
    </cfRule>
  </conditionalFormatting>
  <conditionalFormatting sqref="T84">
    <cfRule type="notContainsBlanks" dxfId="116" priority="121">
      <formula>LEN(TRIM(T84))&gt;0</formula>
    </cfRule>
  </conditionalFormatting>
  <conditionalFormatting sqref="O84">
    <cfRule type="expression" dxfId="115" priority="120">
      <formula>NOT($P83=$T83)</formula>
    </cfRule>
  </conditionalFormatting>
  <conditionalFormatting sqref="U84">
    <cfRule type="expression" dxfId="114" priority="119">
      <formula>NOT($P83=$T83)</formula>
    </cfRule>
  </conditionalFormatting>
  <conditionalFormatting sqref="P92">
    <cfRule type="notContainsBlanks" dxfId="113" priority="118">
      <formula>LEN(TRIM(P92))&gt;0</formula>
    </cfRule>
  </conditionalFormatting>
  <conditionalFormatting sqref="T92">
    <cfRule type="notContainsBlanks" dxfId="112" priority="117">
      <formula>LEN(TRIM(T92))&gt;0</formula>
    </cfRule>
  </conditionalFormatting>
  <conditionalFormatting sqref="D131">
    <cfRule type="notContainsBlanks" dxfId="111" priority="92">
      <formula>LEN(TRIM(D131))&gt;0</formula>
    </cfRule>
  </conditionalFormatting>
  <conditionalFormatting sqref="H131">
    <cfRule type="notContainsBlanks" dxfId="110" priority="91">
      <formula>LEN(TRIM(H131))&gt;0</formula>
    </cfRule>
  </conditionalFormatting>
  <conditionalFormatting sqref="O103">
    <cfRule type="expression" dxfId="109" priority="114">
      <formula>NOT($P102=$T102)</formula>
    </cfRule>
  </conditionalFormatting>
  <conditionalFormatting sqref="U103">
    <cfRule type="expression" dxfId="108" priority="113">
      <formula>NOT($P102=$T102)</formula>
    </cfRule>
  </conditionalFormatting>
  <conditionalFormatting sqref="P109">
    <cfRule type="notContainsBlanks" dxfId="107" priority="112">
      <formula>LEN(TRIM(P109))&gt;0</formula>
    </cfRule>
  </conditionalFormatting>
  <conditionalFormatting sqref="T109">
    <cfRule type="notContainsBlanks" dxfId="106" priority="111">
      <formula>LEN(TRIM(T109))&gt;0</formula>
    </cfRule>
  </conditionalFormatting>
  <conditionalFormatting sqref="O109">
    <cfRule type="expression" dxfId="105" priority="110">
      <formula>NOT($P108=$T108)</formula>
    </cfRule>
  </conditionalFormatting>
  <conditionalFormatting sqref="U109">
    <cfRule type="expression" dxfId="104" priority="109">
      <formula>NOT($P108=$T108)</formula>
    </cfRule>
  </conditionalFormatting>
  <conditionalFormatting sqref="U124">
    <cfRule type="expression" dxfId="103" priority="93">
      <formula>NOT($P123=$T123)</formula>
    </cfRule>
  </conditionalFormatting>
  <conditionalFormatting sqref="U132">
    <cfRule type="expression" dxfId="102" priority="77">
      <formula>NOT($P131=$T131)</formula>
    </cfRule>
  </conditionalFormatting>
  <conditionalFormatting sqref="P111">
    <cfRule type="notContainsBlanks" dxfId="101" priority="108">
      <formula>LEN(TRIM(P111))&gt;0</formula>
    </cfRule>
  </conditionalFormatting>
  <conditionalFormatting sqref="T111">
    <cfRule type="notContainsBlanks" dxfId="100" priority="107">
      <formula>LEN(TRIM(T111))&gt;0</formula>
    </cfRule>
  </conditionalFormatting>
  <conditionalFormatting sqref="O111">
    <cfRule type="expression" dxfId="99" priority="106">
      <formula>NOT($P110=$T110)</formula>
    </cfRule>
  </conditionalFormatting>
  <conditionalFormatting sqref="U111">
    <cfRule type="expression" dxfId="98" priority="105">
      <formula>NOT($P110=$T110)</formula>
    </cfRule>
  </conditionalFormatting>
  <conditionalFormatting sqref="P116">
    <cfRule type="notContainsBlanks" dxfId="97" priority="104">
      <formula>LEN(TRIM(P116))&gt;0</formula>
    </cfRule>
  </conditionalFormatting>
  <conditionalFormatting sqref="T116">
    <cfRule type="notContainsBlanks" dxfId="96" priority="103">
      <formula>LEN(TRIM(T116))&gt;0</formula>
    </cfRule>
  </conditionalFormatting>
  <conditionalFormatting sqref="O116">
    <cfRule type="expression" dxfId="95" priority="102">
      <formula>NOT($P115=$T115)</formula>
    </cfRule>
  </conditionalFormatting>
  <conditionalFormatting sqref="U116">
    <cfRule type="expression" dxfId="94" priority="101">
      <formula>NOT($P115=$T115)</formula>
    </cfRule>
  </conditionalFormatting>
  <conditionalFormatting sqref="P119">
    <cfRule type="notContainsBlanks" dxfId="93" priority="100">
      <formula>LEN(TRIM(P119))&gt;0</formula>
    </cfRule>
  </conditionalFormatting>
  <conditionalFormatting sqref="T119">
    <cfRule type="notContainsBlanks" dxfId="92" priority="99">
      <formula>LEN(TRIM(T119))&gt;0</formula>
    </cfRule>
  </conditionalFormatting>
  <conditionalFormatting sqref="O119">
    <cfRule type="expression" dxfId="91" priority="98">
      <formula>NOT($P118=$T118)</formula>
    </cfRule>
  </conditionalFormatting>
  <conditionalFormatting sqref="U119">
    <cfRule type="expression" dxfId="90" priority="97">
      <formula>NOT($P118=$T118)</formula>
    </cfRule>
  </conditionalFormatting>
  <conditionalFormatting sqref="P124">
    <cfRule type="notContainsBlanks" dxfId="89" priority="96">
      <formula>LEN(TRIM(P124))&gt;0</formula>
    </cfRule>
  </conditionalFormatting>
  <conditionalFormatting sqref="T124">
    <cfRule type="notContainsBlanks" dxfId="88" priority="95">
      <formula>LEN(TRIM(T124))&gt;0</formula>
    </cfRule>
  </conditionalFormatting>
  <conditionalFormatting sqref="O124">
    <cfRule type="expression" dxfId="87" priority="94">
      <formula>NOT($P123=$T123)</formula>
    </cfRule>
  </conditionalFormatting>
  <conditionalFormatting sqref="T131">
    <cfRule type="notContainsBlanks" dxfId="86" priority="90">
      <formula>LEN(TRIM(T131))&gt;0</formula>
    </cfRule>
  </conditionalFormatting>
  <conditionalFormatting sqref="P131">
    <cfRule type="notContainsBlanks" dxfId="85" priority="89">
      <formula>LEN(TRIM(P131))&gt;0</formula>
    </cfRule>
  </conditionalFormatting>
  <conditionalFormatting sqref="D132">
    <cfRule type="notContainsBlanks" dxfId="84" priority="88">
      <formula>LEN(TRIM(D132))&gt;0</formula>
    </cfRule>
  </conditionalFormatting>
  <conditionalFormatting sqref="C132">
    <cfRule type="expression" dxfId="83" priority="86">
      <formula>NOT($D131=$H131)</formula>
    </cfRule>
  </conditionalFormatting>
  <conditionalFormatting sqref="H132">
    <cfRule type="notContainsBlanks" dxfId="82" priority="87">
      <formula>LEN(TRIM(H132))&gt;0</formula>
    </cfRule>
  </conditionalFormatting>
  <conditionalFormatting sqref="I132">
    <cfRule type="expression" dxfId="81" priority="85">
      <formula>NOT($D131=$H131)</formula>
    </cfRule>
  </conditionalFormatting>
  <conditionalFormatting sqref="D126">
    <cfRule type="notContainsBlanks" dxfId="80" priority="84">
      <formula>LEN(TRIM(D126))&gt;0</formula>
    </cfRule>
  </conditionalFormatting>
  <conditionalFormatting sqref="H126">
    <cfRule type="notContainsBlanks" dxfId="79" priority="83">
      <formula>LEN(TRIM(H126))&gt;0</formula>
    </cfRule>
  </conditionalFormatting>
  <conditionalFormatting sqref="P126">
    <cfRule type="notContainsBlanks" dxfId="78" priority="82">
      <formula>LEN(TRIM(P126))&gt;0</formula>
    </cfRule>
  </conditionalFormatting>
  <conditionalFormatting sqref="T126">
    <cfRule type="notContainsBlanks" dxfId="77" priority="81">
      <formula>LEN(TRIM(T126))&gt;0</formula>
    </cfRule>
  </conditionalFormatting>
  <conditionalFormatting sqref="P132">
    <cfRule type="notContainsBlanks" dxfId="76" priority="80">
      <formula>LEN(TRIM(P132))&gt;0</formula>
    </cfRule>
  </conditionalFormatting>
  <conditionalFormatting sqref="T132">
    <cfRule type="notContainsBlanks" dxfId="75" priority="79">
      <formula>LEN(TRIM(T132))&gt;0</formula>
    </cfRule>
  </conditionalFormatting>
  <conditionalFormatting sqref="O132">
    <cfRule type="expression" dxfId="74" priority="78">
      <formula>NOT($P131=$T131)</formula>
    </cfRule>
  </conditionalFormatting>
  <conditionalFormatting sqref="D88">
    <cfRule type="notContainsBlanks" dxfId="73" priority="76">
      <formula>LEN(TRIM(D88))&gt;0</formula>
    </cfRule>
  </conditionalFormatting>
  <conditionalFormatting sqref="H88">
    <cfRule type="notContainsBlanks" dxfId="72" priority="75">
      <formula>LEN(TRIM(H88))&gt;0</formula>
    </cfRule>
  </conditionalFormatting>
  <conditionalFormatting sqref="D89">
    <cfRule type="notContainsBlanks" dxfId="71" priority="74">
      <formula>LEN(TRIM(D89))&gt;0</formula>
    </cfRule>
  </conditionalFormatting>
  <conditionalFormatting sqref="H89">
    <cfRule type="notContainsBlanks" dxfId="70" priority="73">
      <formula>LEN(TRIM(H89))&gt;0</formula>
    </cfRule>
  </conditionalFormatting>
  <conditionalFormatting sqref="T88">
    <cfRule type="notContainsBlanks" dxfId="69" priority="72">
      <formula>LEN(TRIM(T88))&gt;0</formula>
    </cfRule>
  </conditionalFormatting>
  <conditionalFormatting sqref="P88">
    <cfRule type="notContainsBlanks" dxfId="68" priority="71">
      <formula>LEN(TRIM(P88))&gt;0</formula>
    </cfRule>
  </conditionalFormatting>
  <conditionalFormatting sqref="P89">
    <cfRule type="notContainsBlanks" dxfId="67" priority="70">
      <formula>LEN(TRIM(P89))&gt;0</formula>
    </cfRule>
  </conditionalFormatting>
  <conditionalFormatting sqref="T89">
    <cfRule type="notContainsBlanks" dxfId="66" priority="69">
      <formula>LEN(TRIM(T89))&gt;0</formula>
    </cfRule>
  </conditionalFormatting>
  <conditionalFormatting sqref="D127">
    <cfRule type="notContainsBlanks" dxfId="65" priority="68">
      <formula>LEN(TRIM(D127))&gt;0</formula>
    </cfRule>
  </conditionalFormatting>
  <conditionalFormatting sqref="C127">
    <cfRule type="expression" dxfId="64" priority="66">
      <formula>NOT($D126=$H126)</formula>
    </cfRule>
  </conditionalFormatting>
  <conditionalFormatting sqref="H127">
    <cfRule type="notContainsBlanks" dxfId="63" priority="67">
      <formula>LEN(TRIM(H127))&gt;0</formula>
    </cfRule>
  </conditionalFormatting>
  <conditionalFormatting sqref="I127">
    <cfRule type="expression" dxfId="62" priority="65">
      <formula>NOT($D126=$H126)</formula>
    </cfRule>
  </conditionalFormatting>
  <conditionalFormatting sqref="U127">
    <cfRule type="expression" dxfId="61" priority="61">
      <formula>NOT($P126=$T126)</formula>
    </cfRule>
  </conditionalFormatting>
  <conditionalFormatting sqref="P127">
    <cfRule type="notContainsBlanks" dxfId="60" priority="64">
      <formula>LEN(TRIM(P127))&gt;0</formula>
    </cfRule>
  </conditionalFormatting>
  <conditionalFormatting sqref="T127">
    <cfRule type="notContainsBlanks" dxfId="59" priority="63">
      <formula>LEN(TRIM(T127))&gt;0</formula>
    </cfRule>
  </conditionalFormatting>
  <conditionalFormatting sqref="O127">
    <cfRule type="expression" dxfId="58" priority="62">
      <formula>NOT($P126=$T126)</formula>
    </cfRule>
  </conditionalFormatting>
  <conditionalFormatting sqref="C95 I95">
    <cfRule type="expression" dxfId="57" priority="60">
      <formula>NOT($D94=$H94)</formula>
    </cfRule>
  </conditionalFormatting>
  <conditionalFormatting sqref="D94">
    <cfRule type="notContainsBlanks" dxfId="56" priority="59">
      <formula>LEN(TRIM(D94))&gt;0</formula>
    </cfRule>
  </conditionalFormatting>
  <conditionalFormatting sqref="H94">
    <cfRule type="notContainsBlanks" dxfId="55" priority="58">
      <formula>LEN(TRIM(H94))&gt;0</formula>
    </cfRule>
  </conditionalFormatting>
  <conditionalFormatting sqref="D95">
    <cfRule type="notContainsBlanks" dxfId="54" priority="57">
      <formula>LEN(TRIM(D95))&gt;0</formula>
    </cfRule>
  </conditionalFormatting>
  <conditionalFormatting sqref="H95">
    <cfRule type="notContainsBlanks" dxfId="53" priority="56">
      <formula>LEN(TRIM(H95))&gt;0</formula>
    </cfRule>
  </conditionalFormatting>
  <conditionalFormatting sqref="P94">
    <cfRule type="notContainsBlanks" dxfId="52" priority="55">
      <formula>LEN(TRIM(P94))&gt;0</formula>
    </cfRule>
  </conditionalFormatting>
  <conditionalFormatting sqref="T94">
    <cfRule type="notContainsBlanks" dxfId="51" priority="54">
      <formula>LEN(TRIM(T94))&gt;0</formula>
    </cfRule>
  </conditionalFormatting>
  <conditionalFormatting sqref="O95 U95">
    <cfRule type="expression" dxfId="50" priority="53">
      <formula>NOT($P94=$T94)</formula>
    </cfRule>
  </conditionalFormatting>
  <conditionalFormatting sqref="P95">
    <cfRule type="notContainsBlanks" dxfId="49" priority="52">
      <formula>LEN(TRIM(P95))&gt;0</formula>
    </cfRule>
  </conditionalFormatting>
  <conditionalFormatting sqref="T95">
    <cfRule type="notContainsBlanks" dxfId="48" priority="51">
      <formula>LEN(TRIM(T95))&gt;0</formula>
    </cfRule>
  </conditionalFormatting>
  <conditionalFormatting sqref="D137">
    <cfRule type="notContainsBlanks" dxfId="47" priority="50">
      <formula>LEN(TRIM(D137))&gt;0</formula>
    </cfRule>
  </conditionalFormatting>
  <conditionalFormatting sqref="H137">
    <cfRule type="notContainsBlanks" dxfId="46" priority="49">
      <formula>LEN(TRIM(H137))&gt;0</formula>
    </cfRule>
  </conditionalFormatting>
  <conditionalFormatting sqref="T137">
    <cfRule type="notContainsBlanks" dxfId="45" priority="48">
      <formula>LEN(TRIM(T137))&gt;0</formula>
    </cfRule>
  </conditionalFormatting>
  <conditionalFormatting sqref="P137">
    <cfRule type="notContainsBlanks" dxfId="44" priority="47">
      <formula>LEN(TRIM(P137))&gt;0</formula>
    </cfRule>
  </conditionalFormatting>
  <conditionalFormatting sqref="D100">
    <cfRule type="notContainsBlanks" dxfId="43" priority="46">
      <formula>LEN(TRIM(D100))&gt;0</formula>
    </cfRule>
  </conditionalFormatting>
  <conditionalFormatting sqref="H100">
    <cfRule type="notContainsBlanks" dxfId="42" priority="45">
      <formula>LEN(TRIM(H100))&gt;0</formula>
    </cfRule>
  </conditionalFormatting>
  <conditionalFormatting sqref="P100">
    <cfRule type="notContainsBlanks" dxfId="41" priority="42">
      <formula>LEN(TRIM(P100))&gt;0</formula>
    </cfRule>
  </conditionalFormatting>
  <conditionalFormatting sqref="T100">
    <cfRule type="notContainsBlanks" dxfId="40" priority="41">
      <formula>LEN(TRIM(T100))&gt;0</formula>
    </cfRule>
  </conditionalFormatting>
  <conditionalFormatting sqref="D134">
    <cfRule type="notContainsBlanks" dxfId="39" priority="38">
      <formula>LEN(TRIM(D134))&gt;0</formula>
    </cfRule>
  </conditionalFormatting>
  <conditionalFormatting sqref="H134">
    <cfRule type="notContainsBlanks" dxfId="38" priority="37">
      <formula>LEN(TRIM(H134))&gt;0</formula>
    </cfRule>
  </conditionalFormatting>
  <conditionalFormatting sqref="P134">
    <cfRule type="notContainsBlanks" dxfId="37" priority="36">
      <formula>LEN(TRIM(P134))&gt;0</formula>
    </cfRule>
  </conditionalFormatting>
  <conditionalFormatting sqref="T134">
    <cfRule type="notContainsBlanks" dxfId="36" priority="35">
      <formula>LEN(TRIM(T134))&gt;0</formula>
    </cfRule>
  </conditionalFormatting>
  <conditionalFormatting sqref="D135">
    <cfRule type="notContainsBlanks" dxfId="35" priority="34">
      <formula>LEN(TRIM(D135))&gt;0</formula>
    </cfRule>
  </conditionalFormatting>
  <conditionalFormatting sqref="C135">
    <cfRule type="expression" dxfId="34" priority="32">
      <formula>NOT($D134=$H134)</formula>
    </cfRule>
  </conditionalFormatting>
  <conditionalFormatting sqref="H135">
    <cfRule type="notContainsBlanks" dxfId="33" priority="33">
      <formula>LEN(TRIM(H135))&gt;0</formula>
    </cfRule>
  </conditionalFormatting>
  <conditionalFormatting sqref="I135">
    <cfRule type="expression" dxfId="32" priority="31">
      <formula>NOT($D134=$H134)</formula>
    </cfRule>
  </conditionalFormatting>
  <conditionalFormatting sqref="U135">
    <cfRule type="expression" dxfId="31" priority="27">
      <formula>NOT($P134=$T134)</formula>
    </cfRule>
  </conditionalFormatting>
  <conditionalFormatting sqref="P135">
    <cfRule type="notContainsBlanks" dxfId="30" priority="30">
      <formula>LEN(TRIM(P135))&gt;0</formula>
    </cfRule>
  </conditionalFormatting>
  <conditionalFormatting sqref="T135">
    <cfRule type="notContainsBlanks" dxfId="29" priority="29">
      <formula>LEN(TRIM(T135))&gt;0</formula>
    </cfRule>
  </conditionalFormatting>
  <conditionalFormatting sqref="O135">
    <cfRule type="expression" dxfId="28" priority="28">
      <formula>NOT($P134=$T134)</formula>
    </cfRule>
  </conditionalFormatting>
  <conditionalFormatting sqref="H37 D37">
    <cfRule type="notContainsBlanks" dxfId="27" priority="26">
      <formula>LEN(TRIM(D37))&gt;0</formula>
    </cfRule>
  </conditionalFormatting>
  <conditionalFormatting sqref="T37 P37">
    <cfRule type="notContainsBlanks" dxfId="26" priority="25">
      <formula>LEN(TRIM(P37))&gt;0</formula>
    </cfRule>
  </conditionalFormatting>
  <conditionalFormatting sqref="T39 P39">
    <cfRule type="notContainsBlanks" dxfId="25" priority="23">
      <formula>LEN(TRIM(P39))&gt;0</formula>
    </cfRule>
  </conditionalFormatting>
  <conditionalFormatting sqref="H39 D39">
    <cfRule type="notContainsBlanks" dxfId="24" priority="24">
      <formula>LEN(TRIM(D39))&gt;0</formula>
    </cfRule>
  </conditionalFormatting>
  <conditionalFormatting sqref="T41 P41">
    <cfRule type="notContainsBlanks" dxfId="23" priority="21">
      <formula>LEN(TRIM(P41))&gt;0</formula>
    </cfRule>
  </conditionalFormatting>
  <conditionalFormatting sqref="H41 D41">
    <cfRule type="notContainsBlanks" dxfId="22" priority="22">
      <formula>LEN(TRIM(D41))&gt;0</formula>
    </cfRule>
  </conditionalFormatting>
  <conditionalFormatting sqref="H43 D43">
    <cfRule type="notContainsBlanks" dxfId="21" priority="20">
      <formula>LEN(TRIM(D43))&gt;0</formula>
    </cfRule>
  </conditionalFormatting>
  <conditionalFormatting sqref="T43 P43">
    <cfRule type="notContainsBlanks" dxfId="20" priority="19">
      <formula>LEN(TRIM(P43))&gt;0</formula>
    </cfRule>
  </conditionalFormatting>
  <conditionalFormatting sqref="D79 H79">
    <cfRule type="notContainsBlanks" dxfId="19" priority="18">
      <formula>LEN(TRIM(D79))&gt;0</formula>
    </cfRule>
  </conditionalFormatting>
  <conditionalFormatting sqref="P79 T79">
    <cfRule type="notContainsBlanks" dxfId="18" priority="17">
      <formula>LEN(TRIM(P79))&gt;0</formula>
    </cfRule>
  </conditionalFormatting>
  <conditionalFormatting sqref="P113 T113">
    <cfRule type="notContainsBlanks" dxfId="17" priority="15">
      <formula>LEN(TRIM(P113))&gt;0</formula>
    </cfRule>
  </conditionalFormatting>
  <conditionalFormatting sqref="D113 H113">
    <cfRule type="notContainsBlanks" dxfId="16" priority="16">
      <formula>LEN(TRIM(D113))&gt;0</formula>
    </cfRule>
  </conditionalFormatting>
  <conditionalFormatting sqref="D86 H86">
    <cfRule type="notContainsBlanks" dxfId="15" priority="14">
      <formula>LEN(TRIM(D86))&gt;0</formula>
    </cfRule>
  </conditionalFormatting>
  <conditionalFormatting sqref="D97 H97">
    <cfRule type="notContainsBlanks" dxfId="14" priority="13">
      <formula>LEN(TRIM(D97))&gt;0</formula>
    </cfRule>
  </conditionalFormatting>
  <conditionalFormatting sqref="P86 T86">
    <cfRule type="notContainsBlanks" dxfId="13" priority="12">
      <formula>LEN(TRIM(P86))&gt;0</formula>
    </cfRule>
  </conditionalFormatting>
  <conditionalFormatting sqref="P97 T97">
    <cfRule type="notContainsBlanks" dxfId="12" priority="11">
      <formula>LEN(TRIM(P97))&gt;0</formula>
    </cfRule>
  </conditionalFormatting>
  <conditionalFormatting sqref="D121 H121">
    <cfRule type="notContainsBlanks" dxfId="11" priority="10">
      <formula>LEN(TRIM(D121))&gt;0</formula>
    </cfRule>
  </conditionalFormatting>
  <conditionalFormatting sqref="D129 H129">
    <cfRule type="notContainsBlanks" dxfId="10" priority="9">
      <formula>LEN(TRIM(D129))&gt;0</formula>
    </cfRule>
  </conditionalFormatting>
  <conditionalFormatting sqref="P121 T121">
    <cfRule type="notContainsBlanks" dxfId="9" priority="8">
      <formula>LEN(TRIM(P121))&gt;0</formula>
    </cfRule>
  </conditionalFormatting>
  <conditionalFormatting sqref="P129 T129">
    <cfRule type="notContainsBlanks" dxfId="8" priority="7">
      <formula>LEN(TRIM(P129))&gt;0</formula>
    </cfRule>
  </conditionalFormatting>
  <conditionalFormatting sqref="U100 O100">
    <cfRule type="expression" dxfId="7" priority="257">
      <formula>NOT($P137=$T137)</formula>
    </cfRule>
  </conditionalFormatting>
  <conditionalFormatting sqref="C100 I100">
    <cfRule type="expression" dxfId="6" priority="258">
      <formula>NOT($D137=$H137)</formula>
    </cfRule>
  </conditionalFormatting>
  <conditionalFormatting sqref="D138">
    <cfRule type="notContainsBlanks" dxfId="5" priority="4">
      <formula>LEN(TRIM(D138))&gt;0</formula>
    </cfRule>
  </conditionalFormatting>
  <conditionalFormatting sqref="H138">
    <cfRule type="notContainsBlanks" dxfId="4" priority="3">
      <formula>LEN(TRIM(H138))&gt;0</formula>
    </cfRule>
  </conditionalFormatting>
  <conditionalFormatting sqref="P138">
    <cfRule type="notContainsBlanks" dxfId="3" priority="2">
      <formula>LEN(TRIM(P138))&gt;0</formula>
    </cfRule>
  </conditionalFormatting>
  <conditionalFormatting sqref="T138">
    <cfRule type="notContainsBlanks" dxfId="2" priority="1">
      <formula>LEN(TRIM(T138))&gt;0</formula>
    </cfRule>
  </conditionalFormatting>
  <conditionalFormatting sqref="U138 O138">
    <cfRule type="expression" dxfId="1" priority="5">
      <formula>NOT($P175=$T175)</formula>
    </cfRule>
  </conditionalFormatting>
  <conditionalFormatting sqref="C138 I138">
    <cfRule type="expression" dxfId="0" priority="6">
      <formula>NOT($D175=$H175)</formula>
    </cfRule>
  </conditionalFormatting>
  <printOptions horizontalCentered="1" verticalCentered="1"/>
  <pageMargins left="0" right="0" top="0.55118110236220474" bottom="0.55118110236220474" header="0.31496062992125984" footer="0.31496062992125984"/>
  <pageSetup paperSize="9" scale="34" orientation="portrait" r:id="rId1"/>
  <headerFooter>
    <oddHeader>&amp;C&amp;16 TOURNOI EXCEL&amp;L&amp;G</oddHeader>
    <oddFooter>&amp;C&amp;8 SPONSOR DE VOTRE CLUB&amp;R&amp;2Planing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5" name="Button 1">
              <controlPr defaultSize="0" print="0" autoFill="0" autoPict="0" macro="[0]!RAZ32F">
                <anchor moveWithCells="1" sizeWithCells="1">
                  <from>
                    <xdr:col>20</xdr:col>
                    <xdr:colOff>561975</xdr:colOff>
                    <xdr:row>139</xdr:row>
                    <xdr:rowOff>95250</xdr:rowOff>
                  </from>
                  <to>
                    <xdr:col>20</xdr:col>
                    <xdr:colOff>1419225</xdr:colOff>
                    <xdr:row>140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4" r:id="rId6" name="Button 2">
              <controlPr defaultSize="0" print="0" autoFill="0" autoPict="0" macro="[0]!CLA32F">
                <anchor moveWithCells="1" sizeWithCells="1">
                  <from>
                    <xdr:col>14</xdr:col>
                    <xdr:colOff>247650</xdr:colOff>
                    <xdr:row>139</xdr:row>
                    <xdr:rowOff>47625</xdr:rowOff>
                  </from>
                  <to>
                    <xdr:col>20</xdr:col>
                    <xdr:colOff>209550</xdr:colOff>
                    <xdr:row>140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9" r:id="rId7" name="Button 7">
              <controlPr defaultSize="0" print="0" autoFill="0" autoPict="0" macro="[0]!CLA32P">
                <anchor moveWithCells="1" sizeWithCells="1">
                  <from>
                    <xdr:col>11</xdr:col>
                    <xdr:colOff>19050</xdr:colOff>
                    <xdr:row>45</xdr:row>
                    <xdr:rowOff>9525</xdr:rowOff>
                  </from>
                  <to>
                    <xdr:col>12</xdr:col>
                    <xdr:colOff>95250</xdr:colOff>
                    <xdr:row>45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0" r:id="rId8" name="Button 8">
              <controlPr defaultSize="0" print="0" autoFill="0" autoPict="0" macro="[0]!RAZ32P">
                <anchor moveWithCells="1" sizeWithCells="1">
                  <from>
                    <xdr:col>11</xdr:col>
                    <xdr:colOff>47625</xdr:colOff>
                    <xdr:row>52</xdr:row>
                    <xdr:rowOff>19050</xdr:rowOff>
                  </from>
                  <to>
                    <xdr:col>12</xdr:col>
                    <xdr:colOff>66675</xdr:colOff>
                    <xdr:row>52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1" r:id="rId9" name="Button 9">
              <controlPr defaultSize="0" print="0" autoFill="0" autoPict="0" macro="[0]!IMP32C">
                <anchor>
                  <from>
                    <xdr:col>11</xdr:col>
                    <xdr:colOff>66675</xdr:colOff>
                    <xdr:row>7</xdr:row>
                    <xdr:rowOff>47625</xdr:rowOff>
                  </from>
                  <to>
                    <xdr:col>12</xdr:col>
                    <xdr:colOff>95250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2" r:id="rId10" name="Button 10">
              <controlPr defaultSize="0" print="0" autoFill="0" autoPict="0" macro="[0]!IMP32F">
                <anchor>
                  <from>
                    <xdr:col>11</xdr:col>
                    <xdr:colOff>66675</xdr:colOff>
                    <xdr:row>59</xdr:row>
                    <xdr:rowOff>47625</xdr:rowOff>
                  </from>
                  <to>
                    <xdr:col>12</xdr:col>
                    <xdr:colOff>47625</xdr:colOff>
                    <xdr:row>64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16</vt:i4>
      </vt:variant>
    </vt:vector>
  </HeadingPairs>
  <TitlesOfParts>
    <vt:vector size="34" baseType="lpstr">
      <vt:lpstr>Feuil1</vt:lpstr>
      <vt:lpstr>Feuil2</vt:lpstr>
      <vt:lpstr>ACCUEIL</vt:lpstr>
      <vt:lpstr>16UEFA</vt:lpstr>
      <vt:lpstr>17</vt:lpstr>
      <vt:lpstr>18</vt:lpstr>
      <vt:lpstr>19</vt:lpstr>
      <vt:lpstr>20</vt:lpstr>
      <vt:lpstr>20 </vt:lpstr>
      <vt:lpstr>21</vt:lpstr>
      <vt:lpstr>22</vt:lpstr>
      <vt:lpstr>23</vt:lpstr>
      <vt:lpstr>24</vt:lpstr>
      <vt:lpstr>24 Huitieme</vt:lpstr>
      <vt:lpstr>24 CCC</vt:lpstr>
      <vt:lpstr>25</vt:lpstr>
      <vt:lpstr>26</vt:lpstr>
      <vt:lpstr>32</vt:lpstr>
      <vt:lpstr>Donne</vt:lpstr>
      <vt:lpstr>'17'!Zone_d_impression</vt:lpstr>
      <vt:lpstr>'18'!Zone_d_impression</vt:lpstr>
      <vt:lpstr>'19'!Zone_d_impression</vt:lpstr>
      <vt:lpstr>'20'!Zone_d_impression</vt:lpstr>
      <vt:lpstr>'20 '!Zone_d_impression</vt:lpstr>
      <vt:lpstr>'21'!Zone_d_impression</vt:lpstr>
      <vt:lpstr>'22'!Zone_d_impression</vt:lpstr>
      <vt:lpstr>'23'!Zone_d_impression</vt:lpstr>
      <vt:lpstr>'24'!Zone_d_impression</vt:lpstr>
      <vt:lpstr>'24 CCC'!Zone_d_impression</vt:lpstr>
      <vt:lpstr>'24 Huitieme'!Zone_d_impression</vt:lpstr>
      <vt:lpstr>'25'!Zone_d_impression</vt:lpstr>
      <vt:lpstr>'26'!Zone_d_impression</vt:lpstr>
      <vt:lpstr>'32'!Zone_d_impression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2017-03-26T09:50:14Z</cp:lastPrinted>
  <dcterms:created xsi:type="dcterms:W3CDTF">2013-03-16T16:21:59Z</dcterms:created>
  <dcterms:modified xsi:type="dcterms:W3CDTF">2017-03-26T09:51:18Z</dcterms:modified>
</cp:coreProperties>
</file>