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4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5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6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7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8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9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10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drawings/drawing11.xml" ContentType="application/vnd.openxmlformats-officedocument.drawing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drawings/drawing12.xml" ContentType="application/vnd.openxmlformats-officedocument.drawing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drawings/drawing13.xml" ContentType="application/vnd.openxmlformats-officedocument.drawing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omments2.xml" ContentType="application/vnd.openxmlformats-officedocument.spreadsheetml.comments+xml"/>
  <Override PartName="/xl/drawings/drawing14.xml" ContentType="application/vnd.openxmlformats-officedocument.drawing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drawings/drawing15.xml" ContentType="application/vnd.openxmlformats-officedocument.drawing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omments3.xml" ContentType="application/vnd.openxmlformats-officedocument.spreadsheetml.comments+xml"/>
  <Override PartName="/xl/drawings/drawing16.xml" ContentType="application/vnd.openxmlformats-officedocument.drawing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drawings/drawing17.xml" ContentType="application/vnd.openxmlformats-officedocument.drawing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drawings/drawing18.xml" ContentType="application/vnd.openxmlformats-officedocument.drawing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drawings/drawing19.xml" ContentType="application/vnd.openxmlformats-officedocument.drawing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drawings/drawing20.xml" ContentType="application/vnd.openxmlformats-officedocument.drawing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drawings/drawing21.xml" ContentType="application/vnd.openxmlformats-officedocument.drawing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drawings/drawing22.xml" ContentType="application/vnd.openxmlformats-officedocument.drawing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drawings/drawing23.xml" ContentType="application/vnd.openxmlformats-officedocument.drawing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workbookProtection workbookPassword="C9F9" lockStructure="1"/>
  <bookViews>
    <workbookView xWindow="120" yWindow="60" windowWidth="23715" windowHeight="10560" firstSheet="2" activeTab="10"/>
  </bookViews>
  <sheets>
    <sheet name="Feuil1" sheetId="23" state="hidden" r:id="rId1"/>
    <sheet name="Feuil2" sheetId="24" state="hidden" r:id="rId2"/>
    <sheet name="ACCUEIL" sheetId="21" r:id="rId3"/>
    <sheet name="8 Equipes" sheetId="1" r:id="rId4"/>
    <sheet name="10 Equipes" sheetId="2" r:id="rId5"/>
    <sheet name="12 Equipes" sheetId="3" r:id="rId6"/>
    <sheet name="13Equipes" sheetId="4" r:id="rId7"/>
    <sheet name="14Equipes" sheetId="5" r:id="rId8"/>
    <sheet name="15 Equipes" sheetId="6" r:id="rId9"/>
    <sheet name="16 Equipes" sheetId="7" r:id="rId10"/>
    <sheet name="16 UEFA" sheetId="8" r:id="rId11"/>
    <sheet name="17 Equipes" sheetId="9" r:id="rId12"/>
    <sheet name="18Equipes" sheetId="10" r:id="rId13"/>
    <sheet name="19Equipes" sheetId="11" r:id="rId14"/>
    <sheet name="20 Equipes" sheetId="12" r:id="rId15"/>
    <sheet name="20Equipes" sheetId="13" r:id="rId16"/>
    <sheet name="21 Equipes" sheetId="14" r:id="rId17"/>
    <sheet name="22 Equipes" sheetId="15" r:id="rId18"/>
    <sheet name="23 Equipes" sheetId="16" r:id="rId19"/>
    <sheet name="23Equipes" sheetId="17" r:id="rId20"/>
    <sheet name="24 Equipes" sheetId="18" r:id="rId21"/>
    <sheet name="24 Equipes UEFA" sheetId="22" r:id="rId22"/>
    <sheet name="25 Equipes" sheetId="19" r:id="rId23"/>
    <sheet name="26 Equipes" sheetId="20" r:id="rId24"/>
  </sheets>
  <functionGroups builtInGroupCount="17"/>
  <definedNames>
    <definedName name="Donne">ACCUEIL!$H$3</definedName>
    <definedName name="_xlnm.Print_Area" localSheetId="4">'10 Equipes'!$A$1:$W$58</definedName>
    <definedName name="_xlnm.Print_Area" localSheetId="5">'12 Equipes'!$A$1:$AJ$61</definedName>
    <definedName name="_xlnm.Print_Area" localSheetId="6">'13Equipes'!$A$1:$AJ$66</definedName>
    <definedName name="_xlnm.Print_Area" localSheetId="7">'14Equipes'!$A$1:$AI$61</definedName>
    <definedName name="_xlnm.Print_Area" localSheetId="8">'15 Equipes'!$A$1:$AJ$66</definedName>
    <definedName name="_xlnm.Print_Area" localSheetId="9">'16 Equipes'!$A$1:$AJ$71</definedName>
    <definedName name="_xlnm.Print_Area" localSheetId="10">'16 UEFA'!$A$1:$AJ$74</definedName>
    <definedName name="_xlnm.Print_Area" localSheetId="11">'17 Equipes'!$A$1:$AJ$87</definedName>
    <definedName name="_xlnm.Print_Area" localSheetId="12">'18Equipes'!$A$1:$AJ$85</definedName>
    <definedName name="_xlnm.Print_Area" localSheetId="13">'19Equipes'!$A$1:$AL$34,'19Equipes'!$B$35:$AL$78</definedName>
    <definedName name="_xlnm.Print_Area" localSheetId="14">'20 Equipes'!$A$1:$AI$73</definedName>
    <definedName name="_xlnm.Print_Area" localSheetId="15">'20Equipes'!$A$1:$AK$92</definedName>
    <definedName name="_xlnm.Print_Area" localSheetId="16">'21 Equipes'!$A$1:$AK$87</definedName>
    <definedName name="_xlnm.Print_Area" localSheetId="17">'22 Equipes'!$A$1:$AI$91</definedName>
    <definedName name="_xlnm.Print_Area" localSheetId="18">'23 Equipes'!$A$1:$AK$94</definedName>
    <definedName name="_xlnm.Print_Area" localSheetId="19">'23Equipes'!$A$1:$AI$80</definedName>
    <definedName name="_xlnm.Print_Area" localSheetId="20">'24 Equipes'!$A$6:$AJ$86</definedName>
    <definedName name="_xlnm.Print_Area" localSheetId="21">'24 Equipes UEFA'!$A$6:$AJ$86</definedName>
    <definedName name="_xlnm.Print_Area" localSheetId="22">'25 Equipes'!$A$1:$AI$90</definedName>
    <definedName name="_xlnm.Print_Area" localSheetId="23">'26 Equipes'!$A$1:$AI$87</definedName>
    <definedName name="_xlnm.Print_Area" localSheetId="3">'8 Equipes'!$A$1:$X$26</definedName>
    <definedName name="_xlnm.Print_Area" localSheetId="2">ACCUEIL!$A$1:$J$37</definedName>
  </definedNames>
  <calcPr calcId="145621"/>
</workbook>
</file>

<file path=xl/calcChain.xml><?xml version="1.0" encoding="utf-8"?>
<calcChain xmlns="http://schemas.openxmlformats.org/spreadsheetml/2006/main">
  <c r="AB24" i="3" l="1"/>
  <c r="AB23" i="3"/>
  <c r="AB22" i="3"/>
  <c r="AB21" i="3"/>
  <c r="J24" i="3"/>
  <c r="J23" i="3"/>
  <c r="J22" i="3"/>
  <c r="J21" i="3"/>
  <c r="D24" i="3"/>
  <c r="D23" i="3"/>
  <c r="D22" i="3"/>
  <c r="D21" i="3"/>
  <c r="O51" i="2" l="1"/>
  <c r="O52" i="2"/>
  <c r="O53" i="2"/>
  <c r="U51" i="2"/>
  <c r="U52" i="2"/>
  <c r="U53" i="2"/>
  <c r="AH55" i="3"/>
  <c r="AH56" i="3"/>
  <c r="AB55" i="3"/>
  <c r="AB56" i="3"/>
  <c r="AA62" i="4"/>
  <c r="AA63" i="4"/>
  <c r="U62" i="4"/>
  <c r="U63" i="4"/>
  <c r="U64" i="4"/>
  <c r="J46" i="2"/>
  <c r="J42" i="2"/>
  <c r="D51" i="2"/>
  <c r="D42" i="2"/>
  <c r="D46" i="2"/>
  <c r="J52" i="2"/>
  <c r="J51" i="2"/>
  <c r="D52" i="2"/>
  <c r="J50" i="3"/>
  <c r="V50" i="3"/>
  <c r="P50" i="3"/>
  <c r="J56" i="3"/>
  <c r="J55" i="3"/>
  <c r="D56" i="3"/>
  <c r="D55" i="3"/>
  <c r="D50" i="3"/>
  <c r="V47" i="3"/>
  <c r="V44" i="3"/>
  <c r="P41" i="3"/>
  <c r="V41" i="3"/>
  <c r="D41" i="3"/>
  <c r="P56" i="3"/>
  <c r="P55" i="3"/>
  <c r="V56" i="3"/>
  <c r="P47" i="3"/>
  <c r="P44" i="3"/>
  <c r="V55" i="3"/>
  <c r="J41" i="3"/>
  <c r="U51" i="4"/>
  <c r="I57" i="4"/>
  <c r="O51" i="4"/>
  <c r="I62" i="4"/>
  <c r="I63" i="4"/>
  <c r="C57" i="4"/>
  <c r="I65" i="4"/>
  <c r="I64" i="4"/>
  <c r="I54" i="4"/>
  <c r="U46" i="4"/>
  <c r="I51" i="4"/>
  <c r="O46" i="4"/>
  <c r="O64" i="4"/>
  <c r="U43" i="4"/>
  <c r="O62" i="4"/>
  <c r="C54" i="4"/>
  <c r="O43" i="4"/>
  <c r="C51" i="4"/>
  <c r="O63" i="4"/>
  <c r="O65" i="4"/>
  <c r="AA56" i="5" l="1"/>
  <c r="AA57" i="5"/>
  <c r="AA58" i="5"/>
  <c r="U56" i="5"/>
  <c r="U57" i="5"/>
  <c r="U58" i="5"/>
  <c r="AB62" i="6"/>
  <c r="AB63" i="6"/>
  <c r="AB64" i="6"/>
  <c r="V62" i="6"/>
  <c r="V63" i="6"/>
  <c r="V64" i="6"/>
  <c r="V65" i="6"/>
  <c r="I51" i="5"/>
  <c r="U51" i="5"/>
  <c r="I57" i="5"/>
  <c r="I58" i="5"/>
  <c r="I59" i="5"/>
  <c r="I56" i="5"/>
  <c r="O51" i="5"/>
  <c r="C51" i="5"/>
  <c r="U45" i="5"/>
  <c r="U48" i="5"/>
  <c r="I48" i="5"/>
  <c r="O45" i="5"/>
  <c r="O56" i="5"/>
  <c r="O42" i="5"/>
  <c r="U42" i="5"/>
  <c r="O59" i="5"/>
  <c r="O48" i="5"/>
  <c r="O58" i="5"/>
  <c r="O57" i="5"/>
  <c r="C48" i="5"/>
  <c r="J54" i="6"/>
  <c r="D57" i="6"/>
  <c r="D54" i="6"/>
  <c r="J57" i="6"/>
  <c r="D44" i="6"/>
  <c r="J51" i="6"/>
  <c r="V51" i="6"/>
  <c r="J44" i="6"/>
  <c r="D51" i="6"/>
  <c r="P51" i="6"/>
  <c r="D41" i="6"/>
  <c r="J41" i="6"/>
  <c r="AA67" i="7" l="1"/>
  <c r="AA68" i="7"/>
  <c r="AA69" i="7"/>
  <c r="AA70" i="7"/>
  <c r="U67" i="7"/>
  <c r="U68" i="7"/>
  <c r="U69" i="7"/>
  <c r="U70" i="7"/>
  <c r="AA83" i="9"/>
  <c r="AA84" i="9"/>
  <c r="AA85" i="9"/>
  <c r="AA86" i="9"/>
  <c r="AA82" i="9"/>
  <c r="U82" i="9"/>
  <c r="U83" i="9"/>
  <c r="U84" i="9"/>
  <c r="U85" i="9"/>
  <c r="J64" i="6"/>
  <c r="J62" i="6"/>
  <c r="J65" i="6"/>
  <c r="J63" i="6"/>
  <c r="P64" i="6"/>
  <c r="P65" i="6"/>
  <c r="P63" i="6"/>
  <c r="P62" i="6"/>
  <c r="I68" i="7"/>
  <c r="I56" i="7"/>
  <c r="I67" i="7"/>
  <c r="I60" i="7"/>
  <c r="C60" i="7"/>
  <c r="U47" i="7"/>
  <c r="I53" i="7"/>
  <c r="O47" i="7"/>
  <c r="U53" i="7"/>
  <c r="O67" i="7"/>
  <c r="I69" i="7"/>
  <c r="O53" i="7"/>
  <c r="O69" i="7"/>
  <c r="I70" i="7"/>
  <c r="C53" i="7"/>
  <c r="C47" i="7"/>
  <c r="I47" i="7"/>
  <c r="O68" i="7"/>
  <c r="O70" i="7"/>
  <c r="C56" i="7"/>
  <c r="I73" i="8"/>
  <c r="I71" i="8"/>
  <c r="AG60" i="8"/>
  <c r="C63" i="8"/>
  <c r="I72" i="8"/>
  <c r="I63" i="8"/>
  <c r="AG63" i="8"/>
  <c r="I70" i="8"/>
  <c r="U60" i="8"/>
  <c r="O60" i="8"/>
  <c r="U70" i="8"/>
  <c r="AA60" i="8"/>
  <c r="AA63" i="8"/>
  <c r="U73" i="8"/>
  <c r="U71" i="8"/>
  <c r="U72" i="8"/>
  <c r="I51" i="8"/>
  <c r="AG51" i="8"/>
  <c r="AG57" i="8"/>
  <c r="AG48" i="8"/>
  <c r="C51" i="8"/>
  <c r="AA51" i="8"/>
  <c r="U57" i="8"/>
  <c r="I57" i="8"/>
  <c r="I60" i="8"/>
  <c r="C57" i="8"/>
  <c r="AA73" i="8"/>
  <c r="AA48" i="8"/>
  <c r="AA72" i="8"/>
  <c r="O71" i="8"/>
  <c r="O57" i="8"/>
  <c r="O72" i="8"/>
  <c r="AA70" i="8"/>
  <c r="C48" i="8"/>
  <c r="O70" i="8"/>
  <c r="O73" i="8"/>
  <c r="AA71" i="8"/>
  <c r="C60" i="8"/>
  <c r="AA57" i="8"/>
  <c r="I48" i="8"/>
  <c r="AA81" i="10" l="1"/>
  <c r="AA82" i="10"/>
  <c r="U82" i="10"/>
  <c r="U83" i="10"/>
  <c r="U84" i="10"/>
  <c r="U81" i="10"/>
  <c r="O81" i="10"/>
  <c r="O82" i="10"/>
  <c r="O83" i="10"/>
  <c r="O84" i="10"/>
  <c r="I73" i="9"/>
  <c r="I76" i="9"/>
  <c r="I84" i="9"/>
  <c r="C73" i="9"/>
  <c r="I82" i="9"/>
  <c r="C76" i="9"/>
  <c r="I83" i="9"/>
  <c r="I85" i="9"/>
  <c r="I67" i="9"/>
  <c r="C57" i="9"/>
  <c r="I57" i="9"/>
  <c r="I70" i="9"/>
  <c r="O84" i="9"/>
  <c r="C67" i="9"/>
  <c r="O85" i="9"/>
  <c r="C70" i="9"/>
  <c r="O83" i="9"/>
  <c r="C54" i="9"/>
  <c r="I54" i="9"/>
  <c r="O82" i="9"/>
  <c r="AC73" i="11" l="1"/>
  <c r="AC74" i="11"/>
  <c r="AC75" i="11"/>
  <c r="W73" i="11"/>
  <c r="W74" i="11"/>
  <c r="W75" i="11"/>
  <c r="W76" i="11"/>
  <c r="Q73" i="11"/>
  <c r="Q74" i="11"/>
  <c r="Q75" i="11"/>
  <c r="Q76" i="11"/>
  <c r="I76" i="10"/>
  <c r="U76" i="10"/>
  <c r="C76" i="10"/>
  <c r="O76" i="10"/>
  <c r="C82" i="10"/>
  <c r="C81" i="10"/>
  <c r="C84" i="10"/>
  <c r="C83" i="10"/>
  <c r="I60" i="10"/>
  <c r="I70" i="10"/>
  <c r="I73" i="10"/>
  <c r="C60" i="10"/>
  <c r="I57" i="10"/>
  <c r="C70" i="10"/>
  <c r="I81" i="10"/>
  <c r="I82" i="10"/>
  <c r="I83" i="10"/>
  <c r="C73" i="10"/>
  <c r="I84" i="10"/>
  <c r="K68" i="11"/>
  <c r="W68" i="11"/>
  <c r="E73" i="11"/>
  <c r="E75" i="11"/>
  <c r="E74" i="11"/>
  <c r="Q68" i="11"/>
  <c r="E76" i="11"/>
  <c r="E68" i="11"/>
  <c r="E52" i="11"/>
  <c r="K52" i="11"/>
  <c r="K62" i="11"/>
  <c r="K65" i="11"/>
  <c r="K74" i="11"/>
  <c r="E62" i="11"/>
  <c r="K75" i="11"/>
  <c r="K49" i="11"/>
  <c r="K76" i="11"/>
  <c r="E65" i="11"/>
  <c r="E49" i="11"/>
  <c r="K73" i="11"/>
  <c r="AG69" i="12" l="1"/>
  <c r="AG70" i="12"/>
  <c r="AG71" i="12"/>
  <c r="AG72" i="12"/>
  <c r="AA69" i="12"/>
  <c r="AA70" i="12"/>
  <c r="AA71" i="12"/>
  <c r="AA72" i="12"/>
  <c r="U69" i="12"/>
  <c r="U70" i="12"/>
  <c r="U71" i="12"/>
  <c r="U72" i="12"/>
  <c r="U64" i="12"/>
  <c r="I64" i="12"/>
  <c r="C69" i="12"/>
  <c r="C72" i="12"/>
  <c r="C70" i="12"/>
  <c r="C64" i="12"/>
  <c r="O64" i="12"/>
  <c r="I52" i="12"/>
  <c r="U58" i="12"/>
  <c r="I61" i="12"/>
  <c r="C52" i="12"/>
  <c r="I49" i="12"/>
  <c r="O58" i="12"/>
  <c r="C49" i="12"/>
  <c r="I69" i="12"/>
  <c r="C61" i="12"/>
  <c r="I71" i="12"/>
  <c r="I72" i="12"/>
  <c r="I70" i="12"/>
  <c r="AC88" i="13" l="1"/>
  <c r="AC89" i="13"/>
  <c r="AC90" i="13"/>
  <c r="AC91" i="13"/>
  <c r="Q88" i="13"/>
  <c r="Q89" i="13"/>
  <c r="Q90" i="13"/>
  <c r="Q91" i="13"/>
  <c r="W88" i="13"/>
  <c r="W89" i="13"/>
  <c r="W90" i="13"/>
  <c r="W91" i="13"/>
  <c r="AD38" i="14"/>
  <c r="X37" i="14"/>
  <c r="AB83" i="14"/>
  <c r="AB84" i="14"/>
  <c r="AB85" i="14"/>
  <c r="AB86" i="14"/>
  <c r="AB87" i="14"/>
  <c r="V83" i="14"/>
  <c r="V84" i="14"/>
  <c r="V85" i="14"/>
  <c r="V86" i="14"/>
  <c r="P83" i="14"/>
  <c r="P84" i="14"/>
  <c r="P85" i="14"/>
  <c r="P86" i="14"/>
  <c r="W37" i="14"/>
  <c r="AC38" i="14"/>
  <c r="E89" i="13"/>
  <c r="E88" i="13"/>
  <c r="K80" i="13"/>
  <c r="E80" i="13"/>
  <c r="K83" i="13"/>
  <c r="E90" i="13"/>
  <c r="E91" i="13"/>
  <c r="E83" i="13"/>
  <c r="K70" i="13"/>
  <c r="W77" i="13"/>
  <c r="E70" i="13"/>
  <c r="K77" i="13"/>
  <c r="K67" i="13"/>
  <c r="K89" i="13"/>
  <c r="K91" i="13"/>
  <c r="E67" i="13"/>
  <c r="Q77" i="13"/>
  <c r="K90" i="13"/>
  <c r="E77" i="13"/>
  <c r="K88" i="13"/>
  <c r="C71" i="12"/>
  <c r="AG87" i="15" l="1"/>
  <c r="AG88" i="15"/>
  <c r="AA89" i="15"/>
  <c r="AA90" i="15"/>
  <c r="AA87" i="15"/>
  <c r="AA88" i="15"/>
  <c r="U88" i="15"/>
  <c r="U89" i="15"/>
  <c r="U90" i="15"/>
  <c r="U87" i="15"/>
  <c r="O87" i="15"/>
  <c r="O88" i="15"/>
  <c r="O89" i="15"/>
  <c r="O90" i="15"/>
  <c r="AH90" i="16"/>
  <c r="AH91" i="16"/>
  <c r="AH92" i="16"/>
  <c r="AB92" i="16"/>
  <c r="AB93" i="16"/>
  <c r="AB90" i="16"/>
  <c r="AB91" i="16"/>
  <c r="V91" i="16"/>
  <c r="V92" i="16"/>
  <c r="V93" i="16"/>
  <c r="V90" i="16"/>
  <c r="P90" i="16"/>
  <c r="P91" i="16"/>
  <c r="P92" i="16"/>
  <c r="P93" i="16"/>
  <c r="AG77" i="17"/>
  <c r="AG78" i="17"/>
  <c r="AG79" i="17"/>
  <c r="AA77" i="17"/>
  <c r="AA78" i="17"/>
  <c r="AA79" i="17"/>
  <c r="AA80" i="17"/>
  <c r="U77" i="17"/>
  <c r="U78" i="17"/>
  <c r="U79" i="17"/>
  <c r="U80" i="17"/>
  <c r="O77" i="17"/>
  <c r="O78" i="17"/>
  <c r="O79" i="17"/>
  <c r="O80" i="17"/>
  <c r="BC37" i="17"/>
  <c r="AW37" i="17"/>
  <c r="AQ37" i="17"/>
  <c r="AK37" i="17"/>
  <c r="C53" i="17"/>
  <c r="I53" i="17"/>
  <c r="O53" i="17"/>
  <c r="U53" i="17"/>
  <c r="AA53" i="17"/>
  <c r="AG53" i="17"/>
  <c r="AG82" i="18"/>
  <c r="AG83" i="18"/>
  <c r="AG84" i="18"/>
  <c r="AG85" i="18"/>
  <c r="AA82" i="18"/>
  <c r="AA83" i="18"/>
  <c r="AA84" i="18"/>
  <c r="AA85" i="18"/>
  <c r="U82" i="18"/>
  <c r="U83" i="18"/>
  <c r="U84" i="18"/>
  <c r="U85" i="18"/>
  <c r="O82" i="18"/>
  <c r="O83" i="18"/>
  <c r="O84" i="18"/>
  <c r="O85" i="18"/>
  <c r="BD36" i="18"/>
  <c r="AX36" i="18"/>
  <c r="AR36" i="18"/>
  <c r="AL36" i="18"/>
  <c r="D90" i="16"/>
  <c r="D91" i="16"/>
  <c r="D93" i="16"/>
  <c r="J78" i="16"/>
  <c r="D81" i="16"/>
  <c r="J65" i="16"/>
  <c r="J92" i="16"/>
  <c r="J93" i="16"/>
  <c r="J62" i="16"/>
  <c r="D62" i="16"/>
  <c r="D84" i="16"/>
  <c r="J81" i="16"/>
  <c r="D92" i="16"/>
  <c r="J75" i="16"/>
  <c r="J90" i="16"/>
  <c r="D78" i="16"/>
  <c r="J84" i="16"/>
  <c r="D65" i="16"/>
  <c r="J91" i="16"/>
  <c r="D75" i="16"/>
  <c r="J73" i="14"/>
  <c r="J76" i="14"/>
  <c r="D86" i="14"/>
  <c r="D84" i="14"/>
  <c r="D83" i="14"/>
  <c r="D73" i="14"/>
  <c r="D85" i="14"/>
  <c r="D76" i="14"/>
  <c r="J57" i="14"/>
  <c r="J70" i="14"/>
  <c r="J67" i="14"/>
  <c r="D57" i="14"/>
  <c r="J54" i="14"/>
  <c r="D70" i="14"/>
  <c r="J84" i="14"/>
  <c r="J86" i="14"/>
  <c r="D54" i="14"/>
  <c r="D67" i="14"/>
  <c r="J83" i="14"/>
  <c r="J85" i="14"/>
  <c r="I82" i="15"/>
  <c r="I79" i="15"/>
  <c r="C90" i="15"/>
  <c r="C89" i="15"/>
  <c r="C87" i="15"/>
  <c r="C88" i="15"/>
  <c r="C82" i="15"/>
  <c r="C79" i="15"/>
  <c r="I63" i="15"/>
  <c r="I76" i="15"/>
  <c r="C63" i="15"/>
  <c r="I73" i="15"/>
  <c r="I60" i="15"/>
  <c r="I88" i="15"/>
  <c r="I90" i="15"/>
  <c r="C60" i="15"/>
  <c r="I89" i="15"/>
  <c r="C73" i="15"/>
  <c r="I87" i="15"/>
  <c r="C76" i="15"/>
  <c r="I72" i="17"/>
  <c r="AG72" i="17"/>
  <c r="AA72" i="17"/>
  <c r="C77" i="17"/>
  <c r="C79" i="17"/>
  <c r="C72" i="17"/>
  <c r="C80" i="17"/>
  <c r="C78" i="17"/>
  <c r="I60" i="17"/>
  <c r="I69" i="17"/>
  <c r="U72" i="17"/>
  <c r="C60" i="17"/>
  <c r="I57" i="17"/>
  <c r="C57" i="17"/>
  <c r="I80" i="17"/>
  <c r="I78" i="17"/>
  <c r="I77" i="17"/>
  <c r="C69" i="17"/>
  <c r="I79" i="17"/>
  <c r="O72" i="17"/>
  <c r="I73" i="18"/>
  <c r="I76" i="18"/>
  <c r="C73" i="18"/>
  <c r="C84" i="18"/>
  <c r="C85" i="18"/>
  <c r="C82" i="18"/>
  <c r="C76" i="18"/>
  <c r="C83" i="18"/>
  <c r="I58" i="18"/>
  <c r="I67" i="18"/>
  <c r="C58" i="18"/>
  <c r="I70" i="18"/>
  <c r="I55" i="18"/>
  <c r="I83" i="18"/>
  <c r="C67" i="18"/>
  <c r="C70" i="18"/>
  <c r="I85" i="18"/>
  <c r="I84" i="18"/>
  <c r="I82" i="18"/>
  <c r="C55" i="18"/>
  <c r="BD37" i="19" l="1"/>
  <c r="AX37" i="19"/>
  <c r="AR37" i="19"/>
  <c r="AL37" i="19"/>
  <c r="AG85" i="19"/>
  <c r="AG86" i="19"/>
  <c r="AG87" i="19"/>
  <c r="AG88" i="19"/>
  <c r="AG89" i="19"/>
  <c r="AA85" i="19"/>
  <c r="AA86" i="19"/>
  <c r="AA87" i="19"/>
  <c r="AA88" i="19"/>
  <c r="U85" i="19"/>
  <c r="U86" i="19"/>
  <c r="U87" i="19"/>
  <c r="U88" i="19"/>
  <c r="O85" i="19"/>
  <c r="O86" i="19"/>
  <c r="O87" i="19"/>
  <c r="O88" i="19"/>
  <c r="O76" i="22"/>
  <c r="O83" i="22"/>
  <c r="I76" i="22"/>
  <c r="AG73" i="22"/>
  <c r="O82" i="22"/>
  <c r="I73" i="22"/>
  <c r="U76" i="22"/>
  <c r="AG76" i="22"/>
  <c r="U73" i="22"/>
  <c r="AA85" i="22"/>
  <c r="C76" i="22"/>
  <c r="C83" i="22"/>
  <c r="AA84" i="22"/>
  <c r="AA76" i="22"/>
  <c r="O85" i="22"/>
  <c r="AA82" i="22"/>
  <c r="O84" i="22"/>
  <c r="C84" i="22"/>
  <c r="C85" i="22"/>
  <c r="O73" i="22"/>
  <c r="AA73" i="22"/>
  <c r="AA83" i="22"/>
  <c r="C73" i="22"/>
  <c r="C82" i="22"/>
  <c r="U58" i="22"/>
  <c r="AG58" i="22"/>
  <c r="I58" i="22"/>
  <c r="O58" i="22"/>
  <c r="AG67" i="22"/>
  <c r="U67" i="22"/>
  <c r="AA58" i="22"/>
  <c r="U70" i="22"/>
  <c r="C58" i="22"/>
  <c r="I70" i="22"/>
  <c r="I67" i="22"/>
  <c r="AG70" i="22"/>
  <c r="I55" i="22"/>
  <c r="U55" i="22"/>
  <c r="AG55" i="22"/>
  <c r="U84" i="22"/>
  <c r="AA55" i="22"/>
  <c r="O55" i="22"/>
  <c r="I83" i="22"/>
  <c r="O70" i="22"/>
  <c r="C67" i="22"/>
  <c r="AG84" i="22"/>
  <c r="AG83" i="22"/>
  <c r="I85" i="22"/>
  <c r="I82" i="22"/>
  <c r="AG85" i="22"/>
  <c r="C55" i="22"/>
  <c r="U85" i="22"/>
  <c r="U82" i="22"/>
  <c r="U83" i="22"/>
  <c r="AG82" i="22"/>
  <c r="O67" i="22"/>
  <c r="C70" i="22"/>
  <c r="AA67" i="22"/>
  <c r="AA70" i="22"/>
  <c r="I84" i="22"/>
  <c r="AG75" i="20" l="1"/>
  <c r="AA75" i="20"/>
  <c r="AG72" i="20"/>
  <c r="AA72" i="20"/>
  <c r="I79" i="19"/>
  <c r="I76" i="19"/>
  <c r="C79" i="19"/>
  <c r="C86" i="19"/>
  <c r="C76" i="19"/>
  <c r="C88" i="19"/>
  <c r="C87" i="19"/>
  <c r="C85" i="19"/>
  <c r="I59" i="19"/>
  <c r="I71" i="19"/>
  <c r="C59" i="19"/>
  <c r="I68" i="19"/>
  <c r="I56" i="19"/>
  <c r="I85" i="19"/>
  <c r="C56" i="19"/>
  <c r="I88" i="19"/>
  <c r="I87" i="19"/>
  <c r="C71" i="19"/>
  <c r="I86" i="19"/>
  <c r="C68" i="19"/>
  <c r="BC37" i="20" l="1"/>
  <c r="AW37" i="20"/>
  <c r="AQ37" i="20"/>
  <c r="AK37" i="20"/>
  <c r="AI42" i="20"/>
  <c r="AG83" i="20"/>
  <c r="AG84" i="20"/>
  <c r="AG85" i="20"/>
  <c r="AG86" i="20"/>
  <c r="AG87" i="20"/>
  <c r="AA83" i="20"/>
  <c r="AA84" i="20"/>
  <c r="AA85" i="20"/>
  <c r="AA86" i="20"/>
  <c r="AA87" i="20"/>
  <c r="U83" i="20"/>
  <c r="U84" i="20"/>
  <c r="U85" i="20"/>
  <c r="U86" i="20"/>
  <c r="O83" i="20"/>
  <c r="O84" i="20"/>
  <c r="O85" i="20"/>
  <c r="O86" i="20"/>
  <c r="AH42" i="20"/>
  <c r="U78" i="20"/>
  <c r="I78" i="20"/>
  <c r="C85" i="20"/>
  <c r="C84" i="20"/>
  <c r="C78" i="20"/>
  <c r="C86" i="20"/>
  <c r="O78" i="20"/>
  <c r="C83" i="20"/>
  <c r="I63" i="20"/>
  <c r="C63" i="20"/>
  <c r="I75" i="20"/>
  <c r="I72" i="20"/>
  <c r="I60" i="20"/>
  <c r="C60" i="20"/>
  <c r="I85" i="20"/>
  <c r="I83" i="20"/>
  <c r="I86" i="20"/>
  <c r="C75" i="20"/>
  <c r="I84" i="20"/>
  <c r="C72" i="20"/>
  <c r="AC3" i="24" l="1"/>
  <c r="AC4" i="24"/>
  <c r="AC5" i="24"/>
  <c r="AC6" i="24"/>
  <c r="AC7" i="24"/>
  <c r="AC8" i="24"/>
  <c r="AC9" i="24"/>
  <c r="AC10" i="24"/>
  <c r="AC11" i="24"/>
  <c r="AC12" i="24"/>
  <c r="AC13" i="24"/>
  <c r="W2" i="24" s="1"/>
  <c r="H26" i="21" s="1"/>
  <c r="AC14" i="24"/>
  <c r="M2" i="24" s="1"/>
  <c r="H16" i="21" s="1"/>
  <c r="AC15" i="24"/>
  <c r="Y2" i="24" s="1"/>
  <c r="H28" i="21" s="1"/>
  <c r="AC16" i="24"/>
  <c r="AC17" i="24"/>
  <c r="AC18" i="24"/>
  <c r="S2" i="24" s="1"/>
  <c r="H22" i="21" s="1"/>
  <c r="AC19" i="24"/>
  <c r="AC20" i="24"/>
  <c r="AC21" i="24"/>
  <c r="O2" i="24" s="1"/>
  <c r="H18" i="21" s="1"/>
  <c r="AC22" i="24"/>
  <c r="J2" i="24" s="1"/>
  <c r="H13" i="21" s="1"/>
  <c r="AC23" i="24"/>
  <c r="AC24" i="24"/>
  <c r="AC25" i="24"/>
  <c r="T2" i="24" s="1"/>
  <c r="H23" i="21" s="1"/>
  <c r="AC26" i="24"/>
  <c r="AC27" i="24"/>
  <c r="AC28" i="24"/>
  <c r="AB2" i="24"/>
  <c r="H31" i="21" s="1"/>
  <c r="AG5" i="20" s="1"/>
  <c r="X2" i="24"/>
  <c r="H27" i="21" s="1"/>
  <c r="V2" i="24"/>
  <c r="R2" i="24"/>
  <c r="H21" i="21" s="1"/>
  <c r="Q2" i="24"/>
  <c r="H20" i="21" s="1"/>
  <c r="P2" i="24"/>
  <c r="H19" i="21" s="1"/>
  <c r="N2" i="24"/>
  <c r="H17" i="21" s="1"/>
  <c r="L2" i="24"/>
  <c r="H15" i="21" s="1"/>
  <c r="K2" i="24"/>
  <c r="H14" i="21" s="1"/>
  <c r="I2" i="24"/>
  <c r="H2" i="24"/>
  <c r="H11" i="21" s="1"/>
  <c r="F2" i="24"/>
  <c r="H9" i="21" s="1"/>
  <c r="C5" i="4" s="1"/>
  <c r="E2" i="24"/>
  <c r="H8" i="21" s="1"/>
  <c r="C4" i="4" s="1"/>
  <c r="D2" i="24"/>
  <c r="H7" i="21" s="1"/>
  <c r="C3" i="4" s="1"/>
  <c r="C2" i="24"/>
  <c r="H6" i="21" s="1"/>
  <c r="C2" i="4" s="1"/>
  <c r="U2" i="24" l="1"/>
  <c r="H24" i="21" s="1"/>
  <c r="AI9" i="11" s="1"/>
  <c r="Z2" i="24"/>
  <c r="H29" i="21" s="1"/>
  <c r="AG10" i="18" s="1"/>
  <c r="G2" i="24"/>
  <c r="H10" i="21" s="1"/>
  <c r="C6" i="4" s="1"/>
  <c r="O5" i="20"/>
  <c r="U5" i="17"/>
  <c r="U10" i="10"/>
  <c r="O6" i="19"/>
  <c r="U7" i="22"/>
  <c r="U7" i="18"/>
  <c r="O8" i="15"/>
  <c r="U10" i="9"/>
  <c r="AC8" i="11"/>
  <c r="AG6" i="8"/>
  <c r="AG6" i="7"/>
  <c r="P7" i="16"/>
  <c r="P8" i="14"/>
  <c r="Q7" i="13"/>
  <c r="AA5" i="12"/>
  <c r="AB4" i="6"/>
  <c r="AA5" i="4"/>
  <c r="AA4" i="5"/>
  <c r="AG5" i="17"/>
  <c r="AA4" i="20"/>
  <c r="AA6" i="19"/>
  <c r="AG7" i="22"/>
  <c r="AG7" i="18"/>
  <c r="AA8" i="15"/>
  <c r="AB6" i="16"/>
  <c r="AB8" i="14"/>
  <c r="AB8" i="16"/>
  <c r="AG7" i="17"/>
  <c r="AG2" i="20"/>
  <c r="AG4" i="19"/>
  <c r="AG9" i="22"/>
  <c r="AG9" i="18"/>
  <c r="D8" i="16"/>
  <c r="D8" i="14"/>
  <c r="E8" i="13"/>
  <c r="C8" i="12"/>
  <c r="C5" i="20"/>
  <c r="C8" i="17"/>
  <c r="C10" i="10"/>
  <c r="C6" i="19"/>
  <c r="C10" i="22"/>
  <c r="C10" i="18"/>
  <c r="C9" i="15"/>
  <c r="C10" i="9"/>
  <c r="E9" i="11"/>
  <c r="C9" i="8"/>
  <c r="C9" i="7"/>
  <c r="C5" i="5"/>
  <c r="D5" i="3"/>
  <c r="D5" i="6"/>
  <c r="D5" i="2"/>
  <c r="D5" i="1"/>
  <c r="C2" i="20"/>
  <c r="C5" i="17"/>
  <c r="C7" i="10"/>
  <c r="C3" i="19"/>
  <c r="C7" i="22"/>
  <c r="C7" i="18"/>
  <c r="C6" i="15"/>
  <c r="C7" i="9"/>
  <c r="E6" i="11"/>
  <c r="C6" i="8"/>
  <c r="D5" i="16"/>
  <c r="D5" i="14"/>
  <c r="E5" i="13"/>
  <c r="C5" i="12"/>
  <c r="D2" i="3"/>
  <c r="D2" i="6"/>
  <c r="C6" i="7"/>
  <c r="D2" i="2"/>
  <c r="D2" i="1"/>
  <c r="C2" i="5"/>
  <c r="I5" i="20"/>
  <c r="O5" i="17"/>
  <c r="I10" i="10"/>
  <c r="I6" i="19"/>
  <c r="O7" i="22"/>
  <c r="O7" i="18"/>
  <c r="I9" i="15"/>
  <c r="I10" i="9"/>
  <c r="K9" i="11"/>
  <c r="U6" i="8"/>
  <c r="U6" i="7"/>
  <c r="J8" i="16"/>
  <c r="J8" i="14"/>
  <c r="K8" i="13"/>
  <c r="U5" i="12"/>
  <c r="AB2" i="3"/>
  <c r="P5" i="6"/>
  <c r="O5" i="4"/>
  <c r="U5" i="2"/>
  <c r="O5" i="5"/>
  <c r="AA5" i="17"/>
  <c r="AA9" i="10"/>
  <c r="U4" i="20"/>
  <c r="U6" i="19"/>
  <c r="AA7" i="22"/>
  <c r="AA7" i="18"/>
  <c r="U8" i="15"/>
  <c r="AA10" i="9"/>
  <c r="AI7" i="11"/>
  <c r="V6" i="16"/>
  <c r="V8" i="14"/>
  <c r="W6" i="13"/>
  <c r="AG5" i="12"/>
  <c r="O3" i="19"/>
  <c r="O8" i="22"/>
  <c r="O8" i="18"/>
  <c r="I10" i="15"/>
  <c r="U7" i="9"/>
  <c r="K10" i="11"/>
  <c r="U7" i="8"/>
  <c r="U7" i="7"/>
  <c r="J9" i="16"/>
  <c r="P5" i="14"/>
  <c r="K9" i="13"/>
  <c r="U6" i="12"/>
  <c r="O2" i="20"/>
  <c r="O6" i="17"/>
  <c r="U7" i="10"/>
  <c r="P6" i="6"/>
  <c r="AA2" i="4"/>
  <c r="U6" i="2"/>
  <c r="O6" i="5"/>
  <c r="AB3" i="3"/>
  <c r="U5" i="20"/>
  <c r="AA3" i="19"/>
  <c r="AA8" i="22"/>
  <c r="AA8" i="18"/>
  <c r="U9" i="15"/>
  <c r="AI8" i="11"/>
  <c r="V7" i="16"/>
  <c r="AB5" i="14"/>
  <c r="W7" i="13"/>
  <c r="AG6" i="12"/>
  <c r="AA6" i="17"/>
  <c r="AA10" i="10"/>
  <c r="W8" i="13"/>
  <c r="AG3" i="20"/>
  <c r="AG10" i="22"/>
  <c r="I3" i="19"/>
  <c r="I8" i="22"/>
  <c r="I8" i="18"/>
  <c r="I6" i="15"/>
  <c r="I7" i="9"/>
  <c r="K6" i="11"/>
  <c r="I7" i="8"/>
  <c r="I7" i="7"/>
  <c r="J5" i="16"/>
  <c r="J5" i="14"/>
  <c r="K5" i="13"/>
  <c r="I6" i="12"/>
  <c r="I2" i="20"/>
  <c r="I6" i="17"/>
  <c r="I7" i="10"/>
  <c r="P2" i="6"/>
  <c r="O2" i="4"/>
  <c r="U2" i="2"/>
  <c r="D7" i="1"/>
  <c r="O2" i="5"/>
  <c r="J3" i="3"/>
  <c r="U3" i="19"/>
  <c r="U8" i="22"/>
  <c r="U8" i="18"/>
  <c r="O9" i="15"/>
  <c r="AA7" i="9"/>
  <c r="AC9" i="11"/>
  <c r="AG7" i="8"/>
  <c r="AG7" i="7"/>
  <c r="P8" i="16"/>
  <c r="V5" i="14"/>
  <c r="Q8" i="13"/>
  <c r="AA6" i="12"/>
  <c r="U6" i="17"/>
  <c r="U11" i="10"/>
  <c r="AB5" i="6"/>
  <c r="AA5" i="5"/>
  <c r="E8" i="11"/>
  <c r="C8" i="8"/>
  <c r="D7" i="16"/>
  <c r="D7" i="14"/>
  <c r="E7" i="13"/>
  <c r="C7" i="12"/>
  <c r="C4" i="20"/>
  <c r="C7" i="17"/>
  <c r="C9" i="10"/>
  <c r="C5" i="19"/>
  <c r="C9" i="22"/>
  <c r="C9" i="18"/>
  <c r="C8" i="15"/>
  <c r="C9" i="9"/>
  <c r="C8" i="7"/>
  <c r="D4" i="2"/>
  <c r="D4" i="1"/>
  <c r="C4" i="5"/>
  <c r="D4" i="3"/>
  <c r="D4" i="6"/>
  <c r="AC6" i="11"/>
  <c r="U8" i="8"/>
  <c r="U8" i="7"/>
  <c r="P5" i="16"/>
  <c r="P6" i="14"/>
  <c r="Q5" i="13"/>
  <c r="U7" i="12"/>
  <c r="O3" i="20"/>
  <c r="O7" i="17"/>
  <c r="U8" i="10"/>
  <c r="O4" i="19"/>
  <c r="O9" i="22"/>
  <c r="O9" i="18"/>
  <c r="O6" i="15"/>
  <c r="U8" i="9"/>
  <c r="AA2" i="5"/>
  <c r="AB4" i="3"/>
  <c r="AB2" i="6"/>
  <c r="AA3" i="4"/>
  <c r="AC10" i="11"/>
  <c r="AG8" i="8"/>
  <c r="AG8" i="7"/>
  <c r="P9" i="16"/>
  <c r="V6" i="14"/>
  <c r="Q9" i="13"/>
  <c r="AA7" i="12"/>
  <c r="U7" i="17"/>
  <c r="AA7" i="10"/>
  <c r="U2" i="20"/>
  <c r="U4" i="19"/>
  <c r="U9" i="22"/>
  <c r="U9" i="18"/>
  <c r="U6" i="15"/>
  <c r="AA8" i="9"/>
  <c r="AB6" i="6"/>
  <c r="C4" i="19"/>
  <c r="C8" i="22"/>
  <c r="C8" i="18"/>
  <c r="C7" i="15"/>
  <c r="C8" i="9"/>
  <c r="E7" i="11"/>
  <c r="C7" i="8"/>
  <c r="D6" i="16"/>
  <c r="D6" i="14"/>
  <c r="E6" i="13"/>
  <c r="C6" i="12"/>
  <c r="C3" i="20"/>
  <c r="C6" i="17"/>
  <c r="C8" i="10"/>
  <c r="D3" i="6"/>
  <c r="C7" i="7"/>
  <c r="D3" i="2"/>
  <c r="D3" i="1"/>
  <c r="C3" i="5"/>
  <c r="D3" i="3"/>
  <c r="J7" i="16"/>
  <c r="J7" i="14"/>
  <c r="K7" i="13"/>
  <c r="I8" i="12"/>
  <c r="I4" i="20"/>
  <c r="I8" i="17"/>
  <c r="I9" i="10"/>
  <c r="I5" i="19"/>
  <c r="I10" i="22"/>
  <c r="I10" i="18"/>
  <c r="I8" i="15"/>
  <c r="I9" i="9"/>
  <c r="K8" i="11"/>
  <c r="I9" i="8"/>
  <c r="I9" i="7"/>
  <c r="O4" i="5"/>
  <c r="J5" i="3"/>
  <c r="P4" i="6"/>
  <c r="O4" i="4"/>
  <c r="U4" i="2"/>
  <c r="D9" i="1"/>
  <c r="P6" i="16"/>
  <c r="P7" i="14"/>
  <c r="Q6" i="13"/>
  <c r="U8" i="12"/>
  <c r="O4" i="20"/>
  <c r="O8" i="17"/>
  <c r="U9" i="10"/>
  <c r="O5" i="19"/>
  <c r="O10" i="22"/>
  <c r="O10" i="18"/>
  <c r="O7" i="15"/>
  <c r="U9" i="9"/>
  <c r="AC7" i="11"/>
  <c r="U9" i="8"/>
  <c r="U9" i="7"/>
  <c r="AA3" i="5"/>
  <c r="AB5" i="3"/>
  <c r="AB3" i="6"/>
  <c r="AA4" i="4"/>
  <c r="V5" i="16"/>
  <c r="V7" i="14"/>
  <c r="W5" i="13"/>
  <c r="AA8" i="12"/>
  <c r="U8" i="17"/>
  <c r="AA8" i="10"/>
  <c r="U3" i="20"/>
  <c r="U5" i="19"/>
  <c r="U10" i="22"/>
  <c r="U10" i="18"/>
  <c r="U7" i="15"/>
  <c r="AA9" i="9"/>
  <c r="AI6" i="11"/>
  <c r="AG9" i="8"/>
  <c r="AG9" i="7"/>
  <c r="AA5" i="20"/>
  <c r="AG3" i="19"/>
  <c r="AG8" i="22"/>
  <c r="AG8" i="18"/>
  <c r="AA9" i="15"/>
  <c r="AB7" i="16"/>
  <c r="AG6" i="17"/>
  <c r="AA2" i="24"/>
  <c r="H30" i="21" s="1"/>
  <c r="H25" i="21"/>
  <c r="O6" i="20"/>
  <c r="H12" i="21"/>
  <c r="O3" i="4" s="1"/>
  <c r="AG5" i="19" l="1"/>
  <c r="AA2" i="20"/>
  <c r="AA6" i="15"/>
  <c r="AA9" i="18"/>
  <c r="AA7" i="17"/>
  <c r="AB6" i="14"/>
  <c r="AA9" i="22"/>
  <c r="AG7" i="12"/>
  <c r="V8" i="16"/>
  <c r="AA4" i="19"/>
  <c r="AG4" i="20"/>
  <c r="AG6" i="19"/>
  <c r="C6" i="20"/>
  <c r="I5" i="17"/>
  <c r="C11" i="10"/>
  <c r="C7" i="19"/>
  <c r="I7" i="22"/>
  <c r="I7" i="18"/>
  <c r="C10" i="15"/>
  <c r="C11" i="9"/>
  <c r="E10" i="11"/>
  <c r="I6" i="8"/>
  <c r="I6" i="7"/>
  <c r="D9" i="16"/>
  <c r="D9" i="14"/>
  <c r="E9" i="13"/>
  <c r="I5" i="12"/>
  <c r="J2" i="3"/>
  <c r="D6" i="6"/>
  <c r="D6" i="2"/>
  <c r="D6" i="1"/>
  <c r="C6" i="5"/>
  <c r="K7" i="11"/>
  <c r="I8" i="8"/>
  <c r="I8" i="7"/>
  <c r="J6" i="16"/>
  <c r="J6" i="14"/>
  <c r="K6" i="13"/>
  <c r="I7" i="12"/>
  <c r="I3" i="20"/>
  <c r="I7" i="17"/>
  <c r="I8" i="10"/>
  <c r="I4" i="19"/>
  <c r="I9" i="22"/>
  <c r="I9" i="18"/>
  <c r="I7" i="15"/>
  <c r="I8" i="9"/>
  <c r="U3" i="2"/>
  <c r="D8" i="1"/>
  <c r="O3" i="5"/>
  <c r="J4" i="3"/>
  <c r="P3" i="6"/>
  <c r="AB5" i="16"/>
  <c r="AB7" i="14"/>
  <c r="W9" i="13"/>
  <c r="AG8" i="12"/>
  <c r="AA8" i="17"/>
  <c r="AA3" i="20"/>
  <c r="AA5" i="19"/>
  <c r="AA10" i="22"/>
  <c r="AA10" i="18"/>
  <c r="AA7" i="15"/>
  <c r="Q39" i="18"/>
  <c r="B7" i="21" l="1"/>
  <c r="I17" i="23"/>
  <c r="I18" i="23" s="1"/>
  <c r="I19" i="23" s="1"/>
  <c r="I20" i="23" s="1"/>
  <c r="I21" i="23" s="1"/>
  <c r="I22" i="23" s="1"/>
  <c r="I23" i="23" s="1"/>
  <c r="I24" i="23" s="1"/>
  <c r="I25" i="23" s="1"/>
  <c r="I26" i="23" s="1"/>
  <c r="I27" i="23" s="1"/>
  <c r="I28" i="23" s="1"/>
  <c r="I29" i="23" s="1"/>
  <c r="I30" i="23" s="1"/>
  <c r="I31" i="23" s="1"/>
  <c r="I32" i="23" s="1"/>
  <c r="I33" i="23" s="1"/>
  <c r="I34" i="23" s="1"/>
  <c r="I35" i="23" s="1"/>
  <c r="I36" i="23" s="1"/>
  <c r="I37" i="23" s="1"/>
  <c r="I38" i="23" s="1"/>
  <c r="I39" i="23" s="1"/>
  <c r="I40" i="23" s="1"/>
  <c r="I41" i="23" s="1"/>
  <c r="I42" i="23" s="1"/>
  <c r="I43" i="23" s="1"/>
  <c r="I44" i="23" s="1"/>
  <c r="I45" i="23" s="1"/>
  <c r="I46" i="23" s="1"/>
  <c r="I47" i="23" s="1"/>
  <c r="I48" i="23" s="1"/>
  <c r="I49" i="23" s="1"/>
  <c r="I50" i="23" s="1"/>
  <c r="I51" i="23" s="1"/>
  <c r="I52" i="23" s="1"/>
  <c r="I53" i="23" s="1"/>
  <c r="I54" i="23" s="1"/>
  <c r="I55" i="23" s="1"/>
  <c r="I56" i="23" s="1"/>
  <c r="I57" i="23" s="1"/>
  <c r="I58" i="23" s="1"/>
  <c r="I59" i="23" s="1"/>
  <c r="I60" i="23" s="1"/>
  <c r="I61" i="23" s="1"/>
  <c r="I62" i="23" s="1"/>
  <c r="I63" i="23" s="1"/>
  <c r="I64" i="23" s="1"/>
  <c r="I65" i="23" s="1"/>
  <c r="I66" i="23" s="1"/>
  <c r="I67" i="23" s="1"/>
  <c r="I68" i="23" s="1"/>
  <c r="I69" i="23" s="1"/>
  <c r="I70" i="23" s="1"/>
  <c r="I71" i="23" s="1"/>
  <c r="I72" i="23" s="1"/>
  <c r="I73" i="23" s="1"/>
  <c r="I74" i="23" s="1"/>
  <c r="I75" i="23" s="1"/>
  <c r="I76" i="23" s="1"/>
  <c r="G17" i="23"/>
  <c r="G18" i="23" s="1"/>
  <c r="G19" i="23" s="1"/>
  <c r="G20" i="23" s="1"/>
  <c r="G21" i="23" s="1"/>
  <c r="G22" i="23" s="1"/>
  <c r="G23" i="23" s="1"/>
  <c r="G24" i="23" s="1"/>
  <c r="G25" i="23" s="1"/>
  <c r="G26" i="23" s="1"/>
  <c r="G27" i="23" s="1"/>
  <c r="G28" i="23" s="1"/>
  <c r="G29" i="23" s="1"/>
  <c r="G30" i="23" s="1"/>
  <c r="G31" i="23" s="1"/>
  <c r="G32" i="23" s="1"/>
  <c r="G33" i="23" s="1"/>
  <c r="G34" i="23" s="1"/>
  <c r="G35" i="23" s="1"/>
  <c r="G36" i="23" s="1"/>
  <c r="G37" i="23" s="1"/>
  <c r="G38" i="23" s="1"/>
  <c r="G39" i="23" s="1"/>
  <c r="G40" i="23" s="1"/>
  <c r="G41" i="23" s="1"/>
  <c r="G42" i="23" s="1"/>
  <c r="G43" i="23" s="1"/>
  <c r="G44" i="23" s="1"/>
  <c r="G45" i="23" s="1"/>
  <c r="G46" i="23" s="1"/>
  <c r="G47" i="23" s="1"/>
  <c r="G48" i="23" s="1"/>
  <c r="G49" i="23" s="1"/>
  <c r="G50" i="23" s="1"/>
  <c r="G51" i="23" s="1"/>
  <c r="G52" i="23" s="1"/>
  <c r="G53" i="23" s="1"/>
  <c r="G54" i="23" s="1"/>
  <c r="G55" i="23" s="1"/>
  <c r="G56" i="23" s="1"/>
  <c r="G57" i="23" s="1"/>
  <c r="G58" i="23" s="1"/>
  <c r="G59" i="23" s="1"/>
  <c r="G60" i="23" s="1"/>
  <c r="G61" i="23" s="1"/>
  <c r="G62" i="23" s="1"/>
  <c r="G63" i="23" s="1"/>
  <c r="G64" i="23" s="1"/>
  <c r="G65" i="23" s="1"/>
  <c r="G66" i="23" s="1"/>
  <c r="G67" i="23" s="1"/>
  <c r="G68" i="23" s="1"/>
  <c r="G69" i="23" s="1"/>
  <c r="G70" i="23" s="1"/>
  <c r="G71" i="23" s="1"/>
  <c r="G72" i="23" s="1"/>
  <c r="G73" i="23" s="1"/>
  <c r="G74" i="23" s="1"/>
  <c r="G75" i="23" s="1"/>
  <c r="G76" i="23" s="1"/>
  <c r="G77" i="23" s="1"/>
  <c r="G78" i="23" s="1"/>
  <c r="G79" i="23" s="1"/>
  <c r="G80" i="23" s="1"/>
  <c r="G81" i="23" s="1"/>
  <c r="G82" i="23" s="1"/>
  <c r="G83" i="23" s="1"/>
  <c r="G84" i="23" s="1"/>
  <c r="G85" i="23" s="1"/>
  <c r="G86" i="23" s="1"/>
  <c r="G87" i="23" s="1"/>
  <c r="G88" i="23" s="1"/>
  <c r="G89" i="23" s="1"/>
  <c r="G90" i="23" s="1"/>
  <c r="G91" i="23" s="1"/>
  <c r="G92" i="23" s="1"/>
  <c r="G93" i="23" s="1"/>
  <c r="G94" i="23" s="1"/>
  <c r="G95" i="23" s="1"/>
  <c r="G96" i="23" s="1"/>
  <c r="G97" i="23" s="1"/>
  <c r="G98" i="23" s="1"/>
  <c r="G99" i="23" s="1"/>
  <c r="G100" i="23" s="1"/>
  <c r="G101" i="23" s="1"/>
  <c r="G102" i="23" s="1"/>
  <c r="G103" i="23" s="1"/>
  <c r="G104" i="23" s="1"/>
  <c r="G105" i="23" s="1"/>
  <c r="G106" i="23" s="1"/>
  <c r="G107" i="23" s="1"/>
  <c r="G108" i="23" s="1"/>
  <c r="G109" i="23" s="1"/>
  <c r="G110" i="23" s="1"/>
  <c r="G111" i="23" s="1"/>
  <c r="G112" i="23" s="1"/>
  <c r="G113" i="23" s="1"/>
  <c r="G114" i="23" s="1"/>
  <c r="G115" i="23" s="1"/>
  <c r="G116" i="23" s="1"/>
  <c r="G117" i="23" s="1"/>
  <c r="G118" i="23" s="1"/>
  <c r="G119" i="23" s="1"/>
  <c r="G120" i="23" s="1"/>
  <c r="G121" i="23" s="1"/>
  <c r="G122" i="23" s="1"/>
  <c r="G123" i="23" s="1"/>
  <c r="G124" i="23" s="1"/>
  <c r="G125" i="23" s="1"/>
  <c r="G126" i="23" s="1"/>
  <c r="G127" i="23" s="1"/>
  <c r="G128" i="23" s="1"/>
  <c r="G129" i="23" s="1"/>
  <c r="G130" i="23" s="1"/>
  <c r="G131" i="23" s="1"/>
  <c r="G132" i="23" s="1"/>
  <c r="G133" i="23" s="1"/>
  <c r="G134" i="23" s="1"/>
  <c r="G135" i="23" s="1"/>
  <c r="G136" i="23" s="1"/>
  <c r="G137" i="23" s="1"/>
  <c r="G138" i="23" s="1"/>
  <c r="G139" i="23" s="1"/>
  <c r="G140" i="23" s="1"/>
  <c r="G141" i="23" s="1"/>
  <c r="G142" i="23" s="1"/>
  <c r="G143" i="23" s="1"/>
  <c r="G144" i="23" s="1"/>
  <c r="G145" i="23" s="1"/>
  <c r="G146" i="23" s="1"/>
  <c r="G147" i="23" s="1"/>
  <c r="G148" i="23" s="1"/>
  <c r="G149" i="23" s="1"/>
  <c r="G150" i="23" s="1"/>
  <c r="G151" i="23" s="1"/>
  <c r="G152" i="23" s="1"/>
  <c r="G153" i="23" s="1"/>
  <c r="G154" i="23" s="1"/>
  <c r="G155" i="23" s="1"/>
  <c r="G156" i="23" s="1"/>
  <c r="G157" i="23" s="1"/>
  <c r="G158" i="23" s="1"/>
  <c r="G159" i="23" s="1"/>
  <c r="G160" i="23" s="1"/>
  <c r="G161" i="23" s="1"/>
  <c r="G162" i="23" s="1"/>
  <c r="G163" i="23" s="1"/>
  <c r="G164" i="23" s="1"/>
  <c r="G165" i="23" s="1"/>
  <c r="G166" i="23" s="1"/>
  <c r="G167" i="23" s="1"/>
  <c r="G168" i="23" s="1"/>
  <c r="G169" i="23" s="1"/>
  <c r="G170" i="23" s="1"/>
  <c r="G171" i="23" s="1"/>
  <c r="G172" i="23" s="1"/>
  <c r="G173" i="23" s="1"/>
  <c r="G174" i="23" s="1"/>
  <c r="G175" i="23" s="1"/>
  <c r="G176" i="23" s="1"/>
  <c r="G177" i="23" s="1"/>
  <c r="G178" i="23" s="1"/>
  <c r="G179" i="23" s="1"/>
  <c r="G180" i="23" s="1"/>
  <c r="G181" i="23" s="1"/>
  <c r="G182" i="23" s="1"/>
  <c r="G183" i="23" s="1"/>
  <c r="G184" i="23" s="1"/>
  <c r="G185" i="23" s="1"/>
  <c r="G186" i="23" s="1"/>
  <c r="G187" i="23" s="1"/>
  <c r="G188" i="23" s="1"/>
  <c r="G189" i="23" s="1"/>
  <c r="G190" i="23" s="1"/>
  <c r="G191" i="23" s="1"/>
  <c r="G192" i="23" s="1"/>
  <c r="G193" i="23" s="1"/>
  <c r="G194" i="23" s="1"/>
  <c r="G195" i="23" s="1"/>
  <c r="G196" i="23" s="1"/>
  <c r="G197" i="23" s="1"/>
  <c r="G198" i="23" s="1"/>
  <c r="G199" i="23" s="1"/>
  <c r="G200" i="23" s="1"/>
  <c r="G201" i="23" s="1"/>
  <c r="G202" i="23" s="1"/>
  <c r="G203" i="23" s="1"/>
  <c r="G204" i="23" s="1"/>
  <c r="G205" i="23" s="1"/>
  <c r="G206" i="23" s="1"/>
  <c r="G207" i="23" s="1"/>
  <c r="G208" i="23" s="1"/>
  <c r="G209" i="23" s="1"/>
  <c r="G210" i="23" s="1"/>
  <c r="G211" i="23" s="1"/>
  <c r="G212" i="23" s="1"/>
  <c r="G213" i="23" s="1"/>
  <c r="G214" i="23" s="1"/>
  <c r="G215" i="23" s="1"/>
  <c r="G216" i="23" s="1"/>
  <c r="G217" i="23" s="1"/>
  <c r="G218" i="23" s="1"/>
  <c r="G219" i="23" s="1"/>
  <c r="G220" i="23" s="1"/>
  <c r="G221" i="23" s="1"/>
  <c r="G222" i="23" s="1"/>
  <c r="G223" i="23" s="1"/>
  <c r="G224" i="23" s="1"/>
  <c r="G225" i="23" s="1"/>
  <c r="G226" i="23" s="1"/>
  <c r="G227" i="23" s="1"/>
  <c r="G228" i="23" s="1"/>
  <c r="G229" i="23" s="1"/>
  <c r="G230" i="23" s="1"/>
  <c r="G231" i="23" s="1"/>
  <c r="G232" i="23" s="1"/>
  <c r="G233" i="23" s="1"/>
  <c r="G234" i="23" s="1"/>
  <c r="G235" i="23" s="1"/>
  <c r="G236" i="23" s="1"/>
  <c r="G237" i="23" s="1"/>
  <c r="G238" i="23" s="1"/>
  <c r="G239" i="23" s="1"/>
  <c r="G240" i="23" s="1"/>
  <c r="G241" i="23" s="1"/>
  <c r="G242" i="23" s="1"/>
  <c r="G243" i="23" s="1"/>
  <c r="G244" i="23" s="1"/>
  <c r="G245" i="23" s="1"/>
  <c r="G246" i="23" s="1"/>
  <c r="G247" i="23" s="1"/>
  <c r="G248" i="23" s="1"/>
  <c r="G249" i="23" s="1"/>
  <c r="G250" i="23" s="1"/>
  <c r="G251" i="23" s="1"/>
  <c r="G252" i="23" s="1"/>
  <c r="G253" i="23" s="1"/>
  <c r="G254" i="23" s="1"/>
  <c r="G255" i="23" s="1"/>
  <c r="G256" i="23" s="1"/>
  <c r="G257" i="23" s="1"/>
  <c r="G258" i="23" s="1"/>
  <c r="G259" i="23" s="1"/>
  <c r="G260" i="23" s="1"/>
  <c r="G261" i="23" s="1"/>
  <c r="G262" i="23" s="1"/>
  <c r="G263" i="23" s="1"/>
  <c r="G264" i="23" s="1"/>
  <c r="G265" i="23" s="1"/>
  <c r="G266" i="23" s="1"/>
  <c r="G267" i="23" s="1"/>
  <c r="G268" i="23" s="1"/>
  <c r="G269" i="23" s="1"/>
  <c r="G270" i="23" s="1"/>
  <c r="G271" i="23" s="1"/>
  <c r="G272" i="23" s="1"/>
  <c r="G273" i="23" s="1"/>
  <c r="G274" i="23" s="1"/>
  <c r="G275" i="23" s="1"/>
  <c r="G276" i="23" s="1"/>
  <c r="G277" i="23" s="1"/>
  <c r="G278" i="23" s="1"/>
  <c r="G279" i="23" s="1"/>
  <c r="G280" i="23" s="1"/>
  <c r="G281" i="23" s="1"/>
  <c r="G282" i="23" s="1"/>
  <c r="G283" i="23" s="1"/>
  <c r="G284" i="23" s="1"/>
  <c r="G285" i="23" s="1"/>
  <c r="G286" i="23" s="1"/>
  <c r="G287" i="23" s="1"/>
  <c r="G288" i="23" s="1"/>
  <c r="G289" i="23" s="1"/>
  <c r="G290" i="23" s="1"/>
  <c r="G291" i="23" s="1"/>
  <c r="G292" i="23" s="1"/>
  <c r="G293" i="23" s="1"/>
  <c r="G294" i="23" s="1"/>
  <c r="G295" i="23" s="1"/>
  <c r="G296" i="23" s="1"/>
  <c r="G297" i="23" s="1"/>
  <c r="G298" i="23" s="1"/>
  <c r="G299" i="23" s="1"/>
  <c r="G300" i="23" s="1"/>
  <c r="G301" i="23" s="1"/>
  <c r="G302" i="23" s="1"/>
  <c r="G303" i="23" s="1"/>
  <c r="G304" i="23" s="1"/>
  <c r="G305" i="23" s="1"/>
  <c r="G306" i="23" s="1"/>
  <c r="G307" i="23" s="1"/>
  <c r="G308" i="23" s="1"/>
  <c r="G309" i="23" s="1"/>
  <c r="G310" i="23" s="1"/>
  <c r="G311" i="23" s="1"/>
  <c r="G312" i="23" s="1"/>
  <c r="G313" i="23" s="1"/>
  <c r="G314" i="23" s="1"/>
  <c r="G315" i="23" s="1"/>
  <c r="G316" i="23" s="1"/>
  <c r="G317" i="23" s="1"/>
  <c r="G318" i="23" s="1"/>
  <c r="G319" i="23" s="1"/>
  <c r="G320" i="23" s="1"/>
  <c r="G321" i="23" s="1"/>
  <c r="G322" i="23" s="1"/>
  <c r="G323" i="23" s="1"/>
  <c r="G324" i="23" s="1"/>
  <c r="G325" i="23" s="1"/>
  <c r="G326" i="23" s="1"/>
  <c r="G327" i="23" s="1"/>
  <c r="G328" i="23" s="1"/>
  <c r="G329" i="23" s="1"/>
  <c r="G330" i="23" s="1"/>
  <c r="G331" i="23" s="1"/>
  <c r="G332" i="23" s="1"/>
  <c r="G333" i="23" s="1"/>
  <c r="G334" i="23" s="1"/>
  <c r="G335" i="23" s="1"/>
  <c r="G336" i="23" s="1"/>
  <c r="G337" i="23" s="1"/>
  <c r="G338" i="23" s="1"/>
  <c r="G339" i="23" s="1"/>
  <c r="G340" i="23" s="1"/>
  <c r="G341" i="23" s="1"/>
  <c r="G342" i="23" s="1"/>
  <c r="G343" i="23" s="1"/>
  <c r="G344" i="23" s="1"/>
  <c r="G345" i="23" s="1"/>
  <c r="G346" i="23" s="1"/>
  <c r="G347" i="23" s="1"/>
  <c r="G348" i="23" s="1"/>
  <c r="G349" i="23" s="1"/>
  <c r="G350" i="23" s="1"/>
  <c r="G351" i="23" s="1"/>
  <c r="G352" i="23" s="1"/>
  <c r="G353" i="23" s="1"/>
  <c r="G354" i="23" s="1"/>
  <c r="G355" i="23" s="1"/>
  <c r="G356" i="23" s="1"/>
  <c r="G357" i="23" s="1"/>
  <c r="G358" i="23" s="1"/>
  <c r="G359" i="23" s="1"/>
  <c r="G360" i="23" s="1"/>
  <c r="G361" i="23" s="1"/>
  <c r="G362" i="23" s="1"/>
  <c r="G363" i="23" s="1"/>
  <c r="G364" i="23" s="1"/>
  <c r="G365" i="23" s="1"/>
  <c r="G366" i="23" s="1"/>
  <c r="G367" i="23" s="1"/>
  <c r="G368" i="23" s="1"/>
  <c r="G369" i="23" s="1"/>
  <c r="G370" i="23" s="1"/>
  <c r="G371" i="23" s="1"/>
  <c r="G372" i="23" s="1"/>
  <c r="G373" i="23" s="1"/>
  <c r="G374" i="23" s="1"/>
  <c r="G375" i="23" s="1"/>
  <c r="G376" i="23" s="1"/>
  <c r="G377" i="23" s="1"/>
  <c r="G378" i="23" s="1"/>
  <c r="G379" i="23" s="1"/>
  <c r="G380" i="23" s="1"/>
  <c r="G381" i="23" s="1"/>
  <c r="G382" i="23" s="1"/>
  <c r="G383" i="23" s="1"/>
  <c r="G384" i="23" s="1"/>
  <c r="G385" i="23" s="1"/>
  <c r="G386" i="23" s="1"/>
  <c r="G387" i="23" s="1"/>
  <c r="G388" i="23" s="1"/>
  <c r="G389" i="23" s="1"/>
  <c r="G390" i="23" s="1"/>
  <c r="G391" i="23" s="1"/>
  <c r="G392" i="23" s="1"/>
  <c r="G393" i="23" s="1"/>
  <c r="G394" i="23" s="1"/>
  <c r="G395" i="23" s="1"/>
  <c r="G396" i="23" s="1"/>
  <c r="G397" i="23" s="1"/>
  <c r="G398" i="23" s="1"/>
  <c r="G399" i="23" s="1"/>
  <c r="G400" i="23" s="1"/>
  <c r="G401" i="23" s="1"/>
  <c r="G402" i="23" s="1"/>
  <c r="G403" i="23" s="1"/>
  <c r="G404" i="23" s="1"/>
  <c r="G405" i="23" s="1"/>
  <c r="G406" i="23" s="1"/>
  <c r="G407" i="23" s="1"/>
  <c r="G408" i="23" s="1"/>
  <c r="G409" i="23" s="1"/>
  <c r="G410" i="23" s="1"/>
  <c r="G411" i="23" s="1"/>
  <c r="G412" i="23" s="1"/>
  <c r="G413" i="23" s="1"/>
  <c r="G414" i="23" s="1"/>
  <c r="G415" i="23" s="1"/>
  <c r="G416" i="23" s="1"/>
  <c r="G417" i="23" s="1"/>
  <c r="G418" i="23" s="1"/>
  <c r="G419" i="23" s="1"/>
  <c r="G420" i="23" s="1"/>
  <c r="G421" i="23" s="1"/>
  <c r="G422" i="23" s="1"/>
  <c r="G423" i="23" s="1"/>
  <c r="G424" i="23" s="1"/>
  <c r="G425" i="23" s="1"/>
  <c r="G426" i="23" s="1"/>
  <c r="G427" i="23" s="1"/>
  <c r="G428" i="23" s="1"/>
  <c r="G429" i="23" s="1"/>
  <c r="G430" i="23" s="1"/>
  <c r="G431" i="23" s="1"/>
  <c r="G432" i="23" s="1"/>
  <c r="G433" i="23" s="1"/>
  <c r="G434" i="23" s="1"/>
  <c r="G435" i="23" s="1"/>
  <c r="G436" i="23" s="1"/>
  <c r="G437" i="23" s="1"/>
  <c r="G438" i="23" s="1"/>
  <c r="G439" i="23" s="1"/>
  <c r="G440" i="23" s="1"/>
  <c r="G441" i="23" s="1"/>
  <c r="G442" i="23" s="1"/>
  <c r="G443" i="23" s="1"/>
  <c r="G444" i="23" s="1"/>
  <c r="G445" i="23" s="1"/>
  <c r="G446" i="23" s="1"/>
  <c r="G447" i="23" s="1"/>
  <c r="G448" i="23" s="1"/>
  <c r="G449" i="23" s="1"/>
  <c r="G450" i="23" s="1"/>
  <c r="G451" i="23" s="1"/>
  <c r="G452" i="23" s="1"/>
  <c r="G453" i="23" s="1"/>
  <c r="G454" i="23" s="1"/>
  <c r="G455" i="23" s="1"/>
  <c r="G456" i="23" s="1"/>
  <c r="G457" i="23" s="1"/>
  <c r="G458" i="23" s="1"/>
  <c r="G459" i="23" s="1"/>
  <c r="G460" i="23" s="1"/>
  <c r="G461" i="23" s="1"/>
  <c r="G462" i="23" s="1"/>
  <c r="G463" i="23" s="1"/>
  <c r="G464" i="23" s="1"/>
  <c r="G465" i="23" s="1"/>
  <c r="G466" i="23" s="1"/>
  <c r="G467" i="23" s="1"/>
  <c r="G468" i="23" s="1"/>
  <c r="G469" i="23" s="1"/>
  <c r="G470" i="23" s="1"/>
  <c r="G471" i="23" s="1"/>
  <c r="G472" i="23" s="1"/>
  <c r="G473" i="23" s="1"/>
  <c r="G474" i="23" s="1"/>
  <c r="G475" i="23" s="1"/>
  <c r="G476" i="23" s="1"/>
  <c r="G477" i="23" s="1"/>
  <c r="G478" i="23" s="1"/>
  <c r="G479" i="23" s="1"/>
  <c r="G480" i="23" s="1"/>
  <c r="G481" i="23" s="1"/>
  <c r="G482" i="23" s="1"/>
  <c r="G483" i="23" s="1"/>
  <c r="G484" i="23" s="1"/>
  <c r="G485" i="23" s="1"/>
  <c r="G486" i="23" s="1"/>
  <c r="G487" i="23" s="1"/>
  <c r="G488" i="23" s="1"/>
  <c r="G489" i="23" s="1"/>
  <c r="G490" i="23" s="1"/>
  <c r="G491" i="23" s="1"/>
  <c r="G492" i="23" s="1"/>
  <c r="G493" i="23" s="1"/>
  <c r="G494" i="23" s="1"/>
  <c r="G495" i="23" s="1"/>
  <c r="G496" i="23" s="1"/>
  <c r="G497" i="23" s="1"/>
  <c r="G498" i="23" s="1"/>
  <c r="G499" i="23" s="1"/>
  <c r="G500" i="23" s="1"/>
  <c r="G501" i="23" s="1"/>
  <c r="G502" i="23" s="1"/>
  <c r="G503" i="23" s="1"/>
  <c r="G504" i="23" s="1"/>
  <c r="G505" i="23" s="1"/>
  <c r="G506" i="23" s="1"/>
  <c r="G507" i="23" s="1"/>
  <c r="G508" i="23" s="1"/>
  <c r="G509" i="23" s="1"/>
  <c r="G510" i="23" s="1"/>
  <c r="G511" i="23" s="1"/>
  <c r="G512" i="23" s="1"/>
  <c r="G513" i="23" s="1"/>
  <c r="G514" i="23" s="1"/>
  <c r="G515" i="23" s="1"/>
  <c r="G516" i="23" s="1"/>
  <c r="G517" i="23" s="1"/>
  <c r="G518" i="23" s="1"/>
  <c r="G519" i="23" s="1"/>
  <c r="G520" i="23" s="1"/>
  <c r="G521" i="23" s="1"/>
  <c r="G522" i="23" s="1"/>
  <c r="G523" i="23" s="1"/>
  <c r="G524" i="23" s="1"/>
  <c r="G525" i="23" s="1"/>
  <c r="G526" i="23" s="1"/>
  <c r="G527" i="23" s="1"/>
  <c r="G528" i="23" s="1"/>
  <c r="G529" i="23" s="1"/>
  <c r="G530" i="23" s="1"/>
  <c r="G531" i="23" s="1"/>
  <c r="G532" i="23" s="1"/>
  <c r="G533" i="23" s="1"/>
  <c r="G534" i="23" s="1"/>
  <c r="G535" i="23" s="1"/>
  <c r="G536" i="23" s="1"/>
  <c r="G537" i="23" s="1"/>
  <c r="G538" i="23" s="1"/>
  <c r="G539" i="23" s="1"/>
  <c r="G540" i="23" s="1"/>
  <c r="G541" i="23" s="1"/>
  <c r="G542" i="23" s="1"/>
  <c r="G543" i="23" s="1"/>
  <c r="G544" i="23" s="1"/>
  <c r="G545" i="23" s="1"/>
  <c r="G546" i="23" s="1"/>
  <c r="G547" i="23" s="1"/>
  <c r="G548" i="23" s="1"/>
  <c r="G549" i="23" s="1"/>
  <c r="G550" i="23" s="1"/>
  <c r="G551" i="23" s="1"/>
  <c r="G552" i="23" s="1"/>
  <c r="G553" i="23" s="1"/>
  <c r="G554" i="23" s="1"/>
  <c r="G555" i="23" s="1"/>
  <c r="G556" i="23" s="1"/>
  <c r="G557" i="23" s="1"/>
  <c r="G558" i="23" s="1"/>
  <c r="G559" i="23" s="1"/>
  <c r="G560" i="23" s="1"/>
  <c r="G561" i="23" s="1"/>
  <c r="G562" i="23" s="1"/>
  <c r="G563" i="23" s="1"/>
  <c r="G564" i="23" s="1"/>
  <c r="G565" i="23" s="1"/>
  <c r="G566" i="23" s="1"/>
  <c r="G567" i="23" s="1"/>
  <c r="G568" i="23" s="1"/>
  <c r="G569" i="23" s="1"/>
  <c r="G570" i="23" s="1"/>
  <c r="G571" i="23" s="1"/>
  <c r="G572" i="23" s="1"/>
  <c r="G573" i="23" s="1"/>
  <c r="G574" i="23" s="1"/>
  <c r="G575" i="23" s="1"/>
  <c r="G576" i="23" s="1"/>
  <c r="G577" i="23" s="1"/>
  <c r="G578" i="23" s="1"/>
  <c r="G579" i="23" s="1"/>
  <c r="G580" i="23" s="1"/>
  <c r="G581" i="23" s="1"/>
  <c r="G582" i="23" s="1"/>
  <c r="G583" i="23" s="1"/>
  <c r="G584" i="23" s="1"/>
  <c r="G585" i="23" s="1"/>
  <c r="G586" i="23" s="1"/>
  <c r="G587" i="23" s="1"/>
  <c r="G588" i="23" s="1"/>
  <c r="G589" i="23" s="1"/>
  <c r="G590" i="23" s="1"/>
  <c r="G591" i="23" s="1"/>
  <c r="G592" i="23" s="1"/>
  <c r="G593" i="23" s="1"/>
  <c r="G594" i="23" s="1"/>
  <c r="G595" i="23" s="1"/>
  <c r="G596" i="23" s="1"/>
  <c r="G597" i="23" s="1"/>
  <c r="G598" i="23" s="1"/>
  <c r="G599" i="23" s="1"/>
  <c r="G600" i="23" s="1"/>
  <c r="G601" i="23" s="1"/>
  <c r="G602" i="23" s="1"/>
  <c r="G603" i="23" s="1"/>
  <c r="G604" i="23" s="1"/>
  <c r="G605" i="23" s="1"/>
  <c r="G606" i="23" s="1"/>
  <c r="G607" i="23" s="1"/>
  <c r="G608" i="23" s="1"/>
  <c r="G609" i="23" s="1"/>
  <c r="G610" i="23" s="1"/>
  <c r="G611" i="23" s="1"/>
  <c r="G612" i="23" s="1"/>
  <c r="G613" i="23" s="1"/>
  <c r="G614" i="23" s="1"/>
  <c r="G615" i="23" s="1"/>
  <c r="G616" i="23" s="1"/>
  <c r="G617" i="23" s="1"/>
  <c r="G618" i="23" s="1"/>
  <c r="G619" i="23" s="1"/>
  <c r="G620" i="23" s="1"/>
  <c r="G621" i="23" s="1"/>
  <c r="G622" i="23" s="1"/>
  <c r="G623" i="23" s="1"/>
  <c r="G624" i="23" s="1"/>
  <c r="G625" i="23" s="1"/>
  <c r="G626" i="23" s="1"/>
  <c r="G627" i="23" s="1"/>
  <c r="G628" i="23" s="1"/>
  <c r="G629" i="23" s="1"/>
  <c r="G630" i="23" s="1"/>
  <c r="G631" i="23" s="1"/>
  <c r="G632" i="23" s="1"/>
  <c r="G633" i="23" s="1"/>
  <c r="G634" i="23" s="1"/>
  <c r="G635" i="23" s="1"/>
  <c r="G636" i="23" s="1"/>
  <c r="G637" i="23" s="1"/>
  <c r="G638" i="23" s="1"/>
  <c r="G639" i="23" s="1"/>
  <c r="G640" i="23" s="1"/>
  <c r="G641" i="23" s="1"/>
  <c r="G642" i="23" s="1"/>
  <c r="G643" i="23" s="1"/>
  <c r="G644" i="23" s="1"/>
  <c r="G645" i="23" s="1"/>
  <c r="G646" i="23" s="1"/>
  <c r="G647" i="23" s="1"/>
  <c r="G648" i="23" s="1"/>
  <c r="G649" i="23" s="1"/>
  <c r="G650" i="23" s="1"/>
  <c r="G651" i="23" s="1"/>
  <c r="G652" i="23" s="1"/>
  <c r="G653" i="23" s="1"/>
  <c r="G654" i="23" s="1"/>
  <c r="G655" i="23" s="1"/>
  <c r="G656" i="23" s="1"/>
  <c r="G657" i="23" s="1"/>
  <c r="G658" i="23" s="1"/>
  <c r="G659" i="23" s="1"/>
  <c r="G660" i="23" s="1"/>
  <c r="G661" i="23" s="1"/>
  <c r="G662" i="23" s="1"/>
  <c r="G663" i="23" s="1"/>
  <c r="G664" i="23" s="1"/>
  <c r="G665" i="23" s="1"/>
  <c r="G666" i="23" s="1"/>
  <c r="G667" i="23" s="1"/>
  <c r="G668" i="23" s="1"/>
  <c r="G669" i="23" s="1"/>
  <c r="G670" i="23" s="1"/>
  <c r="G671" i="23" s="1"/>
  <c r="G672" i="23" s="1"/>
  <c r="G673" i="23" s="1"/>
  <c r="G674" i="23" s="1"/>
  <c r="G675" i="23" s="1"/>
  <c r="G676" i="23" s="1"/>
  <c r="G677" i="23" s="1"/>
  <c r="G678" i="23" s="1"/>
  <c r="G679" i="23" s="1"/>
  <c r="G680" i="23" s="1"/>
  <c r="G681" i="23" s="1"/>
  <c r="G682" i="23" s="1"/>
  <c r="G683" i="23" s="1"/>
  <c r="G684" i="23" s="1"/>
  <c r="G685" i="23" s="1"/>
  <c r="G686" i="23" s="1"/>
  <c r="G687" i="23" s="1"/>
  <c r="G688" i="23" s="1"/>
  <c r="G689" i="23" s="1"/>
  <c r="G690" i="23" s="1"/>
  <c r="G691" i="23" s="1"/>
  <c r="G692" i="23" s="1"/>
  <c r="G693" i="23" s="1"/>
  <c r="G694" i="23" s="1"/>
  <c r="G695" i="23" s="1"/>
  <c r="G696" i="23" s="1"/>
  <c r="G697" i="23" s="1"/>
  <c r="G698" i="23" s="1"/>
  <c r="G699" i="23" s="1"/>
  <c r="G700" i="23" s="1"/>
  <c r="G701" i="23" s="1"/>
  <c r="G702" i="23" s="1"/>
  <c r="G703" i="23" s="1"/>
  <c r="G704" i="23" s="1"/>
  <c r="G705" i="23" s="1"/>
  <c r="G706" i="23" s="1"/>
  <c r="G707" i="23" s="1"/>
  <c r="G708" i="23" s="1"/>
  <c r="G709" i="23" s="1"/>
  <c r="G710" i="23" s="1"/>
  <c r="G711" i="23" s="1"/>
  <c r="G712" i="23" s="1"/>
  <c r="G713" i="23" s="1"/>
  <c r="G714" i="23" s="1"/>
  <c r="G715" i="23" s="1"/>
  <c r="G716" i="23" s="1"/>
  <c r="G717" i="23" s="1"/>
  <c r="G718" i="23" s="1"/>
  <c r="G719" i="23" s="1"/>
  <c r="G720" i="23" s="1"/>
  <c r="G721" i="23" s="1"/>
  <c r="G722" i="23" s="1"/>
  <c r="G723" i="23" s="1"/>
  <c r="G724" i="23" s="1"/>
  <c r="G725" i="23" s="1"/>
  <c r="G726" i="23" s="1"/>
  <c r="G727" i="23" s="1"/>
  <c r="G728" i="23" s="1"/>
  <c r="G729" i="23" s="1"/>
  <c r="G730" i="23" s="1"/>
  <c r="G731" i="23" s="1"/>
  <c r="G732" i="23" s="1"/>
  <c r="G733" i="23" s="1"/>
  <c r="G734" i="23" s="1"/>
  <c r="G735" i="23" s="1"/>
  <c r="D17" i="23"/>
  <c r="D18" i="23" s="1"/>
  <c r="D19" i="23" s="1"/>
  <c r="D20" i="23" s="1"/>
  <c r="D21" i="23" s="1"/>
  <c r="D22" i="23" s="1"/>
  <c r="D23" i="23" s="1"/>
  <c r="D24" i="23" s="1"/>
  <c r="D25" i="23" s="1"/>
  <c r="D26" i="23" s="1"/>
  <c r="D27" i="23" s="1"/>
  <c r="D28" i="23" s="1"/>
  <c r="D29" i="23" s="1"/>
  <c r="D30" i="23" s="1"/>
  <c r="D31" i="23" s="1"/>
  <c r="D32" i="23" s="1"/>
  <c r="D33" i="23" s="1"/>
  <c r="D34" i="23" s="1"/>
  <c r="D35" i="23" s="1"/>
  <c r="D36" i="23" s="1"/>
  <c r="D37" i="23" s="1"/>
  <c r="D38" i="23" s="1"/>
  <c r="D39" i="23" s="1"/>
  <c r="D40" i="23" s="1"/>
  <c r="D41" i="23" s="1"/>
  <c r="D42" i="23" s="1"/>
  <c r="D43" i="23" s="1"/>
  <c r="D44" i="23" s="1"/>
  <c r="D45" i="23" s="1"/>
  <c r="D46" i="23" s="1"/>
  <c r="D47" i="23" s="1"/>
  <c r="D48" i="23" s="1"/>
  <c r="D49" i="23" s="1"/>
  <c r="D50" i="23" s="1"/>
  <c r="D51" i="23" s="1"/>
  <c r="D52" i="23" s="1"/>
  <c r="D53" i="23" s="1"/>
  <c r="D54" i="23" s="1"/>
  <c r="D55" i="23" s="1"/>
  <c r="D56" i="23" s="1"/>
  <c r="D57" i="23" s="1"/>
  <c r="D58" i="23" s="1"/>
  <c r="D59" i="23" s="1"/>
  <c r="D60" i="23" s="1"/>
  <c r="D61" i="23" s="1"/>
  <c r="D62" i="23" s="1"/>
  <c r="D63" i="23" s="1"/>
  <c r="D64" i="23" s="1"/>
  <c r="D65" i="23" s="1"/>
  <c r="D66" i="23" s="1"/>
  <c r="D67" i="23" s="1"/>
  <c r="D68" i="23" s="1"/>
  <c r="D69" i="23" s="1"/>
  <c r="D70" i="23" s="1"/>
  <c r="D71" i="23" s="1"/>
  <c r="D72" i="23" s="1"/>
  <c r="D73" i="23" s="1"/>
  <c r="D74" i="23" s="1"/>
  <c r="D75" i="23" s="1"/>
  <c r="D76" i="23" s="1"/>
  <c r="B17" i="23"/>
  <c r="B18" i="23" s="1"/>
  <c r="B19" i="23" s="1"/>
  <c r="B20" i="23" s="1"/>
  <c r="B21" i="23" s="1"/>
  <c r="B22" i="23" s="1"/>
  <c r="B23" i="23" s="1"/>
  <c r="B24" i="23" s="1"/>
  <c r="B25" i="23" s="1"/>
  <c r="B26" i="23" s="1"/>
  <c r="B27" i="23" s="1"/>
  <c r="B28" i="23" s="1"/>
  <c r="B29" i="23" s="1"/>
  <c r="B30" i="23" s="1"/>
  <c r="B31" i="23" s="1"/>
  <c r="B32" i="23" s="1"/>
  <c r="B33" i="23" s="1"/>
  <c r="B34" i="23" s="1"/>
  <c r="B35" i="23" s="1"/>
  <c r="B36" i="23" s="1"/>
  <c r="B37" i="23" s="1"/>
  <c r="B38" i="23" s="1"/>
  <c r="B39" i="23" s="1"/>
  <c r="B40" i="23" s="1"/>
  <c r="B41" i="23" s="1"/>
  <c r="B42" i="23" s="1"/>
  <c r="B43" i="23" s="1"/>
  <c r="B44" i="23" s="1"/>
  <c r="B45" i="23" s="1"/>
  <c r="B46" i="23" s="1"/>
  <c r="B47" i="23" s="1"/>
  <c r="B48" i="23" s="1"/>
  <c r="B49" i="23" s="1"/>
  <c r="B50" i="23" s="1"/>
  <c r="B51" i="23" s="1"/>
  <c r="B52" i="23" s="1"/>
  <c r="B53" i="23" s="1"/>
  <c r="B54" i="23" s="1"/>
  <c r="B55" i="23" s="1"/>
  <c r="B56" i="23" s="1"/>
  <c r="B57" i="23" s="1"/>
  <c r="B58" i="23" s="1"/>
  <c r="B59" i="23" s="1"/>
  <c r="B60" i="23" s="1"/>
  <c r="B61" i="23" s="1"/>
  <c r="B62" i="23" s="1"/>
  <c r="B63" i="23" s="1"/>
  <c r="B64" i="23" s="1"/>
  <c r="B65" i="23" s="1"/>
  <c r="B66" i="23" s="1"/>
  <c r="B67" i="23" s="1"/>
  <c r="B68" i="23" s="1"/>
  <c r="B69" i="23" s="1"/>
  <c r="B70" i="23" s="1"/>
  <c r="B71" i="23" s="1"/>
  <c r="B72" i="23" s="1"/>
  <c r="B73" i="23" s="1"/>
  <c r="B74" i="23" s="1"/>
  <c r="B75" i="23" s="1"/>
  <c r="B76" i="23" s="1"/>
  <c r="B77" i="23" s="1"/>
  <c r="B78" i="23" s="1"/>
  <c r="B79" i="23" s="1"/>
  <c r="B80" i="23" s="1"/>
  <c r="B81" i="23" s="1"/>
  <c r="B82" i="23" s="1"/>
  <c r="B83" i="23" s="1"/>
  <c r="B84" i="23" s="1"/>
  <c r="B85" i="23" s="1"/>
  <c r="B86" i="23" s="1"/>
  <c r="B87" i="23" s="1"/>
  <c r="B88" i="23" s="1"/>
  <c r="B89" i="23" s="1"/>
  <c r="B90" i="23" s="1"/>
  <c r="B91" i="23" s="1"/>
  <c r="B92" i="23" s="1"/>
  <c r="B93" i="23" s="1"/>
  <c r="B94" i="23" s="1"/>
  <c r="B95" i="23" s="1"/>
  <c r="B96" i="23" s="1"/>
  <c r="B97" i="23" s="1"/>
  <c r="B98" i="23" s="1"/>
  <c r="B99" i="23" s="1"/>
  <c r="B100" i="23" s="1"/>
  <c r="B101" i="23" s="1"/>
  <c r="B102" i="23" s="1"/>
  <c r="B103" i="23" s="1"/>
  <c r="B104" i="23" s="1"/>
  <c r="B105" i="23" s="1"/>
  <c r="B106" i="23" s="1"/>
  <c r="B107" i="23" s="1"/>
  <c r="B108" i="23" s="1"/>
  <c r="B109" i="23" s="1"/>
  <c r="B110" i="23" s="1"/>
  <c r="B111" i="23" s="1"/>
  <c r="B112" i="23" s="1"/>
  <c r="B113" i="23" s="1"/>
  <c r="B114" i="23" s="1"/>
  <c r="B115" i="23" s="1"/>
  <c r="B116" i="23" s="1"/>
  <c r="B117" i="23" s="1"/>
  <c r="B118" i="23" s="1"/>
  <c r="B119" i="23" s="1"/>
  <c r="B120" i="23" s="1"/>
  <c r="B121" i="23" s="1"/>
  <c r="B122" i="23" s="1"/>
  <c r="B123" i="23" s="1"/>
  <c r="B124" i="23" s="1"/>
  <c r="B125" i="23" s="1"/>
  <c r="B126" i="23" s="1"/>
  <c r="B127" i="23" s="1"/>
  <c r="B128" i="23" s="1"/>
  <c r="B129" i="23" s="1"/>
  <c r="B130" i="23" s="1"/>
  <c r="B131" i="23" s="1"/>
  <c r="B132" i="23" s="1"/>
  <c r="B133" i="23" s="1"/>
  <c r="B134" i="23" s="1"/>
  <c r="B135" i="23" s="1"/>
  <c r="B136" i="23" s="1"/>
  <c r="B137" i="23" s="1"/>
  <c r="B138" i="23" s="1"/>
  <c r="B139" i="23" s="1"/>
  <c r="B140" i="23" s="1"/>
  <c r="B141" i="23" s="1"/>
  <c r="B142" i="23" s="1"/>
  <c r="B143" i="23" s="1"/>
  <c r="B144" i="23" s="1"/>
  <c r="B145" i="23" s="1"/>
  <c r="B146" i="23" s="1"/>
  <c r="B147" i="23" s="1"/>
  <c r="B148" i="23" s="1"/>
  <c r="B149" i="23" s="1"/>
  <c r="B150" i="23" s="1"/>
  <c r="B151" i="23" s="1"/>
  <c r="B152" i="23" s="1"/>
  <c r="B153" i="23" s="1"/>
  <c r="B154" i="23" s="1"/>
  <c r="B155" i="23" s="1"/>
  <c r="B156" i="23" s="1"/>
  <c r="B157" i="23" s="1"/>
  <c r="B158" i="23" s="1"/>
  <c r="B159" i="23" s="1"/>
  <c r="B160" i="23" s="1"/>
  <c r="B161" i="23" s="1"/>
  <c r="B162" i="23" s="1"/>
  <c r="B163" i="23" s="1"/>
  <c r="B164" i="23" s="1"/>
  <c r="B165" i="23" s="1"/>
  <c r="B166" i="23" s="1"/>
  <c r="B167" i="23" s="1"/>
  <c r="B168" i="23" s="1"/>
  <c r="B169" i="23" s="1"/>
  <c r="B170" i="23" s="1"/>
  <c r="B171" i="23" s="1"/>
  <c r="B172" i="23" s="1"/>
  <c r="B173" i="23" s="1"/>
  <c r="B174" i="23" s="1"/>
  <c r="B175" i="23" s="1"/>
  <c r="B176" i="23" s="1"/>
  <c r="B177" i="23" s="1"/>
  <c r="B178" i="23" s="1"/>
  <c r="B179" i="23" s="1"/>
  <c r="B180" i="23" s="1"/>
  <c r="B181" i="23" s="1"/>
  <c r="B182" i="23" s="1"/>
  <c r="B183" i="23" s="1"/>
  <c r="B184" i="23" s="1"/>
  <c r="B185" i="23" s="1"/>
  <c r="B186" i="23" s="1"/>
  <c r="B187" i="23" s="1"/>
  <c r="B188" i="23" s="1"/>
  <c r="B189" i="23" s="1"/>
  <c r="B190" i="23" s="1"/>
  <c r="B191" i="23" s="1"/>
  <c r="B192" i="23" s="1"/>
  <c r="B193" i="23" s="1"/>
  <c r="B194" i="23" s="1"/>
  <c r="B195" i="23" s="1"/>
  <c r="B196" i="23" s="1"/>
  <c r="B197" i="23" s="1"/>
  <c r="B198" i="23" s="1"/>
  <c r="B199" i="23" s="1"/>
  <c r="B200" i="23" s="1"/>
  <c r="B201" i="23" s="1"/>
  <c r="B202" i="23" s="1"/>
  <c r="B203" i="23" s="1"/>
  <c r="B204" i="23" s="1"/>
  <c r="B205" i="23" s="1"/>
  <c r="B206" i="23" s="1"/>
  <c r="B207" i="23" s="1"/>
  <c r="B208" i="23" s="1"/>
  <c r="B209" i="23" s="1"/>
  <c r="B210" i="23" s="1"/>
  <c r="B211" i="23" s="1"/>
  <c r="B212" i="23" s="1"/>
  <c r="B213" i="23" s="1"/>
  <c r="B214" i="23" s="1"/>
  <c r="B215" i="23" s="1"/>
  <c r="B216" i="23" s="1"/>
  <c r="B217" i="23" s="1"/>
  <c r="B218" i="23" s="1"/>
  <c r="B219" i="23" s="1"/>
  <c r="B220" i="23" s="1"/>
  <c r="B221" i="23" s="1"/>
  <c r="B222" i="23" s="1"/>
  <c r="B223" i="23" s="1"/>
  <c r="B224" i="23" s="1"/>
  <c r="B225" i="23" s="1"/>
  <c r="B226" i="23" s="1"/>
  <c r="B227" i="23" s="1"/>
  <c r="B228" i="23" s="1"/>
  <c r="B229" i="23" s="1"/>
  <c r="B230" i="23" s="1"/>
  <c r="B231" i="23" s="1"/>
  <c r="B232" i="23" s="1"/>
  <c r="B233" i="23" s="1"/>
  <c r="B234" i="23" s="1"/>
  <c r="B235" i="23" s="1"/>
  <c r="B236" i="23" s="1"/>
  <c r="B237" i="23" s="1"/>
  <c r="B238" i="23" s="1"/>
  <c r="B239" i="23" s="1"/>
  <c r="B240" i="23" s="1"/>
  <c r="B241" i="23" s="1"/>
  <c r="B242" i="23" s="1"/>
  <c r="B243" i="23" s="1"/>
  <c r="B244" i="23" s="1"/>
  <c r="B245" i="23" s="1"/>
  <c r="B246" i="23" s="1"/>
  <c r="B247" i="23" s="1"/>
  <c r="B248" i="23" s="1"/>
  <c r="B249" i="23" s="1"/>
  <c r="B250" i="23" s="1"/>
  <c r="B251" i="23" s="1"/>
  <c r="B252" i="23" s="1"/>
  <c r="B253" i="23" s="1"/>
  <c r="B254" i="23" s="1"/>
  <c r="B255" i="23" s="1"/>
  <c r="B256" i="23" s="1"/>
  <c r="B257" i="23" s="1"/>
  <c r="B258" i="23" s="1"/>
  <c r="B259" i="23" s="1"/>
  <c r="B260" i="23" s="1"/>
  <c r="B261" i="23" s="1"/>
  <c r="B262" i="23" s="1"/>
  <c r="B263" i="23" s="1"/>
  <c r="B264" i="23" s="1"/>
  <c r="B265" i="23" s="1"/>
  <c r="B266" i="23" s="1"/>
  <c r="B267" i="23" s="1"/>
  <c r="B268" i="23" s="1"/>
  <c r="B269" i="23" s="1"/>
  <c r="B270" i="23" s="1"/>
  <c r="B271" i="23" s="1"/>
  <c r="B272" i="23" s="1"/>
  <c r="B273" i="23" s="1"/>
  <c r="B274" i="23" s="1"/>
  <c r="B275" i="23" s="1"/>
  <c r="B276" i="23" s="1"/>
  <c r="B277" i="23" s="1"/>
  <c r="B278" i="23" s="1"/>
  <c r="B279" i="23" s="1"/>
  <c r="B280" i="23" s="1"/>
  <c r="B281" i="23" s="1"/>
  <c r="B282" i="23" s="1"/>
  <c r="B283" i="23" s="1"/>
  <c r="B284" i="23" s="1"/>
  <c r="B285" i="23" s="1"/>
  <c r="B286" i="23" s="1"/>
  <c r="B287" i="23" s="1"/>
  <c r="B288" i="23" s="1"/>
  <c r="B289" i="23" s="1"/>
  <c r="B290" i="23" s="1"/>
  <c r="B291" i="23" s="1"/>
  <c r="B292" i="23" s="1"/>
  <c r="B293" i="23" s="1"/>
  <c r="B294" i="23" s="1"/>
  <c r="B295" i="23" s="1"/>
  <c r="B296" i="23" s="1"/>
  <c r="B297" i="23" s="1"/>
  <c r="B298" i="23" s="1"/>
  <c r="B299" i="23" s="1"/>
  <c r="B300" i="23" s="1"/>
  <c r="B301" i="23" s="1"/>
  <c r="B302" i="23" s="1"/>
  <c r="B303" i="23" s="1"/>
  <c r="B304" i="23" s="1"/>
  <c r="B305" i="23" s="1"/>
  <c r="B306" i="23" s="1"/>
  <c r="B307" i="23" s="1"/>
  <c r="B308" i="23" s="1"/>
  <c r="B309" i="23" s="1"/>
  <c r="B310" i="23" s="1"/>
  <c r="B311" i="23" s="1"/>
  <c r="B312" i="23" s="1"/>
  <c r="B313" i="23" s="1"/>
  <c r="B314" i="23" s="1"/>
  <c r="B315" i="23" s="1"/>
  <c r="B316" i="23" s="1"/>
  <c r="B317" i="23" s="1"/>
  <c r="B318" i="23" s="1"/>
  <c r="B319" i="23" s="1"/>
  <c r="B320" i="23" s="1"/>
  <c r="B321" i="23" s="1"/>
  <c r="B322" i="23" s="1"/>
  <c r="B323" i="23" s="1"/>
  <c r="B324" i="23" s="1"/>
  <c r="B325" i="23" s="1"/>
  <c r="B326" i="23" s="1"/>
  <c r="B327" i="23" s="1"/>
  <c r="B328" i="23" s="1"/>
  <c r="B329" i="23" s="1"/>
  <c r="B330" i="23" s="1"/>
  <c r="B331" i="23" s="1"/>
  <c r="B332" i="23" s="1"/>
  <c r="B333" i="23" s="1"/>
  <c r="B334" i="23" s="1"/>
  <c r="B335" i="23" s="1"/>
  <c r="B336" i="23" s="1"/>
  <c r="B337" i="23" s="1"/>
  <c r="B338" i="23" s="1"/>
  <c r="B339" i="23" s="1"/>
  <c r="B340" i="23" s="1"/>
  <c r="B341" i="23" s="1"/>
  <c r="B342" i="23" s="1"/>
  <c r="B343" i="23" s="1"/>
  <c r="B344" i="23" s="1"/>
  <c r="B345" i="23" s="1"/>
  <c r="B346" i="23" s="1"/>
  <c r="B347" i="23" s="1"/>
  <c r="B348" i="23" s="1"/>
  <c r="B349" i="23" s="1"/>
  <c r="B350" i="23" s="1"/>
  <c r="B351" i="23" s="1"/>
  <c r="B352" i="23" s="1"/>
  <c r="B353" i="23" s="1"/>
  <c r="B354" i="23" s="1"/>
  <c r="B355" i="23" s="1"/>
  <c r="B356" i="23" s="1"/>
  <c r="B357" i="23" s="1"/>
  <c r="B358" i="23" s="1"/>
  <c r="B359" i="23" s="1"/>
  <c r="B360" i="23" s="1"/>
  <c r="B361" i="23" s="1"/>
  <c r="B362" i="23" s="1"/>
  <c r="B363" i="23" s="1"/>
  <c r="B364" i="23" s="1"/>
  <c r="B365" i="23" s="1"/>
  <c r="B366" i="23" s="1"/>
  <c r="B367" i="23" s="1"/>
  <c r="B368" i="23" s="1"/>
  <c r="B369" i="23" s="1"/>
  <c r="B370" i="23" s="1"/>
  <c r="B371" i="23" s="1"/>
  <c r="B372" i="23" s="1"/>
  <c r="B373" i="23" s="1"/>
  <c r="B374" i="23" s="1"/>
  <c r="B375" i="23" s="1"/>
  <c r="B376" i="23" s="1"/>
  <c r="B377" i="23" s="1"/>
  <c r="B378" i="23" s="1"/>
  <c r="B379" i="23" s="1"/>
  <c r="B380" i="23" s="1"/>
  <c r="B381" i="23" s="1"/>
  <c r="B382" i="23" s="1"/>
  <c r="B383" i="23" s="1"/>
  <c r="B384" i="23" s="1"/>
  <c r="B385" i="23" s="1"/>
  <c r="B386" i="23" s="1"/>
  <c r="B387" i="23" s="1"/>
  <c r="B388" i="23" s="1"/>
  <c r="B389" i="23" s="1"/>
  <c r="B390" i="23" s="1"/>
  <c r="B391" i="23" s="1"/>
  <c r="B392" i="23" s="1"/>
  <c r="B393" i="23" s="1"/>
  <c r="B394" i="23" s="1"/>
  <c r="B395" i="23" s="1"/>
  <c r="B396" i="23" s="1"/>
  <c r="B397" i="23" s="1"/>
  <c r="B398" i="23" s="1"/>
  <c r="B399" i="23" s="1"/>
  <c r="B400" i="23" s="1"/>
  <c r="B401" i="23" s="1"/>
  <c r="B402" i="23" s="1"/>
  <c r="B403" i="23" s="1"/>
  <c r="B404" i="23" s="1"/>
  <c r="B405" i="23" s="1"/>
  <c r="B406" i="23" s="1"/>
  <c r="B407" i="23" s="1"/>
  <c r="B408" i="23" s="1"/>
  <c r="B409" i="23" s="1"/>
  <c r="B410" i="23" s="1"/>
  <c r="B411" i="23" s="1"/>
  <c r="B412" i="23" s="1"/>
  <c r="B413" i="23" s="1"/>
  <c r="B414" i="23" s="1"/>
  <c r="B415" i="23" s="1"/>
  <c r="B416" i="23" s="1"/>
  <c r="B417" i="23" s="1"/>
  <c r="B418" i="23" s="1"/>
  <c r="B419" i="23" s="1"/>
  <c r="B420" i="23" s="1"/>
  <c r="B421" i="23" s="1"/>
  <c r="B422" i="23" s="1"/>
  <c r="B423" i="23" s="1"/>
  <c r="B424" i="23" s="1"/>
  <c r="B425" i="23" s="1"/>
  <c r="B426" i="23" s="1"/>
  <c r="B427" i="23" s="1"/>
  <c r="B428" i="23" s="1"/>
  <c r="B429" i="23" s="1"/>
  <c r="B430" i="23" s="1"/>
  <c r="B431" i="23" s="1"/>
  <c r="B432" i="23" s="1"/>
  <c r="B433" i="23" s="1"/>
  <c r="B434" i="23" s="1"/>
  <c r="B435" i="23" s="1"/>
  <c r="B436" i="23" s="1"/>
  <c r="B437" i="23" s="1"/>
  <c r="B438" i="23" s="1"/>
  <c r="B439" i="23" s="1"/>
  <c r="B440" i="23" s="1"/>
  <c r="B441" i="23" s="1"/>
  <c r="B442" i="23" s="1"/>
  <c r="B443" i="23" s="1"/>
  <c r="B444" i="23" s="1"/>
  <c r="B445" i="23" s="1"/>
  <c r="B446" i="23" s="1"/>
  <c r="B447" i="23" s="1"/>
  <c r="B448" i="23" s="1"/>
  <c r="B449" i="23" s="1"/>
  <c r="B450" i="23" s="1"/>
  <c r="B451" i="23" s="1"/>
  <c r="B452" i="23" s="1"/>
  <c r="B453" i="23" s="1"/>
  <c r="B454" i="23" s="1"/>
  <c r="B455" i="23" s="1"/>
  <c r="B456" i="23" s="1"/>
  <c r="B457" i="23" s="1"/>
  <c r="B458" i="23" s="1"/>
  <c r="B459" i="23" s="1"/>
  <c r="B460" i="23" s="1"/>
  <c r="B461" i="23" s="1"/>
  <c r="B462" i="23" s="1"/>
  <c r="B463" i="23" s="1"/>
  <c r="B464" i="23" s="1"/>
  <c r="B465" i="23" s="1"/>
  <c r="B466" i="23" s="1"/>
  <c r="B467" i="23" s="1"/>
  <c r="B468" i="23" s="1"/>
  <c r="B469" i="23" s="1"/>
  <c r="B470" i="23" s="1"/>
  <c r="B471" i="23" s="1"/>
  <c r="B472" i="23" s="1"/>
  <c r="B473" i="23" s="1"/>
  <c r="B474" i="23" s="1"/>
  <c r="B475" i="23" s="1"/>
  <c r="B476" i="23" s="1"/>
  <c r="B477" i="23" s="1"/>
  <c r="B478" i="23" s="1"/>
  <c r="B479" i="23" s="1"/>
  <c r="B480" i="23" s="1"/>
  <c r="B481" i="23" s="1"/>
  <c r="B482" i="23" s="1"/>
  <c r="B483" i="23" s="1"/>
  <c r="B484" i="23" s="1"/>
  <c r="B485" i="23" s="1"/>
  <c r="B486" i="23" s="1"/>
  <c r="B487" i="23" s="1"/>
  <c r="B488" i="23" s="1"/>
  <c r="B489" i="23" s="1"/>
  <c r="B490" i="23" s="1"/>
  <c r="B491" i="23" s="1"/>
  <c r="B492" i="23" s="1"/>
  <c r="B493" i="23" s="1"/>
  <c r="B494" i="23" s="1"/>
  <c r="B495" i="23" s="1"/>
  <c r="B496" i="23" s="1"/>
  <c r="B497" i="23" s="1"/>
  <c r="B498" i="23" s="1"/>
  <c r="B499" i="23" s="1"/>
  <c r="B500" i="23" s="1"/>
  <c r="B501" i="23" s="1"/>
  <c r="B502" i="23" s="1"/>
  <c r="B503" i="23" s="1"/>
  <c r="B504" i="23" s="1"/>
  <c r="B505" i="23" s="1"/>
  <c r="B506" i="23" s="1"/>
  <c r="B507" i="23" s="1"/>
  <c r="B508" i="23" s="1"/>
  <c r="B509" i="23" s="1"/>
  <c r="B510" i="23" s="1"/>
  <c r="B511" i="23" s="1"/>
  <c r="B512" i="23" s="1"/>
  <c r="B513" i="23" s="1"/>
  <c r="B514" i="23" s="1"/>
  <c r="B515" i="23" s="1"/>
  <c r="B516" i="23" s="1"/>
  <c r="B517" i="23" s="1"/>
  <c r="B518" i="23" s="1"/>
  <c r="B519" i="23" s="1"/>
  <c r="B520" i="23" s="1"/>
  <c r="B521" i="23" s="1"/>
  <c r="B522" i="23" s="1"/>
  <c r="B523" i="23" s="1"/>
  <c r="B524" i="23" s="1"/>
  <c r="B525" i="23" s="1"/>
  <c r="B526" i="23" s="1"/>
  <c r="B527" i="23" s="1"/>
  <c r="B528" i="23" s="1"/>
  <c r="B529" i="23" s="1"/>
  <c r="B530" i="23" s="1"/>
  <c r="B531" i="23" s="1"/>
  <c r="B532" i="23" s="1"/>
  <c r="B533" i="23" s="1"/>
  <c r="B534" i="23" s="1"/>
  <c r="B535" i="23" s="1"/>
  <c r="B536" i="23" s="1"/>
  <c r="B537" i="23" s="1"/>
  <c r="B538" i="23" s="1"/>
  <c r="B539" i="23" s="1"/>
  <c r="B540" i="23" s="1"/>
  <c r="B541" i="23" s="1"/>
  <c r="B542" i="23" s="1"/>
  <c r="B543" i="23" s="1"/>
  <c r="B544" i="23" s="1"/>
  <c r="B545" i="23" s="1"/>
  <c r="B546" i="23" s="1"/>
  <c r="B547" i="23" s="1"/>
  <c r="B548" i="23" s="1"/>
  <c r="B549" i="23" s="1"/>
  <c r="B550" i="23" s="1"/>
  <c r="B551" i="23" s="1"/>
  <c r="B552" i="23" s="1"/>
  <c r="B553" i="23" s="1"/>
  <c r="B554" i="23" s="1"/>
  <c r="B555" i="23" s="1"/>
  <c r="B556" i="23" s="1"/>
  <c r="B557" i="23" s="1"/>
  <c r="B558" i="23" s="1"/>
  <c r="B559" i="23" s="1"/>
  <c r="B560" i="23" s="1"/>
  <c r="B561" i="23" s="1"/>
  <c r="B562" i="23" s="1"/>
  <c r="B563" i="23" s="1"/>
  <c r="B564" i="23" s="1"/>
  <c r="B565" i="23" s="1"/>
  <c r="B566" i="23" s="1"/>
  <c r="B567" i="23" s="1"/>
  <c r="B568" i="23" s="1"/>
  <c r="B569" i="23" s="1"/>
  <c r="B570" i="23" s="1"/>
  <c r="B571" i="23" s="1"/>
  <c r="B572" i="23" s="1"/>
  <c r="B573" i="23" s="1"/>
  <c r="B574" i="23" s="1"/>
  <c r="B575" i="23" s="1"/>
  <c r="B576" i="23" s="1"/>
  <c r="B577" i="23" s="1"/>
  <c r="B578" i="23" s="1"/>
  <c r="B579" i="23" s="1"/>
  <c r="B580" i="23" s="1"/>
  <c r="B581" i="23" s="1"/>
  <c r="B582" i="23" s="1"/>
  <c r="B583" i="23" s="1"/>
  <c r="B584" i="23" s="1"/>
  <c r="B585" i="23" s="1"/>
  <c r="B586" i="23" s="1"/>
  <c r="B587" i="23" s="1"/>
  <c r="B588" i="23" s="1"/>
  <c r="B589" i="23" s="1"/>
  <c r="B590" i="23" s="1"/>
  <c r="B591" i="23" s="1"/>
  <c r="B592" i="23" s="1"/>
  <c r="B593" i="23" s="1"/>
  <c r="B594" i="23" s="1"/>
  <c r="B595" i="23" s="1"/>
  <c r="B596" i="23" s="1"/>
  <c r="B597" i="23" s="1"/>
  <c r="B598" i="23" s="1"/>
  <c r="B599" i="23" s="1"/>
  <c r="B600" i="23" s="1"/>
  <c r="B601" i="23" s="1"/>
  <c r="B602" i="23" s="1"/>
  <c r="B603" i="23" s="1"/>
  <c r="B604" i="23" s="1"/>
  <c r="B605" i="23" s="1"/>
  <c r="B606" i="23" s="1"/>
  <c r="B607" i="23" s="1"/>
  <c r="B608" i="23" s="1"/>
  <c r="B609" i="23" s="1"/>
  <c r="B610" i="23" s="1"/>
  <c r="B611" i="23" s="1"/>
  <c r="B612" i="23" s="1"/>
  <c r="B613" i="23" s="1"/>
  <c r="B614" i="23" s="1"/>
  <c r="B615" i="23" s="1"/>
  <c r="B616" i="23" s="1"/>
  <c r="B617" i="23" s="1"/>
  <c r="B618" i="23" s="1"/>
  <c r="B619" i="23" s="1"/>
  <c r="B620" i="23" s="1"/>
  <c r="B621" i="23" s="1"/>
  <c r="B622" i="23" s="1"/>
  <c r="B623" i="23" s="1"/>
  <c r="B624" i="23" s="1"/>
  <c r="B625" i="23" s="1"/>
  <c r="B626" i="23" s="1"/>
  <c r="B627" i="23" s="1"/>
  <c r="B628" i="23" s="1"/>
  <c r="B629" i="23" s="1"/>
  <c r="B630" i="23" s="1"/>
  <c r="B631" i="23" s="1"/>
  <c r="B632" i="23" s="1"/>
  <c r="B633" i="23" s="1"/>
  <c r="B634" i="23" s="1"/>
  <c r="B635" i="23" s="1"/>
  <c r="B636" i="23" s="1"/>
  <c r="B637" i="23" s="1"/>
  <c r="B638" i="23" s="1"/>
  <c r="B639" i="23" s="1"/>
  <c r="B640" i="23" s="1"/>
  <c r="B641" i="23" s="1"/>
  <c r="B642" i="23" s="1"/>
  <c r="B643" i="23" s="1"/>
  <c r="B644" i="23" s="1"/>
  <c r="B645" i="23" s="1"/>
  <c r="B646" i="23" s="1"/>
  <c r="B647" i="23" s="1"/>
  <c r="B648" i="23" s="1"/>
  <c r="B649" i="23" s="1"/>
  <c r="B650" i="23" s="1"/>
  <c r="B651" i="23" s="1"/>
  <c r="B652" i="23" s="1"/>
  <c r="B653" i="23" s="1"/>
  <c r="B654" i="23" s="1"/>
  <c r="B655" i="23" s="1"/>
  <c r="B656" i="23" s="1"/>
  <c r="B657" i="23" s="1"/>
  <c r="B658" i="23" s="1"/>
  <c r="B659" i="23" s="1"/>
  <c r="B660" i="23" s="1"/>
  <c r="B661" i="23" s="1"/>
  <c r="B662" i="23" s="1"/>
  <c r="B663" i="23" s="1"/>
  <c r="B664" i="23" s="1"/>
  <c r="B665" i="23" s="1"/>
  <c r="B666" i="23" s="1"/>
  <c r="B667" i="23" s="1"/>
  <c r="B668" i="23" s="1"/>
  <c r="B669" i="23" s="1"/>
  <c r="B670" i="23" s="1"/>
  <c r="B671" i="23" s="1"/>
  <c r="B672" i="23" s="1"/>
  <c r="B673" i="23" s="1"/>
  <c r="B674" i="23" s="1"/>
  <c r="B675" i="23" s="1"/>
  <c r="B676" i="23" s="1"/>
  <c r="B677" i="23" s="1"/>
  <c r="B678" i="23" s="1"/>
  <c r="B679" i="23" s="1"/>
  <c r="B680" i="23" s="1"/>
  <c r="B681" i="23" s="1"/>
  <c r="B682" i="23" s="1"/>
  <c r="B683" i="23" s="1"/>
  <c r="B684" i="23" s="1"/>
  <c r="B685" i="23" s="1"/>
  <c r="B686" i="23" s="1"/>
  <c r="B687" i="23" s="1"/>
  <c r="B688" i="23" s="1"/>
  <c r="B689" i="23" s="1"/>
  <c r="B690" i="23" s="1"/>
  <c r="B691" i="23" s="1"/>
  <c r="B692" i="23" s="1"/>
  <c r="B693" i="23" s="1"/>
  <c r="B694" i="23" s="1"/>
  <c r="B695" i="23" s="1"/>
  <c r="B696" i="23" s="1"/>
  <c r="B697" i="23" s="1"/>
  <c r="B698" i="23" s="1"/>
  <c r="B699" i="23" s="1"/>
  <c r="B700" i="23" s="1"/>
  <c r="B701" i="23" s="1"/>
  <c r="B702" i="23" s="1"/>
  <c r="B703" i="23" s="1"/>
  <c r="B704" i="23" s="1"/>
  <c r="B705" i="23" s="1"/>
  <c r="B706" i="23" s="1"/>
  <c r="B707" i="23" s="1"/>
  <c r="B708" i="23" s="1"/>
  <c r="B709" i="23" s="1"/>
  <c r="B710" i="23" s="1"/>
  <c r="B711" i="23" s="1"/>
  <c r="B712" i="23" s="1"/>
  <c r="B713" i="23" s="1"/>
  <c r="B714" i="23" s="1"/>
  <c r="B715" i="23" s="1"/>
  <c r="B716" i="23" s="1"/>
  <c r="B717" i="23" s="1"/>
  <c r="B718" i="23" s="1"/>
  <c r="B719" i="23" s="1"/>
  <c r="B720" i="23" s="1"/>
  <c r="B721" i="23" s="1"/>
  <c r="B722" i="23" s="1"/>
  <c r="B723" i="23" s="1"/>
  <c r="B724" i="23" s="1"/>
  <c r="B725" i="23" s="1"/>
  <c r="B726" i="23" s="1"/>
  <c r="B727" i="23" s="1"/>
  <c r="B728" i="23" s="1"/>
  <c r="B729" i="23" s="1"/>
  <c r="B730" i="23" s="1"/>
  <c r="B731" i="23" s="1"/>
  <c r="B732" i="23" s="1"/>
  <c r="B733" i="23" s="1"/>
  <c r="B734" i="23" s="1"/>
  <c r="B735" i="23" s="1"/>
  <c r="J2" i="23"/>
  <c r="B10" i="21" s="1"/>
  <c r="E2" i="23"/>
  <c r="G1" i="23"/>
  <c r="G2" i="23" s="1"/>
  <c r="B9" i="21" s="1"/>
  <c r="B1" i="23"/>
  <c r="B2" i="23" s="1"/>
  <c r="B6" i="21" s="1"/>
  <c r="AC10" i="22" l="1"/>
  <c r="AC9" i="22"/>
  <c r="AC10" i="18"/>
  <c r="AC9" i="18"/>
  <c r="AC8" i="22"/>
  <c r="AC7" i="22"/>
  <c r="AC8" i="18"/>
  <c r="AI10" i="18"/>
  <c r="AC7" i="18"/>
  <c r="AH3" i="19"/>
  <c r="AB9" i="18"/>
  <c r="V3" i="19"/>
  <c r="AB3" i="19"/>
  <c r="AB8" i="18"/>
  <c r="AB10" i="22"/>
  <c r="AB9" i="22"/>
  <c r="AH7" i="18"/>
  <c r="AB7" i="22"/>
  <c r="D7" i="19"/>
  <c r="AH38" i="19"/>
  <c r="AB8" i="22"/>
  <c r="AB10" i="18"/>
  <c r="AH7" i="22"/>
  <c r="P6" i="20"/>
  <c r="AG52" i="22" l="1"/>
  <c r="AA52" i="22"/>
  <c r="AG48" i="22"/>
  <c r="AA48" i="22"/>
  <c r="AG46" i="22"/>
  <c r="AA46" i="22"/>
  <c r="U52" i="22"/>
  <c r="O52" i="22"/>
  <c r="U48" i="22"/>
  <c r="O48" i="22"/>
  <c r="U46" i="22"/>
  <c r="O46" i="22"/>
  <c r="I52" i="22"/>
  <c r="C52" i="22"/>
  <c r="I48" i="22"/>
  <c r="C48" i="22"/>
  <c r="L46" i="22"/>
  <c r="L48" i="22" s="1"/>
  <c r="L50" i="22" s="1"/>
  <c r="L52" i="22" s="1"/>
  <c r="L55" i="22" s="1"/>
  <c r="L58" i="22" s="1"/>
  <c r="L61" i="22" s="1"/>
  <c r="L64" i="22" s="1"/>
  <c r="L67" i="22" s="1"/>
  <c r="L70" i="22" s="1"/>
  <c r="L73" i="22" s="1"/>
  <c r="L76" i="22" s="1"/>
  <c r="L80" i="22" s="1"/>
  <c r="I46" i="22"/>
  <c r="C46" i="22"/>
  <c r="AD44" i="22"/>
  <c r="R44" i="22"/>
  <c r="F44" i="22"/>
  <c r="AG29" i="22"/>
  <c r="AA29" i="22"/>
  <c r="U29" i="22"/>
  <c r="O29" i="22"/>
  <c r="I29" i="22"/>
  <c r="C29" i="22"/>
  <c r="AG25" i="22"/>
  <c r="AA25" i="22"/>
  <c r="U25" i="22"/>
  <c r="O25" i="22"/>
  <c r="I25" i="22"/>
  <c r="C25" i="22"/>
  <c r="AG24" i="22"/>
  <c r="AA24" i="22"/>
  <c r="U24" i="22"/>
  <c r="O24" i="22"/>
  <c r="I24" i="22"/>
  <c r="C24" i="22"/>
  <c r="AG23" i="22"/>
  <c r="AA23" i="22"/>
  <c r="U23" i="22"/>
  <c r="O23" i="22"/>
  <c r="I23" i="22"/>
  <c r="C23" i="22"/>
  <c r="AG22" i="22"/>
  <c r="AA22" i="22"/>
  <c r="U22" i="22"/>
  <c r="O22" i="22"/>
  <c r="I22" i="22"/>
  <c r="C22" i="22"/>
  <c r="AG21" i="22"/>
  <c r="AA21" i="22"/>
  <c r="U21" i="22"/>
  <c r="O21" i="22"/>
  <c r="I21" i="22"/>
  <c r="C21" i="22"/>
  <c r="AG20" i="22"/>
  <c r="AA20" i="22"/>
  <c r="U20" i="22"/>
  <c r="O20" i="22"/>
  <c r="I20" i="22"/>
  <c r="C20" i="22"/>
  <c r="AG19" i="22"/>
  <c r="AA19" i="22"/>
  <c r="U19" i="22"/>
  <c r="O19" i="22"/>
  <c r="I19" i="22"/>
  <c r="C19" i="22"/>
  <c r="AG18" i="22"/>
  <c r="AA18" i="22"/>
  <c r="U18" i="22"/>
  <c r="O18" i="22"/>
  <c r="I18" i="22"/>
  <c r="C18" i="22"/>
  <c r="AG17" i="22"/>
  <c r="AA17" i="22"/>
  <c r="U17" i="22"/>
  <c r="O17" i="22"/>
  <c r="I17" i="22"/>
  <c r="C17" i="22"/>
  <c r="AG16" i="22"/>
  <c r="AA16" i="22"/>
  <c r="U16" i="22"/>
  <c r="O16" i="22"/>
  <c r="I16" i="22"/>
  <c r="C16" i="22"/>
  <c r="AG15" i="22"/>
  <c r="AA15" i="22"/>
  <c r="U15" i="22"/>
  <c r="O15" i="22"/>
  <c r="I15" i="22"/>
  <c r="C15" i="22"/>
  <c r="AG14" i="22"/>
  <c r="AA14" i="22"/>
  <c r="U14" i="22"/>
  <c r="O14" i="22"/>
  <c r="L14" i="22"/>
  <c r="L15" i="22" s="1"/>
  <c r="L16" i="22" s="1"/>
  <c r="L17" i="22" s="1"/>
  <c r="L18" i="22" s="1"/>
  <c r="L19" i="22" s="1"/>
  <c r="L20" i="22" s="1"/>
  <c r="L21" i="22" s="1"/>
  <c r="L22" i="22" s="1"/>
  <c r="L23" i="22" s="1"/>
  <c r="L24" i="22" s="1"/>
  <c r="L25" i="22" s="1"/>
  <c r="I14" i="22"/>
  <c r="C14" i="22"/>
  <c r="AD13" i="22"/>
  <c r="R13" i="22"/>
  <c r="F13" i="22"/>
  <c r="AI10" i="22"/>
  <c r="W10" i="22"/>
  <c r="Q10" i="22"/>
  <c r="K10" i="22"/>
  <c r="E10" i="22"/>
  <c r="AI9" i="22"/>
  <c r="W9" i="22"/>
  <c r="Q9" i="22"/>
  <c r="K9" i="22"/>
  <c r="E9" i="22"/>
  <c r="AI8" i="22"/>
  <c r="W8" i="22"/>
  <c r="Q8" i="22"/>
  <c r="K8" i="22"/>
  <c r="E8" i="22"/>
  <c r="AI7" i="22"/>
  <c r="W7" i="22"/>
  <c r="Q7" i="22"/>
  <c r="K7" i="22"/>
  <c r="E7" i="22"/>
  <c r="W38" i="17"/>
  <c r="W40" i="17"/>
  <c r="R43" i="16"/>
  <c r="R42" i="16"/>
  <c r="R41" i="16"/>
  <c r="X45" i="16"/>
  <c r="X44" i="16"/>
  <c r="X43" i="16"/>
  <c r="X42" i="16"/>
  <c r="AD45" i="16"/>
  <c r="AD44" i="16"/>
  <c r="AD43" i="16"/>
  <c r="AD42" i="16"/>
  <c r="AD41" i="16"/>
  <c r="R44" i="16"/>
  <c r="X41" i="16"/>
  <c r="R45" i="16"/>
  <c r="R9" i="16"/>
  <c r="R8" i="16"/>
  <c r="R7" i="16"/>
  <c r="R6" i="16"/>
  <c r="R5" i="16"/>
  <c r="L9" i="16"/>
  <c r="L8" i="16"/>
  <c r="L7" i="16"/>
  <c r="L6" i="16"/>
  <c r="L5" i="16"/>
  <c r="AD8" i="16"/>
  <c r="AD7" i="16"/>
  <c r="AD6" i="16"/>
  <c r="AD5" i="16"/>
  <c r="F9" i="16"/>
  <c r="F8" i="16"/>
  <c r="F7" i="16"/>
  <c r="F6" i="16"/>
  <c r="F5" i="16"/>
  <c r="X8" i="16"/>
  <c r="X7" i="16"/>
  <c r="X6" i="16"/>
  <c r="X5" i="16"/>
  <c r="AC45" i="15"/>
  <c r="AC44" i="15"/>
  <c r="AC43" i="15"/>
  <c r="AC42" i="15"/>
  <c r="AC41" i="15"/>
  <c r="AI44" i="15"/>
  <c r="AI43" i="15"/>
  <c r="AI42" i="15"/>
  <c r="AI41" i="15"/>
  <c r="W45" i="15"/>
  <c r="W44" i="15"/>
  <c r="W43" i="15"/>
  <c r="W42" i="15"/>
  <c r="W41" i="15"/>
  <c r="Q6" i="16"/>
  <c r="V10" i="22"/>
  <c r="V8" i="22"/>
  <c r="J8" i="22"/>
  <c r="AB43" i="15"/>
  <c r="AB7" i="18"/>
  <c r="D8" i="22"/>
  <c r="J7" i="22"/>
  <c r="AC42" i="16"/>
  <c r="AH9" i="22"/>
  <c r="AC5" i="16"/>
  <c r="E7" i="16"/>
  <c r="V7" i="18"/>
  <c r="AC7" i="16"/>
  <c r="J10" i="22"/>
  <c r="AB41" i="15"/>
  <c r="AC44" i="16"/>
  <c r="Q42" i="16"/>
  <c r="J9" i="22"/>
  <c r="W43" i="16"/>
  <c r="AC43" i="16"/>
  <c r="V43" i="15"/>
  <c r="V44" i="15"/>
  <c r="D10" i="22"/>
  <c r="Q44" i="16"/>
  <c r="V41" i="15"/>
  <c r="E6" i="16"/>
  <c r="W45" i="16"/>
  <c r="E8" i="16"/>
  <c r="W44" i="16"/>
  <c r="AC45" i="16"/>
  <c r="AB45" i="15"/>
  <c r="Q45" i="16"/>
  <c r="AC6" i="16"/>
  <c r="V38" i="17"/>
  <c r="Q8" i="16"/>
  <c r="AH42" i="15"/>
  <c r="W6" i="16"/>
  <c r="W7" i="16"/>
  <c r="V9" i="22"/>
  <c r="AB42" i="15"/>
  <c r="K6" i="16"/>
  <c r="P9" i="22"/>
  <c r="W42" i="16"/>
  <c r="AC8" i="16"/>
  <c r="AB44" i="15"/>
  <c r="D7" i="22"/>
  <c r="W5" i="16"/>
  <c r="AH8" i="22"/>
  <c r="Q9" i="16"/>
  <c r="W8" i="16"/>
  <c r="P7" i="22"/>
  <c r="V7" i="22"/>
  <c r="AH44" i="15"/>
  <c r="D9" i="22"/>
  <c r="E9" i="16"/>
  <c r="AC41" i="16"/>
  <c r="Q5" i="16"/>
  <c r="V45" i="15"/>
  <c r="V40" i="17"/>
  <c r="W41" i="16"/>
  <c r="AH10" i="22"/>
  <c r="K8" i="16"/>
  <c r="AH41" i="15"/>
  <c r="K7" i="16"/>
  <c r="P10" i="22"/>
  <c r="K9" i="16"/>
  <c r="Q41" i="16"/>
  <c r="P8" i="22"/>
  <c r="AH43" i="15"/>
  <c r="Q43" i="16"/>
  <c r="V42" i="15"/>
  <c r="K5" i="16"/>
  <c r="E5" i="16"/>
  <c r="Q7" i="16"/>
  <c r="AC10" i="10" l="1"/>
  <c r="AC7" i="10"/>
  <c r="AB10" i="10"/>
  <c r="W28" i="4" l="1"/>
  <c r="AG57" i="10"/>
  <c r="B19" i="1"/>
  <c r="B20" i="1" s="1"/>
  <c r="B21" i="1" s="1"/>
  <c r="B22" i="1" s="1"/>
  <c r="B23" i="1" s="1"/>
  <c r="B24" i="1" s="1"/>
  <c r="B25" i="1" s="1"/>
  <c r="A36" i="2"/>
  <c r="A38" i="2" s="1"/>
  <c r="A40" i="2" s="1"/>
  <c r="A42" i="2" s="1"/>
  <c r="A44" i="2" s="1"/>
  <c r="A46" i="2" s="1"/>
  <c r="J49" i="2" s="1"/>
  <c r="M36" i="3"/>
  <c r="M38" i="3" s="1"/>
  <c r="M41" i="3" s="1"/>
  <c r="M44" i="3" s="1"/>
  <c r="M47" i="3" s="1"/>
  <c r="M50" i="3" s="1"/>
  <c r="M53" i="3" s="1"/>
  <c r="L37" i="4"/>
  <c r="L39" i="4" s="1"/>
  <c r="L43" i="4" s="1"/>
  <c r="L46" i="4" s="1"/>
  <c r="L49" i="4" s="1"/>
  <c r="L51" i="4" s="1"/>
  <c r="L54" i="4" s="1"/>
  <c r="L57" i="4" s="1"/>
  <c r="L60" i="4" s="1"/>
  <c r="L36" i="5"/>
  <c r="L38" i="5" s="1"/>
  <c r="L42" i="5" s="1"/>
  <c r="L45" i="5" s="1"/>
  <c r="L48" i="5" s="1"/>
  <c r="L51" i="5" s="1"/>
  <c r="L54" i="5" s="1"/>
  <c r="M36" i="6"/>
  <c r="M38" i="6" s="1"/>
  <c r="M41" i="6" s="1"/>
  <c r="M44" i="6" s="1"/>
  <c r="M48" i="6" s="1"/>
  <c r="M51" i="6" s="1"/>
  <c r="M54" i="6" s="1"/>
  <c r="M57" i="6" s="1"/>
  <c r="M60" i="6" s="1"/>
  <c r="L41" i="7"/>
  <c r="L43" i="7" s="1"/>
  <c r="L45" i="7" s="1"/>
  <c r="L47" i="7" s="1"/>
  <c r="L50" i="7" s="1"/>
  <c r="L53" i="7" s="1"/>
  <c r="L56" i="7" s="1"/>
  <c r="L58" i="7" s="1"/>
  <c r="L60" i="7" s="1"/>
  <c r="L63" i="7" s="1"/>
  <c r="L41" i="8"/>
  <c r="L43" i="8" s="1"/>
  <c r="L45" i="8" s="1"/>
  <c r="L48" i="8" s="1"/>
  <c r="L51" i="8" s="1"/>
  <c r="L54" i="8" s="1"/>
  <c r="L57" i="8" s="1"/>
  <c r="L60" i="8" s="1"/>
  <c r="L63" i="8" s="1"/>
  <c r="C69" i="8" s="1"/>
  <c r="L49" i="9"/>
  <c r="L51" i="9" s="1"/>
  <c r="L54" i="9" s="1"/>
  <c r="L57" i="9" s="1"/>
  <c r="L61" i="9" s="1"/>
  <c r="L64" i="9" s="1"/>
  <c r="L67" i="9" s="1"/>
  <c r="L70" i="9" s="1"/>
  <c r="L73" i="9" s="1"/>
  <c r="L76" i="9" s="1"/>
  <c r="L80" i="9" s="1"/>
  <c r="L48" i="10"/>
  <c r="L50" i="10" s="1"/>
  <c r="L52" i="10" s="1"/>
  <c r="L54" i="10" s="1"/>
  <c r="L57" i="10" s="1"/>
  <c r="L60" i="10" s="1"/>
  <c r="L64" i="10" s="1"/>
  <c r="L67" i="10" s="1"/>
  <c r="L70" i="10" s="1"/>
  <c r="L73" i="10" s="1"/>
  <c r="L76" i="10" s="1"/>
  <c r="L79" i="10" s="1"/>
  <c r="N44" i="11"/>
  <c r="N46" i="11" s="1"/>
  <c r="N49" i="11" s="1"/>
  <c r="N52" i="11" s="1"/>
  <c r="N56" i="11" s="1"/>
  <c r="N59" i="11" s="1"/>
  <c r="N62" i="11" s="1"/>
  <c r="N65" i="11" s="1"/>
  <c r="N68" i="11" s="1"/>
  <c r="N71" i="11" s="1"/>
  <c r="L40" i="12"/>
  <c r="L42" i="12" s="1"/>
  <c r="L44" i="12" s="1"/>
  <c r="L46" i="12" s="1"/>
  <c r="L49" i="12" s="1"/>
  <c r="L52" i="12" s="1"/>
  <c r="L55" i="12" s="1"/>
  <c r="L58" i="12" s="1"/>
  <c r="L61" i="12" s="1"/>
  <c r="L64" i="12" s="1"/>
  <c r="L67" i="12" s="1"/>
  <c r="N58" i="13"/>
  <c r="N60" i="13" s="1"/>
  <c r="N62" i="13" s="1"/>
  <c r="N64" i="13" s="1"/>
  <c r="N67" i="13" s="1"/>
  <c r="N70" i="13" s="1"/>
  <c r="N74" i="13" s="1"/>
  <c r="N77" i="13" s="1"/>
  <c r="N80" i="13" s="1"/>
  <c r="N83" i="13" s="1"/>
  <c r="N86" i="13" s="1"/>
  <c r="M45" i="14"/>
  <c r="M47" i="14" s="1"/>
  <c r="M49" i="14" s="1"/>
  <c r="M51" i="14" s="1"/>
  <c r="M54" i="14" s="1"/>
  <c r="M57" i="14" s="1"/>
  <c r="M61" i="14" s="1"/>
  <c r="M64" i="14" s="1"/>
  <c r="M67" i="14" s="1"/>
  <c r="M70" i="14" s="1"/>
  <c r="M73" i="14" s="1"/>
  <c r="M76" i="14" s="1"/>
  <c r="M81" i="14" s="1"/>
  <c r="L49" i="15"/>
  <c r="L50" i="15" s="1"/>
  <c r="L51" i="15" s="1"/>
  <c r="L53" i="15" s="1"/>
  <c r="L55" i="15" s="1"/>
  <c r="L57" i="15" s="1"/>
  <c r="L60" i="15" s="1"/>
  <c r="L63" i="15" s="1"/>
  <c r="L67" i="15" s="1"/>
  <c r="L70" i="15" s="1"/>
  <c r="L73" i="15" s="1"/>
  <c r="L76" i="15" s="1"/>
  <c r="L79" i="15" s="1"/>
  <c r="L82" i="15" s="1"/>
  <c r="I86" i="15" s="1"/>
  <c r="M51" i="16"/>
  <c r="M52" i="16" s="1"/>
  <c r="M53" i="16" s="1"/>
  <c r="M55" i="16" s="1"/>
  <c r="M57" i="16" s="1"/>
  <c r="M59" i="16" s="1"/>
  <c r="M62" i="16" s="1"/>
  <c r="M65" i="16" s="1"/>
  <c r="M69" i="16" s="1"/>
  <c r="M72" i="16" s="1"/>
  <c r="M75" i="16" s="1"/>
  <c r="M78" i="16" s="1"/>
  <c r="M81" i="16" s="1"/>
  <c r="M84" i="16" s="1"/>
  <c r="M88" i="16" s="1"/>
  <c r="L47" i="17"/>
  <c r="L49" i="17" s="1"/>
  <c r="L51" i="17" s="1"/>
  <c r="L46" i="18"/>
  <c r="L48" i="18" s="1"/>
  <c r="L50" i="18" s="1"/>
  <c r="L52" i="18" s="1"/>
  <c r="L55" i="18" s="1"/>
  <c r="L58" i="18" s="1"/>
  <c r="L61" i="18" s="1"/>
  <c r="L64" i="18" s="1"/>
  <c r="L67" i="18" s="1"/>
  <c r="L70" i="18" s="1"/>
  <c r="L73" i="18" s="1"/>
  <c r="L76" i="18" s="1"/>
  <c r="L80" i="18" s="1"/>
  <c r="L17" i="9"/>
  <c r="L18" i="9" s="1"/>
  <c r="L19" i="9" s="1"/>
  <c r="L20" i="9" s="1"/>
  <c r="L21" i="9" s="1"/>
  <c r="L22" i="9" s="1"/>
  <c r="L23" i="9" s="1"/>
  <c r="L24" i="9" s="1"/>
  <c r="L25" i="9" s="1"/>
  <c r="L26" i="9" s="1"/>
  <c r="L13" i="8"/>
  <c r="L14" i="8" s="1"/>
  <c r="L15" i="8" s="1"/>
  <c r="L16" i="8" s="1"/>
  <c r="L17" i="8" s="1"/>
  <c r="L18" i="8" s="1"/>
  <c r="L19" i="8" s="1"/>
  <c r="L20" i="8" s="1"/>
  <c r="B12" i="1"/>
  <c r="B13" i="1" s="1"/>
  <c r="B14" i="1" s="1"/>
  <c r="B15" i="1" s="1"/>
  <c r="B16" i="1" s="1"/>
  <c r="B17" i="1" s="1"/>
  <c r="B18" i="1" s="1"/>
  <c r="A9" i="2"/>
  <c r="A10" i="2" s="1"/>
  <c r="A11" i="2" s="1"/>
  <c r="A12" i="2" s="1"/>
  <c r="A13" i="2" s="1"/>
  <c r="A14" i="2" s="1"/>
  <c r="A15" i="2" s="1"/>
  <c r="A16" i="2" s="1"/>
  <c r="A17" i="2" s="1"/>
  <c r="A18" i="2" s="1"/>
  <c r="M10" i="3"/>
  <c r="M11" i="3" s="1"/>
  <c r="M12" i="3" s="1"/>
  <c r="M13" i="3" s="1"/>
  <c r="M14" i="3" s="1"/>
  <c r="M15" i="3" s="1"/>
  <c r="M16" i="3" s="1"/>
  <c r="L9" i="4"/>
  <c r="L10" i="4" s="1"/>
  <c r="L11" i="4" s="1"/>
  <c r="L12" i="4" s="1"/>
  <c r="L13" i="4" s="1"/>
  <c r="L14" i="4" s="1"/>
  <c r="L15" i="4" s="1"/>
  <c r="L16" i="4" s="1"/>
  <c r="L17" i="4" s="1"/>
  <c r="L18" i="4" s="1"/>
  <c r="L9" i="5"/>
  <c r="L10" i="5" s="1"/>
  <c r="L11" i="5" s="1"/>
  <c r="L12" i="5" s="1"/>
  <c r="L13" i="5" s="1"/>
  <c r="L14" i="5" s="1"/>
  <c r="L15" i="5" s="1"/>
  <c r="L16" i="5" s="1"/>
  <c r="L17" i="5" s="1"/>
  <c r="L18" i="5" s="1"/>
  <c r="M9" i="6"/>
  <c r="M10" i="6" s="1"/>
  <c r="M11" i="6" s="1"/>
  <c r="M12" i="6" s="1"/>
  <c r="M13" i="6" s="1"/>
  <c r="M14" i="6" s="1"/>
  <c r="M15" i="6" s="1"/>
  <c r="M16" i="6" s="1"/>
  <c r="M17" i="6" s="1"/>
  <c r="M18" i="6" s="1"/>
  <c r="L13" i="7"/>
  <c r="L14" i="7" s="1"/>
  <c r="L15" i="7" s="1"/>
  <c r="L16" i="7" s="1"/>
  <c r="L17" i="7" s="1"/>
  <c r="L18" i="7" s="1"/>
  <c r="L19" i="7" s="1"/>
  <c r="L20" i="7" s="1"/>
  <c r="L16" i="10"/>
  <c r="L17" i="10" s="1"/>
  <c r="L18" i="10" s="1"/>
  <c r="L19" i="10" s="1"/>
  <c r="L20" i="10" s="1"/>
  <c r="L21" i="10" s="1"/>
  <c r="L22" i="10" s="1"/>
  <c r="L23" i="10" s="1"/>
  <c r="L24" i="10" s="1"/>
  <c r="L25" i="10" s="1"/>
  <c r="L26" i="10" s="1"/>
  <c r="N14" i="11"/>
  <c r="N15" i="11" s="1"/>
  <c r="N16" i="11" s="1"/>
  <c r="N17" i="11" s="1"/>
  <c r="N18" i="11" s="1"/>
  <c r="N19" i="11" s="1"/>
  <c r="N20" i="11" s="1"/>
  <c r="N21" i="11" s="1"/>
  <c r="N22" i="11" s="1"/>
  <c r="N23" i="11" s="1"/>
  <c r="N24" i="11" s="1"/>
  <c r="N25" i="11" s="1"/>
  <c r="L13" i="12"/>
  <c r="L14" i="12" s="1"/>
  <c r="L15" i="12" s="1"/>
  <c r="L16" i="12" s="1"/>
  <c r="L17" i="12" s="1"/>
  <c r="L18" i="12" s="1"/>
  <c r="L19" i="12" s="1"/>
  <c r="L20" i="12" s="1"/>
  <c r="L21" i="12" s="1"/>
  <c r="L22" i="12" s="1"/>
  <c r="N13" i="13"/>
  <c r="N14" i="13" s="1"/>
  <c r="N15" i="13" s="1"/>
  <c r="N16" i="13" s="1"/>
  <c r="N17" i="13" s="1"/>
  <c r="N18" i="13" s="1"/>
  <c r="N19" i="13" s="1"/>
  <c r="N20" i="13" s="1"/>
  <c r="N21" i="13" s="1"/>
  <c r="N22" i="13" s="1"/>
  <c r="N23" i="13" s="1"/>
  <c r="N24" i="13" s="1"/>
  <c r="N25" i="13" s="1"/>
  <c r="N26" i="13" s="1"/>
  <c r="N27" i="13" s="1"/>
  <c r="M14" i="14"/>
  <c r="M15" i="14" s="1"/>
  <c r="M16" i="14" s="1"/>
  <c r="M17" i="14" s="1"/>
  <c r="M18" i="14" s="1"/>
  <c r="M19" i="14" s="1"/>
  <c r="M20" i="14" s="1"/>
  <c r="M21" i="14" s="1"/>
  <c r="M22" i="14" s="1"/>
  <c r="M23" i="14" s="1"/>
  <c r="M24" i="14" s="1"/>
  <c r="M25" i="14" s="1"/>
  <c r="L16" i="15"/>
  <c r="L17" i="15" s="1"/>
  <c r="L18" i="15" s="1"/>
  <c r="L19" i="15" s="1"/>
  <c r="L20" i="15" s="1"/>
  <c r="L21" i="15" s="1"/>
  <c r="L22" i="15" s="1"/>
  <c r="L23" i="15" s="1"/>
  <c r="L24" i="15" s="1"/>
  <c r="L25" i="15" s="1"/>
  <c r="L26" i="15" s="1"/>
  <c r="L27" i="15" s="1"/>
  <c r="L28" i="15" s="1"/>
  <c r="M14" i="16"/>
  <c r="M15" i="16" s="1"/>
  <c r="M16" i="16" s="1"/>
  <c r="M17" i="16" s="1"/>
  <c r="M18" i="16" s="1"/>
  <c r="M19" i="16" s="1"/>
  <c r="M20" i="16" s="1"/>
  <c r="M21" i="16" s="1"/>
  <c r="M22" i="16" s="1"/>
  <c r="M23" i="16" s="1"/>
  <c r="M24" i="16" s="1"/>
  <c r="M25" i="16" s="1"/>
  <c r="M26" i="16" s="1"/>
  <c r="M27" i="16" s="1"/>
  <c r="M28" i="16" s="1"/>
  <c r="M29" i="16" s="1"/>
  <c r="L14" i="17"/>
  <c r="L15" i="17" s="1"/>
  <c r="L16" i="17" s="1"/>
  <c r="L17" i="17" s="1"/>
  <c r="L18" i="17" s="1"/>
  <c r="L19" i="17" s="1"/>
  <c r="L20" i="17" s="1"/>
  <c r="L21" i="17" s="1"/>
  <c r="L22" i="17" s="1"/>
  <c r="L23" i="17" s="1"/>
  <c r="L24" i="17" s="1"/>
  <c r="L25" i="17" s="1"/>
  <c r="L14" i="18"/>
  <c r="L15" i="18" s="1"/>
  <c r="L16" i="18" s="1"/>
  <c r="L17" i="18" s="1"/>
  <c r="L18" i="18" s="1"/>
  <c r="L19" i="18" s="1"/>
  <c r="L20" i="18" s="1"/>
  <c r="L21" i="18" s="1"/>
  <c r="L22" i="18" s="1"/>
  <c r="L23" i="18" s="1"/>
  <c r="L24" i="18" s="1"/>
  <c r="L25" i="18" s="1"/>
  <c r="AE8" i="3"/>
  <c r="AD8" i="4"/>
  <c r="AD35" i="4"/>
  <c r="AE34" i="6"/>
  <c r="AD34" i="5"/>
  <c r="AD8" i="5"/>
  <c r="AE8" i="6"/>
  <c r="AD39" i="7"/>
  <c r="AD11" i="7"/>
  <c r="AD11" i="8"/>
  <c r="AD47" i="9"/>
  <c r="AD15" i="9"/>
  <c r="AD15" i="10"/>
  <c r="AD46" i="10"/>
  <c r="AF13" i="11"/>
  <c r="AF42" i="11"/>
  <c r="AD12" i="12"/>
  <c r="AD38" i="12"/>
  <c r="AF12" i="13"/>
  <c r="AF56" i="13"/>
  <c r="AE12" i="14"/>
  <c r="AE42" i="14"/>
  <c r="AD15" i="15"/>
  <c r="AD48" i="15"/>
  <c r="AE12" i="16"/>
  <c r="AE48" i="16"/>
  <c r="AD13" i="17"/>
  <c r="AD45" i="17"/>
  <c r="AD13" i="18"/>
  <c r="AD44" i="18"/>
  <c r="AD45" i="19"/>
  <c r="R45" i="19"/>
  <c r="R13" i="18"/>
  <c r="R44" i="18"/>
  <c r="R45" i="17"/>
  <c r="R13" i="17"/>
  <c r="S48" i="16"/>
  <c r="S12" i="16"/>
  <c r="R48" i="15"/>
  <c r="R15" i="15"/>
  <c r="S42" i="14"/>
  <c r="S12" i="14"/>
  <c r="T56" i="13"/>
  <c r="T12" i="13"/>
  <c r="R38" i="12"/>
  <c r="R12" i="12"/>
  <c r="T42" i="11"/>
  <c r="T13" i="11"/>
  <c r="R46" i="10"/>
  <c r="R15" i="10"/>
  <c r="R47" i="9"/>
  <c r="R15" i="9"/>
  <c r="R39" i="8"/>
  <c r="R11" i="8"/>
  <c r="R11" i="7"/>
  <c r="R39" i="7"/>
  <c r="S8" i="6"/>
  <c r="S34" i="6"/>
  <c r="R8" i="5"/>
  <c r="R34" i="5"/>
  <c r="R35" i="4"/>
  <c r="R8" i="4"/>
  <c r="S8" i="3"/>
  <c r="S34" i="3"/>
  <c r="R33" i="2"/>
  <c r="R8" i="2"/>
  <c r="R10" i="1"/>
  <c r="G10" i="1"/>
  <c r="G33" i="2"/>
  <c r="G8" i="2"/>
  <c r="G34" i="3"/>
  <c r="G8" i="3"/>
  <c r="F35" i="4"/>
  <c r="F8" i="4"/>
  <c r="F34" i="5"/>
  <c r="F8" i="5"/>
  <c r="G34" i="6"/>
  <c r="G8" i="6"/>
  <c r="F39" i="7"/>
  <c r="F11" i="7"/>
  <c r="F39" i="8"/>
  <c r="F11" i="8"/>
  <c r="F15" i="9"/>
  <c r="F47" i="9"/>
  <c r="F15" i="10"/>
  <c r="F46" i="10"/>
  <c r="H13" i="11"/>
  <c r="H42" i="11"/>
  <c r="F12" i="12"/>
  <c r="F38" i="12"/>
  <c r="H12" i="13"/>
  <c r="H56" i="13"/>
  <c r="G12" i="14"/>
  <c r="G42" i="14"/>
  <c r="F15" i="15"/>
  <c r="F48" i="15"/>
  <c r="G12" i="16"/>
  <c r="G48" i="16"/>
  <c r="F13" i="17"/>
  <c r="F45" i="17"/>
  <c r="F44" i="18"/>
  <c r="F13" i="18"/>
  <c r="F45" i="19"/>
  <c r="F11" i="19"/>
  <c r="L47" i="19"/>
  <c r="L49" i="19" s="1"/>
  <c r="L51" i="19" s="1"/>
  <c r="L53" i="19" s="1"/>
  <c r="L56" i="19" s="1"/>
  <c r="L59" i="19" s="1"/>
  <c r="L62" i="19" s="1"/>
  <c r="L65" i="19" s="1"/>
  <c r="L68" i="19" s="1"/>
  <c r="L71" i="19" s="1"/>
  <c r="L73" i="19" s="1"/>
  <c r="L74" i="19" s="1"/>
  <c r="L12" i="19"/>
  <c r="L13" i="19" s="1"/>
  <c r="L14" i="19" s="1"/>
  <c r="L15" i="19" s="1"/>
  <c r="L16" i="19" s="1"/>
  <c r="L17" i="19" s="1"/>
  <c r="L18" i="19" s="1"/>
  <c r="L19" i="19" s="1"/>
  <c r="L20" i="19" s="1"/>
  <c r="L21" i="19" s="1"/>
  <c r="L22" i="19" s="1"/>
  <c r="L23" i="19" s="1"/>
  <c r="L24" i="19" s="1"/>
  <c r="L25" i="19" s="1"/>
  <c r="AD11" i="19"/>
  <c r="R11" i="19"/>
  <c r="L47" i="20"/>
  <c r="L48" i="20" s="1"/>
  <c r="L49" i="20" s="1"/>
  <c r="L51" i="20" s="1"/>
  <c r="L53" i="20" s="1"/>
  <c r="L55" i="20" s="1"/>
  <c r="L57" i="20" s="1"/>
  <c r="L58" i="20" s="1"/>
  <c r="L60" i="20" s="1"/>
  <c r="L63" i="20" s="1"/>
  <c r="L66" i="20" s="1"/>
  <c r="L69" i="20" s="1"/>
  <c r="L72" i="20" s="1"/>
  <c r="L75" i="20" s="1"/>
  <c r="L78" i="20" s="1"/>
  <c r="L81" i="20" s="1"/>
  <c r="AD11" i="20"/>
  <c r="R11" i="20"/>
  <c r="F11" i="20"/>
  <c r="L12" i="20"/>
  <c r="L13" i="20" s="1"/>
  <c r="L14" i="20" s="1"/>
  <c r="L15" i="20" s="1"/>
  <c r="L16" i="20" s="1"/>
  <c r="L17" i="20" s="1"/>
  <c r="L18" i="20" s="1"/>
  <c r="L19" i="20" s="1"/>
  <c r="L20" i="20" s="1"/>
  <c r="L21" i="20" s="1"/>
  <c r="L22" i="20" s="1"/>
  <c r="L23" i="20" s="1"/>
  <c r="L24" i="20" s="1"/>
  <c r="L25" i="20" s="1"/>
  <c r="L26" i="20" s="1"/>
  <c r="L27" i="20" s="1"/>
  <c r="V28" i="4"/>
  <c r="V32" i="4"/>
  <c r="AB7" i="10"/>
  <c r="L53" i="17" l="1"/>
  <c r="L55" i="17" s="1"/>
  <c r="L57" i="17" s="1"/>
  <c r="L60" i="17" s="1"/>
  <c r="L63" i="17" s="1"/>
  <c r="L66" i="17" s="1"/>
  <c r="L69" i="17" s="1"/>
  <c r="L72" i="17" s="1"/>
  <c r="L75" i="17" s="1"/>
  <c r="L3" i="3"/>
  <c r="F2" i="3"/>
  <c r="W2" i="2"/>
  <c r="E4" i="2"/>
  <c r="Q2" i="6"/>
  <c r="E2" i="6"/>
  <c r="E2" i="2"/>
  <c r="K3" i="3"/>
  <c r="V6" i="2"/>
  <c r="AC4" i="6"/>
  <c r="E7" i="19" l="1"/>
  <c r="E6" i="19"/>
  <c r="E5" i="19"/>
  <c r="E3" i="19"/>
  <c r="E4" i="19"/>
  <c r="E6" i="20"/>
  <c r="E5" i="20"/>
  <c r="E4" i="20"/>
  <c r="E3" i="20"/>
  <c r="E2" i="20"/>
  <c r="R45" i="20"/>
  <c r="F45" i="20"/>
  <c r="E6" i="15"/>
  <c r="J3" i="20"/>
  <c r="D4" i="19"/>
  <c r="E2" i="1"/>
  <c r="D6" i="20"/>
  <c r="D5" i="19"/>
  <c r="E5" i="14"/>
  <c r="D3" i="20"/>
  <c r="F6" i="11"/>
  <c r="D5" i="20"/>
  <c r="D4" i="20"/>
  <c r="F5" i="13"/>
  <c r="D6" i="19"/>
  <c r="D2" i="20"/>
  <c r="D3" i="19"/>
  <c r="D5" i="12"/>
  <c r="L76" i="19" l="1"/>
  <c r="L79" i="19" s="1"/>
  <c r="L82" i="19" s="1"/>
  <c r="Q6" i="19"/>
  <c r="Q3" i="20"/>
  <c r="J49" i="14"/>
  <c r="D49" i="14"/>
  <c r="J47" i="14"/>
  <c r="D47" i="14"/>
  <c r="D7" i="18"/>
  <c r="D6" i="15"/>
  <c r="P3" i="20"/>
  <c r="O49" i="9" l="1"/>
  <c r="U51" i="9"/>
  <c r="O51" i="9"/>
  <c r="U49" i="9"/>
  <c r="I51" i="9"/>
  <c r="C51" i="9"/>
  <c r="I49" i="9"/>
  <c r="C49" i="9"/>
  <c r="D2" i="4"/>
  <c r="O13" i="8" l="1"/>
  <c r="U13" i="8"/>
  <c r="I13" i="8"/>
  <c r="AD39" i="8"/>
  <c r="Q33" i="7"/>
  <c r="Q32" i="7"/>
  <c r="W35" i="7"/>
  <c r="W34" i="7"/>
  <c r="AB18" i="6"/>
  <c r="P18" i="6"/>
  <c r="D18" i="6"/>
  <c r="V35" i="7"/>
  <c r="V33" i="7"/>
  <c r="P32" i="7"/>
  <c r="V32" i="7"/>
  <c r="P33" i="7"/>
  <c r="V34" i="7"/>
  <c r="P34" i="7"/>
  <c r="P35" i="7"/>
  <c r="E7" i="10" l="1"/>
  <c r="V10" i="10"/>
  <c r="Q38" i="17" l="1"/>
  <c r="V12" i="6"/>
  <c r="F2" i="2" l="1"/>
  <c r="F3" i="2"/>
  <c r="W3" i="2"/>
  <c r="F4" i="2"/>
  <c r="W4" i="2"/>
  <c r="F5" i="2"/>
  <c r="W5" i="2"/>
  <c r="F6" i="2"/>
  <c r="W6" i="2"/>
  <c r="D9" i="2"/>
  <c r="J9" i="2"/>
  <c r="D10" i="2"/>
  <c r="J10" i="2"/>
  <c r="O9" i="2"/>
  <c r="U9" i="2"/>
  <c r="O10" i="2"/>
  <c r="U10" i="2"/>
  <c r="D11" i="2"/>
  <c r="J11" i="2"/>
  <c r="O11" i="2"/>
  <c r="U11" i="2"/>
  <c r="D12" i="2"/>
  <c r="J12" i="2"/>
  <c r="D13" i="2"/>
  <c r="J13" i="2"/>
  <c r="O12" i="2"/>
  <c r="U12" i="2"/>
  <c r="O13" i="2"/>
  <c r="U13" i="2"/>
  <c r="D14" i="2"/>
  <c r="J14" i="2"/>
  <c r="D15" i="2"/>
  <c r="J15" i="2"/>
  <c r="O14" i="2"/>
  <c r="U14" i="2"/>
  <c r="O15" i="2"/>
  <c r="U15" i="2"/>
  <c r="D16" i="2"/>
  <c r="J16" i="2"/>
  <c r="D17" i="2"/>
  <c r="J17" i="2"/>
  <c r="O16" i="2"/>
  <c r="U16" i="2"/>
  <c r="O17" i="2"/>
  <c r="U17" i="2"/>
  <c r="D18" i="2"/>
  <c r="J18" i="2"/>
  <c r="O18" i="2"/>
  <c r="U18" i="2"/>
  <c r="D22" i="2"/>
  <c r="O22" i="2"/>
  <c r="Q29" i="2"/>
  <c r="W29" i="2"/>
  <c r="Q30" i="2"/>
  <c r="W30" i="2"/>
  <c r="Q31" i="2"/>
  <c r="W31" i="2"/>
  <c r="D36" i="2"/>
  <c r="J36" i="2"/>
  <c r="O36" i="2"/>
  <c r="U36" i="2"/>
  <c r="D38" i="2"/>
  <c r="J38" i="2"/>
  <c r="O38" i="2"/>
  <c r="U38" i="2"/>
  <c r="O40" i="2"/>
  <c r="U40" i="2"/>
  <c r="O42" i="2"/>
  <c r="U42" i="2"/>
  <c r="O44" i="2"/>
  <c r="U44" i="2"/>
  <c r="O46" i="2"/>
  <c r="U46" i="2"/>
  <c r="L2" i="3"/>
  <c r="AD2" i="3"/>
  <c r="F3" i="3"/>
  <c r="AD3" i="3"/>
  <c r="F4" i="3"/>
  <c r="L4" i="3"/>
  <c r="AD4" i="3"/>
  <c r="F5" i="3"/>
  <c r="L5" i="3"/>
  <c r="AD5" i="3"/>
  <c r="D10" i="3"/>
  <c r="J10" i="3"/>
  <c r="P10" i="3"/>
  <c r="V10" i="3"/>
  <c r="AB10" i="3"/>
  <c r="AH10" i="3"/>
  <c r="D11" i="3"/>
  <c r="J11" i="3"/>
  <c r="P11" i="3"/>
  <c r="V11" i="3"/>
  <c r="AB11" i="3"/>
  <c r="AH11" i="3"/>
  <c r="D12" i="3"/>
  <c r="J12" i="3"/>
  <c r="P12" i="3"/>
  <c r="V12" i="3"/>
  <c r="D13" i="3"/>
  <c r="J13" i="3"/>
  <c r="P13" i="3"/>
  <c r="V13" i="3"/>
  <c r="AB13" i="3"/>
  <c r="AH13" i="3"/>
  <c r="D14" i="3"/>
  <c r="J14" i="3"/>
  <c r="P14" i="3"/>
  <c r="V14" i="3"/>
  <c r="AB14" i="3"/>
  <c r="AH14" i="3"/>
  <c r="D15" i="3"/>
  <c r="J15" i="3"/>
  <c r="P15" i="3"/>
  <c r="V15" i="3"/>
  <c r="D16" i="3"/>
  <c r="J16" i="3"/>
  <c r="P16" i="3"/>
  <c r="V16" i="3"/>
  <c r="D20" i="3"/>
  <c r="J20" i="3"/>
  <c r="AB20" i="3"/>
  <c r="X28" i="3"/>
  <c r="X29" i="3"/>
  <c r="X30" i="3"/>
  <c r="X31" i="3"/>
  <c r="AE34" i="3"/>
  <c r="D36" i="3"/>
  <c r="J36" i="3"/>
  <c r="P36" i="3"/>
  <c r="V36" i="3"/>
  <c r="AB36" i="3"/>
  <c r="AH36" i="3"/>
  <c r="D38" i="3"/>
  <c r="J38" i="3"/>
  <c r="AB38" i="3"/>
  <c r="AH38" i="3"/>
  <c r="AB41" i="3"/>
  <c r="AH41" i="3"/>
  <c r="AB44" i="3"/>
  <c r="AH44" i="3"/>
  <c r="AB47" i="3"/>
  <c r="AH47" i="3"/>
  <c r="AB50" i="3"/>
  <c r="AH50" i="3"/>
  <c r="E2" i="4"/>
  <c r="Q2" i="4"/>
  <c r="AC2" i="4"/>
  <c r="E3" i="4"/>
  <c r="Q3" i="4"/>
  <c r="AC3" i="4"/>
  <c r="E4" i="4"/>
  <c r="Q4" i="4"/>
  <c r="AC4" i="4"/>
  <c r="E5" i="4"/>
  <c r="Q5" i="4"/>
  <c r="AC5" i="4"/>
  <c r="E6" i="4"/>
  <c r="C9" i="4"/>
  <c r="I9" i="4"/>
  <c r="O9" i="4"/>
  <c r="U9" i="4"/>
  <c r="AA9" i="4"/>
  <c r="AG9" i="4"/>
  <c r="C10" i="4"/>
  <c r="I10" i="4"/>
  <c r="O10" i="4"/>
  <c r="U10" i="4"/>
  <c r="AA10" i="4"/>
  <c r="AG10" i="4"/>
  <c r="C11" i="4"/>
  <c r="I11" i="4"/>
  <c r="C12" i="4"/>
  <c r="I12" i="4"/>
  <c r="O12" i="4"/>
  <c r="U12" i="4"/>
  <c r="AA12" i="4"/>
  <c r="AG12" i="4"/>
  <c r="C13" i="4"/>
  <c r="I13" i="4"/>
  <c r="O13" i="4"/>
  <c r="U13" i="4"/>
  <c r="AA13" i="4"/>
  <c r="AG13" i="4"/>
  <c r="C14" i="4"/>
  <c r="I14" i="4"/>
  <c r="C15" i="4"/>
  <c r="I15" i="4"/>
  <c r="O15" i="4"/>
  <c r="U15" i="4"/>
  <c r="AA15" i="4"/>
  <c r="AG15" i="4"/>
  <c r="C16" i="4"/>
  <c r="I16" i="4"/>
  <c r="O16" i="4"/>
  <c r="U16" i="4"/>
  <c r="AA16" i="4"/>
  <c r="AG16" i="4"/>
  <c r="C17" i="4"/>
  <c r="I17" i="4"/>
  <c r="C18" i="4"/>
  <c r="I18" i="4"/>
  <c r="C21" i="4"/>
  <c r="O21" i="4"/>
  <c r="AA21" i="4"/>
  <c r="W29" i="4"/>
  <c r="W30" i="4"/>
  <c r="W31" i="4"/>
  <c r="W32" i="4"/>
  <c r="C37" i="4"/>
  <c r="I37" i="4"/>
  <c r="O37" i="4"/>
  <c r="U37" i="4"/>
  <c r="AA46" i="4"/>
  <c r="AG46" i="4"/>
  <c r="C39" i="4"/>
  <c r="I39" i="4"/>
  <c r="O39" i="4"/>
  <c r="U39" i="4"/>
  <c r="AA49" i="4"/>
  <c r="AG49" i="4"/>
  <c r="AA37" i="4"/>
  <c r="AG37" i="4"/>
  <c r="AA39" i="4"/>
  <c r="AG39" i="4"/>
  <c r="AA51" i="4"/>
  <c r="AG51" i="4"/>
  <c r="AA43" i="4"/>
  <c r="AG43" i="4"/>
  <c r="O49" i="4"/>
  <c r="U49" i="4"/>
  <c r="O57" i="4"/>
  <c r="U57" i="4"/>
  <c r="AA57" i="4"/>
  <c r="AG57" i="4"/>
  <c r="O54" i="4"/>
  <c r="U54" i="4"/>
  <c r="E2" i="5"/>
  <c r="Q2" i="5"/>
  <c r="AC2" i="5"/>
  <c r="E3" i="5"/>
  <c r="Q3" i="5"/>
  <c r="AC3" i="5"/>
  <c r="E4" i="5"/>
  <c r="Q4" i="5"/>
  <c r="AC4" i="5"/>
  <c r="E5" i="5"/>
  <c r="Q5" i="5"/>
  <c r="AC5" i="5"/>
  <c r="E6" i="5"/>
  <c r="Q6" i="5"/>
  <c r="C9" i="5"/>
  <c r="I9" i="5"/>
  <c r="O9" i="5"/>
  <c r="U9" i="5"/>
  <c r="C10" i="5"/>
  <c r="I10" i="5"/>
  <c r="O10" i="5"/>
  <c r="U10" i="5"/>
  <c r="AA10" i="5"/>
  <c r="AG10" i="5"/>
  <c r="C11" i="5"/>
  <c r="I11" i="5"/>
  <c r="O11" i="5"/>
  <c r="U11" i="5"/>
  <c r="AA11" i="5"/>
  <c r="AG11" i="5"/>
  <c r="C12" i="5"/>
  <c r="I12" i="5"/>
  <c r="O12" i="5"/>
  <c r="U12" i="5"/>
  <c r="C13" i="5"/>
  <c r="I13" i="5"/>
  <c r="O13" i="5"/>
  <c r="U13" i="5"/>
  <c r="AA13" i="5"/>
  <c r="AG13" i="5"/>
  <c r="C14" i="5"/>
  <c r="I14" i="5"/>
  <c r="O14" i="5"/>
  <c r="U14" i="5"/>
  <c r="AA14" i="5"/>
  <c r="AG14" i="5"/>
  <c r="C15" i="5"/>
  <c r="I15" i="5"/>
  <c r="O15" i="5"/>
  <c r="U15" i="5"/>
  <c r="C16" i="5"/>
  <c r="I16" i="5"/>
  <c r="O16" i="5"/>
  <c r="U16" i="5"/>
  <c r="AA16" i="5"/>
  <c r="AG16" i="5"/>
  <c r="C17" i="5"/>
  <c r="I17" i="5"/>
  <c r="O17" i="5"/>
  <c r="U17" i="5"/>
  <c r="AA17" i="5"/>
  <c r="AG17" i="5"/>
  <c r="C18" i="5"/>
  <c r="I18" i="5"/>
  <c r="O18" i="5"/>
  <c r="U18" i="5"/>
  <c r="C21" i="5"/>
  <c r="O21" i="5"/>
  <c r="AA21" i="5"/>
  <c r="Q29" i="5"/>
  <c r="AC29" i="5"/>
  <c r="Q30" i="5"/>
  <c r="AC30" i="5"/>
  <c r="Q31" i="5"/>
  <c r="AC31" i="5"/>
  <c r="C36" i="5"/>
  <c r="I36" i="5"/>
  <c r="O36" i="5"/>
  <c r="U36" i="5"/>
  <c r="AA36" i="5"/>
  <c r="AG36" i="5"/>
  <c r="C38" i="5"/>
  <c r="I38" i="5"/>
  <c r="O38" i="5"/>
  <c r="U38" i="5"/>
  <c r="AA38" i="5"/>
  <c r="AG38" i="5"/>
  <c r="AA42" i="5"/>
  <c r="AG42" i="5"/>
  <c r="AA45" i="5"/>
  <c r="AG45" i="5"/>
  <c r="AA48" i="5"/>
  <c r="AG48" i="5"/>
  <c r="AA51" i="5"/>
  <c r="AG51" i="5"/>
  <c r="F2" i="6"/>
  <c r="R2" i="6"/>
  <c r="AD2" i="6"/>
  <c r="F3" i="6"/>
  <c r="R3" i="6"/>
  <c r="AD3" i="6"/>
  <c r="F4" i="6"/>
  <c r="R4" i="6"/>
  <c r="AD4" i="6"/>
  <c r="F5" i="6"/>
  <c r="R5" i="6"/>
  <c r="AD5" i="6"/>
  <c r="F6" i="6"/>
  <c r="R6" i="6"/>
  <c r="AD6" i="6"/>
  <c r="D9" i="6"/>
  <c r="J9" i="6"/>
  <c r="P9" i="6"/>
  <c r="V9" i="6"/>
  <c r="AB9" i="6"/>
  <c r="AH9" i="6"/>
  <c r="D10" i="6"/>
  <c r="J10" i="6"/>
  <c r="P10" i="6"/>
  <c r="V10" i="6"/>
  <c r="AB10" i="6"/>
  <c r="AH10" i="6"/>
  <c r="D11" i="6"/>
  <c r="J11" i="6"/>
  <c r="P11" i="6"/>
  <c r="V11" i="6"/>
  <c r="AB11" i="6"/>
  <c r="AH11" i="6"/>
  <c r="D12" i="6"/>
  <c r="J12" i="6"/>
  <c r="P12" i="6"/>
  <c r="AB12" i="6"/>
  <c r="AH12" i="6"/>
  <c r="D13" i="6"/>
  <c r="J13" i="6"/>
  <c r="P13" i="6"/>
  <c r="V13" i="6"/>
  <c r="AB13" i="6"/>
  <c r="AH13" i="6"/>
  <c r="D14" i="6"/>
  <c r="J14" i="6"/>
  <c r="P14" i="6"/>
  <c r="V14" i="6"/>
  <c r="AB14" i="6"/>
  <c r="AH14" i="6"/>
  <c r="D15" i="6"/>
  <c r="J15" i="6"/>
  <c r="P15" i="6"/>
  <c r="V15" i="6"/>
  <c r="AB15" i="6"/>
  <c r="AH15" i="6"/>
  <c r="D16" i="6"/>
  <c r="J16" i="6"/>
  <c r="P16" i="6"/>
  <c r="V16" i="6"/>
  <c r="AB16" i="6"/>
  <c r="AH16" i="6"/>
  <c r="D17" i="6"/>
  <c r="J17" i="6"/>
  <c r="P17" i="6"/>
  <c r="V17" i="6"/>
  <c r="AB17" i="6"/>
  <c r="AH17" i="6"/>
  <c r="J18" i="6"/>
  <c r="V18" i="6"/>
  <c r="AH18" i="6"/>
  <c r="R29" i="6"/>
  <c r="R30" i="6"/>
  <c r="AD30" i="6"/>
  <c r="R31" i="6"/>
  <c r="AD31" i="6"/>
  <c r="R32" i="6"/>
  <c r="AD32" i="6"/>
  <c r="M34" i="6"/>
  <c r="D36" i="6"/>
  <c r="J36" i="6"/>
  <c r="P36" i="6"/>
  <c r="V36" i="6"/>
  <c r="AB36" i="6"/>
  <c r="AH36" i="6"/>
  <c r="D38" i="6"/>
  <c r="J38" i="6"/>
  <c r="P38" i="6"/>
  <c r="V38" i="6"/>
  <c r="AB38" i="6"/>
  <c r="AH38" i="6"/>
  <c r="P41" i="6"/>
  <c r="V41" i="6"/>
  <c r="P44" i="6"/>
  <c r="V44" i="6"/>
  <c r="AB44" i="6"/>
  <c r="AH44" i="6"/>
  <c r="AB48" i="6"/>
  <c r="AH48" i="6"/>
  <c r="AB51" i="6"/>
  <c r="AH51" i="6"/>
  <c r="P54" i="6"/>
  <c r="V54" i="6"/>
  <c r="AB54" i="6"/>
  <c r="AH54" i="6"/>
  <c r="D6" i="7"/>
  <c r="J6" i="7"/>
  <c r="V6" i="7"/>
  <c r="AH6" i="7"/>
  <c r="D7" i="7"/>
  <c r="J7" i="7"/>
  <c r="V7" i="7"/>
  <c r="AH7" i="7"/>
  <c r="D8" i="7"/>
  <c r="J8" i="7"/>
  <c r="V8" i="7"/>
  <c r="AH8" i="7"/>
  <c r="D9" i="7"/>
  <c r="J9" i="7"/>
  <c r="V9" i="7"/>
  <c r="AH9" i="7"/>
  <c r="C13" i="7"/>
  <c r="I13" i="7"/>
  <c r="O13" i="7"/>
  <c r="U13" i="7"/>
  <c r="AA13" i="7"/>
  <c r="AG13" i="7"/>
  <c r="C14" i="7"/>
  <c r="I14" i="7"/>
  <c r="O14" i="7"/>
  <c r="U14" i="7"/>
  <c r="AA14" i="7"/>
  <c r="AG14" i="7"/>
  <c r="C15" i="7"/>
  <c r="I15" i="7"/>
  <c r="O15" i="7"/>
  <c r="U15" i="7"/>
  <c r="AA15" i="7"/>
  <c r="AG15" i="7"/>
  <c r="C16" i="7"/>
  <c r="I16" i="7"/>
  <c r="O16" i="7"/>
  <c r="U16" i="7"/>
  <c r="AA16" i="7"/>
  <c r="AG16" i="7"/>
  <c r="C17" i="7"/>
  <c r="I17" i="7"/>
  <c r="O17" i="7"/>
  <c r="U17" i="7"/>
  <c r="AA17" i="7"/>
  <c r="AG17" i="7"/>
  <c r="C18" i="7"/>
  <c r="I18" i="7"/>
  <c r="O18" i="7"/>
  <c r="U18" i="7"/>
  <c r="AA18" i="7"/>
  <c r="AG18" i="7"/>
  <c r="C19" i="7"/>
  <c r="I19" i="7"/>
  <c r="O19" i="7"/>
  <c r="U19" i="7"/>
  <c r="AA19" i="7"/>
  <c r="AG19" i="7"/>
  <c r="C20" i="7"/>
  <c r="I20" i="7"/>
  <c r="O20" i="7"/>
  <c r="U20" i="7"/>
  <c r="AA20" i="7"/>
  <c r="AG20" i="7"/>
  <c r="W32" i="7"/>
  <c r="W33" i="7"/>
  <c r="Q34" i="7"/>
  <c r="Q35" i="7"/>
  <c r="C41" i="7"/>
  <c r="I41" i="7"/>
  <c r="O41" i="7"/>
  <c r="U41" i="7"/>
  <c r="O43" i="7"/>
  <c r="U43" i="7"/>
  <c r="C43" i="7"/>
  <c r="I43" i="7"/>
  <c r="AA41" i="7"/>
  <c r="AG41" i="7"/>
  <c r="AA43" i="7"/>
  <c r="AG43" i="7"/>
  <c r="AA45" i="7"/>
  <c r="AG45" i="7"/>
  <c r="O45" i="7"/>
  <c r="U45" i="7"/>
  <c r="AA50" i="7"/>
  <c r="AG50" i="7"/>
  <c r="AA47" i="7"/>
  <c r="AG47" i="7"/>
  <c r="AA56" i="7"/>
  <c r="AG56" i="7"/>
  <c r="AA53" i="7"/>
  <c r="AG53" i="7"/>
  <c r="O56" i="7"/>
  <c r="U56" i="7"/>
  <c r="AA58" i="7"/>
  <c r="AG58" i="7"/>
  <c r="O60" i="7"/>
  <c r="U60" i="7"/>
  <c r="AA60" i="7"/>
  <c r="AG60" i="7"/>
  <c r="D6" i="8"/>
  <c r="J6" i="8"/>
  <c r="V6" i="8"/>
  <c r="AH6" i="8"/>
  <c r="D7" i="8"/>
  <c r="J7" i="8"/>
  <c r="V7" i="8"/>
  <c r="AH7" i="8"/>
  <c r="D8" i="8"/>
  <c r="J8" i="8"/>
  <c r="V8" i="8"/>
  <c r="AH8" i="8"/>
  <c r="D9" i="8"/>
  <c r="J9" i="8"/>
  <c r="V9" i="8"/>
  <c r="AH9" i="8"/>
  <c r="C13" i="8"/>
  <c r="AA13" i="8"/>
  <c r="AG13" i="8"/>
  <c r="C14" i="8"/>
  <c r="I14" i="8"/>
  <c r="O14" i="8"/>
  <c r="U14" i="8"/>
  <c r="AA14" i="8"/>
  <c r="AG14" i="8"/>
  <c r="C15" i="8"/>
  <c r="I15" i="8"/>
  <c r="O15" i="8"/>
  <c r="U15" i="8"/>
  <c r="AA15" i="8"/>
  <c r="AG15" i="8"/>
  <c r="C16" i="8"/>
  <c r="I16" i="8"/>
  <c r="O16" i="8"/>
  <c r="U16" i="8"/>
  <c r="AA16" i="8"/>
  <c r="AG16" i="8"/>
  <c r="C17" i="8"/>
  <c r="I17" i="8"/>
  <c r="O17" i="8"/>
  <c r="U17" i="8"/>
  <c r="AA17" i="8"/>
  <c r="AG17" i="8"/>
  <c r="C18" i="8"/>
  <c r="I18" i="8"/>
  <c r="O18" i="8"/>
  <c r="U18" i="8"/>
  <c r="AA18" i="8"/>
  <c r="AG18" i="8"/>
  <c r="C19" i="8"/>
  <c r="I19" i="8"/>
  <c r="O19" i="8"/>
  <c r="U19" i="8"/>
  <c r="AA19" i="8"/>
  <c r="AG19" i="8"/>
  <c r="C20" i="8"/>
  <c r="I20" i="8"/>
  <c r="O20" i="8"/>
  <c r="U20" i="8"/>
  <c r="AA20" i="8"/>
  <c r="AG20" i="8"/>
  <c r="C41" i="8"/>
  <c r="I41" i="8"/>
  <c r="O41" i="8"/>
  <c r="U41" i="8"/>
  <c r="AA41" i="8"/>
  <c r="AG41" i="8"/>
  <c r="C43" i="8"/>
  <c r="I43" i="8"/>
  <c r="O43" i="8"/>
  <c r="U43" i="8"/>
  <c r="AA43" i="8"/>
  <c r="AG43" i="8"/>
  <c r="C45" i="8"/>
  <c r="I45" i="8"/>
  <c r="AA45" i="8"/>
  <c r="AG45" i="8"/>
  <c r="P77" i="8"/>
  <c r="Q77" i="8"/>
  <c r="V77" i="8"/>
  <c r="W77" i="8"/>
  <c r="P78" i="8"/>
  <c r="Q78" i="8"/>
  <c r="V78" i="8"/>
  <c r="W78" i="8"/>
  <c r="P79" i="8"/>
  <c r="Q79" i="8"/>
  <c r="V79" i="8"/>
  <c r="W79" i="8"/>
  <c r="P80" i="8"/>
  <c r="Q80" i="8"/>
  <c r="V80" i="8"/>
  <c r="W80" i="8"/>
  <c r="E7" i="9"/>
  <c r="K7" i="9"/>
  <c r="W7" i="9"/>
  <c r="AC7" i="9"/>
  <c r="E8" i="9"/>
  <c r="K8" i="9"/>
  <c r="W8" i="9"/>
  <c r="AC8" i="9"/>
  <c r="E9" i="9"/>
  <c r="K9" i="9"/>
  <c r="W9" i="9"/>
  <c r="AC9" i="9"/>
  <c r="E10" i="9"/>
  <c r="K10" i="9"/>
  <c r="W10" i="9"/>
  <c r="AC10" i="9"/>
  <c r="E11" i="9"/>
  <c r="C17" i="9"/>
  <c r="I17" i="9"/>
  <c r="O17" i="9"/>
  <c r="U17" i="9"/>
  <c r="AA17" i="9"/>
  <c r="AG17" i="9"/>
  <c r="C18" i="9"/>
  <c r="I18" i="9"/>
  <c r="O18" i="9"/>
  <c r="U18" i="9"/>
  <c r="AA18" i="9"/>
  <c r="AG18" i="9"/>
  <c r="C19" i="9"/>
  <c r="I19" i="9"/>
  <c r="O19" i="9"/>
  <c r="U19" i="9"/>
  <c r="AA19" i="9"/>
  <c r="AG19" i="9"/>
  <c r="C20" i="9"/>
  <c r="I20" i="9"/>
  <c r="O20" i="9"/>
  <c r="U20" i="9"/>
  <c r="AA20" i="9"/>
  <c r="AG20" i="9"/>
  <c r="C21" i="9"/>
  <c r="I21" i="9"/>
  <c r="O21" i="9"/>
  <c r="U21" i="9"/>
  <c r="AA21" i="9"/>
  <c r="AG21" i="9"/>
  <c r="C22" i="9"/>
  <c r="I22" i="9"/>
  <c r="O22" i="9"/>
  <c r="U22" i="9"/>
  <c r="AA22" i="9"/>
  <c r="AG22" i="9"/>
  <c r="C23" i="9"/>
  <c r="I23" i="9"/>
  <c r="O23" i="9"/>
  <c r="U23" i="9"/>
  <c r="AA23" i="9"/>
  <c r="AG23" i="9"/>
  <c r="C24" i="9"/>
  <c r="I24" i="9"/>
  <c r="O24" i="9"/>
  <c r="U24" i="9"/>
  <c r="AA24" i="9"/>
  <c r="AG24" i="9"/>
  <c r="C25" i="9"/>
  <c r="I25" i="9"/>
  <c r="O25" i="9"/>
  <c r="U25" i="9"/>
  <c r="AA25" i="9"/>
  <c r="AG25" i="9"/>
  <c r="C26" i="9"/>
  <c r="I26" i="9"/>
  <c r="Q39" i="9"/>
  <c r="W39" i="9"/>
  <c r="Q40" i="9"/>
  <c r="W40" i="9"/>
  <c r="Q41" i="9"/>
  <c r="W41" i="9"/>
  <c r="Q42" i="9"/>
  <c r="W42" i="9"/>
  <c r="Q43" i="9"/>
  <c r="AA49" i="9"/>
  <c r="AG49" i="9"/>
  <c r="AA51" i="9"/>
  <c r="AG51" i="9"/>
  <c r="O54" i="9"/>
  <c r="U54" i="9"/>
  <c r="AA54" i="9"/>
  <c r="AG54" i="9"/>
  <c r="O57" i="9"/>
  <c r="U57" i="9"/>
  <c r="AA57" i="9"/>
  <c r="AG57" i="9"/>
  <c r="AA61" i="9"/>
  <c r="AG61" i="9"/>
  <c r="O64" i="9"/>
  <c r="U64" i="9"/>
  <c r="AA64" i="9"/>
  <c r="AG64" i="9"/>
  <c r="O67" i="9"/>
  <c r="U67" i="9"/>
  <c r="AA67" i="9"/>
  <c r="AG67" i="9"/>
  <c r="AA70" i="9"/>
  <c r="AG70" i="9"/>
  <c r="O73" i="9"/>
  <c r="U73" i="9"/>
  <c r="AA73" i="9"/>
  <c r="AG73" i="9"/>
  <c r="O76" i="9"/>
  <c r="U76" i="9"/>
  <c r="AA76" i="9"/>
  <c r="AG76" i="9"/>
  <c r="K7" i="10"/>
  <c r="W7" i="10"/>
  <c r="E8" i="10"/>
  <c r="K8" i="10"/>
  <c r="W8" i="10"/>
  <c r="AC8" i="10"/>
  <c r="E9" i="10"/>
  <c r="K9" i="10"/>
  <c r="W9" i="10"/>
  <c r="AC9" i="10"/>
  <c r="E10" i="10"/>
  <c r="K10" i="10"/>
  <c r="W10" i="10"/>
  <c r="E11" i="10"/>
  <c r="W11" i="10"/>
  <c r="C16" i="10"/>
  <c r="I16" i="10"/>
  <c r="O16" i="10"/>
  <c r="U16" i="10"/>
  <c r="AA16" i="10"/>
  <c r="AG16" i="10"/>
  <c r="C17" i="10"/>
  <c r="I17" i="10"/>
  <c r="O17" i="10"/>
  <c r="U17" i="10"/>
  <c r="AA17" i="10"/>
  <c r="AG17" i="10"/>
  <c r="C18" i="10"/>
  <c r="I18" i="10"/>
  <c r="O18" i="10"/>
  <c r="U18" i="10"/>
  <c r="AA18" i="10"/>
  <c r="AG18" i="10"/>
  <c r="C19" i="10"/>
  <c r="I19" i="10"/>
  <c r="O19" i="10"/>
  <c r="U19" i="10"/>
  <c r="AA19" i="10"/>
  <c r="AG19" i="10"/>
  <c r="C20" i="10"/>
  <c r="I20" i="10"/>
  <c r="O20" i="10"/>
  <c r="U20" i="10"/>
  <c r="AA20" i="10"/>
  <c r="AG20" i="10"/>
  <c r="C21" i="10"/>
  <c r="I21" i="10"/>
  <c r="O21" i="10"/>
  <c r="U21" i="10"/>
  <c r="AA21" i="10"/>
  <c r="AG21" i="10"/>
  <c r="C22" i="10"/>
  <c r="I22" i="10"/>
  <c r="O22" i="10"/>
  <c r="U22" i="10"/>
  <c r="AA22" i="10"/>
  <c r="AG22" i="10"/>
  <c r="C23" i="10"/>
  <c r="I23" i="10"/>
  <c r="O23" i="10"/>
  <c r="U23" i="10"/>
  <c r="AA23" i="10"/>
  <c r="AG23" i="10"/>
  <c r="C24" i="10"/>
  <c r="I24" i="10"/>
  <c r="O24" i="10"/>
  <c r="U24" i="10"/>
  <c r="AA24" i="10"/>
  <c r="AG24" i="10"/>
  <c r="C25" i="10"/>
  <c r="I25" i="10"/>
  <c r="O25" i="10"/>
  <c r="U25" i="10"/>
  <c r="AA25" i="10"/>
  <c r="AG25" i="10"/>
  <c r="O26" i="10"/>
  <c r="U26" i="10"/>
  <c r="AA26" i="10"/>
  <c r="AG26" i="10"/>
  <c r="Q39" i="10"/>
  <c r="AI39" i="10"/>
  <c r="Q40" i="10"/>
  <c r="AI40" i="10"/>
  <c r="Q41" i="10"/>
  <c r="AI41" i="10"/>
  <c r="Q42" i="10"/>
  <c r="AI42" i="10"/>
  <c r="Q43" i="10"/>
  <c r="AI43" i="10"/>
  <c r="C48" i="10"/>
  <c r="I48" i="10"/>
  <c r="O48" i="10"/>
  <c r="U48" i="10"/>
  <c r="AA48" i="10"/>
  <c r="AG48" i="10"/>
  <c r="C50" i="10"/>
  <c r="I50" i="10"/>
  <c r="O50" i="10"/>
  <c r="U50" i="10"/>
  <c r="AA50" i="10"/>
  <c r="AG50" i="10"/>
  <c r="C52" i="10"/>
  <c r="I52" i="10"/>
  <c r="O52" i="10"/>
  <c r="U52" i="10"/>
  <c r="AA52" i="10"/>
  <c r="AG52" i="10"/>
  <c r="C54" i="10"/>
  <c r="I54" i="10"/>
  <c r="O54" i="10"/>
  <c r="U54" i="10"/>
  <c r="AA54" i="10"/>
  <c r="AG54" i="10"/>
  <c r="O57" i="10"/>
  <c r="U57" i="10"/>
  <c r="AA57" i="10"/>
  <c r="O60" i="10"/>
  <c r="U60" i="10"/>
  <c r="AA60" i="10"/>
  <c r="AG60" i="10"/>
  <c r="O64" i="10"/>
  <c r="U64" i="10"/>
  <c r="AA64" i="10"/>
  <c r="AG64" i="10"/>
  <c r="O67" i="10"/>
  <c r="U67" i="10"/>
  <c r="AA67" i="10"/>
  <c r="AG67" i="10"/>
  <c r="O70" i="10"/>
  <c r="U70" i="10"/>
  <c r="AA70" i="10"/>
  <c r="AG70" i="10"/>
  <c r="O73" i="10"/>
  <c r="U73" i="10"/>
  <c r="AA73" i="10"/>
  <c r="AG73" i="10"/>
  <c r="G6" i="11"/>
  <c r="M6" i="11"/>
  <c r="AE6" i="11"/>
  <c r="AK6" i="11"/>
  <c r="G7" i="11"/>
  <c r="M7" i="11"/>
  <c r="AE7" i="11"/>
  <c r="AK7" i="11"/>
  <c r="G8" i="11"/>
  <c r="M8" i="11"/>
  <c r="AE8" i="11"/>
  <c r="AK8" i="11"/>
  <c r="G9" i="11"/>
  <c r="M9" i="11"/>
  <c r="AE9" i="11"/>
  <c r="AK9" i="11"/>
  <c r="G10" i="11"/>
  <c r="M10" i="11"/>
  <c r="AE10" i="11"/>
  <c r="E14" i="11"/>
  <c r="K14" i="11"/>
  <c r="Q14" i="11"/>
  <c r="W14" i="11"/>
  <c r="AC14" i="11"/>
  <c r="AI14" i="11"/>
  <c r="E15" i="11"/>
  <c r="K15" i="11"/>
  <c r="Q15" i="11"/>
  <c r="W15" i="11"/>
  <c r="AC15" i="11"/>
  <c r="AI15" i="11"/>
  <c r="E16" i="11"/>
  <c r="K16" i="11"/>
  <c r="Q16" i="11"/>
  <c r="W16" i="11"/>
  <c r="AC16" i="11"/>
  <c r="AI16" i="11"/>
  <c r="E17" i="11"/>
  <c r="K17" i="11"/>
  <c r="Q17" i="11"/>
  <c r="W17" i="11"/>
  <c r="AC17" i="11"/>
  <c r="AI17" i="11"/>
  <c r="E18" i="11"/>
  <c r="K18" i="11"/>
  <c r="Q18" i="11"/>
  <c r="W18" i="11"/>
  <c r="AC18" i="11"/>
  <c r="AI18" i="11"/>
  <c r="E19" i="11"/>
  <c r="K19" i="11"/>
  <c r="Q19" i="11"/>
  <c r="W19" i="11"/>
  <c r="AC19" i="11"/>
  <c r="AI19" i="11"/>
  <c r="E20" i="11"/>
  <c r="K20" i="11"/>
  <c r="Q20" i="11"/>
  <c r="W20" i="11"/>
  <c r="AC20" i="11"/>
  <c r="AI20" i="11"/>
  <c r="E21" i="11"/>
  <c r="K21" i="11"/>
  <c r="Q21" i="11"/>
  <c r="W21" i="11"/>
  <c r="AC21" i="11"/>
  <c r="AI21" i="11"/>
  <c r="E22" i="11"/>
  <c r="K22" i="11"/>
  <c r="Q22" i="11"/>
  <c r="W22" i="11"/>
  <c r="AC22" i="11"/>
  <c r="AI22" i="11"/>
  <c r="E23" i="11"/>
  <c r="K23" i="11"/>
  <c r="Q23" i="11"/>
  <c r="W23" i="11"/>
  <c r="AC23" i="11"/>
  <c r="AI23" i="11"/>
  <c r="E24" i="11"/>
  <c r="K24" i="11"/>
  <c r="Q24" i="11"/>
  <c r="W24" i="11"/>
  <c r="AC24" i="11"/>
  <c r="AI24" i="11"/>
  <c r="E25" i="11"/>
  <c r="K25" i="11"/>
  <c r="Q25" i="11"/>
  <c r="W25" i="11"/>
  <c r="AC25" i="11"/>
  <c r="AI25" i="11"/>
  <c r="E28" i="11"/>
  <c r="K28" i="11"/>
  <c r="AC28" i="11"/>
  <c r="AI28" i="11"/>
  <c r="Y37" i="11"/>
  <c r="AE37" i="11"/>
  <c r="AK37" i="11"/>
  <c r="Y38" i="11"/>
  <c r="AE38" i="11"/>
  <c r="AK38" i="11"/>
  <c r="Y39" i="11"/>
  <c r="AE39" i="11"/>
  <c r="AK39" i="11"/>
  <c r="Y40" i="11"/>
  <c r="AE40" i="11"/>
  <c r="E44" i="11"/>
  <c r="K44" i="11"/>
  <c r="Q44" i="11"/>
  <c r="W44" i="11"/>
  <c r="AC44" i="11"/>
  <c r="AI44" i="11"/>
  <c r="E46" i="11"/>
  <c r="K46" i="11"/>
  <c r="Q46" i="11"/>
  <c r="W46" i="11"/>
  <c r="AC46" i="11"/>
  <c r="AI46" i="11"/>
  <c r="Q49" i="11"/>
  <c r="W49" i="11"/>
  <c r="AC49" i="11"/>
  <c r="AI49" i="11"/>
  <c r="Q52" i="11"/>
  <c r="W52" i="11"/>
  <c r="AC52" i="11"/>
  <c r="AI52" i="11"/>
  <c r="Q56" i="11"/>
  <c r="W56" i="11"/>
  <c r="AC56" i="11"/>
  <c r="AI56" i="11"/>
  <c r="Q59" i="11"/>
  <c r="W59" i="11"/>
  <c r="AC59" i="11"/>
  <c r="AI59" i="11"/>
  <c r="Q62" i="11"/>
  <c r="W62" i="11"/>
  <c r="AC62" i="11"/>
  <c r="AI62" i="11"/>
  <c r="Q65" i="11"/>
  <c r="W65" i="11"/>
  <c r="AC65" i="11"/>
  <c r="AI65" i="11"/>
  <c r="AC68" i="11"/>
  <c r="AI68" i="11"/>
  <c r="E5" i="12"/>
  <c r="K5" i="12"/>
  <c r="W5" i="12"/>
  <c r="AC5" i="12"/>
  <c r="AI5" i="12"/>
  <c r="E6" i="12"/>
  <c r="K6" i="12"/>
  <c r="W6" i="12"/>
  <c r="AC6" i="12"/>
  <c r="AI6" i="12"/>
  <c r="E7" i="12"/>
  <c r="K7" i="12"/>
  <c r="W7" i="12"/>
  <c r="AC7" i="12"/>
  <c r="AI7" i="12"/>
  <c r="E8" i="12"/>
  <c r="K8" i="12"/>
  <c r="W8" i="12"/>
  <c r="AC8" i="12"/>
  <c r="AI8" i="12"/>
  <c r="C13" i="12"/>
  <c r="I13" i="12"/>
  <c r="O13" i="12"/>
  <c r="U13" i="12"/>
  <c r="AA13" i="12"/>
  <c r="AG13" i="12"/>
  <c r="C14" i="12"/>
  <c r="I14" i="12"/>
  <c r="O14" i="12"/>
  <c r="U14" i="12"/>
  <c r="AA14" i="12"/>
  <c r="AG14" i="12"/>
  <c r="C15" i="12"/>
  <c r="I15" i="12"/>
  <c r="O15" i="12"/>
  <c r="U15" i="12"/>
  <c r="AA15" i="12"/>
  <c r="AG15" i="12"/>
  <c r="C16" i="12"/>
  <c r="I16" i="12"/>
  <c r="O16" i="12"/>
  <c r="U16" i="12"/>
  <c r="AA16" i="12"/>
  <c r="AG16" i="12"/>
  <c r="C17" i="12"/>
  <c r="I17" i="12"/>
  <c r="O17" i="12"/>
  <c r="U17" i="12"/>
  <c r="AA17" i="12"/>
  <c r="AG17" i="12"/>
  <c r="C18" i="12"/>
  <c r="I18" i="12"/>
  <c r="O18" i="12"/>
  <c r="U18" i="12"/>
  <c r="AA18" i="12"/>
  <c r="AG18" i="12"/>
  <c r="C19" i="12"/>
  <c r="I19" i="12"/>
  <c r="O19" i="12"/>
  <c r="U19" i="12"/>
  <c r="AA19" i="12"/>
  <c r="AG19" i="12"/>
  <c r="C20" i="12"/>
  <c r="I20" i="12"/>
  <c r="O20" i="12"/>
  <c r="U20" i="12"/>
  <c r="AA20" i="12"/>
  <c r="AG20" i="12"/>
  <c r="C21" i="12"/>
  <c r="I21" i="12"/>
  <c r="O21" i="12"/>
  <c r="U21" i="12"/>
  <c r="AA21" i="12"/>
  <c r="AG21" i="12"/>
  <c r="C22" i="12"/>
  <c r="I22" i="12"/>
  <c r="O22" i="12"/>
  <c r="U22" i="12"/>
  <c r="AA22" i="12"/>
  <c r="AG22" i="12"/>
  <c r="C25" i="12"/>
  <c r="I25" i="12"/>
  <c r="U25" i="12"/>
  <c r="AA25" i="12"/>
  <c r="AG25" i="12"/>
  <c r="W32" i="12"/>
  <c r="AC32" i="12"/>
  <c r="AI32" i="12"/>
  <c r="W33" i="12"/>
  <c r="AC33" i="12"/>
  <c r="AI33" i="12"/>
  <c r="W34" i="12"/>
  <c r="AC34" i="12"/>
  <c r="AI34" i="12"/>
  <c r="W35" i="12"/>
  <c r="AC35" i="12"/>
  <c r="AI35" i="12"/>
  <c r="C40" i="12"/>
  <c r="I40" i="12"/>
  <c r="O40" i="12"/>
  <c r="U40" i="12"/>
  <c r="AA40" i="12"/>
  <c r="AG40" i="12"/>
  <c r="C42" i="12"/>
  <c r="I42" i="12"/>
  <c r="O42" i="12"/>
  <c r="U42" i="12"/>
  <c r="AA42" i="12"/>
  <c r="AG42" i="12"/>
  <c r="O44" i="12"/>
  <c r="U44" i="12"/>
  <c r="AA44" i="12"/>
  <c r="AG44" i="12"/>
  <c r="C46" i="12"/>
  <c r="I46" i="12"/>
  <c r="O46" i="12"/>
  <c r="U46" i="12"/>
  <c r="AA46" i="12"/>
  <c r="AG46" i="12"/>
  <c r="O49" i="12"/>
  <c r="U49" i="12"/>
  <c r="AA49" i="12"/>
  <c r="AG49" i="12"/>
  <c r="O52" i="12"/>
  <c r="U52" i="12"/>
  <c r="AA52" i="12"/>
  <c r="AG52" i="12"/>
  <c r="O55" i="12"/>
  <c r="U55" i="12"/>
  <c r="AA55" i="12"/>
  <c r="AG55" i="12"/>
  <c r="AA58" i="12"/>
  <c r="AG58" i="12"/>
  <c r="O61" i="12"/>
  <c r="U61" i="12"/>
  <c r="AA61" i="12"/>
  <c r="AG61" i="12"/>
  <c r="AA64" i="12"/>
  <c r="AG64" i="12"/>
  <c r="G5" i="13"/>
  <c r="M5" i="13"/>
  <c r="S5" i="13"/>
  <c r="Y5" i="13"/>
  <c r="G6" i="13"/>
  <c r="M6" i="13"/>
  <c r="S6" i="13"/>
  <c r="Y6" i="13"/>
  <c r="G7" i="13"/>
  <c r="M7" i="13"/>
  <c r="S7" i="13"/>
  <c r="Y7" i="13"/>
  <c r="G8" i="13"/>
  <c r="M8" i="13"/>
  <c r="S8" i="13"/>
  <c r="Y8" i="13"/>
  <c r="G9" i="13"/>
  <c r="M9" i="13"/>
  <c r="S9" i="13"/>
  <c r="Y9" i="13"/>
  <c r="E13" i="13"/>
  <c r="K13" i="13"/>
  <c r="Q13" i="13"/>
  <c r="W13" i="13"/>
  <c r="AC13" i="13"/>
  <c r="AI13" i="13"/>
  <c r="E14" i="13"/>
  <c r="K14" i="13"/>
  <c r="Q14" i="13"/>
  <c r="W14" i="13"/>
  <c r="AC14" i="13"/>
  <c r="AI14" i="13"/>
  <c r="E15" i="13"/>
  <c r="K15" i="13"/>
  <c r="Q15" i="13"/>
  <c r="W15" i="13"/>
  <c r="AC15" i="13"/>
  <c r="AI15" i="13"/>
  <c r="E16" i="13"/>
  <c r="K16" i="13"/>
  <c r="Q16" i="13"/>
  <c r="W16" i="13"/>
  <c r="AC16" i="13"/>
  <c r="AI16" i="13"/>
  <c r="E17" i="13"/>
  <c r="K17" i="13"/>
  <c r="Q17" i="13"/>
  <c r="W17" i="13"/>
  <c r="AC17" i="13"/>
  <c r="AI17" i="13"/>
  <c r="E18" i="13"/>
  <c r="K18" i="13"/>
  <c r="Q18" i="13"/>
  <c r="W18" i="13"/>
  <c r="AC18" i="13"/>
  <c r="AI18" i="13"/>
  <c r="E19" i="13"/>
  <c r="K19" i="13"/>
  <c r="Q19" i="13"/>
  <c r="W19" i="13"/>
  <c r="AC19" i="13"/>
  <c r="AI19" i="13"/>
  <c r="E20" i="13"/>
  <c r="K20" i="13"/>
  <c r="Q20" i="13"/>
  <c r="W20" i="13"/>
  <c r="AC20" i="13"/>
  <c r="AI20" i="13"/>
  <c r="E21" i="13"/>
  <c r="K21" i="13"/>
  <c r="Q21" i="13"/>
  <c r="W21" i="13"/>
  <c r="AC21" i="13"/>
  <c r="AI21" i="13"/>
  <c r="E22" i="13"/>
  <c r="K22" i="13"/>
  <c r="Q22" i="13"/>
  <c r="W22" i="13"/>
  <c r="AC22" i="13"/>
  <c r="AI22" i="13"/>
  <c r="E23" i="13"/>
  <c r="K23" i="13"/>
  <c r="Q23" i="13"/>
  <c r="W23" i="13"/>
  <c r="E24" i="13"/>
  <c r="K24" i="13"/>
  <c r="Q24" i="13"/>
  <c r="W24" i="13"/>
  <c r="E25" i="13"/>
  <c r="K25" i="13"/>
  <c r="Q25" i="13"/>
  <c r="W25" i="13"/>
  <c r="E26" i="13"/>
  <c r="K26" i="13"/>
  <c r="Q26" i="13"/>
  <c r="W26" i="13"/>
  <c r="E27" i="13"/>
  <c r="K27" i="13"/>
  <c r="Q27" i="13"/>
  <c r="W27" i="13"/>
  <c r="E42" i="13"/>
  <c r="K42" i="13"/>
  <c r="Q42" i="13"/>
  <c r="W42" i="13"/>
  <c r="S51" i="13"/>
  <c r="Y51" i="13"/>
  <c r="AE51" i="13"/>
  <c r="S52" i="13"/>
  <c r="Y52" i="13"/>
  <c r="AE52" i="13"/>
  <c r="S53" i="13"/>
  <c r="Y53" i="13"/>
  <c r="AE53" i="13"/>
  <c r="S54" i="13"/>
  <c r="Y54" i="13"/>
  <c r="AE54" i="13"/>
  <c r="E58" i="13"/>
  <c r="K58" i="13"/>
  <c r="Q58" i="13"/>
  <c r="W58" i="13"/>
  <c r="AC58" i="13"/>
  <c r="AI58" i="13"/>
  <c r="E60" i="13"/>
  <c r="K60" i="13"/>
  <c r="Q60" i="13"/>
  <c r="W60" i="13"/>
  <c r="AC60" i="13"/>
  <c r="AI60" i="13"/>
  <c r="E62" i="13"/>
  <c r="K62" i="13"/>
  <c r="Q62" i="13"/>
  <c r="W62" i="13"/>
  <c r="AC62" i="13"/>
  <c r="AI62" i="13"/>
  <c r="E64" i="13"/>
  <c r="K64" i="13"/>
  <c r="Q64" i="13"/>
  <c r="W64" i="13"/>
  <c r="AC64" i="13"/>
  <c r="AI64" i="13"/>
  <c r="Q67" i="13"/>
  <c r="W67" i="13"/>
  <c r="AC67" i="13"/>
  <c r="AI67" i="13"/>
  <c r="Q70" i="13"/>
  <c r="W70" i="13"/>
  <c r="AC70" i="13"/>
  <c r="AI70" i="13"/>
  <c r="AC74" i="13"/>
  <c r="AI74" i="13"/>
  <c r="AC77" i="13"/>
  <c r="AI77" i="13"/>
  <c r="Q80" i="13"/>
  <c r="W80" i="13"/>
  <c r="AC80" i="13"/>
  <c r="AI80" i="13"/>
  <c r="Q83" i="13"/>
  <c r="W83" i="13"/>
  <c r="AC83" i="13"/>
  <c r="AI83" i="13"/>
  <c r="F5" i="14"/>
  <c r="L5" i="14"/>
  <c r="R5" i="14"/>
  <c r="X5" i="14"/>
  <c r="AD5" i="14"/>
  <c r="F6" i="14"/>
  <c r="L6" i="14"/>
  <c r="R6" i="14"/>
  <c r="X6" i="14"/>
  <c r="AD6" i="14"/>
  <c r="F7" i="14"/>
  <c r="L7" i="14"/>
  <c r="R7" i="14"/>
  <c r="X7" i="14"/>
  <c r="AD7" i="14"/>
  <c r="F8" i="14"/>
  <c r="L8" i="14"/>
  <c r="R8" i="14"/>
  <c r="X8" i="14"/>
  <c r="AD8" i="14"/>
  <c r="F9" i="14"/>
  <c r="D14" i="14"/>
  <c r="J14" i="14"/>
  <c r="P14" i="14"/>
  <c r="V14" i="14"/>
  <c r="AB14" i="14"/>
  <c r="AH14" i="14"/>
  <c r="D15" i="14"/>
  <c r="J15" i="14"/>
  <c r="P15" i="14"/>
  <c r="V15" i="14"/>
  <c r="AB15" i="14"/>
  <c r="AH15" i="14"/>
  <c r="D16" i="14"/>
  <c r="J16" i="14"/>
  <c r="P16" i="14"/>
  <c r="V16" i="14"/>
  <c r="AB16" i="14"/>
  <c r="AH16" i="14"/>
  <c r="D17" i="14"/>
  <c r="J17" i="14"/>
  <c r="P17" i="14"/>
  <c r="V17" i="14"/>
  <c r="AB17" i="14"/>
  <c r="AH17" i="14"/>
  <c r="D18" i="14"/>
  <c r="J18" i="14"/>
  <c r="P18" i="14"/>
  <c r="V18" i="14"/>
  <c r="AB18" i="14"/>
  <c r="AH18" i="14"/>
  <c r="D19" i="14"/>
  <c r="J19" i="14"/>
  <c r="P19" i="14"/>
  <c r="V19" i="14"/>
  <c r="AB19" i="14"/>
  <c r="AH19" i="14"/>
  <c r="D20" i="14"/>
  <c r="J20" i="14"/>
  <c r="P20" i="14"/>
  <c r="V20" i="14"/>
  <c r="AB20" i="14"/>
  <c r="AH20" i="14"/>
  <c r="D21" i="14"/>
  <c r="J21" i="14"/>
  <c r="P21" i="14"/>
  <c r="V21" i="14"/>
  <c r="AB21" i="14"/>
  <c r="AH21" i="14"/>
  <c r="D22" i="14"/>
  <c r="J22" i="14"/>
  <c r="P22" i="14"/>
  <c r="V22" i="14"/>
  <c r="AB22" i="14"/>
  <c r="AH22" i="14"/>
  <c r="D23" i="14"/>
  <c r="J23" i="14"/>
  <c r="P23" i="14"/>
  <c r="V23" i="14"/>
  <c r="AB23" i="14"/>
  <c r="AH23" i="14"/>
  <c r="D24" i="14"/>
  <c r="J24" i="14"/>
  <c r="P24" i="14"/>
  <c r="V24" i="14"/>
  <c r="AB24" i="14"/>
  <c r="AH24" i="14"/>
  <c r="AB25" i="14"/>
  <c r="AH25" i="14"/>
  <c r="D28" i="14"/>
  <c r="J28" i="14"/>
  <c r="P28" i="14"/>
  <c r="V28" i="14"/>
  <c r="AB28" i="14"/>
  <c r="R36" i="14"/>
  <c r="X36" i="14"/>
  <c r="AD36" i="14"/>
  <c r="R37" i="14"/>
  <c r="AD37" i="14"/>
  <c r="R38" i="14"/>
  <c r="X38" i="14"/>
  <c r="R39" i="14"/>
  <c r="X39" i="14"/>
  <c r="AD39" i="14"/>
  <c r="AD40" i="14"/>
  <c r="D45" i="14"/>
  <c r="J45" i="14"/>
  <c r="P45" i="14"/>
  <c r="V45" i="14"/>
  <c r="AB45" i="14"/>
  <c r="AH45" i="14"/>
  <c r="P47" i="14"/>
  <c r="V47" i="14"/>
  <c r="AB47" i="14"/>
  <c r="AH47" i="14"/>
  <c r="P49" i="14"/>
  <c r="V49" i="14"/>
  <c r="AB49" i="14"/>
  <c r="AH49" i="14"/>
  <c r="D51" i="14"/>
  <c r="J51" i="14"/>
  <c r="P51" i="14"/>
  <c r="V51" i="14"/>
  <c r="AB51" i="14"/>
  <c r="AH51" i="14"/>
  <c r="P54" i="14"/>
  <c r="V54" i="14"/>
  <c r="AB54" i="14"/>
  <c r="AH54" i="14"/>
  <c r="P57" i="14"/>
  <c r="V57" i="14"/>
  <c r="AB57" i="14"/>
  <c r="AH57" i="14"/>
  <c r="P61" i="14"/>
  <c r="V61" i="14"/>
  <c r="AB61" i="14"/>
  <c r="AH61" i="14"/>
  <c r="P64" i="14"/>
  <c r="V64" i="14"/>
  <c r="AB64" i="14"/>
  <c r="AH64" i="14"/>
  <c r="P67" i="14"/>
  <c r="V67" i="14"/>
  <c r="AB67" i="14"/>
  <c r="AH67" i="14"/>
  <c r="P70" i="14"/>
  <c r="V70" i="14"/>
  <c r="AB70" i="14"/>
  <c r="AH70" i="14"/>
  <c r="P73" i="14"/>
  <c r="V73" i="14"/>
  <c r="AB73" i="14"/>
  <c r="AH73" i="14"/>
  <c r="K6" i="15"/>
  <c r="Q6" i="15"/>
  <c r="W6" i="15"/>
  <c r="AC6" i="15"/>
  <c r="E7" i="15"/>
  <c r="K7" i="15"/>
  <c r="Q7" i="15"/>
  <c r="W7" i="15"/>
  <c r="AC7" i="15"/>
  <c r="E8" i="15"/>
  <c r="K8" i="15"/>
  <c r="Q8" i="15"/>
  <c r="W8" i="15"/>
  <c r="AC8" i="15"/>
  <c r="E9" i="15"/>
  <c r="K9" i="15"/>
  <c r="Q9" i="15"/>
  <c r="W9" i="15"/>
  <c r="AC9" i="15"/>
  <c r="E10" i="15"/>
  <c r="K10" i="15"/>
  <c r="C16" i="15"/>
  <c r="I16" i="15"/>
  <c r="O16" i="15"/>
  <c r="U16" i="15"/>
  <c r="AA16" i="15"/>
  <c r="AG16" i="15"/>
  <c r="C17" i="15"/>
  <c r="I17" i="15"/>
  <c r="O17" i="15"/>
  <c r="U17" i="15"/>
  <c r="AA17" i="15"/>
  <c r="AG17" i="15"/>
  <c r="C18" i="15"/>
  <c r="I18" i="15"/>
  <c r="O18" i="15"/>
  <c r="U18" i="15"/>
  <c r="AA18" i="15"/>
  <c r="AG18" i="15"/>
  <c r="C19" i="15"/>
  <c r="I19" i="15"/>
  <c r="O19" i="15"/>
  <c r="U19" i="15"/>
  <c r="AA19" i="15"/>
  <c r="AG19" i="15"/>
  <c r="C20" i="15"/>
  <c r="I20" i="15"/>
  <c r="O20" i="15"/>
  <c r="U20" i="15"/>
  <c r="AA20" i="15"/>
  <c r="AG20" i="15"/>
  <c r="C21" i="15"/>
  <c r="I21" i="15"/>
  <c r="O21" i="15"/>
  <c r="U21" i="15"/>
  <c r="AA21" i="15"/>
  <c r="AG21" i="15"/>
  <c r="C22" i="15"/>
  <c r="I22" i="15"/>
  <c r="O22" i="15"/>
  <c r="U22" i="15"/>
  <c r="AA22" i="15"/>
  <c r="AG22" i="15"/>
  <c r="C23" i="15"/>
  <c r="I23" i="15"/>
  <c r="O23" i="15"/>
  <c r="U23" i="15"/>
  <c r="AA23" i="15"/>
  <c r="AG23" i="15"/>
  <c r="C24" i="15"/>
  <c r="I24" i="15"/>
  <c r="O24" i="15"/>
  <c r="U24" i="15"/>
  <c r="AA24" i="15"/>
  <c r="AG24" i="15"/>
  <c r="C25" i="15"/>
  <c r="I25" i="15"/>
  <c r="O25" i="15"/>
  <c r="U25" i="15"/>
  <c r="AA25" i="15"/>
  <c r="AG25" i="15"/>
  <c r="C26" i="15"/>
  <c r="I26" i="15"/>
  <c r="O26" i="15"/>
  <c r="U26" i="15"/>
  <c r="AA26" i="15"/>
  <c r="AG26" i="15"/>
  <c r="C27" i="15"/>
  <c r="I27" i="15"/>
  <c r="O27" i="15"/>
  <c r="U27" i="15"/>
  <c r="AA27" i="15"/>
  <c r="AG27" i="15"/>
  <c r="C28" i="15"/>
  <c r="I28" i="15"/>
  <c r="O28" i="15"/>
  <c r="U28" i="15"/>
  <c r="O49" i="15"/>
  <c r="U49" i="15"/>
  <c r="AA49" i="15"/>
  <c r="AG49" i="15"/>
  <c r="O50" i="15"/>
  <c r="U50" i="15"/>
  <c r="AA50" i="15"/>
  <c r="AG50" i="15"/>
  <c r="C51" i="15"/>
  <c r="I51" i="15"/>
  <c r="O51" i="15"/>
  <c r="U51" i="15"/>
  <c r="AA51" i="15"/>
  <c r="AG51" i="15"/>
  <c r="C53" i="15"/>
  <c r="I53" i="15"/>
  <c r="O53" i="15"/>
  <c r="U53" i="15"/>
  <c r="AA53" i="15"/>
  <c r="AG53" i="15"/>
  <c r="C55" i="15"/>
  <c r="I55" i="15"/>
  <c r="O55" i="15"/>
  <c r="U55" i="15"/>
  <c r="AA55" i="15"/>
  <c r="AG55" i="15"/>
  <c r="C57" i="15"/>
  <c r="I57" i="15"/>
  <c r="O57" i="15"/>
  <c r="U57" i="15"/>
  <c r="AA57" i="15"/>
  <c r="AG57" i="15"/>
  <c r="O60" i="15"/>
  <c r="U60" i="15"/>
  <c r="AA60" i="15"/>
  <c r="AG60" i="15"/>
  <c r="O63" i="15"/>
  <c r="U63" i="15"/>
  <c r="AA63" i="15"/>
  <c r="AG63" i="15"/>
  <c r="O67" i="15"/>
  <c r="U67" i="15"/>
  <c r="AA67" i="15"/>
  <c r="AG67" i="15"/>
  <c r="O70" i="15"/>
  <c r="U70" i="15"/>
  <c r="AA70" i="15"/>
  <c r="AG70" i="15"/>
  <c r="O73" i="15"/>
  <c r="U73" i="15"/>
  <c r="AA73" i="15"/>
  <c r="AG73" i="15"/>
  <c r="O76" i="15"/>
  <c r="U76" i="15"/>
  <c r="AA76" i="15"/>
  <c r="AG76" i="15"/>
  <c r="O79" i="15"/>
  <c r="U79" i="15"/>
  <c r="AA79" i="15"/>
  <c r="AG79" i="15"/>
  <c r="D14" i="16"/>
  <c r="J14" i="16"/>
  <c r="P14" i="16"/>
  <c r="V14" i="16"/>
  <c r="AB14" i="16"/>
  <c r="AH14" i="16"/>
  <c r="D15" i="16"/>
  <c r="J15" i="16"/>
  <c r="P15" i="16"/>
  <c r="V15" i="16"/>
  <c r="AB15" i="16"/>
  <c r="AH15" i="16"/>
  <c r="D16" i="16"/>
  <c r="J16" i="16"/>
  <c r="P16" i="16"/>
  <c r="V16" i="16"/>
  <c r="AB16" i="16"/>
  <c r="AH16" i="16"/>
  <c r="D17" i="16"/>
  <c r="J17" i="16"/>
  <c r="P17" i="16"/>
  <c r="V17" i="16"/>
  <c r="AB17" i="16"/>
  <c r="AH17" i="16"/>
  <c r="D18" i="16"/>
  <c r="J18" i="16"/>
  <c r="P18" i="16"/>
  <c r="V18" i="16"/>
  <c r="AB18" i="16"/>
  <c r="AH18" i="16"/>
  <c r="D19" i="16"/>
  <c r="J19" i="16"/>
  <c r="P19" i="16"/>
  <c r="V19" i="16"/>
  <c r="AB19" i="16"/>
  <c r="AH19" i="16"/>
  <c r="D20" i="16"/>
  <c r="J20" i="16"/>
  <c r="P20" i="16"/>
  <c r="V20" i="16"/>
  <c r="AB20" i="16"/>
  <c r="AH20" i="16"/>
  <c r="D21" i="16"/>
  <c r="J21" i="16"/>
  <c r="P21" i="16"/>
  <c r="V21" i="16"/>
  <c r="AB21" i="16"/>
  <c r="AH21" i="16"/>
  <c r="D22" i="16"/>
  <c r="J22" i="16"/>
  <c r="P22" i="16"/>
  <c r="V22" i="16"/>
  <c r="AB22" i="16"/>
  <c r="AH22" i="16"/>
  <c r="D23" i="16"/>
  <c r="J23" i="16"/>
  <c r="P23" i="16"/>
  <c r="V23" i="16"/>
  <c r="AB23" i="16"/>
  <c r="AH23" i="16"/>
  <c r="D24" i="16"/>
  <c r="J24" i="16"/>
  <c r="P24" i="16"/>
  <c r="V24" i="16"/>
  <c r="D25" i="16"/>
  <c r="J25" i="16"/>
  <c r="P25" i="16"/>
  <c r="V25" i="16"/>
  <c r="D26" i="16"/>
  <c r="J26" i="16"/>
  <c r="P26" i="16"/>
  <c r="V26" i="16"/>
  <c r="D27" i="16"/>
  <c r="J27" i="16"/>
  <c r="P27" i="16"/>
  <c r="V27" i="16"/>
  <c r="D28" i="16"/>
  <c r="J28" i="16"/>
  <c r="P28" i="16"/>
  <c r="V28" i="16"/>
  <c r="D29" i="16"/>
  <c r="J29" i="16"/>
  <c r="P29" i="16"/>
  <c r="V29" i="16"/>
  <c r="D32" i="16"/>
  <c r="J32" i="16"/>
  <c r="P32" i="16"/>
  <c r="V32" i="16"/>
  <c r="AB32" i="16"/>
  <c r="D51" i="16"/>
  <c r="J51" i="16"/>
  <c r="P51" i="16"/>
  <c r="V51" i="16"/>
  <c r="AB51" i="16"/>
  <c r="AH51" i="16"/>
  <c r="D52" i="16"/>
  <c r="J52" i="16"/>
  <c r="P52" i="16"/>
  <c r="V52" i="16"/>
  <c r="AB52" i="16"/>
  <c r="AH52" i="16"/>
  <c r="D53" i="16"/>
  <c r="J53" i="16"/>
  <c r="P53" i="16"/>
  <c r="V53" i="16"/>
  <c r="AB53" i="16"/>
  <c r="AH53" i="16"/>
  <c r="D55" i="16"/>
  <c r="J55" i="16"/>
  <c r="P55" i="16"/>
  <c r="V55" i="16"/>
  <c r="AB55" i="16"/>
  <c r="AH55" i="16"/>
  <c r="D57" i="16"/>
  <c r="J57" i="16"/>
  <c r="P57" i="16"/>
  <c r="V57" i="16"/>
  <c r="AB57" i="16"/>
  <c r="AH57" i="16"/>
  <c r="D59" i="16"/>
  <c r="J59" i="16"/>
  <c r="P59" i="16"/>
  <c r="V59" i="16"/>
  <c r="AB59" i="16"/>
  <c r="AH59" i="16"/>
  <c r="P62" i="16"/>
  <c r="V62" i="16"/>
  <c r="AB62" i="16"/>
  <c r="AH62" i="16"/>
  <c r="P65" i="16"/>
  <c r="V65" i="16"/>
  <c r="AB65" i="16"/>
  <c r="AH65" i="16"/>
  <c r="P69" i="16"/>
  <c r="V69" i="16"/>
  <c r="AB69" i="16"/>
  <c r="AH69" i="16"/>
  <c r="P72" i="16"/>
  <c r="V72" i="16"/>
  <c r="AB72" i="16"/>
  <c r="AH72" i="16"/>
  <c r="P75" i="16"/>
  <c r="V75" i="16"/>
  <c r="AB75" i="16"/>
  <c r="AH75" i="16"/>
  <c r="P78" i="16"/>
  <c r="V78" i="16"/>
  <c r="AB78" i="16"/>
  <c r="AH78" i="16"/>
  <c r="P81" i="16"/>
  <c r="V81" i="16"/>
  <c r="AB81" i="16"/>
  <c r="AH81" i="16"/>
  <c r="P84" i="16"/>
  <c r="V84" i="16"/>
  <c r="AB84" i="16"/>
  <c r="AH84" i="16"/>
  <c r="E5" i="17"/>
  <c r="K5" i="17"/>
  <c r="Q5" i="17"/>
  <c r="W5" i="17"/>
  <c r="AC5" i="17"/>
  <c r="AI5" i="17"/>
  <c r="E6" i="17"/>
  <c r="K6" i="17"/>
  <c r="Q6" i="17"/>
  <c r="W6" i="17"/>
  <c r="AC6" i="17"/>
  <c r="AI6" i="17"/>
  <c r="E7" i="17"/>
  <c r="K7" i="17"/>
  <c r="Q7" i="17"/>
  <c r="W7" i="17"/>
  <c r="AC7" i="17"/>
  <c r="AI7" i="17"/>
  <c r="E8" i="17"/>
  <c r="K8" i="17"/>
  <c r="Q8" i="17"/>
  <c r="W8" i="17"/>
  <c r="AC8" i="17"/>
  <c r="C14" i="17"/>
  <c r="I14" i="17"/>
  <c r="O14" i="17"/>
  <c r="U14" i="17"/>
  <c r="AA14" i="17"/>
  <c r="AG14" i="17"/>
  <c r="C15" i="17"/>
  <c r="I15" i="17"/>
  <c r="O15" i="17"/>
  <c r="U15" i="17"/>
  <c r="AA15" i="17"/>
  <c r="AG15" i="17"/>
  <c r="C16" i="17"/>
  <c r="I16" i="17"/>
  <c r="O16" i="17"/>
  <c r="U16" i="17"/>
  <c r="AA16" i="17"/>
  <c r="AG16" i="17"/>
  <c r="C17" i="17"/>
  <c r="I17" i="17"/>
  <c r="O17" i="17"/>
  <c r="U17" i="17"/>
  <c r="AA17" i="17"/>
  <c r="AG17" i="17"/>
  <c r="C18" i="17"/>
  <c r="I18" i="17"/>
  <c r="O18" i="17"/>
  <c r="U18" i="17"/>
  <c r="AA18" i="17"/>
  <c r="AG18" i="17"/>
  <c r="C19" i="17"/>
  <c r="I19" i="17"/>
  <c r="O19" i="17"/>
  <c r="U19" i="17"/>
  <c r="AA19" i="17"/>
  <c r="AG19" i="17"/>
  <c r="C20" i="17"/>
  <c r="I20" i="17"/>
  <c r="O20" i="17"/>
  <c r="U20" i="17"/>
  <c r="AA20" i="17"/>
  <c r="AG20" i="17"/>
  <c r="C21" i="17"/>
  <c r="I21" i="17"/>
  <c r="O21" i="17"/>
  <c r="U21" i="17"/>
  <c r="AA21" i="17"/>
  <c r="AG21" i="17"/>
  <c r="C22" i="17"/>
  <c r="I22" i="17"/>
  <c r="O22" i="17"/>
  <c r="U22" i="17"/>
  <c r="AA22" i="17"/>
  <c r="AG22" i="17"/>
  <c r="C23" i="17"/>
  <c r="I23" i="17"/>
  <c r="O23" i="17"/>
  <c r="U23" i="17"/>
  <c r="C24" i="17"/>
  <c r="I24" i="17"/>
  <c r="O24" i="17"/>
  <c r="U24" i="17"/>
  <c r="C25" i="17"/>
  <c r="I25" i="17"/>
  <c r="O25" i="17"/>
  <c r="U25" i="17"/>
  <c r="C30" i="17"/>
  <c r="I30" i="17"/>
  <c r="O30" i="17"/>
  <c r="U30" i="17"/>
  <c r="AA30" i="17"/>
  <c r="AG30" i="17"/>
  <c r="AC38" i="17"/>
  <c r="AI38" i="17"/>
  <c r="Q39" i="17"/>
  <c r="W39" i="17"/>
  <c r="AC39" i="17"/>
  <c r="AI39" i="17"/>
  <c r="Q40" i="17"/>
  <c r="AC40" i="17"/>
  <c r="AI40" i="17"/>
  <c r="Q41" i="17"/>
  <c r="W41" i="17"/>
  <c r="AC41" i="17"/>
  <c r="C47" i="17"/>
  <c r="I47" i="17"/>
  <c r="O47" i="17"/>
  <c r="U47" i="17"/>
  <c r="AA47" i="17"/>
  <c r="AG47" i="17"/>
  <c r="C49" i="17"/>
  <c r="I49" i="17"/>
  <c r="O49" i="17"/>
  <c r="U49" i="17"/>
  <c r="AA49" i="17"/>
  <c r="AG49" i="17"/>
  <c r="O51" i="17"/>
  <c r="U51" i="17"/>
  <c r="AA51" i="17"/>
  <c r="AG51" i="17"/>
  <c r="C55" i="17"/>
  <c r="I55" i="17"/>
  <c r="O55" i="17"/>
  <c r="U55" i="17"/>
  <c r="AA55" i="17"/>
  <c r="AG55" i="17"/>
  <c r="O57" i="17"/>
  <c r="U57" i="17"/>
  <c r="AA57" i="17"/>
  <c r="AG57" i="17"/>
  <c r="O60" i="17"/>
  <c r="U60" i="17"/>
  <c r="AA60" i="17"/>
  <c r="AG60" i="17"/>
  <c r="O63" i="17"/>
  <c r="U63" i="17"/>
  <c r="AA63" i="17"/>
  <c r="AG63" i="17"/>
  <c r="O66" i="17"/>
  <c r="U66" i="17"/>
  <c r="AA66" i="17"/>
  <c r="AG66" i="17"/>
  <c r="O69" i="17"/>
  <c r="U69" i="17"/>
  <c r="AA69" i="17"/>
  <c r="AG69" i="17"/>
  <c r="E7" i="18"/>
  <c r="K7" i="18"/>
  <c r="Q7" i="18"/>
  <c r="W7" i="18"/>
  <c r="AI7" i="18"/>
  <c r="E8" i="18"/>
  <c r="K8" i="18"/>
  <c r="Q8" i="18"/>
  <c r="W8" i="18"/>
  <c r="AI8" i="18"/>
  <c r="E9" i="18"/>
  <c r="K9" i="18"/>
  <c r="Q9" i="18"/>
  <c r="W9" i="18"/>
  <c r="AI9" i="18"/>
  <c r="E10" i="18"/>
  <c r="K10" i="18"/>
  <c r="Q10" i="18"/>
  <c r="W10" i="18"/>
  <c r="C14" i="18"/>
  <c r="I14" i="18"/>
  <c r="O14" i="18"/>
  <c r="U14" i="18"/>
  <c r="AA14" i="18"/>
  <c r="AG14" i="18"/>
  <c r="C15" i="18"/>
  <c r="I15" i="18"/>
  <c r="O15" i="18"/>
  <c r="U15" i="18"/>
  <c r="AA15" i="18"/>
  <c r="AG15" i="18"/>
  <c r="C16" i="18"/>
  <c r="I16" i="18"/>
  <c r="O16" i="18"/>
  <c r="U16" i="18"/>
  <c r="AA16" i="18"/>
  <c r="AG16" i="18"/>
  <c r="C17" i="18"/>
  <c r="I17" i="18"/>
  <c r="O17" i="18"/>
  <c r="U17" i="18"/>
  <c r="AA17" i="18"/>
  <c r="AG17" i="18"/>
  <c r="C18" i="18"/>
  <c r="I18" i="18"/>
  <c r="O18" i="18"/>
  <c r="U18" i="18"/>
  <c r="AA18" i="18"/>
  <c r="AG18" i="18"/>
  <c r="C19" i="18"/>
  <c r="I19" i="18"/>
  <c r="O19" i="18"/>
  <c r="U19" i="18"/>
  <c r="AA19" i="18"/>
  <c r="AG19" i="18"/>
  <c r="C20" i="18"/>
  <c r="I20" i="18"/>
  <c r="O20" i="18"/>
  <c r="U20" i="18"/>
  <c r="AA20" i="18"/>
  <c r="AG20" i="18"/>
  <c r="C21" i="18"/>
  <c r="I21" i="18"/>
  <c r="O21" i="18"/>
  <c r="U21" i="18"/>
  <c r="AA21" i="18"/>
  <c r="AG21" i="18"/>
  <c r="C22" i="18"/>
  <c r="I22" i="18"/>
  <c r="O22" i="18"/>
  <c r="U22" i="18"/>
  <c r="AA22" i="18"/>
  <c r="AG22" i="18"/>
  <c r="C23" i="18"/>
  <c r="I23" i="18"/>
  <c r="O23" i="18"/>
  <c r="U23" i="18"/>
  <c r="AA23" i="18"/>
  <c r="AG23" i="18"/>
  <c r="C24" i="18"/>
  <c r="I24" i="18"/>
  <c r="O24" i="18"/>
  <c r="U24" i="18"/>
  <c r="AA24" i="18"/>
  <c r="AG24" i="18"/>
  <c r="C25" i="18"/>
  <c r="I25" i="18"/>
  <c r="O25" i="18"/>
  <c r="U25" i="18"/>
  <c r="AA25" i="18"/>
  <c r="AG25" i="18"/>
  <c r="C29" i="18"/>
  <c r="I29" i="18"/>
  <c r="O29" i="18"/>
  <c r="U29" i="18"/>
  <c r="AA29" i="18"/>
  <c r="AG29" i="18"/>
  <c r="Q37" i="18"/>
  <c r="W37" i="18"/>
  <c r="AC37" i="18"/>
  <c r="AI37" i="18"/>
  <c r="Q38" i="18"/>
  <c r="W38" i="18"/>
  <c r="AC38" i="18"/>
  <c r="AI38" i="18"/>
  <c r="W39" i="18"/>
  <c r="AC39" i="18"/>
  <c r="AI39" i="18"/>
  <c r="Q40" i="18"/>
  <c r="W40" i="18"/>
  <c r="AC40" i="18"/>
  <c r="AI40" i="18"/>
  <c r="C46" i="18"/>
  <c r="I46" i="18"/>
  <c r="O46" i="18"/>
  <c r="U46" i="18"/>
  <c r="AA46" i="18"/>
  <c r="AG46" i="18"/>
  <c r="C48" i="18"/>
  <c r="I48" i="18"/>
  <c r="O48" i="18"/>
  <c r="U48" i="18"/>
  <c r="AA48" i="18"/>
  <c r="AG48" i="18"/>
  <c r="O50" i="18"/>
  <c r="U50" i="18"/>
  <c r="AA50" i="18"/>
  <c r="AG50" i="18"/>
  <c r="C52" i="18"/>
  <c r="I52" i="18"/>
  <c r="O52" i="18"/>
  <c r="U52" i="18"/>
  <c r="AA52" i="18"/>
  <c r="AG52" i="18"/>
  <c r="O55" i="18"/>
  <c r="U55" i="18"/>
  <c r="AA55" i="18"/>
  <c r="AG55" i="18"/>
  <c r="O58" i="18"/>
  <c r="U58" i="18"/>
  <c r="AA58" i="18"/>
  <c r="AG58" i="18"/>
  <c r="O61" i="18"/>
  <c r="U61" i="18"/>
  <c r="AA61" i="18"/>
  <c r="AG61" i="18"/>
  <c r="O64" i="18"/>
  <c r="U64" i="18"/>
  <c r="AA64" i="18"/>
  <c r="AG64" i="18"/>
  <c r="O67" i="18"/>
  <c r="U67" i="18"/>
  <c r="AA67" i="18"/>
  <c r="AG67" i="18"/>
  <c r="O70" i="18"/>
  <c r="U70" i="18"/>
  <c r="AA70" i="18"/>
  <c r="AG70" i="18"/>
  <c r="O73" i="18"/>
  <c r="U73" i="18"/>
  <c r="AA73" i="18"/>
  <c r="AG73" i="18"/>
  <c r="O76" i="18"/>
  <c r="U76" i="18"/>
  <c r="AA76" i="18"/>
  <c r="AG76" i="18"/>
  <c r="K3" i="19"/>
  <c r="Q3" i="19"/>
  <c r="W3" i="19"/>
  <c r="AC3" i="19"/>
  <c r="AI3" i="19"/>
  <c r="K4" i="19"/>
  <c r="Q4" i="19"/>
  <c r="W4" i="19"/>
  <c r="AC4" i="19"/>
  <c r="AI4" i="19"/>
  <c r="K5" i="19"/>
  <c r="Q5" i="19"/>
  <c r="W5" i="19"/>
  <c r="AC5" i="19"/>
  <c r="AI5" i="19"/>
  <c r="K6" i="19"/>
  <c r="W6" i="19"/>
  <c r="AC6" i="19"/>
  <c r="AI6" i="19"/>
  <c r="C12" i="19"/>
  <c r="I12" i="19"/>
  <c r="O12" i="19"/>
  <c r="U12" i="19"/>
  <c r="AA12" i="19"/>
  <c r="AG12" i="19"/>
  <c r="C13" i="19"/>
  <c r="I13" i="19"/>
  <c r="O13" i="19"/>
  <c r="U13" i="19"/>
  <c r="AA13" i="19"/>
  <c r="AG13" i="19"/>
  <c r="C14" i="19"/>
  <c r="I14" i="19"/>
  <c r="O14" i="19"/>
  <c r="U14" i="19"/>
  <c r="AA14" i="19"/>
  <c r="AG14" i="19"/>
  <c r="C15" i="19"/>
  <c r="I15" i="19"/>
  <c r="O15" i="19"/>
  <c r="U15" i="19"/>
  <c r="AA15" i="19"/>
  <c r="AG15" i="19"/>
  <c r="C16" i="19"/>
  <c r="I16" i="19"/>
  <c r="O16" i="19"/>
  <c r="U16" i="19"/>
  <c r="AA16" i="19"/>
  <c r="AG16" i="19"/>
  <c r="C17" i="19"/>
  <c r="I17" i="19"/>
  <c r="O17" i="19"/>
  <c r="U17" i="19"/>
  <c r="AA17" i="19"/>
  <c r="AG17" i="19"/>
  <c r="C18" i="19"/>
  <c r="I18" i="19"/>
  <c r="O18" i="19"/>
  <c r="U18" i="19"/>
  <c r="AA18" i="19"/>
  <c r="AG18" i="19"/>
  <c r="C19" i="19"/>
  <c r="I19" i="19"/>
  <c r="O19" i="19"/>
  <c r="U19" i="19"/>
  <c r="AA19" i="19"/>
  <c r="AG19" i="19"/>
  <c r="C20" i="19"/>
  <c r="I20" i="19"/>
  <c r="O20" i="19"/>
  <c r="U20" i="19"/>
  <c r="AA20" i="19"/>
  <c r="AG20" i="19"/>
  <c r="C21" i="19"/>
  <c r="I21" i="19"/>
  <c r="O21" i="19"/>
  <c r="U21" i="19"/>
  <c r="AA21" i="19"/>
  <c r="AG21" i="19"/>
  <c r="C22" i="19"/>
  <c r="I22" i="19"/>
  <c r="O22" i="19"/>
  <c r="U22" i="19"/>
  <c r="AA22" i="19"/>
  <c r="AG22" i="19"/>
  <c r="C23" i="19"/>
  <c r="I23" i="19"/>
  <c r="O23" i="19"/>
  <c r="U23" i="19"/>
  <c r="AA23" i="19"/>
  <c r="AG23" i="19"/>
  <c r="C24" i="19"/>
  <c r="I24" i="19"/>
  <c r="O24" i="19"/>
  <c r="U24" i="19"/>
  <c r="AA24" i="19"/>
  <c r="AG24" i="19"/>
  <c r="C25" i="19"/>
  <c r="I25" i="19"/>
  <c r="C28" i="19"/>
  <c r="I28" i="19"/>
  <c r="O28" i="19"/>
  <c r="U28" i="19"/>
  <c r="AA28" i="19"/>
  <c r="AG28" i="19"/>
  <c r="Q37" i="19"/>
  <c r="W37" i="19"/>
  <c r="AC37" i="19"/>
  <c r="AI37" i="19"/>
  <c r="Q38" i="19"/>
  <c r="W38" i="19"/>
  <c r="AC38" i="19"/>
  <c r="AI38" i="19"/>
  <c r="Q39" i="19"/>
  <c r="W39" i="19"/>
  <c r="AC39" i="19"/>
  <c r="AI39" i="19"/>
  <c r="Q40" i="19"/>
  <c r="W40" i="19"/>
  <c r="AC40" i="19"/>
  <c r="AI40" i="19"/>
  <c r="AI41" i="19"/>
  <c r="C47" i="19"/>
  <c r="I47" i="19"/>
  <c r="O47" i="19"/>
  <c r="U47" i="19"/>
  <c r="AA47" i="19"/>
  <c r="AG47" i="19"/>
  <c r="C49" i="19"/>
  <c r="I49" i="19"/>
  <c r="O49" i="19"/>
  <c r="U49" i="19"/>
  <c r="AA49" i="19"/>
  <c r="AG49" i="19"/>
  <c r="O51" i="19"/>
  <c r="U51" i="19"/>
  <c r="AA51" i="19"/>
  <c r="AG51" i="19"/>
  <c r="C53" i="19"/>
  <c r="I53" i="19"/>
  <c r="O53" i="19"/>
  <c r="U53" i="19"/>
  <c r="AA53" i="19"/>
  <c r="AG53" i="19"/>
  <c r="O56" i="19"/>
  <c r="U56" i="19"/>
  <c r="AA56" i="19"/>
  <c r="AG56" i="19"/>
  <c r="O59" i="19"/>
  <c r="U59" i="19"/>
  <c r="AA59" i="19"/>
  <c r="AG59" i="19"/>
  <c r="O62" i="19"/>
  <c r="U62" i="19"/>
  <c r="AA62" i="19"/>
  <c r="AG62" i="19"/>
  <c r="O65" i="19"/>
  <c r="U65" i="19"/>
  <c r="AA65" i="19"/>
  <c r="AG65" i="19"/>
  <c r="O68" i="19"/>
  <c r="U68" i="19"/>
  <c r="AA68" i="19"/>
  <c r="AG68" i="19"/>
  <c r="O71" i="19"/>
  <c r="U71" i="19"/>
  <c r="AA71" i="19"/>
  <c r="AG71" i="19"/>
  <c r="C73" i="19"/>
  <c r="I73" i="19"/>
  <c r="O73" i="19"/>
  <c r="U73" i="19"/>
  <c r="AA73" i="19"/>
  <c r="AG73" i="19"/>
  <c r="C74" i="19"/>
  <c r="I74" i="19"/>
  <c r="O74" i="19"/>
  <c r="U74" i="19"/>
  <c r="AA74" i="19"/>
  <c r="AG74" i="19"/>
  <c r="O76" i="19"/>
  <c r="U76" i="19"/>
  <c r="AA76" i="19"/>
  <c r="AG76" i="19"/>
  <c r="K2" i="20"/>
  <c r="Q2" i="20"/>
  <c r="W2" i="20"/>
  <c r="AC2" i="20"/>
  <c r="AI2" i="20"/>
  <c r="K3" i="20"/>
  <c r="W3" i="20"/>
  <c r="AC3" i="20"/>
  <c r="AI3" i="20"/>
  <c r="K4" i="20"/>
  <c r="Q4" i="20"/>
  <c r="W4" i="20"/>
  <c r="AC4" i="20"/>
  <c r="AI4" i="20"/>
  <c r="K5" i="20"/>
  <c r="Q5" i="20"/>
  <c r="W5" i="20"/>
  <c r="AC5" i="20"/>
  <c r="AI5" i="20"/>
  <c r="Q6" i="20"/>
  <c r="C12" i="20"/>
  <c r="I12" i="20"/>
  <c r="O12" i="20"/>
  <c r="U12" i="20"/>
  <c r="C13" i="20"/>
  <c r="I13" i="20"/>
  <c r="O13" i="20"/>
  <c r="U13" i="20"/>
  <c r="C14" i="20"/>
  <c r="I14" i="20"/>
  <c r="O14" i="20"/>
  <c r="U14" i="20"/>
  <c r="AA14" i="20"/>
  <c r="AG14" i="20"/>
  <c r="C15" i="20"/>
  <c r="I15" i="20"/>
  <c r="O15" i="20"/>
  <c r="U15" i="20"/>
  <c r="AA15" i="20"/>
  <c r="AG15" i="20"/>
  <c r="C16" i="20"/>
  <c r="I16" i="20"/>
  <c r="O16" i="20"/>
  <c r="U16" i="20"/>
  <c r="AA16" i="20"/>
  <c r="AG16" i="20"/>
  <c r="C17" i="20"/>
  <c r="I17" i="20"/>
  <c r="O17" i="20"/>
  <c r="U17" i="20"/>
  <c r="AA17" i="20"/>
  <c r="AG17" i="20"/>
  <c r="C18" i="20"/>
  <c r="I18" i="20"/>
  <c r="O18" i="20"/>
  <c r="U18" i="20"/>
  <c r="AA18" i="20"/>
  <c r="AG18" i="20"/>
  <c r="C19" i="20"/>
  <c r="I19" i="20"/>
  <c r="O19" i="20"/>
  <c r="U19" i="20"/>
  <c r="AA19" i="20"/>
  <c r="AG19" i="20"/>
  <c r="C20" i="20"/>
  <c r="I20" i="20"/>
  <c r="O20" i="20"/>
  <c r="U20" i="20"/>
  <c r="AA20" i="20"/>
  <c r="AG20" i="20"/>
  <c r="C21" i="20"/>
  <c r="I21" i="20"/>
  <c r="O21" i="20"/>
  <c r="U21" i="20"/>
  <c r="AA21" i="20"/>
  <c r="AG21" i="20"/>
  <c r="C22" i="20"/>
  <c r="I22" i="20"/>
  <c r="O22" i="20"/>
  <c r="U22" i="20"/>
  <c r="AA22" i="20"/>
  <c r="AG22" i="20"/>
  <c r="C23" i="20"/>
  <c r="I23" i="20"/>
  <c r="O23" i="20"/>
  <c r="U23" i="20"/>
  <c r="AA23" i="20"/>
  <c r="AG23" i="20"/>
  <c r="C24" i="20"/>
  <c r="I24" i="20"/>
  <c r="O24" i="20"/>
  <c r="U24" i="20"/>
  <c r="AA24" i="20"/>
  <c r="AG24" i="20"/>
  <c r="C25" i="20"/>
  <c r="I25" i="20"/>
  <c r="O25" i="20"/>
  <c r="U25" i="20"/>
  <c r="AA25" i="20"/>
  <c r="AG25" i="20"/>
  <c r="C26" i="20"/>
  <c r="I26" i="20"/>
  <c r="O26" i="20"/>
  <c r="U26" i="20"/>
  <c r="C27" i="20"/>
  <c r="I27" i="20"/>
  <c r="O27" i="20"/>
  <c r="U27" i="20"/>
  <c r="C30" i="20"/>
  <c r="I30" i="20"/>
  <c r="O30" i="20"/>
  <c r="U30" i="20"/>
  <c r="AA30" i="20"/>
  <c r="AG30" i="20"/>
  <c r="Q38" i="20"/>
  <c r="W38" i="20"/>
  <c r="AC38" i="20"/>
  <c r="AI38" i="20"/>
  <c r="Q39" i="20"/>
  <c r="W39" i="20"/>
  <c r="AC39" i="20"/>
  <c r="AI39" i="20"/>
  <c r="Q40" i="20"/>
  <c r="W40" i="20"/>
  <c r="AC40" i="20"/>
  <c r="AI40" i="20"/>
  <c r="Q41" i="20"/>
  <c r="W41" i="20"/>
  <c r="AC41" i="20"/>
  <c r="AI41" i="20"/>
  <c r="AC42" i="20"/>
  <c r="AD45" i="20"/>
  <c r="C47" i="20"/>
  <c r="I47" i="20"/>
  <c r="O47" i="20"/>
  <c r="U47" i="20"/>
  <c r="AA47" i="20"/>
  <c r="AG47" i="20"/>
  <c r="C48" i="20"/>
  <c r="I48" i="20"/>
  <c r="O48" i="20"/>
  <c r="U48" i="20"/>
  <c r="AA48" i="20"/>
  <c r="AG48" i="20"/>
  <c r="C49" i="20"/>
  <c r="I49" i="20"/>
  <c r="O49" i="20"/>
  <c r="U49" i="20"/>
  <c r="AA49" i="20"/>
  <c r="AG49" i="20"/>
  <c r="C51" i="20"/>
  <c r="I51" i="20"/>
  <c r="O51" i="20"/>
  <c r="U51" i="20"/>
  <c r="AA51" i="20"/>
  <c r="AG51" i="20"/>
  <c r="O53" i="20"/>
  <c r="U53" i="20"/>
  <c r="AA53" i="20"/>
  <c r="AG53" i="20"/>
  <c r="C55" i="20"/>
  <c r="I55" i="20"/>
  <c r="O55" i="20"/>
  <c r="U55" i="20"/>
  <c r="AA55" i="20"/>
  <c r="AG55" i="20"/>
  <c r="C57" i="20"/>
  <c r="I57" i="20"/>
  <c r="O57" i="20"/>
  <c r="U57" i="20"/>
  <c r="AA57" i="20"/>
  <c r="AG57" i="20"/>
  <c r="C58" i="20"/>
  <c r="I58" i="20"/>
  <c r="O58" i="20"/>
  <c r="U58" i="20"/>
  <c r="AA58" i="20"/>
  <c r="AG58" i="20"/>
  <c r="O60" i="20"/>
  <c r="U60" i="20"/>
  <c r="AA60" i="20"/>
  <c r="AG60" i="20"/>
  <c r="O63" i="20"/>
  <c r="U63" i="20"/>
  <c r="AA63" i="20"/>
  <c r="AG63" i="20"/>
  <c r="O66" i="20"/>
  <c r="U66" i="20"/>
  <c r="AA66" i="20"/>
  <c r="AG66" i="20"/>
  <c r="O69" i="20"/>
  <c r="U69" i="20"/>
  <c r="AA69" i="20"/>
  <c r="AG69" i="20"/>
  <c r="O72" i="20"/>
  <c r="U72" i="20"/>
  <c r="O75" i="20"/>
  <c r="U75" i="20"/>
  <c r="F2" i="1"/>
  <c r="F3" i="1"/>
  <c r="F4" i="1"/>
  <c r="F5" i="1"/>
  <c r="F6" i="1"/>
  <c r="F7" i="1"/>
  <c r="F8" i="1"/>
  <c r="F9" i="1"/>
  <c r="D12" i="1"/>
  <c r="J12" i="1"/>
  <c r="O12" i="1"/>
  <c r="U12" i="1"/>
  <c r="D13" i="1"/>
  <c r="J13" i="1"/>
  <c r="O13" i="1"/>
  <c r="U13" i="1"/>
  <c r="D14" i="1"/>
  <c r="J14" i="1"/>
  <c r="O14" i="1"/>
  <c r="U14" i="1"/>
  <c r="D15" i="1"/>
  <c r="J15" i="1"/>
  <c r="O15" i="1"/>
  <c r="U15" i="1"/>
  <c r="D16" i="1"/>
  <c r="J16" i="1"/>
  <c r="O16" i="1"/>
  <c r="U16" i="1"/>
  <c r="D17" i="1"/>
  <c r="J17" i="1"/>
  <c r="O17" i="1"/>
  <c r="U17" i="1"/>
  <c r="D18" i="1"/>
  <c r="J18" i="1"/>
  <c r="O18" i="1"/>
  <c r="U18" i="1"/>
  <c r="D19" i="1"/>
  <c r="J19" i="1"/>
  <c r="O19" i="1"/>
  <c r="U19" i="1"/>
  <c r="D20" i="1"/>
  <c r="J20" i="1"/>
  <c r="O20" i="1"/>
  <c r="U20" i="1"/>
  <c r="D21" i="1"/>
  <c r="J21" i="1"/>
  <c r="O21" i="1"/>
  <c r="U21" i="1"/>
  <c r="D22" i="1"/>
  <c r="J22" i="1"/>
  <c r="O22" i="1"/>
  <c r="U22" i="1"/>
  <c r="D23" i="1"/>
  <c r="J23" i="1"/>
  <c r="O23" i="1"/>
  <c r="U23" i="1"/>
  <c r="D24" i="1"/>
  <c r="J24" i="1"/>
  <c r="O24" i="1"/>
  <c r="U24" i="1"/>
  <c r="D25" i="1"/>
  <c r="J25" i="1"/>
  <c r="O25" i="1"/>
  <c r="U25" i="1"/>
  <c r="V30" i="4"/>
  <c r="V31" i="4"/>
  <c r="W8" i="7"/>
  <c r="J8" i="15"/>
  <c r="V37" i="18"/>
  <c r="P31" i="2"/>
  <c r="W7" i="14"/>
  <c r="P5" i="19"/>
  <c r="J10" i="15"/>
  <c r="D8" i="9"/>
  <c r="AH8" i="18"/>
  <c r="D9" i="15"/>
  <c r="V39" i="18"/>
  <c r="V3" i="2"/>
  <c r="AH2" i="20"/>
  <c r="Q36" i="14"/>
  <c r="AB37" i="19"/>
  <c r="AB7" i="17"/>
  <c r="P39" i="9"/>
  <c r="AH42" i="10"/>
  <c r="L5" i="13"/>
  <c r="AB37" i="18"/>
  <c r="J7" i="17"/>
  <c r="P9" i="15"/>
  <c r="R8" i="13"/>
  <c r="E4" i="3"/>
  <c r="AB10" i="9"/>
  <c r="Q37" i="14"/>
  <c r="AJ39" i="11"/>
  <c r="AB4" i="5"/>
  <c r="L8" i="13"/>
  <c r="AB6" i="17"/>
  <c r="J7" i="9"/>
  <c r="D10" i="18"/>
  <c r="AB42" i="20"/>
  <c r="P40" i="10"/>
  <c r="K7" i="7"/>
  <c r="D5" i="17"/>
  <c r="J4" i="19"/>
  <c r="P40" i="19"/>
  <c r="V9" i="9"/>
  <c r="E5" i="1"/>
  <c r="J3" i="19"/>
  <c r="J6" i="17"/>
  <c r="AD40" i="11"/>
  <c r="J7" i="12"/>
  <c r="AB5" i="12"/>
  <c r="V38" i="20"/>
  <c r="AI9" i="8"/>
  <c r="P2" i="5"/>
  <c r="AB38" i="18"/>
  <c r="V33" i="12"/>
  <c r="V5" i="20"/>
  <c r="AC5" i="6"/>
  <c r="V5" i="19"/>
  <c r="Q3" i="6"/>
  <c r="E9" i="14"/>
  <c r="V32" i="12"/>
  <c r="E5" i="6"/>
  <c r="P37" i="18"/>
  <c r="AB39" i="18"/>
  <c r="D8" i="10"/>
  <c r="AC8" i="14"/>
  <c r="AB8" i="9"/>
  <c r="D8" i="12"/>
  <c r="AC40" i="14"/>
  <c r="AI7" i="8"/>
  <c r="AH5" i="17"/>
  <c r="D6" i="12"/>
  <c r="X52" i="13"/>
  <c r="AB8" i="12"/>
  <c r="AB3" i="4"/>
  <c r="AD38" i="11"/>
  <c r="L6" i="13"/>
  <c r="J8" i="17"/>
  <c r="AD39" i="11"/>
  <c r="D5" i="4"/>
  <c r="AB38" i="17"/>
  <c r="AD7" i="11"/>
  <c r="Q7" i="14"/>
  <c r="W29" i="3"/>
  <c r="K8" i="7"/>
  <c r="P40" i="20"/>
  <c r="AB6" i="15"/>
  <c r="AH40" i="19"/>
  <c r="P7" i="18"/>
  <c r="Q38" i="14"/>
  <c r="E6" i="6"/>
  <c r="E3" i="6"/>
  <c r="AH39" i="17"/>
  <c r="P5" i="17"/>
  <c r="P3" i="4"/>
  <c r="V8" i="9"/>
  <c r="W5" i="14"/>
  <c r="W31" i="3"/>
  <c r="P4" i="20"/>
  <c r="AB32" i="12"/>
  <c r="AH41" i="20"/>
  <c r="AH40" i="17"/>
  <c r="AH40" i="10"/>
  <c r="AH6" i="17"/>
  <c r="R54" i="13"/>
  <c r="V40" i="19"/>
  <c r="J8" i="9"/>
  <c r="AB4" i="4"/>
  <c r="AB9" i="10"/>
  <c r="AH4" i="20"/>
  <c r="V40" i="20"/>
  <c r="V38" i="19"/>
  <c r="AB2" i="5"/>
  <c r="E4" i="6"/>
  <c r="J6" i="19"/>
  <c r="AB4" i="20"/>
  <c r="D8" i="18"/>
  <c r="R52" i="13"/>
  <c r="P37" i="19"/>
  <c r="E6" i="14"/>
  <c r="L10" i="11"/>
  <c r="P8" i="15"/>
  <c r="L9" i="13"/>
  <c r="AD53" i="13"/>
  <c r="AH34" i="12"/>
  <c r="P38" i="20"/>
  <c r="P8" i="18"/>
  <c r="D7" i="9"/>
  <c r="J10" i="18"/>
  <c r="P6" i="15"/>
  <c r="V35" i="12"/>
  <c r="AH6" i="19"/>
  <c r="J8" i="12"/>
  <c r="AH37" i="19"/>
  <c r="Q39" i="14"/>
  <c r="P43" i="9"/>
  <c r="AI6" i="8"/>
  <c r="J9" i="18"/>
  <c r="AB29" i="5"/>
  <c r="P2" i="4"/>
  <c r="Q4" i="6"/>
  <c r="AH5" i="20"/>
  <c r="W7" i="8"/>
  <c r="AB3" i="20"/>
  <c r="D6" i="4"/>
  <c r="W28" i="3"/>
  <c r="W7" i="7"/>
  <c r="V8" i="10"/>
  <c r="P9" i="18"/>
  <c r="AB38" i="20"/>
  <c r="L9" i="11"/>
  <c r="E6" i="2"/>
  <c r="V4" i="2"/>
  <c r="D2" i="5"/>
  <c r="V11" i="10"/>
  <c r="P6" i="19"/>
  <c r="D11" i="10"/>
  <c r="X7" i="13"/>
  <c r="W6" i="7"/>
  <c r="V9" i="18"/>
  <c r="AD9" i="11"/>
  <c r="D7" i="17"/>
  <c r="AI6" i="7"/>
  <c r="F9" i="13"/>
  <c r="D9" i="10"/>
  <c r="AB8" i="10"/>
  <c r="AI9" i="7"/>
  <c r="R51" i="13"/>
  <c r="E7" i="1"/>
  <c r="P30" i="5"/>
  <c r="V9" i="10"/>
  <c r="P38" i="18"/>
  <c r="P39" i="17"/>
  <c r="X37" i="11"/>
  <c r="X38" i="11"/>
  <c r="V5" i="17"/>
  <c r="AJ9" i="11"/>
  <c r="AC2" i="6"/>
  <c r="Q5" i="6"/>
  <c r="AB7" i="9"/>
  <c r="AH6" i="12"/>
  <c r="P39" i="18"/>
  <c r="K5" i="14"/>
  <c r="D5" i="5"/>
  <c r="P6" i="5"/>
  <c r="AB39" i="19"/>
  <c r="P8" i="17"/>
  <c r="AH40" i="20"/>
  <c r="V10" i="18"/>
  <c r="V31" i="2"/>
  <c r="V29" i="2"/>
  <c r="J8" i="18"/>
  <c r="E7" i="7"/>
  <c r="AH32" i="12"/>
  <c r="R53" i="13"/>
  <c r="P30" i="2"/>
  <c r="AI8" i="7"/>
  <c r="V42" i="9"/>
  <c r="L7" i="11"/>
  <c r="V7" i="9"/>
  <c r="P29" i="5"/>
  <c r="E3" i="3"/>
  <c r="V6" i="12"/>
  <c r="AC4" i="3"/>
  <c r="X54" i="13"/>
  <c r="J7" i="18"/>
  <c r="AB40" i="19"/>
  <c r="D10" i="10"/>
  <c r="P43" i="10"/>
  <c r="J8" i="10"/>
  <c r="J4" i="20"/>
  <c r="J10" i="10"/>
  <c r="R9" i="13"/>
  <c r="E7" i="8"/>
  <c r="X51" i="13"/>
  <c r="K9" i="8"/>
  <c r="R6" i="13"/>
  <c r="K6" i="14"/>
  <c r="AH4" i="19"/>
  <c r="E5" i="3"/>
  <c r="P5" i="4"/>
  <c r="V10" i="9"/>
  <c r="D4" i="4"/>
  <c r="AH39" i="18"/>
  <c r="E3" i="2"/>
  <c r="E8" i="7"/>
  <c r="AB5" i="17"/>
  <c r="AB5" i="5"/>
  <c r="V41" i="20"/>
  <c r="K6" i="7"/>
  <c r="V30" i="2"/>
  <c r="E6" i="7"/>
  <c r="AB39" i="17"/>
  <c r="AH41" i="10"/>
  <c r="AC7" i="14"/>
  <c r="P39" i="20"/>
  <c r="P7" i="15"/>
  <c r="D8" i="15"/>
  <c r="AB39" i="20"/>
  <c r="AC37" i="14"/>
  <c r="AB3" i="5"/>
  <c r="P3" i="5"/>
  <c r="AH43" i="10"/>
  <c r="F7" i="11"/>
  <c r="K2" i="3"/>
  <c r="AB41" i="20"/>
  <c r="K7" i="8"/>
  <c r="AH38" i="20"/>
  <c r="V29" i="4"/>
  <c r="AB4" i="19"/>
  <c r="AH38" i="18"/>
  <c r="AB7" i="15"/>
  <c r="D10" i="15"/>
  <c r="AH41" i="19"/>
  <c r="AC5" i="3"/>
  <c r="P39" i="10"/>
  <c r="F6" i="13"/>
  <c r="D10" i="9"/>
  <c r="P31" i="5"/>
  <c r="AB41" i="17"/>
  <c r="P3" i="19"/>
  <c r="P5" i="5"/>
  <c r="P38" i="17"/>
  <c r="E9" i="8"/>
  <c r="V39" i="17"/>
  <c r="V38" i="18"/>
  <c r="AH10" i="18"/>
  <c r="E6" i="1"/>
  <c r="Q6" i="14"/>
  <c r="V8" i="18"/>
  <c r="V5" i="2"/>
  <c r="V4" i="19"/>
  <c r="Q6" i="6"/>
  <c r="X40" i="11"/>
  <c r="AC31" i="6"/>
  <c r="AD54" i="13"/>
  <c r="E3" i="1"/>
  <c r="AB2" i="4"/>
  <c r="V34" i="12"/>
  <c r="V9" i="15"/>
  <c r="K8" i="8"/>
  <c r="D9" i="18"/>
  <c r="J10" i="9"/>
  <c r="AB8" i="15"/>
  <c r="Q5" i="14"/>
  <c r="V37" i="19"/>
  <c r="W6" i="14"/>
  <c r="AJ6" i="11"/>
  <c r="AD8" i="11"/>
  <c r="D6" i="5"/>
  <c r="E9" i="7"/>
  <c r="X8" i="13"/>
  <c r="D3" i="5"/>
  <c r="P6" i="17"/>
  <c r="AB5" i="4"/>
  <c r="P41" i="9"/>
  <c r="V39" i="20"/>
  <c r="AB40" i="20"/>
  <c r="W39" i="14"/>
  <c r="AH37" i="18"/>
  <c r="R5" i="13"/>
  <c r="AB5" i="19"/>
  <c r="V41" i="9"/>
  <c r="AB31" i="5"/>
  <c r="AD10" i="11"/>
  <c r="X5" i="13"/>
  <c r="E7" i="14"/>
  <c r="AB6" i="12"/>
  <c r="V8" i="15"/>
  <c r="AH39" i="10"/>
  <c r="AH7" i="12"/>
  <c r="J5" i="19"/>
  <c r="AH35" i="12"/>
  <c r="V6" i="19"/>
  <c r="V3" i="20"/>
  <c r="AB40" i="18"/>
  <c r="AD37" i="11"/>
  <c r="K8" i="14"/>
  <c r="V7" i="15"/>
  <c r="AH38" i="17"/>
  <c r="E2" i="3"/>
  <c r="AB9" i="15"/>
  <c r="X6" i="13"/>
  <c r="AH7" i="17"/>
  <c r="AJ38" i="11"/>
  <c r="AH39" i="19"/>
  <c r="AB6" i="19"/>
  <c r="D7" i="10"/>
  <c r="E8" i="8"/>
  <c r="P41" i="10"/>
  <c r="AC2" i="3"/>
  <c r="P4" i="19"/>
  <c r="W8" i="14"/>
  <c r="AJ7" i="11"/>
  <c r="J2" i="20"/>
  <c r="V2" i="20"/>
  <c r="E5" i="2"/>
  <c r="V39" i="19"/>
  <c r="F7" i="13"/>
  <c r="AH5" i="19"/>
  <c r="W9" i="7"/>
  <c r="L7" i="13"/>
  <c r="J5" i="17"/>
  <c r="V7" i="12"/>
  <c r="V2" i="2"/>
  <c r="AB30" i="5"/>
  <c r="F8" i="11"/>
  <c r="AD6" i="11"/>
  <c r="AB35" i="12"/>
  <c r="AB38" i="19"/>
  <c r="AC6" i="14"/>
  <c r="AC30" i="6"/>
  <c r="P29" i="2"/>
  <c r="E6" i="8"/>
  <c r="X39" i="11"/>
  <c r="J6" i="12"/>
  <c r="D7" i="12"/>
  <c r="W6" i="8"/>
  <c r="P4" i="5"/>
  <c r="AH3" i="20"/>
  <c r="D9" i="9"/>
  <c r="W38" i="14"/>
  <c r="P2" i="20"/>
  <c r="D7" i="15"/>
  <c r="V6" i="17"/>
  <c r="AC32" i="6"/>
  <c r="AH5" i="12"/>
  <c r="P4" i="4"/>
  <c r="V7" i="17"/>
  <c r="X53" i="13"/>
  <c r="R7" i="13"/>
  <c r="J9" i="15"/>
  <c r="P5" i="20"/>
  <c r="AJ8" i="11"/>
  <c r="AD51" i="13"/>
  <c r="P42" i="10"/>
  <c r="X9" i="13"/>
  <c r="F9" i="11"/>
  <c r="D3" i="4"/>
  <c r="J5" i="12"/>
  <c r="K7" i="14"/>
  <c r="J9" i="10"/>
  <c r="V40" i="18"/>
  <c r="D6" i="17"/>
  <c r="L6" i="11"/>
  <c r="W30" i="3"/>
  <c r="AB8" i="17"/>
  <c r="J5" i="20"/>
  <c r="F10" i="11"/>
  <c r="AH8" i="12"/>
  <c r="K6" i="8"/>
  <c r="P40" i="18"/>
  <c r="E8" i="14"/>
  <c r="D11" i="9"/>
  <c r="AC39" i="14"/>
  <c r="AH33" i="12"/>
  <c r="V4" i="20"/>
  <c r="AB7" i="12"/>
  <c r="AC5" i="14"/>
  <c r="F8" i="13"/>
  <c r="AC3" i="3"/>
  <c r="AB2" i="20"/>
  <c r="AB33" i="12"/>
  <c r="AC3" i="6"/>
  <c r="AI7" i="7"/>
  <c r="K9" i="7"/>
  <c r="E4" i="1"/>
  <c r="AH40" i="18"/>
  <c r="P41" i="17"/>
  <c r="W9" i="8"/>
  <c r="AB9" i="9"/>
  <c r="P10" i="18"/>
  <c r="V8" i="17"/>
  <c r="P39" i="19"/>
  <c r="V5" i="12"/>
  <c r="AB5" i="20"/>
  <c r="AB34" i="12"/>
  <c r="E9" i="1"/>
  <c r="AC36" i="14"/>
  <c r="AJ37" i="11"/>
  <c r="E8" i="1"/>
  <c r="AH39" i="20"/>
  <c r="V7" i="10"/>
  <c r="J9" i="9"/>
  <c r="D4" i="5"/>
  <c r="V6" i="15"/>
  <c r="AD52" i="13"/>
  <c r="D8" i="17"/>
  <c r="W36" i="14"/>
  <c r="V41" i="17"/>
  <c r="P7" i="17"/>
  <c r="Q8" i="14"/>
  <c r="P38" i="19"/>
  <c r="L8" i="11"/>
  <c r="P41" i="20"/>
  <c r="K5" i="3"/>
  <c r="AI8" i="8"/>
  <c r="P40" i="17"/>
  <c r="J7" i="10"/>
  <c r="K4" i="3"/>
  <c r="V8" i="12"/>
  <c r="AH9" i="18"/>
  <c r="J7" i="15"/>
  <c r="W8" i="8"/>
  <c r="AC6" i="6"/>
  <c r="J6" i="15"/>
  <c r="AB40" i="17"/>
  <c r="Q31" i="6"/>
  <c r="Q32" i="6"/>
  <c r="Q29" i="6"/>
  <c r="Q30" i="6"/>
  <c r="P40" i="9"/>
  <c r="P42" i="9"/>
  <c r="V39" i="9"/>
  <c r="V40" i="9"/>
  <c r="C57" i="10"/>
</calcChain>
</file>

<file path=xl/comments1.xml><?xml version="1.0" encoding="utf-8"?>
<comments xmlns="http://schemas.openxmlformats.org/spreadsheetml/2006/main">
  <authors>
    <author>cindy beauge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>Mettre un chiffre entre 8 et 26 correspondant aux nombres d'équipes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POINTS A ATTRIBUER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NOTICE FORFAIT</t>
        </r>
      </text>
    </comment>
  </commentList>
</comments>
</file>

<file path=xl/comments2.xml><?xml version="1.0" encoding="utf-8"?>
<comments xmlns="http://schemas.openxmlformats.org/spreadsheetml/2006/main">
  <authors>
    <author>cindy beauge</author>
  </authors>
  <commentList>
    <comment ref="E56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finale entrée libre</t>
        </r>
      </text>
    </comment>
    <comment ref="K56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finale entrée libre</t>
        </r>
      </text>
    </comment>
    <comment ref="E59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finale entrée libre</t>
        </r>
      </text>
    </comment>
    <comment ref="K59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finale entrée libre</t>
        </r>
      </text>
    </comment>
  </commentList>
</comments>
</file>

<file path=xl/comments3.xml><?xml version="1.0" encoding="utf-8"?>
<comments xmlns="http://schemas.openxmlformats.org/spreadsheetml/2006/main">
  <authors>
    <author>cindy beauge</author>
  </authors>
  <commentList>
    <comment ref="E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 entrée libre</t>
        </r>
      </text>
    </comment>
    <comment ref="K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 entrée libre</t>
        </r>
      </text>
    </comment>
    <comment ref="Q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 entrée libre</t>
        </r>
      </text>
    </comment>
    <comment ref="W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 entrée libre
</t>
        </r>
      </text>
    </comment>
  </commentList>
</comments>
</file>

<file path=xl/sharedStrings.xml><?xml version="1.0" encoding="utf-8"?>
<sst xmlns="http://schemas.openxmlformats.org/spreadsheetml/2006/main" count="5239" uniqueCount="228">
  <si>
    <t>POULE</t>
  </si>
  <si>
    <t>Pts</t>
  </si>
  <si>
    <t>Diff</t>
  </si>
  <si>
    <t>CLASSEMENT</t>
  </si>
  <si>
    <t>A</t>
  </si>
  <si>
    <t>B</t>
  </si>
  <si>
    <t>C</t>
  </si>
  <si>
    <t>D</t>
  </si>
  <si>
    <t>E</t>
  </si>
  <si>
    <t>F</t>
  </si>
  <si>
    <t>G</t>
  </si>
  <si>
    <t>H</t>
  </si>
  <si>
    <t>HEURE</t>
  </si>
  <si>
    <t>SCORE</t>
  </si>
  <si>
    <t>DEBUT</t>
  </si>
  <si>
    <t>POULE A</t>
  </si>
  <si>
    <t xml:space="preserve"> </t>
  </si>
  <si>
    <t>POULE B</t>
  </si>
  <si>
    <t>I</t>
  </si>
  <si>
    <t>J</t>
  </si>
  <si>
    <t>1A</t>
  </si>
  <si>
    <t>1B</t>
  </si>
  <si>
    <t>2A</t>
  </si>
  <si>
    <t>2B</t>
  </si>
  <si>
    <t>3A</t>
  </si>
  <si>
    <t>3B</t>
  </si>
  <si>
    <t>4A</t>
  </si>
  <si>
    <t>4B</t>
  </si>
  <si>
    <t xml:space="preserve"> DEMI FINALE</t>
  </si>
  <si>
    <t>DEMI FINALE</t>
  </si>
  <si>
    <t>½ A</t>
  </si>
  <si>
    <t>2C</t>
  </si>
  <si>
    <t>½ B</t>
  </si>
  <si>
    <t>2D</t>
  </si>
  <si>
    <t>PERDANT 1/2A</t>
  </si>
  <si>
    <t>PERDANT 1/2B</t>
  </si>
  <si>
    <t>FINALE</t>
  </si>
  <si>
    <t>CLASSEMENT FINAL</t>
  </si>
  <si>
    <t>POULE 1</t>
  </si>
  <si>
    <t>POULE 2</t>
  </si>
  <si>
    <t>POULE 3</t>
  </si>
  <si>
    <t>REPRISE</t>
  </si>
  <si>
    <t>NOM TERRAIN</t>
  </si>
  <si>
    <t>K</t>
  </si>
  <si>
    <t>L</t>
  </si>
  <si>
    <t>6 PREMIERS</t>
  </si>
  <si>
    <t>+2 SECONDS</t>
  </si>
  <si>
    <t>POULES DE CLASSEMENT</t>
  </si>
  <si>
    <t>-</t>
  </si>
  <si>
    <t>PERDANT 1</t>
  </si>
  <si>
    <t>PERDANT 2</t>
  </si>
  <si>
    <t>PERDANT 3</t>
  </si>
  <si>
    <t>PERDANT 4</t>
  </si>
  <si>
    <t>1ER DEMI FINALE</t>
  </si>
  <si>
    <t>GAGNANT 9</t>
  </si>
  <si>
    <t>GAGNANT 10</t>
  </si>
  <si>
    <t>2EME DEMI FINALE</t>
  </si>
  <si>
    <t>PERDANT 9</t>
  </si>
  <si>
    <t>PERDANT 10</t>
  </si>
  <si>
    <t>PERDANT 11</t>
  </si>
  <si>
    <t>PERDANT 12</t>
  </si>
  <si>
    <t>REMISE DES RECOMPENSES:</t>
  </si>
  <si>
    <t>1ER</t>
  </si>
  <si>
    <t>POULE C</t>
  </si>
  <si>
    <t>M</t>
  </si>
  <si>
    <t>N</t>
  </si>
  <si>
    <t>1C</t>
  </si>
  <si>
    <t>3C</t>
  </si>
  <si>
    <t>4C</t>
  </si>
  <si>
    <t>8 PREMIERS</t>
  </si>
  <si>
    <t>(Après tirage au sort)</t>
  </si>
  <si>
    <t>QUART DE FINALE</t>
  </si>
  <si>
    <t>¼ A</t>
  </si>
  <si>
    <t>¼ B</t>
  </si>
  <si>
    <t>¼ C</t>
  </si>
  <si>
    <t>¼ D</t>
  </si>
  <si>
    <t>PERDANT 1/4A</t>
  </si>
  <si>
    <t>PERDANT 1/4B</t>
  </si>
  <si>
    <t>1/2A</t>
  </si>
  <si>
    <t>PERDANT 1/4C</t>
  </si>
  <si>
    <t>PERDANT1/4D</t>
  </si>
  <si>
    <t>1/2B</t>
  </si>
  <si>
    <t>PERDANT ½</t>
  </si>
  <si>
    <t>GAGNANT 11</t>
  </si>
  <si>
    <t>GAGNANT 12</t>
  </si>
  <si>
    <t>O</t>
  </si>
  <si>
    <t>PERDANT4</t>
  </si>
  <si>
    <t>PERDANT 5</t>
  </si>
  <si>
    <t>PERDANT 6</t>
  </si>
  <si>
    <t>GAGNANT 5</t>
  </si>
  <si>
    <t>GAGNANT 6</t>
  </si>
  <si>
    <t>PERDANT 7</t>
  </si>
  <si>
    <t>PERDANT 8</t>
  </si>
  <si>
    <t>POULE 4</t>
  </si>
  <si>
    <t>P</t>
  </si>
  <si>
    <t>QUART DE FINAL</t>
  </si>
  <si>
    <t>QUART DE FINAL CHAMPIONS LEAGUES</t>
  </si>
  <si>
    <t>QUART DE FINAL EUROPA LEAGUES</t>
  </si>
  <si>
    <t>1D</t>
  </si>
  <si>
    <t>3D</t>
  </si>
  <si>
    <t>4D</t>
  </si>
  <si>
    <t>1ER DEMI FINALE EA</t>
  </si>
  <si>
    <t>2EME DEMI FINALE CL</t>
  </si>
  <si>
    <t>EA</t>
  </si>
  <si>
    <t>CL</t>
  </si>
  <si>
    <t>POULE D</t>
  </si>
  <si>
    <t>Q</t>
  </si>
  <si>
    <t>R</t>
  </si>
  <si>
    <t>S</t>
  </si>
  <si>
    <t>Après tirage au sort</t>
  </si>
  <si>
    <t>PERDANT ¼ A(1)</t>
  </si>
  <si>
    <t>PERDANT 1/4B(2)</t>
  </si>
  <si>
    <t>PERDANT 1/4C(3)</t>
  </si>
  <si>
    <t>PERDANT1/4D(4)</t>
  </si>
  <si>
    <t>GAGNANT A</t>
  </si>
  <si>
    <t>GAGNANT B</t>
  </si>
  <si>
    <t>GAGNANT C</t>
  </si>
  <si>
    <t>GAGNANT D</t>
  </si>
  <si>
    <t>PETITE FINALE</t>
  </si>
  <si>
    <t>PERDANT ¼ 1</t>
  </si>
  <si>
    <r>
      <t xml:space="preserve">PERDANT </t>
    </r>
    <r>
      <rPr>
        <i/>
        <sz val="6"/>
        <rFont val="Arial"/>
        <family val="2"/>
      </rPr>
      <t>¼</t>
    </r>
    <r>
      <rPr>
        <i/>
        <sz val="4"/>
        <rFont val="Arial"/>
        <family val="2"/>
      </rPr>
      <t xml:space="preserve"> </t>
    </r>
    <r>
      <rPr>
        <i/>
        <sz val="8"/>
        <rFont val="Arial"/>
        <family val="2"/>
      </rPr>
      <t>2</t>
    </r>
  </si>
  <si>
    <r>
      <t xml:space="preserve">PERDANT </t>
    </r>
    <r>
      <rPr>
        <i/>
        <sz val="6"/>
        <rFont val="Arial"/>
        <family val="2"/>
      </rPr>
      <t xml:space="preserve">¼ </t>
    </r>
    <r>
      <rPr>
        <i/>
        <sz val="8"/>
        <rFont val="Arial"/>
        <family val="2"/>
      </rPr>
      <t>3</t>
    </r>
  </si>
  <si>
    <r>
      <t>PERDANT</t>
    </r>
    <r>
      <rPr>
        <i/>
        <sz val="6"/>
        <rFont val="Arial"/>
        <family val="2"/>
      </rPr>
      <t xml:space="preserve">1/4 </t>
    </r>
    <r>
      <rPr>
        <i/>
        <sz val="8"/>
        <rFont val="Arial"/>
        <family val="2"/>
      </rPr>
      <t>4</t>
    </r>
  </si>
  <si>
    <t xml:space="preserve">REMISE DES RECOMPENSES: </t>
  </si>
  <si>
    <t>CLASSEMENT DEFINITIF</t>
  </si>
  <si>
    <t>POULE 5</t>
  </si>
  <si>
    <t>T</t>
  </si>
  <si>
    <t>POULE E</t>
  </si>
  <si>
    <t>U</t>
  </si>
  <si>
    <t>V</t>
  </si>
  <si>
    <t>W</t>
  </si>
  <si>
    <t>X</t>
  </si>
  <si>
    <t>QUART DE FINALE (TIRAGE AU SORT)</t>
  </si>
  <si>
    <t>REMISE DES RECOMPENSES :</t>
  </si>
  <si>
    <t>TIRAGE QUART DE FINAL :</t>
  </si>
  <si>
    <t>MATCHS DE CLASSEMENT</t>
  </si>
  <si>
    <t xml:space="preserve">REMISE DES RECOMPENSES </t>
  </si>
  <si>
    <t>POULE 6</t>
  </si>
  <si>
    <t>Y</t>
  </si>
  <si>
    <t>MMMM</t>
  </si>
  <si>
    <t>NNNNN</t>
  </si>
  <si>
    <t>OOOOO</t>
  </si>
  <si>
    <t>PPPPPP</t>
  </si>
  <si>
    <t>QQQQQ</t>
  </si>
  <si>
    <t>PERDANT 16</t>
  </si>
  <si>
    <t>Z</t>
  </si>
  <si>
    <t>RRRRR</t>
  </si>
  <si>
    <t xml:space="preserve">CLASSEMENT </t>
  </si>
  <si>
    <t>²</t>
  </si>
  <si>
    <t>AAA</t>
  </si>
  <si>
    <t>BBB</t>
  </si>
  <si>
    <t>DDD</t>
  </si>
  <si>
    <t>FFF</t>
  </si>
  <si>
    <t>HHH</t>
  </si>
  <si>
    <t>CCC</t>
  </si>
  <si>
    <t>EEE</t>
  </si>
  <si>
    <t>GGG</t>
  </si>
  <si>
    <t>AA</t>
  </si>
  <si>
    <t>BB</t>
  </si>
  <si>
    <t>CC</t>
  </si>
  <si>
    <t>DD</t>
  </si>
  <si>
    <t>TEMPS DE JEU matin</t>
  </si>
  <si>
    <t>TEMPS DE JEU apres midi</t>
  </si>
  <si>
    <t>ACCUEIL</t>
  </si>
  <si>
    <t>PARAMETRAGE DES TEMPS DE JEU</t>
  </si>
  <si>
    <t>VELODROME</t>
  </si>
  <si>
    <t>SAN SIRO</t>
  </si>
  <si>
    <t>NEU CAMP</t>
  </si>
  <si>
    <t>EN TETE</t>
  </si>
  <si>
    <t>PIED DE PAGE</t>
  </si>
  <si>
    <t>TIRAGE 1/4</t>
  </si>
  <si>
    <t>TOURNOI DE PÂQUES</t>
  </si>
  <si>
    <t>1E</t>
  </si>
  <si>
    <t>2E</t>
  </si>
  <si>
    <t>3E</t>
  </si>
  <si>
    <t>4E</t>
  </si>
  <si>
    <t>1F</t>
  </si>
  <si>
    <t>2F</t>
  </si>
  <si>
    <t>3F</t>
  </si>
  <si>
    <t>4F</t>
  </si>
  <si>
    <t>COUPE LIGUE</t>
  </si>
  <si>
    <t>COUPE EXCELLENCE</t>
  </si>
  <si>
    <t>COUPE HONNEUR</t>
  </si>
  <si>
    <t>HEURE3</t>
  </si>
  <si>
    <t>AFFILIATION FFF N° 503</t>
  </si>
  <si>
    <t>NB EQUIPES</t>
  </si>
  <si>
    <t>LISTE EQUIPE</t>
  </si>
  <si>
    <t>TIRAGE</t>
  </si>
  <si>
    <t>=Donne</t>
  </si>
  <si>
    <t>1</t>
  </si>
  <si>
    <t>2</t>
  </si>
  <si>
    <t>4</t>
  </si>
  <si>
    <t>5</t>
  </si>
  <si>
    <t>6</t>
  </si>
  <si>
    <t>7</t>
  </si>
  <si>
    <t>9</t>
  </si>
  <si>
    <t>CLASSEMENTS</t>
  </si>
  <si>
    <t>POULES</t>
  </si>
  <si>
    <t>C:\Users\cindy\Documents\TOURNOI\CLASSEURS EXCEL\XLSM\image\Image.jpg</t>
  </si>
  <si>
    <t>Chemin des fichiers sons</t>
  </si>
  <si>
    <t>C:\Users\cindy\Documents\TOURNOI\CLASSEURS EXCEL\XLSM\SONS\Jump (Instrumental).mp3</t>
  </si>
  <si>
    <t>C:\Users\cindy\Documents\TOURNOI\CLASSEURS EXCEL\XLSM\SONS\We Are The Champion.mp3</t>
  </si>
  <si>
    <t>C:\Users\cindy\Documents\TOURNOI\CLASSEURS EXCEL\XLSM\SONS\UEFA Champions League.mp3</t>
  </si>
  <si>
    <t>C:\Users\cindy\Documents\TOURNOI\CLASSEURS EXCEL\XLSM\SONS\Come With Me (intrumental).mp3</t>
  </si>
  <si>
    <t>TERRAIN 1</t>
  </si>
  <si>
    <t>TERRAIN 2</t>
  </si>
  <si>
    <t>TERRAIN 3</t>
  </si>
  <si>
    <t>victoire:</t>
  </si>
  <si>
    <t>nul:</t>
  </si>
  <si>
    <t>defaite:</t>
  </si>
  <si>
    <t>forfait:</t>
  </si>
  <si>
    <t>FORFAIT  "METTRE "-4"</t>
  </si>
  <si>
    <t xml:space="preserve"> DANS LA COLONNE SCORE"</t>
  </si>
  <si>
    <t xml:space="preserve">GAGNANT PAR FORFAIT </t>
  </si>
  <si>
    <t>METTRE "-1"</t>
  </si>
  <si>
    <t>FORFAIT VICTOIRE "3 0"</t>
  </si>
  <si>
    <t xml:space="preserve"> METTRE "-1  -4"</t>
  </si>
  <si>
    <t>Chemin fichier Image Entete</t>
  </si>
  <si>
    <t>FINALE EA</t>
  </si>
  <si>
    <t>2EME DEMI FINALE EA</t>
  </si>
  <si>
    <t>1ER DEMI FINALE CL</t>
  </si>
  <si>
    <t>FINALE CL</t>
  </si>
  <si>
    <t>PENALTY</t>
  </si>
  <si>
    <t>KENTYN</t>
  </si>
  <si>
    <t>EE</t>
  </si>
  <si>
    <t>FF</t>
  </si>
  <si>
    <t>GG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</si>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</sst>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[Red]\-0"/>
    <numFmt numFmtId="165" formatCode="0;[Red]0"/>
    <numFmt numFmtId="166" formatCode="h:mm;@"/>
  </numFmts>
  <fonts count="50" x14ac:knownFonts="1">
    <font>
      <sz val="10"/>
      <name val="Arial"/>
      <family val="2"/>
    </font>
    <font>
      <sz val="2"/>
      <color indexed="27"/>
      <name val="Arial"/>
      <family val="2"/>
    </font>
    <font>
      <sz val="2"/>
      <color indexed="11"/>
      <name val="Arial"/>
      <family val="2"/>
    </font>
    <font>
      <sz val="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b/>
      <sz val="10"/>
      <color indexed="4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4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sz val="7"/>
      <name val="Arial"/>
      <family val="2"/>
    </font>
    <font>
      <sz val="6"/>
      <color indexed="26"/>
      <name val="Arial"/>
      <family val="2"/>
    </font>
    <font>
      <b/>
      <sz val="8"/>
      <color indexed="8"/>
      <name val="Arial"/>
      <family val="2"/>
    </font>
    <font>
      <sz val="6"/>
      <color indexed="27"/>
      <name val="Arial"/>
      <family val="2"/>
    </font>
    <font>
      <sz val="10"/>
      <color indexed="27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2"/>
      <color indexed="8"/>
      <name val="Arial"/>
      <family val="2"/>
    </font>
    <font>
      <sz val="6"/>
      <color indexed="8"/>
      <name val="Arial"/>
      <family val="2"/>
    </font>
    <font>
      <sz val="5"/>
      <name val="Arial"/>
      <family val="2"/>
    </font>
    <font>
      <i/>
      <sz val="6"/>
      <name val="Arial"/>
      <family val="2"/>
    </font>
    <font>
      <i/>
      <sz val="12"/>
      <name val="Arial"/>
      <family val="2"/>
    </font>
    <font>
      <i/>
      <sz val="10"/>
      <color indexed="27"/>
      <name val="Arial"/>
      <family val="2"/>
    </font>
    <font>
      <b/>
      <i/>
      <sz val="10"/>
      <color indexed="8"/>
      <name val="Arial"/>
      <family val="2"/>
    </font>
    <font>
      <i/>
      <sz val="6"/>
      <color indexed="27"/>
      <name val="Arial"/>
      <family val="2"/>
    </font>
    <font>
      <b/>
      <i/>
      <sz val="8"/>
      <color indexed="8"/>
      <name val="Arial"/>
      <family val="2"/>
    </font>
    <font>
      <sz val="11"/>
      <name val="Arial"/>
      <family val="2"/>
    </font>
    <font>
      <i/>
      <sz val="4"/>
      <name val="Arial"/>
      <family val="2"/>
    </font>
    <font>
      <sz val="10"/>
      <color indexed="8"/>
      <name val="Arial"/>
      <family val="2"/>
    </font>
    <font>
      <b/>
      <sz val="7"/>
      <name val="Arial"/>
      <family val="2"/>
    </font>
    <font>
      <b/>
      <sz val="6"/>
      <color indexed="26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sz val="28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Verdana"/>
      <family val="2"/>
    </font>
    <font>
      <b/>
      <sz val="10"/>
      <name val="Verdana"/>
      <family val="2"/>
    </font>
    <font>
      <sz val="9"/>
      <color indexed="81"/>
      <name val="Tahoma"/>
      <family val="2"/>
    </font>
    <font>
      <b/>
      <sz val="10"/>
      <color rgb="FF00FF00"/>
      <name val="Arial"/>
      <family val="2"/>
    </font>
    <font>
      <b/>
      <sz val="10"/>
      <color rgb="FFFF660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26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27"/>
      </patternFill>
    </fill>
    <fill>
      <patternFill patternType="solid">
        <fgColor indexed="26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27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26"/>
      </patternFill>
    </fill>
  </fills>
  <borders count="7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</borders>
  <cellStyleXfs count="4">
    <xf numFmtId="0" fontId="0" fillId="0" borderId="0"/>
    <xf numFmtId="164" fontId="3" fillId="0" borderId="1" applyFont="0" applyFill="0">
      <alignment horizontal="center"/>
      <protection hidden="1"/>
    </xf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355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/>
    <xf numFmtId="0" fontId="6" fillId="0" borderId="3" xfId="0" applyFon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0" xfId="0" applyFont="1" applyFill="1" applyBorder="1" applyAlignment="1" applyProtection="1">
      <alignment horizontal="center"/>
      <protection locked="0"/>
    </xf>
    <xf numFmtId="0" fontId="3" fillId="4" borderId="0" xfId="0" applyFont="1" applyFill="1" applyBorder="1" applyAlignment="1" applyProtection="1">
      <alignment horizontal="center"/>
      <protection locked="0"/>
    </xf>
    <xf numFmtId="0" fontId="3" fillId="4" borderId="0" xfId="0" applyFont="1" applyFill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4" borderId="2" xfId="0" applyFill="1" applyBorder="1"/>
    <xf numFmtId="0" fontId="0" fillId="4" borderId="3" xfId="0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5" fillId="4" borderId="4" xfId="0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/>
      <protection hidden="1"/>
    </xf>
    <xf numFmtId="0" fontId="3" fillId="4" borderId="1" xfId="0" applyFont="1" applyFill="1" applyBorder="1" applyAlignment="1" applyProtection="1">
      <alignment horizontal="left"/>
      <protection hidden="1"/>
    </xf>
    <xf numFmtId="0" fontId="3" fillId="4" borderId="3" xfId="0" applyFont="1" applyFill="1" applyBorder="1" applyAlignment="1">
      <alignment horizontal="left"/>
    </xf>
    <xf numFmtId="0" fontId="3" fillId="4" borderId="3" xfId="0" applyFont="1" applyFill="1" applyBorder="1"/>
    <xf numFmtId="0" fontId="0" fillId="0" borderId="3" xfId="0" applyBorder="1"/>
    <xf numFmtId="0" fontId="0" fillId="4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3" fillId="4" borderId="7" xfId="0" applyFont="1" applyFill="1" applyBorder="1"/>
    <xf numFmtId="0" fontId="5" fillId="4" borderId="8" xfId="0" applyFont="1" applyFill="1" applyBorder="1" applyAlignment="1">
      <alignment horizontal="right"/>
    </xf>
    <xf numFmtId="0" fontId="3" fillId="4" borderId="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0" fillId="0" borderId="4" xfId="0" applyBorder="1"/>
    <xf numFmtId="0" fontId="0" fillId="4" borderId="5" xfId="0" applyFill="1" applyBorder="1"/>
    <xf numFmtId="0" fontId="0" fillId="4" borderId="0" xfId="0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164" fontId="3" fillId="4" borderId="1" xfId="0" applyNumberFormat="1" applyFont="1" applyFill="1" applyBorder="1" applyAlignment="1" applyProtection="1">
      <alignment horizontal="center"/>
      <protection hidden="1"/>
    </xf>
    <xf numFmtId="164" fontId="3" fillId="4" borderId="1" xfId="0" applyNumberFormat="1" applyFont="1" applyFill="1" applyBorder="1" applyProtection="1">
      <protection hidden="1"/>
    </xf>
    <xf numFmtId="0" fontId="3" fillId="4" borderId="0" xfId="0" applyFont="1" applyFill="1" applyBorder="1"/>
    <xf numFmtId="0" fontId="3" fillId="4" borderId="0" xfId="0" applyFont="1" applyFill="1"/>
    <xf numFmtId="0" fontId="0" fillId="4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7" fillId="4" borderId="1" xfId="0" applyFont="1" applyFill="1" applyBorder="1"/>
    <xf numFmtId="0" fontId="0" fillId="0" borderId="6" xfId="0" applyBorder="1"/>
    <xf numFmtId="0" fontId="0" fillId="0" borderId="5" xfId="0" applyBorder="1"/>
    <xf numFmtId="0" fontId="3" fillId="4" borderId="0" xfId="0" applyFont="1" applyFill="1" applyBorder="1" applyAlignment="1">
      <alignment horizontal="center"/>
    </xf>
    <xf numFmtId="0" fontId="0" fillId="4" borderId="0" xfId="0" applyFont="1" applyFill="1" applyBorder="1" applyProtection="1"/>
    <xf numFmtId="20" fontId="0" fillId="4" borderId="0" xfId="0" applyNumberFormat="1" applyFill="1" applyBorder="1" applyAlignment="1" applyProtection="1">
      <alignment horizontal="center"/>
    </xf>
    <xf numFmtId="0" fontId="4" fillId="4" borderId="0" xfId="0" applyFont="1" applyFill="1" applyBorder="1" applyAlignment="1">
      <alignment horizontal="center"/>
    </xf>
    <xf numFmtId="0" fontId="8" fillId="4" borderId="0" xfId="0" applyFont="1" applyFill="1" applyBorder="1"/>
    <xf numFmtId="20" fontId="6" fillId="4" borderId="0" xfId="0" applyNumberFormat="1" applyFont="1" applyFill="1" applyAlignment="1">
      <alignment horizontal="center"/>
    </xf>
    <xf numFmtId="0" fontId="0" fillId="4" borderId="0" xfId="0" applyFont="1" applyFill="1"/>
    <xf numFmtId="0" fontId="4" fillId="4" borderId="0" xfId="0" applyFont="1" applyFill="1"/>
    <xf numFmtId="0" fontId="0" fillId="4" borderId="0" xfId="0" applyFill="1"/>
    <xf numFmtId="0" fontId="9" fillId="4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0" fillId="0" borderId="0" xfId="0" applyFont="1"/>
    <xf numFmtId="0" fontId="8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3" fillId="6" borderId="9" xfId="0" applyFont="1" applyFill="1" applyBorder="1" applyAlignment="1" applyProtection="1">
      <alignment horizont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0" xfId="0" applyFont="1" applyFill="1"/>
    <xf numFmtId="0" fontId="0" fillId="4" borderId="11" xfId="0" applyFill="1" applyBorder="1" applyProtection="1"/>
    <xf numFmtId="20" fontId="6" fillId="4" borderId="12" xfId="0" applyNumberFormat="1" applyFont="1" applyFill="1" applyBorder="1" applyAlignment="1" applyProtection="1">
      <alignment horizontal="center"/>
    </xf>
    <xf numFmtId="0" fontId="8" fillId="4" borderId="12" xfId="0" applyFont="1" applyFill="1" applyBorder="1" applyAlignment="1" applyProtection="1">
      <alignment horizontal="center"/>
    </xf>
    <xf numFmtId="0" fontId="4" fillId="4" borderId="12" xfId="0" applyFont="1" applyFill="1" applyBorder="1" applyAlignment="1" applyProtection="1">
      <alignment horizontal="center"/>
    </xf>
    <xf numFmtId="0" fontId="0" fillId="4" borderId="12" xfId="0" applyFill="1" applyBorder="1" applyAlignment="1" applyProtection="1">
      <alignment horizontal="right"/>
    </xf>
    <xf numFmtId="0" fontId="3" fillId="4" borderId="12" xfId="0" applyFont="1" applyFill="1" applyBorder="1" applyAlignment="1" applyProtection="1">
      <alignment horizontal="center"/>
    </xf>
    <xf numFmtId="0" fontId="3" fillId="4" borderId="12" xfId="0" applyFont="1" applyFill="1" applyBorder="1" applyProtection="1"/>
    <xf numFmtId="0" fontId="0" fillId="4" borderId="12" xfId="0" applyFont="1" applyFill="1" applyBorder="1" applyAlignment="1" applyProtection="1">
      <alignment horizontal="left"/>
    </xf>
    <xf numFmtId="0" fontId="9" fillId="4" borderId="12" xfId="0" applyFont="1" applyFill="1" applyBorder="1" applyAlignment="1" applyProtection="1">
      <alignment horizontal="center"/>
    </xf>
    <xf numFmtId="0" fontId="0" fillId="4" borderId="12" xfId="0" applyFill="1" applyBorder="1" applyProtection="1"/>
    <xf numFmtId="0" fontId="0" fillId="0" borderId="12" xfId="0" applyBorder="1" applyProtection="1"/>
    <xf numFmtId="0" fontId="6" fillId="0" borderId="12" xfId="0" applyFont="1" applyBorder="1" applyAlignment="1" applyProtection="1">
      <alignment horizontal="center"/>
    </xf>
    <xf numFmtId="0" fontId="3" fillId="0" borderId="12" xfId="0" applyFont="1" applyBorder="1" applyAlignment="1" applyProtection="1">
      <alignment horizontal="center"/>
    </xf>
    <xf numFmtId="0" fontId="3" fillId="0" borderId="12" xfId="0" applyFont="1" applyBorder="1" applyProtection="1"/>
    <xf numFmtId="0" fontId="0" fillId="0" borderId="13" xfId="0" applyBorder="1" applyProtection="1"/>
    <xf numFmtId="0" fontId="0" fillId="4" borderId="3" xfId="0" applyFill="1" applyBorder="1" applyProtection="1"/>
    <xf numFmtId="20" fontId="6" fillId="4" borderId="3" xfId="0" applyNumberFormat="1" applyFont="1" applyFill="1" applyBorder="1" applyAlignment="1" applyProtection="1">
      <alignment horizontal="center"/>
    </xf>
    <xf numFmtId="0" fontId="8" fillId="4" borderId="3" xfId="0" applyFont="1" applyFill="1" applyBorder="1" applyAlignment="1" applyProtection="1">
      <alignment horizontal="center"/>
    </xf>
    <xf numFmtId="0" fontId="4" fillId="4" borderId="3" xfId="0" applyFont="1" applyFill="1" applyBorder="1" applyAlignment="1" applyProtection="1">
      <alignment horizontal="center"/>
    </xf>
    <xf numFmtId="0" fontId="0" fillId="4" borderId="3" xfId="0" applyFill="1" applyBorder="1" applyAlignment="1" applyProtection="1">
      <alignment horizontal="right"/>
    </xf>
    <xf numFmtId="0" fontId="3" fillId="4" borderId="3" xfId="0" applyFont="1" applyFill="1" applyBorder="1" applyAlignment="1" applyProtection="1">
      <alignment horizontal="center"/>
    </xf>
    <xf numFmtId="0" fontId="3" fillId="4" borderId="3" xfId="0" applyFont="1" applyFill="1" applyBorder="1" applyProtection="1"/>
    <xf numFmtId="0" fontId="0" fillId="4" borderId="3" xfId="0" applyFont="1" applyFill="1" applyBorder="1" applyAlignment="1" applyProtection="1">
      <alignment horizontal="left"/>
    </xf>
    <xf numFmtId="0" fontId="9" fillId="4" borderId="3" xfId="0" applyFont="1" applyFill="1" applyBorder="1" applyAlignment="1" applyProtection="1">
      <alignment horizontal="center"/>
    </xf>
    <xf numFmtId="0" fontId="0" fillId="0" borderId="3" xfId="0" applyBorder="1" applyProtection="1"/>
    <xf numFmtId="0" fontId="6" fillId="0" borderId="3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3" fillId="0" borderId="3" xfId="0" applyFont="1" applyBorder="1" applyProtection="1"/>
    <xf numFmtId="0" fontId="0" fillId="4" borderId="0" xfId="0" applyFill="1" applyBorder="1"/>
    <xf numFmtId="0" fontId="4" fillId="4" borderId="0" xfId="0" applyFont="1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8" fillId="0" borderId="0" xfId="0" applyFont="1"/>
    <xf numFmtId="20" fontId="0" fillId="0" borderId="0" xfId="0" applyNumberFormat="1" applyAlignment="1">
      <alignment horizontal="center"/>
    </xf>
    <xf numFmtId="0" fontId="8" fillId="0" borderId="0" xfId="0" applyFont="1" applyAlignment="1">
      <alignment horizontal="center"/>
    </xf>
    <xf numFmtId="0" fontId="0" fillId="0" borderId="7" xfId="0" applyFont="1" applyBorder="1" applyAlignment="1">
      <alignment horizontal="center"/>
    </xf>
    <xf numFmtId="0" fontId="6" fillId="0" borderId="8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</xf>
    <xf numFmtId="20" fontId="0" fillId="0" borderId="0" xfId="0" applyNumberFormat="1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20" fontId="0" fillId="0" borderId="0" xfId="0" applyNumberFormat="1" applyProtection="1">
      <protection locked="0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right"/>
      <protection hidden="1"/>
    </xf>
    <xf numFmtId="0" fontId="3" fillId="0" borderId="0" xfId="0" applyFont="1" applyBorder="1" applyAlignment="1">
      <alignment horizontal="center"/>
    </xf>
    <xf numFmtId="20" fontId="0" fillId="0" borderId="0" xfId="0" applyNumberFormat="1" applyFont="1" applyAlignment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3" fillId="4" borderId="0" xfId="0" applyFont="1" applyFill="1" applyBorder="1" applyAlignment="1" applyProtection="1">
      <alignment horizontal="center"/>
      <protection hidden="1"/>
    </xf>
    <xf numFmtId="164" fontId="3" fillId="4" borderId="0" xfId="0" applyNumberFormat="1" applyFont="1" applyFill="1" applyBorder="1" applyAlignment="1" applyProtection="1">
      <alignment horizontal="right"/>
      <protection hidden="1"/>
    </xf>
    <xf numFmtId="0" fontId="6" fillId="0" borderId="0" xfId="0" applyFont="1" applyAlignment="1">
      <alignment horizontal="center"/>
    </xf>
    <xf numFmtId="0" fontId="8" fillId="0" borderId="2" xfId="0" applyFont="1" applyBorder="1"/>
    <xf numFmtId="0" fontId="0" fillId="0" borderId="3" xfId="0" applyFont="1" applyBorder="1"/>
    <xf numFmtId="0" fontId="0" fillId="0" borderId="4" xfId="0" applyFont="1" applyBorder="1"/>
    <xf numFmtId="20" fontId="0" fillId="0" borderId="2" xfId="0" applyNumberFormat="1" applyFont="1" applyBorder="1" applyAlignment="1">
      <alignment horizontal="center"/>
    </xf>
    <xf numFmtId="20" fontId="0" fillId="0" borderId="3" xfId="0" applyNumberFormat="1" applyFont="1" applyBorder="1" applyAlignment="1">
      <alignment horizontal="center"/>
    </xf>
    <xf numFmtId="0" fontId="0" fillId="4" borderId="3" xfId="0" applyFill="1" applyBorder="1"/>
    <xf numFmtId="0" fontId="6" fillId="4" borderId="3" xfId="0" applyFont="1" applyFill="1" applyBorder="1" applyAlignment="1" applyProtection="1">
      <alignment horizontal="center"/>
      <protection locked="0"/>
    </xf>
    <xf numFmtId="0" fontId="0" fillId="4" borderId="4" xfId="0" applyFont="1" applyFill="1" applyBorder="1"/>
    <xf numFmtId="0" fontId="0" fillId="4" borderId="0" xfId="0" applyFont="1" applyFill="1" applyBorder="1"/>
    <xf numFmtId="20" fontId="0" fillId="0" borderId="0" xfId="0" applyNumberFormat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8" fillId="0" borderId="7" xfId="0" applyFont="1" applyBorder="1" applyAlignment="1" applyProtection="1">
      <alignment horizontal="center"/>
      <protection locked="0"/>
    </xf>
    <xf numFmtId="0" fontId="3" fillId="2" borderId="9" xfId="0" applyFont="1" applyFill="1" applyBorder="1" applyAlignment="1">
      <alignment horizontal="right"/>
    </xf>
    <xf numFmtId="0" fontId="3" fillId="2" borderId="9" xfId="0" applyFont="1" applyFill="1" applyBorder="1" applyAlignment="1">
      <alignment horizontal="center"/>
    </xf>
    <xf numFmtId="0" fontId="8" fillId="0" borderId="8" xfId="0" applyFont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0" fillId="4" borderId="6" xfId="0" applyFill="1" applyBorder="1" applyAlignment="1" applyProtection="1">
      <alignment horizontal="center"/>
      <protection locked="0"/>
    </xf>
    <xf numFmtId="0" fontId="0" fillId="4" borderId="6" xfId="0" applyFill="1" applyBorder="1" applyProtection="1">
      <protection locked="0"/>
    </xf>
    <xf numFmtId="0" fontId="8" fillId="0" borderId="0" xfId="0" applyFont="1" applyBorder="1" applyAlignment="1">
      <alignment horizontal="center"/>
    </xf>
    <xf numFmtId="0" fontId="3" fillId="4" borderId="0" xfId="0" applyFont="1" applyFill="1" applyBorder="1" applyAlignment="1">
      <alignment horizontal="right"/>
    </xf>
    <xf numFmtId="0" fontId="0" fillId="4" borderId="11" xfId="0" applyFill="1" applyBorder="1"/>
    <xf numFmtId="0" fontId="8" fillId="4" borderId="12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2" xfId="0" applyFill="1" applyBorder="1" applyAlignment="1" applyProtection="1">
      <alignment horizontal="center"/>
      <protection locked="0"/>
    </xf>
    <xf numFmtId="0" fontId="3" fillId="4" borderId="12" xfId="0" applyFont="1" applyFill="1" applyBorder="1" applyAlignment="1">
      <alignment horizontal="right"/>
    </xf>
    <xf numFmtId="0" fontId="3" fillId="4" borderId="12" xfId="0" applyFont="1" applyFill="1" applyBorder="1" applyAlignment="1">
      <alignment horizontal="center"/>
    </xf>
    <xf numFmtId="0" fontId="8" fillId="4" borderId="12" xfId="0" applyFont="1" applyFill="1" applyBorder="1" applyProtection="1">
      <protection locked="0"/>
    </xf>
    <xf numFmtId="0" fontId="0" fillId="4" borderId="13" xfId="0" applyFill="1" applyBorder="1" applyAlignment="1">
      <alignment horizontal="center"/>
    </xf>
    <xf numFmtId="20" fontId="0" fillId="4" borderId="11" xfId="0" applyNumberFormat="1" applyFill="1" applyBorder="1" applyAlignment="1">
      <alignment horizontal="center"/>
    </xf>
    <xf numFmtId="20" fontId="0" fillId="4" borderId="12" xfId="0" applyNumberFormat="1" applyFill="1" applyBorder="1" applyAlignment="1">
      <alignment horizontal="center"/>
    </xf>
    <xf numFmtId="0" fontId="0" fillId="4" borderId="13" xfId="0" applyFill="1" applyBorder="1" applyProtection="1">
      <protection locked="0"/>
    </xf>
    <xf numFmtId="0" fontId="8" fillId="4" borderId="0" xfId="0" applyFont="1" applyFill="1" applyBorder="1" applyProtection="1">
      <protection locked="0"/>
    </xf>
    <xf numFmtId="20" fontId="0" fillId="4" borderId="0" xfId="0" applyNumberFormat="1" applyFill="1" applyBorder="1" applyAlignment="1">
      <alignment horizontal="center"/>
    </xf>
    <xf numFmtId="0" fontId="0" fillId="4" borderId="0" xfId="0" applyFill="1" applyBorder="1" applyProtection="1">
      <protection locked="0"/>
    </xf>
    <xf numFmtId="0" fontId="3" fillId="0" borderId="7" xfId="0" applyFont="1" applyBorder="1"/>
    <xf numFmtId="0" fontId="6" fillId="0" borderId="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1" xfId="0" applyFont="1" applyBorder="1"/>
    <xf numFmtId="0" fontId="0" fillId="0" borderId="1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3" fillId="0" borderId="0" xfId="0" applyFont="1" applyBorder="1" applyProtection="1"/>
    <xf numFmtId="0" fontId="0" fillId="0" borderId="0" xfId="0" applyBorder="1" applyProtection="1"/>
    <xf numFmtId="0" fontId="0" fillId="0" borderId="0" xfId="0" applyBorder="1" applyProtection="1"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8" fillId="0" borderId="7" xfId="0" applyFont="1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9" xfId="0" applyBorder="1"/>
    <xf numFmtId="0" fontId="0" fillId="0" borderId="8" xfId="0" applyBorder="1" applyAlignment="1" applyProtection="1">
      <alignment horizontal="center"/>
      <protection locked="0"/>
    </xf>
    <xf numFmtId="20" fontId="0" fillId="0" borderId="0" xfId="0" applyNumberForma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</xf>
    <xf numFmtId="0" fontId="3" fillId="0" borderId="1" xfId="0" applyFont="1" applyBorder="1" applyProtection="1"/>
    <xf numFmtId="20" fontId="0" fillId="0" borderId="1" xfId="0" applyNumberFormat="1" applyFont="1" applyBorder="1" applyAlignment="1" applyProtection="1">
      <alignment horizontal="center"/>
      <protection locked="0"/>
    </xf>
    <xf numFmtId="0" fontId="3" fillId="0" borderId="1" xfId="0" applyNumberFormat="1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0" fillId="0" borderId="0" xfId="0" applyFont="1" applyBorder="1"/>
    <xf numFmtId="20" fontId="11" fillId="0" borderId="0" xfId="0" applyNumberFormat="1" applyFont="1" applyBorder="1" applyAlignment="1" applyProtection="1">
      <alignment horizontal="center"/>
      <protection locked="0"/>
    </xf>
    <xf numFmtId="20" fontId="0" fillId="0" borderId="0" xfId="0" applyNumberFormat="1" applyFont="1" applyBorder="1" applyAlignment="1">
      <alignment horizontal="center"/>
    </xf>
    <xf numFmtId="0" fontId="0" fillId="0" borderId="0" xfId="0" applyBorder="1" applyProtection="1">
      <protection locked="0"/>
    </xf>
    <xf numFmtId="0" fontId="8" fillId="0" borderId="5" xfId="0" applyFont="1" applyBorder="1"/>
    <xf numFmtId="0" fontId="12" fillId="0" borderId="0" xfId="0" applyFont="1" applyAlignment="1">
      <alignment horizontal="center"/>
    </xf>
    <xf numFmtId="0" fontId="0" fillId="0" borderId="6" xfId="0" applyFont="1" applyBorder="1"/>
    <xf numFmtId="20" fontId="0" fillId="0" borderId="5" xfId="0" applyNumberFormat="1" applyFont="1" applyBorder="1" applyAlignment="1">
      <alignment horizontal="center"/>
    </xf>
    <xf numFmtId="0" fontId="0" fillId="4" borderId="6" xfId="0" applyFill="1" applyBorder="1"/>
    <xf numFmtId="0" fontId="13" fillId="0" borderId="5" xfId="0" applyFont="1" applyBorder="1" applyAlignment="1">
      <alignment horizontal="center"/>
    </xf>
    <xf numFmtId="0" fontId="3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7" xfId="0" applyBorder="1" applyProtection="1">
      <protection locked="0"/>
    </xf>
    <xf numFmtId="0" fontId="14" fillId="2" borderId="9" xfId="0" applyFont="1" applyFill="1" applyBorder="1" applyAlignment="1">
      <alignment horizontal="right"/>
    </xf>
    <xf numFmtId="0" fontId="14" fillId="2" borderId="9" xfId="0" applyFont="1" applyFill="1" applyBorder="1" applyAlignment="1">
      <alignment horizontal="center"/>
    </xf>
    <xf numFmtId="0" fontId="0" fillId="0" borderId="8" xfId="0" applyBorder="1" applyProtection="1">
      <protection locked="0"/>
    </xf>
    <xf numFmtId="0" fontId="13" fillId="0" borderId="6" xfId="0" applyFont="1" applyBorder="1" applyAlignment="1"/>
    <xf numFmtId="0" fontId="0" fillId="0" borderId="1" xfId="0" applyFont="1" applyBorder="1" applyAlignment="1" applyProtection="1">
      <alignment horizontal="center"/>
    </xf>
    <xf numFmtId="0" fontId="15" fillId="2" borderId="9" xfId="0" applyFont="1" applyFill="1" applyBorder="1" applyAlignment="1">
      <alignment horizontal="center"/>
    </xf>
    <xf numFmtId="0" fontId="0" fillId="0" borderId="7" xfId="0" applyBorder="1"/>
    <xf numFmtId="0" fontId="15" fillId="0" borderId="9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9" xfId="0" applyFont="1" applyBorder="1" applyAlignment="1">
      <alignment horizontal="center"/>
    </xf>
    <xf numFmtId="0" fontId="0" fillId="0" borderId="8" xfId="0" applyBorder="1"/>
    <xf numFmtId="20" fontId="0" fillId="0" borderId="0" xfId="0" applyNumberFormat="1" applyBorder="1" applyAlignment="1">
      <alignment horizontal="center"/>
    </xf>
    <xf numFmtId="0" fontId="14" fillId="0" borderId="8" xfId="0" applyFont="1" applyBorder="1" applyAlignment="1" applyProtection="1">
      <alignment horizontal="center"/>
      <protection locked="0"/>
    </xf>
    <xf numFmtId="0" fontId="0" fillId="0" borderId="1" xfId="0" applyBorder="1"/>
    <xf numFmtId="0" fontId="0" fillId="0" borderId="9" xfId="0" applyBorder="1" applyAlignment="1" applyProtection="1">
      <alignment horizontal="center"/>
    </xf>
    <xf numFmtId="0" fontId="3" fillId="0" borderId="0" xfId="0" applyFont="1" applyBorder="1"/>
    <xf numFmtId="0" fontId="12" fillId="0" borderId="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1" xfId="0" applyBorder="1"/>
    <xf numFmtId="20" fontId="0" fillId="0" borderId="12" xfId="0" applyNumberFormat="1" applyBorder="1" applyAlignment="1">
      <alignment horizontal="center"/>
    </xf>
    <xf numFmtId="0" fontId="0" fillId="0" borderId="2" xfId="0" applyBorder="1"/>
    <xf numFmtId="0" fontId="14" fillId="0" borderId="0" xfId="0" applyFont="1" applyBorder="1" applyAlignment="1" applyProtection="1">
      <alignment horizontal="center"/>
      <protection locked="0"/>
    </xf>
    <xf numFmtId="0" fontId="16" fillId="0" borderId="1" xfId="0" applyFont="1" applyBorder="1"/>
    <xf numFmtId="0" fontId="8" fillId="4" borderId="5" xfId="0" applyFont="1" applyFill="1" applyBorder="1" applyAlignment="1">
      <alignment horizontal="center"/>
    </xf>
    <xf numFmtId="0" fontId="14" fillId="4" borderId="0" xfId="0" applyFont="1" applyFill="1" applyBorder="1" applyAlignment="1">
      <alignment horizontal="right"/>
    </xf>
    <xf numFmtId="0" fontId="14" fillId="4" borderId="0" xfId="0" applyFont="1" applyFill="1" applyBorder="1" applyAlignment="1">
      <alignment horizontal="center"/>
    </xf>
    <xf numFmtId="20" fontId="0" fillId="4" borderId="0" xfId="0" applyNumberFormat="1" applyFill="1" applyAlignment="1">
      <alignment horizontal="center"/>
    </xf>
    <xf numFmtId="0" fontId="3" fillId="0" borderId="1" xfId="0" applyFont="1" applyBorder="1"/>
    <xf numFmtId="0" fontId="0" fillId="0" borderId="12" xfId="0" applyFont="1" applyBorder="1"/>
    <xf numFmtId="0" fontId="16" fillId="0" borderId="0" xfId="0" applyFont="1" applyBorder="1"/>
    <xf numFmtId="20" fontId="0" fillId="0" borderId="0" xfId="0" applyNumberFormat="1" applyAlignment="1">
      <alignment horizontal="left"/>
    </xf>
    <xf numFmtId="164" fontId="9" fillId="0" borderId="0" xfId="0" applyNumberFormat="1" applyFont="1" applyBorder="1" applyAlignment="1" applyProtection="1">
      <alignment horizontal="center"/>
      <protection hidden="1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9" fillId="0" borderId="0" xfId="0" applyFont="1" applyBorder="1" applyAlignment="1" applyProtection="1">
      <alignment horizontal="center"/>
      <protection hidden="1"/>
    </xf>
    <xf numFmtId="164" fontId="3" fillId="0" borderId="0" xfId="0" applyNumberFormat="1" applyFont="1" applyBorder="1" applyAlignment="1" applyProtection="1">
      <alignment horizontal="center"/>
      <protection hidden="1"/>
    </xf>
    <xf numFmtId="0" fontId="3" fillId="0" borderId="3" xfId="0" applyFont="1" applyBorder="1"/>
    <xf numFmtId="164" fontId="3" fillId="0" borderId="3" xfId="0" applyNumberFormat="1" applyFont="1" applyBorder="1"/>
    <xf numFmtId="164" fontId="0" fillId="0" borderId="4" xfId="0" applyNumberFormat="1" applyBorder="1"/>
    <xf numFmtId="20" fontId="0" fillId="0" borderId="2" xfId="0" applyNumberFormat="1" applyBorder="1" applyAlignment="1">
      <alignment horizontal="left"/>
    </xf>
    <xf numFmtId="0" fontId="5" fillId="0" borderId="0" xfId="0" applyFont="1" applyBorder="1" applyAlignment="1" applyProtection="1">
      <alignment horizontal="center"/>
      <protection locked="0"/>
    </xf>
    <xf numFmtId="20" fontId="0" fillId="0" borderId="5" xfId="0" applyNumberFormat="1" applyBorder="1" applyAlignment="1">
      <alignment horizontal="left"/>
    </xf>
    <xf numFmtId="20" fontId="12" fillId="0" borderId="0" xfId="0" applyNumberFormat="1" applyFont="1" applyAlignment="1">
      <alignment horizontal="center"/>
    </xf>
    <xf numFmtId="0" fontId="3" fillId="0" borderId="9" xfId="0" applyFont="1" applyBorder="1" applyAlignment="1" applyProtection="1">
      <alignment horizontal="center"/>
      <protection locked="0"/>
    </xf>
    <xf numFmtId="0" fontId="17" fillId="2" borderId="9" xfId="0" applyFont="1" applyFill="1" applyBorder="1" applyAlignment="1">
      <alignment horizontal="center"/>
    </xf>
    <xf numFmtId="0" fontId="18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7" fillId="4" borderId="12" xfId="0" applyFont="1" applyFill="1" applyBorder="1" applyAlignment="1">
      <alignment horizontal="center"/>
    </xf>
    <xf numFmtId="0" fontId="18" fillId="4" borderId="12" xfId="0" applyFont="1" applyFill="1" applyBorder="1" applyAlignment="1">
      <alignment horizontal="center"/>
    </xf>
    <xf numFmtId="20" fontId="0" fillId="0" borderId="11" xfId="0" applyNumberFormat="1" applyBorder="1" applyAlignment="1">
      <alignment horizontal="left"/>
    </xf>
    <xf numFmtId="0" fontId="19" fillId="4" borderId="12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3" fillId="0" borderId="1" xfId="0" applyFont="1" applyBorder="1" applyProtection="1">
      <protection locked="0"/>
    </xf>
    <xf numFmtId="0" fontId="3" fillId="0" borderId="0" xfId="0" applyFont="1" applyBorder="1" applyProtection="1">
      <protection locked="0"/>
    </xf>
    <xf numFmtId="164" fontId="3" fillId="0" borderId="0" xfId="0" applyNumberFormat="1" applyFont="1" applyBorder="1" applyProtection="1">
      <protection locked="0"/>
    </xf>
    <xf numFmtId="164" fontId="3" fillId="0" borderId="0" xfId="0" applyNumberFormat="1" applyFont="1" applyBorder="1"/>
    <xf numFmtId="164" fontId="0" fillId="0" borderId="0" xfId="0" applyNumberFormat="1" applyBorder="1" applyAlignment="1">
      <alignment horizontal="left"/>
    </xf>
    <xf numFmtId="0" fontId="3" fillId="0" borderId="7" xfId="0" applyFont="1" applyBorder="1" applyProtection="1">
      <protection locked="0"/>
    </xf>
    <xf numFmtId="0" fontId="8" fillId="0" borderId="9" xfId="0" applyFont="1" applyBorder="1" applyAlignment="1" applyProtection="1">
      <alignment horizontal="center"/>
      <protection locked="0"/>
    </xf>
    <xf numFmtId="0" fontId="3" fillId="0" borderId="9" xfId="0" applyFont="1" applyBorder="1" applyProtection="1">
      <protection locked="0"/>
    </xf>
    <xf numFmtId="164" fontId="3" fillId="0" borderId="9" xfId="0" applyNumberFormat="1" applyFont="1" applyBorder="1" applyProtection="1">
      <protection locked="0"/>
    </xf>
    <xf numFmtId="0" fontId="3" fillId="0" borderId="4" xfId="0" applyFont="1" applyBorder="1" applyProtection="1">
      <protection locked="0"/>
    </xf>
    <xf numFmtId="164" fontId="0" fillId="0" borderId="0" xfId="0" applyNumberFormat="1"/>
    <xf numFmtId="20" fontId="6" fillId="0" borderId="0" xfId="0" applyNumberFormat="1" applyFont="1" applyAlignment="1">
      <alignment horizontal="center"/>
    </xf>
    <xf numFmtId="0" fontId="3" fillId="0" borderId="9" xfId="0" applyFont="1" applyBorder="1"/>
    <xf numFmtId="0" fontId="3" fillId="0" borderId="8" xfId="0" applyFont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8" xfId="0" applyFont="1" applyBorder="1" applyProtection="1">
      <protection locked="0"/>
    </xf>
    <xf numFmtId="164" fontId="0" fillId="0" borderId="0" xfId="0" applyNumberFormat="1" applyBorder="1" applyProtection="1">
      <protection locked="0"/>
    </xf>
    <xf numFmtId="0" fontId="16" fillId="0" borderId="0" xfId="0" applyFont="1" applyBorder="1" applyAlignment="1" applyProtection="1">
      <alignment horizontal="center"/>
      <protection hidden="1"/>
    </xf>
    <xf numFmtId="164" fontId="16" fillId="0" borderId="0" xfId="0" applyNumberFormat="1" applyFont="1" applyBorder="1" applyAlignment="1" applyProtection="1">
      <alignment horizontal="right"/>
      <protection hidden="1"/>
    </xf>
    <xf numFmtId="0" fontId="16" fillId="0" borderId="1" xfId="0" applyFont="1" applyBorder="1" applyAlignment="1" applyProtection="1">
      <alignment horizontal="center"/>
      <protection hidden="1"/>
    </xf>
    <xf numFmtId="164" fontId="16" fillId="0" borderId="1" xfId="0" applyNumberFormat="1" applyFont="1" applyBorder="1" applyAlignment="1" applyProtection="1">
      <alignment horizontal="right"/>
      <protection hidden="1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right"/>
    </xf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3" xfId="0" applyFont="1" applyBorder="1" applyAlignment="1">
      <alignment horizontal="right"/>
    </xf>
    <xf numFmtId="0" fontId="5" fillId="0" borderId="0" xfId="0" applyFont="1" applyAlignment="1" applyProtection="1">
      <alignment horizontal="center"/>
      <protection locked="0"/>
    </xf>
    <xf numFmtId="20" fontId="0" fillId="0" borderId="5" xfId="0" applyNumberFormat="1" applyBorder="1" applyAlignment="1">
      <alignment horizontal="center"/>
    </xf>
    <xf numFmtId="0" fontId="20" fillId="2" borderId="9" xfId="0" applyFont="1" applyFill="1" applyBorder="1" applyAlignment="1">
      <alignment horizontal="center"/>
    </xf>
    <xf numFmtId="0" fontId="21" fillId="2" borderId="9" xfId="0" applyFont="1" applyFill="1" applyBorder="1" applyAlignment="1">
      <alignment horizontal="center"/>
    </xf>
    <xf numFmtId="20" fontId="6" fillId="0" borderId="5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8" fillId="0" borderId="9" xfId="0" applyFont="1" applyBorder="1" applyAlignment="1">
      <alignment horizontal="center"/>
    </xf>
    <xf numFmtId="20" fontId="0" fillId="0" borderId="0" xfId="0" applyNumberFormat="1" applyAlignment="1" applyProtection="1">
      <alignment horizontal="center"/>
    </xf>
    <xf numFmtId="0" fontId="8" fillId="0" borderId="6" xfId="0" applyFont="1" applyFill="1" applyBorder="1" applyAlignment="1">
      <alignment horizontal="center"/>
    </xf>
    <xf numFmtId="0" fontId="0" fillId="5" borderId="5" xfId="0" applyFill="1" applyBorder="1"/>
    <xf numFmtId="0" fontId="0" fillId="5" borderId="0" xfId="0" applyFill="1"/>
    <xf numFmtId="0" fontId="0" fillId="5" borderId="6" xfId="0" applyFill="1" applyBorder="1"/>
    <xf numFmtId="0" fontId="0" fillId="0" borderId="7" xfId="0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9" xfId="0" applyFont="1" applyFill="1" applyBorder="1" applyAlignment="1" applyProtection="1">
      <alignment horizontal="center"/>
      <protection locked="0"/>
    </xf>
    <xf numFmtId="0" fontId="0" fillId="5" borderId="8" xfId="0" applyFill="1" applyBorder="1"/>
    <xf numFmtId="0" fontId="0" fillId="0" borderId="8" xfId="0" applyBorder="1" applyAlignment="1">
      <alignment horizontal="center"/>
    </xf>
    <xf numFmtId="0" fontId="0" fillId="4" borderId="12" xfId="0" applyFill="1" applyBorder="1"/>
    <xf numFmtId="0" fontId="8" fillId="4" borderId="13" xfId="0" applyFon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20" fillId="4" borderId="0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1" fontId="0" fillId="4" borderId="0" xfId="0" applyNumberFormat="1" applyFont="1" applyFill="1" applyBorder="1" applyAlignment="1" applyProtection="1">
      <alignment horizontal="center"/>
      <protection locked="0"/>
    </xf>
    <xf numFmtId="0" fontId="0" fillId="4" borderId="0" xfId="0" applyFill="1" applyAlignment="1">
      <alignment horizontal="center"/>
    </xf>
    <xf numFmtId="0" fontId="0" fillId="4" borderId="0" xfId="0" applyFont="1" applyFill="1" applyAlignment="1" applyProtection="1">
      <alignment horizontal="center"/>
      <protection locked="0"/>
    </xf>
    <xf numFmtId="1" fontId="0" fillId="4" borderId="0" xfId="0" applyNumberFormat="1" applyFont="1" applyFill="1" applyAlignment="1" applyProtection="1">
      <alignment horizontal="center"/>
      <protection locked="0"/>
    </xf>
    <xf numFmtId="0" fontId="8" fillId="4" borderId="3" xfId="0" applyFont="1" applyFill="1" applyBorder="1" applyAlignment="1">
      <alignment horizontal="center"/>
    </xf>
    <xf numFmtId="0" fontId="0" fillId="4" borderId="12" xfId="0" applyFont="1" applyFill="1" applyBorder="1" applyAlignment="1" applyProtection="1">
      <alignment horizontal="center"/>
      <protection locked="0"/>
    </xf>
    <xf numFmtId="0" fontId="20" fillId="4" borderId="12" xfId="0" applyFont="1" applyFill="1" applyBorder="1" applyAlignment="1">
      <alignment horizontal="center"/>
    </xf>
    <xf numFmtId="0" fontId="21" fillId="4" borderId="12" xfId="0" applyFont="1" applyFill="1" applyBorder="1" applyAlignment="1">
      <alignment horizontal="center"/>
    </xf>
    <xf numFmtId="1" fontId="0" fillId="4" borderId="12" xfId="0" applyNumberFormat="1" applyFont="1" applyFill="1" applyBorder="1" applyAlignment="1" applyProtection="1">
      <alignment horizontal="center"/>
      <protection locked="0"/>
    </xf>
    <xf numFmtId="20" fontId="8" fillId="0" borderId="0" xfId="0" applyNumberFormat="1" applyFont="1" applyAlignment="1">
      <alignment horizontal="center"/>
    </xf>
    <xf numFmtId="0" fontId="3" fillId="0" borderId="5" xfId="0" applyFont="1" applyBorder="1" applyAlignment="1" applyProtection="1">
      <alignment horizontal="center"/>
      <protection hidden="1"/>
    </xf>
    <xf numFmtId="20" fontId="8" fillId="0" borderId="0" xfId="0" applyNumberFormat="1" applyFont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</xf>
    <xf numFmtId="164" fontId="3" fillId="0" borderId="5" xfId="0" applyNumberFormat="1" applyFont="1" applyBorder="1" applyAlignment="1" applyProtection="1">
      <alignment horizontal="center"/>
      <protection hidden="1"/>
    </xf>
    <xf numFmtId="164" fontId="3" fillId="0" borderId="0" xfId="0" applyNumberFormat="1" applyFont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right"/>
      <protection locked="0"/>
    </xf>
    <xf numFmtId="20" fontId="7" fillId="0" borderId="0" xfId="0" applyNumberFormat="1" applyFont="1" applyAlignment="1">
      <alignment horizontal="center"/>
    </xf>
    <xf numFmtId="0" fontId="0" fillId="0" borderId="2" xfId="0" applyFont="1" applyBorder="1"/>
    <xf numFmtId="0" fontId="8" fillId="2" borderId="9" xfId="0" applyFont="1" applyFill="1" applyBorder="1" applyAlignment="1">
      <alignment horizontal="center"/>
    </xf>
    <xf numFmtId="20" fontId="8" fillId="0" borderId="0" xfId="0" applyNumberFormat="1" applyFont="1" applyAlignment="1" applyProtection="1">
      <alignment horizontal="center"/>
    </xf>
    <xf numFmtId="0" fontId="0" fillId="0" borderId="13" xfId="0" applyBorder="1" applyAlignment="1">
      <alignment horizontal="center"/>
    </xf>
    <xf numFmtId="0" fontId="0" fillId="4" borderId="12" xfId="0" applyFill="1" applyBorder="1" applyProtection="1">
      <protection locked="0"/>
    </xf>
    <xf numFmtId="0" fontId="8" fillId="0" borderId="0" xfId="0" applyFont="1" applyBorder="1"/>
    <xf numFmtId="0" fontId="3" fillId="0" borderId="1" xfId="0" applyFont="1" applyBorder="1" applyProtection="1">
      <protection hidden="1"/>
    </xf>
    <xf numFmtId="0" fontId="0" fillId="0" borderId="9" xfId="0" applyFont="1" applyBorder="1" applyAlignment="1" applyProtection="1">
      <alignment horizontal="left"/>
      <protection locked="0"/>
    </xf>
    <xf numFmtId="0" fontId="0" fillId="0" borderId="9" xfId="0" applyBorder="1" applyProtection="1">
      <protection locked="0"/>
    </xf>
    <xf numFmtId="164" fontId="16" fillId="0" borderId="1" xfId="0" applyNumberFormat="1" applyFont="1" applyBorder="1" applyAlignment="1" applyProtection="1">
      <alignment horizontal="center"/>
      <protection hidden="1"/>
    </xf>
    <xf numFmtId="164" fontId="16" fillId="0" borderId="0" xfId="0" applyNumberFormat="1" applyFont="1" applyBorder="1" applyAlignment="1" applyProtection="1">
      <alignment horizontal="center"/>
      <protection hidden="1"/>
    </xf>
    <xf numFmtId="164" fontId="16" fillId="0" borderId="0" xfId="0" applyNumberFormat="1" applyFont="1" applyBorder="1" applyAlignment="1">
      <alignment horizontal="right"/>
    </xf>
    <xf numFmtId="20" fontId="0" fillId="0" borderId="4" xfId="0" applyNumberForma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 applyProtection="1">
      <alignment horizontal="center"/>
      <protection locked="0"/>
    </xf>
    <xf numFmtId="164" fontId="16" fillId="0" borderId="3" xfId="0" applyNumberFormat="1" applyFont="1" applyBorder="1" applyAlignment="1" applyProtection="1">
      <alignment horizontal="center"/>
      <protection hidden="1"/>
    </xf>
    <xf numFmtId="164" fontId="16" fillId="0" borderId="3" xfId="0" applyNumberFormat="1" applyFont="1" applyBorder="1" applyAlignment="1" applyProtection="1">
      <alignment horizontal="right"/>
      <protection hidden="1"/>
    </xf>
    <xf numFmtId="164" fontId="0" fillId="0" borderId="3" xfId="0" applyNumberFormat="1" applyBorder="1"/>
    <xf numFmtId="0" fontId="22" fillId="2" borderId="9" xfId="0" applyFont="1" applyFill="1" applyBorder="1" applyAlignment="1">
      <alignment horizontal="center"/>
    </xf>
    <xf numFmtId="20" fontId="8" fillId="4" borderId="0" xfId="0" applyNumberFormat="1" applyFont="1" applyFill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3" fillId="0" borderId="5" xfId="0" applyFont="1" applyBorder="1" applyAlignment="1"/>
    <xf numFmtId="0" fontId="13" fillId="0" borderId="1" xfId="0" applyFont="1" applyBorder="1" applyAlignment="1">
      <alignment horizontal="center"/>
    </xf>
    <xf numFmtId="0" fontId="14" fillId="0" borderId="7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0" fillId="5" borderId="7" xfId="0" applyFill="1" applyBorder="1"/>
    <xf numFmtId="0" fontId="0" fillId="5" borderId="9" xfId="0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8" fillId="0" borderId="5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3" fillId="5" borderId="11" xfId="0" applyFont="1" applyFill="1" applyBorder="1" applyProtection="1">
      <protection locked="0"/>
    </xf>
    <xf numFmtId="0" fontId="14" fillId="5" borderId="8" xfId="0" applyFont="1" applyFill="1" applyBorder="1" applyAlignment="1" applyProtection="1">
      <alignment horizontal="center"/>
      <protection locked="0"/>
    </xf>
    <xf numFmtId="0" fontId="0" fillId="5" borderId="0" xfId="0" applyFill="1" applyAlignment="1">
      <alignment horizontal="center"/>
    </xf>
    <xf numFmtId="0" fontId="14" fillId="5" borderId="7" xfId="0" applyFont="1" applyFill="1" applyBorder="1" applyAlignment="1" applyProtection="1">
      <alignment horizontal="center"/>
      <protection locked="0"/>
    </xf>
    <xf numFmtId="0" fontId="0" fillId="5" borderId="8" xfId="0" applyFill="1" applyBorder="1" applyProtection="1">
      <protection locked="0"/>
    </xf>
    <xf numFmtId="20" fontId="8" fillId="0" borderId="0" xfId="0" applyNumberFormat="1" applyFont="1" applyBorder="1" applyAlignment="1">
      <alignment horizontal="center"/>
    </xf>
    <xf numFmtId="0" fontId="0" fillId="5" borderId="9" xfId="0" applyFill="1" applyBorder="1"/>
    <xf numFmtId="0" fontId="8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0" fillId="5" borderId="0" xfId="0" applyFont="1" applyFill="1" applyAlignment="1" applyProtection="1">
      <alignment horizontal="center"/>
      <protection locked="0"/>
    </xf>
    <xf numFmtId="0" fontId="0" fillId="5" borderId="0" xfId="0" applyFont="1" applyFill="1" applyAlignment="1">
      <alignment horizontal="center"/>
    </xf>
    <xf numFmtId="0" fontId="8" fillId="5" borderId="0" xfId="0" applyFont="1" applyFill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0" fillId="0" borderId="12" xfId="0" applyBorder="1" applyProtection="1">
      <protection locked="0"/>
    </xf>
    <xf numFmtId="20" fontId="8" fillId="0" borderId="3" xfId="0" applyNumberFormat="1" applyFont="1" applyBorder="1" applyAlignment="1">
      <alignment horizontal="center"/>
    </xf>
    <xf numFmtId="0" fontId="8" fillId="0" borderId="11" xfId="0" applyFont="1" applyBorder="1" applyProtection="1">
      <protection locked="0"/>
    </xf>
    <xf numFmtId="20" fontId="8" fillId="0" borderId="12" xfId="0" applyNumberFormat="1" applyFont="1" applyBorder="1" applyAlignment="1" applyProtection="1">
      <alignment horizontal="center"/>
      <protection locked="0"/>
    </xf>
    <xf numFmtId="0" fontId="0" fillId="0" borderId="13" xfId="0" applyBorder="1" applyProtection="1">
      <protection locked="0"/>
    </xf>
    <xf numFmtId="20" fontId="0" fillId="0" borderId="0" xfId="0" applyNumberFormat="1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8" fillId="0" borderId="11" xfId="0" applyFont="1" applyBorder="1"/>
    <xf numFmtId="20" fontId="8" fillId="0" borderId="12" xfId="0" applyNumberFormat="1" applyFont="1" applyBorder="1" applyAlignment="1">
      <alignment horizontal="center"/>
    </xf>
    <xf numFmtId="0" fontId="8" fillId="0" borderId="0" xfId="0" applyFont="1" applyBorder="1" applyAlignment="1" applyProtection="1">
      <alignment horizontal="center"/>
      <protection locked="0"/>
    </xf>
    <xf numFmtId="20" fontId="0" fillId="0" borderId="0" xfId="0" applyNumberFormat="1" applyFont="1" applyAlignment="1" applyProtection="1">
      <alignment horizontal="center"/>
      <protection locked="0"/>
    </xf>
    <xf numFmtId="0" fontId="0" fillId="0" borderId="2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20" fontId="11" fillId="0" borderId="0" xfId="0" applyNumberFormat="1" applyFont="1" applyAlignment="1">
      <alignment horizontal="center"/>
    </xf>
    <xf numFmtId="0" fontId="8" fillId="5" borderId="0" xfId="0" applyFont="1" applyFill="1"/>
    <xf numFmtId="0" fontId="0" fillId="5" borderId="2" xfId="0" applyFill="1" applyBorder="1"/>
    <xf numFmtId="0" fontId="0" fillId="5" borderId="3" xfId="0" applyFill="1" applyBorder="1"/>
    <xf numFmtId="0" fontId="8" fillId="5" borderId="3" xfId="0" applyFont="1" applyFill="1" applyBorder="1"/>
    <xf numFmtId="0" fontId="0" fillId="5" borderId="4" xfId="0" applyFill="1" applyBorder="1"/>
    <xf numFmtId="0" fontId="0" fillId="5" borderId="0" xfId="0" applyFill="1" applyBorder="1"/>
    <xf numFmtId="0" fontId="0" fillId="5" borderId="11" xfId="0" applyFill="1" applyBorder="1"/>
    <xf numFmtId="0" fontId="0" fillId="5" borderId="12" xfId="0" applyFill="1" applyBorder="1"/>
    <xf numFmtId="0" fontId="8" fillId="5" borderId="12" xfId="0" applyFont="1" applyFill="1" applyBorder="1"/>
    <xf numFmtId="0" fontId="0" fillId="5" borderId="13" xfId="0" applyFill="1" applyBorder="1"/>
    <xf numFmtId="0" fontId="14" fillId="0" borderId="7" xfId="0" applyFont="1" applyBorder="1"/>
    <xf numFmtId="0" fontId="14" fillId="0" borderId="9" xfId="0" applyFont="1" applyBorder="1" applyProtection="1">
      <protection locked="0"/>
    </xf>
    <xf numFmtId="20" fontId="11" fillId="0" borderId="0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8" fillId="0" borderId="3" xfId="0" applyFont="1" applyBorder="1"/>
    <xf numFmtId="0" fontId="8" fillId="0" borderId="12" xfId="0" applyFont="1" applyBorder="1"/>
    <xf numFmtId="0" fontId="5" fillId="0" borderId="1" xfId="0" applyFont="1" applyBorder="1" applyAlignment="1" applyProtection="1">
      <alignment horizontal="center"/>
      <protection locked="0"/>
    </xf>
    <xf numFmtId="49" fontId="3" fillId="0" borderId="0" xfId="0" applyNumberFormat="1" applyFont="1" applyBorder="1" applyAlignment="1" applyProtection="1">
      <alignment horizontal="justify" textRotation="180"/>
      <protection hidden="1"/>
    </xf>
    <xf numFmtId="49" fontId="23" fillId="0" borderId="1" xfId="0" applyNumberFormat="1" applyFont="1" applyBorder="1" applyAlignment="1" applyProtection="1">
      <alignment horizontal="center"/>
      <protection locked="0"/>
    </xf>
    <xf numFmtId="165" fontId="3" fillId="0" borderId="0" xfId="0" applyNumberFormat="1" applyFont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</xf>
    <xf numFmtId="0" fontId="4" fillId="0" borderId="0" xfId="0" applyFont="1" applyProtection="1">
      <protection hidden="1"/>
    </xf>
    <xf numFmtId="21" fontId="4" fillId="0" borderId="0" xfId="0" applyNumberFormat="1" applyFont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 applyProtection="1">
      <alignment horizontal="center"/>
    </xf>
    <xf numFmtId="20" fontId="6" fillId="0" borderId="3" xfId="0" applyNumberFormat="1" applyFont="1" applyBorder="1" applyAlignment="1" applyProtection="1">
      <alignment horizontal="center"/>
    </xf>
    <xf numFmtId="0" fontId="0" fillId="0" borderId="5" xfId="0" applyFont="1" applyBorder="1"/>
    <xf numFmtId="0" fontId="0" fillId="0" borderId="1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3" fillId="0" borderId="1" xfId="0" applyFont="1" applyBorder="1" applyAlignment="1" applyProtection="1">
      <alignment horizontal="center"/>
    </xf>
    <xf numFmtId="0" fontId="4" fillId="0" borderId="0" xfId="0" applyFont="1" applyBorder="1" applyAlignment="1">
      <alignment horizontal="center"/>
    </xf>
    <xf numFmtId="20" fontId="6" fillId="0" borderId="0" xfId="0" applyNumberFormat="1" applyFont="1" applyAlignment="1" applyProtection="1">
      <alignment horizontal="center"/>
    </xf>
    <xf numFmtId="0" fontId="23" fillId="4" borderId="9" xfId="0" applyNumberFormat="1" applyFont="1" applyFill="1" applyBorder="1" applyAlignment="1" applyProtection="1">
      <alignment horizontal="center" shrinkToFit="1"/>
      <protection locked="0" hidden="1"/>
    </xf>
    <xf numFmtId="0" fontId="3" fillId="0" borderId="8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</xf>
    <xf numFmtId="0" fontId="23" fillId="0" borderId="1" xfId="0" applyFont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4" fillId="0" borderId="12" xfId="0" applyFont="1" applyBorder="1" applyAlignment="1" applyProtection="1">
      <alignment horizontal="center"/>
      <protection locked="0"/>
    </xf>
    <xf numFmtId="0" fontId="24" fillId="4" borderId="12" xfId="0" applyFont="1" applyFill="1" applyBorder="1" applyAlignment="1" applyProtection="1">
      <alignment horizontal="center"/>
      <protection locked="0"/>
    </xf>
    <xf numFmtId="0" fontId="19" fillId="4" borderId="12" xfId="0" applyFont="1" applyFill="1" applyBorder="1" applyAlignment="1" applyProtection="1">
      <alignment horizontal="center"/>
      <protection locked="0"/>
    </xf>
    <xf numFmtId="0" fontId="18" fillId="4" borderId="12" xfId="0" applyFont="1" applyFill="1" applyBorder="1" applyAlignment="1" applyProtection="1">
      <alignment horizontal="center"/>
      <protection locked="0"/>
    </xf>
    <xf numFmtId="0" fontId="17" fillId="4" borderId="12" xfId="0" applyFont="1" applyFill="1" applyBorder="1" applyAlignment="1" applyProtection="1">
      <alignment horizontal="center"/>
      <protection locked="0"/>
    </xf>
    <xf numFmtId="0" fontId="3" fillId="4" borderId="12" xfId="0" applyFont="1" applyFill="1" applyBorder="1" applyAlignment="1" applyProtection="1">
      <alignment horizontal="center"/>
      <protection locked="0"/>
    </xf>
    <xf numFmtId="20" fontId="6" fillId="0" borderId="12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0" xfId="0" applyFont="1" applyProtection="1">
      <protection locked="0"/>
    </xf>
    <xf numFmtId="0" fontId="3" fillId="0" borderId="0" xfId="0" applyFont="1" applyProtection="1"/>
    <xf numFmtId="0" fontId="4" fillId="0" borderId="0" xfId="0" applyFont="1" applyProtection="1"/>
    <xf numFmtId="164" fontId="3" fillId="0" borderId="0" xfId="0" applyNumberFormat="1" applyFont="1" applyProtection="1"/>
    <xf numFmtId="164" fontId="0" fillId="0" borderId="0" xfId="0" applyNumberFormat="1" applyProtection="1"/>
    <xf numFmtId="0" fontId="4" fillId="0" borderId="0" xfId="0" applyFont="1" applyBorder="1"/>
    <xf numFmtId="20" fontId="6" fillId="0" borderId="0" xfId="0" applyNumberFormat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4" fillId="0" borderId="0" xfId="0" applyFont="1" applyBorder="1" applyProtection="1">
      <protection locked="0"/>
    </xf>
    <xf numFmtId="20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/>
    </xf>
    <xf numFmtId="0" fontId="4" fillId="0" borderId="12" xfId="0" applyFont="1" applyBorder="1" applyProtection="1"/>
    <xf numFmtId="0" fontId="3" fillId="0" borderId="7" xfId="0" applyFont="1" applyBorder="1" applyProtection="1"/>
    <xf numFmtId="0" fontId="5" fillId="0" borderId="8" xfId="0" applyFont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16" fillId="0" borderId="1" xfId="0" applyFont="1" applyBorder="1" applyAlignment="1" applyProtection="1">
      <alignment horizontal="center"/>
    </xf>
    <xf numFmtId="164" fontId="16" fillId="0" borderId="1" xfId="0" applyNumberFormat="1" applyFont="1" applyBorder="1" applyAlignment="1" applyProtection="1">
      <alignment horizontal="right"/>
    </xf>
    <xf numFmtId="20" fontId="0" fillId="0" borderId="0" xfId="0" applyNumberFormat="1" applyBorder="1" applyAlignment="1" applyProtection="1">
      <alignment horizontal="left"/>
      <protection locked="0"/>
    </xf>
    <xf numFmtId="0" fontId="4" fillId="0" borderId="0" xfId="0" applyFont="1" applyAlignment="1" applyProtection="1">
      <alignment horizontal="center"/>
      <protection locked="0"/>
    </xf>
    <xf numFmtId="21" fontId="4" fillId="0" borderId="0" xfId="0" applyNumberFormat="1" applyFon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left"/>
      <protection locked="0"/>
    </xf>
    <xf numFmtId="164" fontId="3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3" xfId="0" applyFont="1" applyBorder="1" applyProtection="1"/>
    <xf numFmtId="20" fontId="0" fillId="0" borderId="3" xfId="0" applyNumberFormat="1" applyBorder="1" applyAlignment="1">
      <alignment horizontal="left"/>
    </xf>
    <xf numFmtId="164" fontId="3" fillId="0" borderId="3" xfId="0" applyNumberFormat="1" applyFont="1" applyBorder="1" applyProtection="1"/>
    <xf numFmtId="0" fontId="0" fillId="0" borderId="0" xfId="0" applyProtection="1"/>
    <xf numFmtId="0" fontId="6" fillId="0" borderId="0" xfId="0" applyFont="1" applyAlignment="1" applyProtection="1">
      <alignment horizontal="center"/>
    </xf>
    <xf numFmtId="0" fontId="20" fillId="2" borderId="9" xfId="0" applyFont="1" applyFill="1" applyBorder="1" applyAlignment="1" applyProtection="1">
      <alignment horizontal="center"/>
    </xf>
    <xf numFmtId="0" fontId="21" fillId="2" borderId="9" xfId="0" applyFont="1" applyFill="1" applyBorder="1" applyAlignment="1" applyProtection="1">
      <alignment horizontal="center"/>
    </xf>
    <xf numFmtId="0" fontId="0" fillId="0" borderId="1" xfId="0" applyBorder="1" applyProtection="1"/>
    <xf numFmtId="0" fontId="0" fillId="0" borderId="6" xfId="0" applyBorder="1" applyProtection="1"/>
    <xf numFmtId="0" fontId="8" fillId="0" borderId="1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</xf>
    <xf numFmtId="0" fontId="0" fillId="0" borderId="8" xfId="0" applyBorder="1" applyProtection="1"/>
    <xf numFmtId="0" fontId="4" fillId="5" borderId="0" xfId="0" applyFont="1" applyFill="1" applyAlignment="1" applyProtection="1">
      <alignment horizontal="center"/>
    </xf>
    <xf numFmtId="0" fontId="19" fillId="2" borderId="9" xfId="0" applyFont="1" applyFill="1" applyBorder="1" applyAlignment="1" applyProtection="1">
      <alignment horizontal="center"/>
    </xf>
    <xf numFmtId="0" fontId="18" fillId="2" borderId="9" xfId="0" applyFont="1" applyFill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  <xf numFmtId="0" fontId="4" fillId="0" borderId="9" xfId="0" applyFont="1" applyBorder="1" applyAlignment="1" applyProtection="1">
      <alignment horizontal="center"/>
    </xf>
    <xf numFmtId="20" fontId="0" fillId="0" borderId="11" xfId="0" applyNumberFormat="1" applyBorder="1" applyAlignment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3" xfId="0" applyFont="1" applyBorder="1"/>
    <xf numFmtId="20" fontId="6" fillId="0" borderId="3" xfId="0" applyNumberFormat="1" applyFont="1" applyBorder="1" applyAlignment="1" applyProtection="1">
      <alignment horizontal="center"/>
      <protection locked="0"/>
    </xf>
    <xf numFmtId="20" fontId="6" fillId="0" borderId="4" xfId="0" applyNumberFormat="1" applyFont="1" applyBorder="1" applyAlignment="1" applyProtection="1">
      <alignment horizontal="center"/>
      <protection locked="0"/>
    </xf>
    <xf numFmtId="20" fontId="6" fillId="0" borderId="6" xfId="0" applyNumberFormat="1" applyFont="1" applyBorder="1" applyAlignment="1" applyProtection="1">
      <alignment horizontal="center"/>
      <protection locked="0"/>
    </xf>
    <xf numFmtId="20" fontId="6" fillId="0" borderId="12" xfId="0" applyNumberFormat="1" applyFont="1" applyBorder="1" applyAlignment="1" applyProtection="1">
      <alignment horizontal="center"/>
      <protection locked="0"/>
    </xf>
    <xf numFmtId="20" fontId="6" fillId="0" borderId="12" xfId="0" applyNumberFormat="1" applyFont="1" applyBorder="1" applyAlignment="1" applyProtection="1">
      <alignment horizontal="center"/>
    </xf>
    <xf numFmtId="0" fontId="4" fillId="4" borderId="0" xfId="0" applyFont="1" applyFill="1" applyAlignment="1" applyProtection="1">
      <alignment horizontal="center"/>
      <protection locked="0"/>
    </xf>
    <xf numFmtId="20" fontId="6" fillId="0" borderId="13" xfId="0" applyNumberFormat="1" applyFont="1" applyBorder="1" applyAlignment="1" applyProtection="1">
      <alignment horizontal="center"/>
      <protection locked="0"/>
    </xf>
    <xf numFmtId="0" fontId="4" fillId="0" borderId="0" xfId="0" applyFont="1" applyBorder="1" applyProtection="1"/>
    <xf numFmtId="0" fontId="4" fillId="4" borderId="3" xfId="0" applyFont="1" applyFill="1" applyBorder="1" applyAlignment="1" applyProtection="1">
      <alignment horizontal="center"/>
      <protection locked="0"/>
    </xf>
    <xf numFmtId="0" fontId="8" fillId="4" borderId="0" xfId="0" applyFont="1" applyFill="1" applyBorder="1" applyAlignment="1" applyProtection="1">
      <alignment horizontal="center"/>
      <protection locked="0"/>
    </xf>
    <xf numFmtId="0" fontId="24" fillId="4" borderId="0" xfId="0" applyFont="1" applyFill="1" applyBorder="1" applyAlignment="1" applyProtection="1">
      <alignment horizontal="center"/>
      <protection locked="0"/>
    </xf>
    <xf numFmtId="0" fontId="19" fillId="4" borderId="0" xfId="0" applyFont="1" applyFill="1" applyBorder="1" applyAlignment="1" applyProtection="1">
      <alignment horizontal="center"/>
      <protection locked="0"/>
    </xf>
    <xf numFmtId="0" fontId="18" fillId="4" borderId="0" xfId="0" applyFont="1" applyFill="1" applyBorder="1" applyAlignment="1" applyProtection="1">
      <alignment horizontal="center"/>
      <protection locked="0"/>
    </xf>
    <xf numFmtId="0" fontId="17" fillId="4" borderId="0" xfId="0" applyFont="1" applyFill="1" applyBorder="1" applyAlignment="1" applyProtection="1">
      <alignment horizontal="center"/>
      <protection locked="0"/>
    </xf>
    <xf numFmtId="20" fontId="6" fillId="0" borderId="0" xfId="0" applyNumberFormat="1" applyFont="1" applyBorder="1" applyAlignment="1">
      <alignment horizontal="center"/>
    </xf>
    <xf numFmtId="49" fontId="25" fillId="0" borderId="1" xfId="0" applyNumberFormat="1" applyFont="1" applyBorder="1" applyAlignment="1" applyProtection="1">
      <alignment horizontal="center" textRotation="255"/>
    </xf>
    <xf numFmtId="0" fontId="9" fillId="0" borderId="1" xfId="0" applyFont="1" applyBorder="1" applyAlignment="1" applyProtection="1">
      <alignment horizontal="center" textRotation="255"/>
    </xf>
    <xf numFmtId="0" fontId="26" fillId="0" borderId="1" xfId="0" applyFont="1" applyBorder="1" applyProtection="1"/>
    <xf numFmtId="0" fontId="27" fillId="0" borderId="7" xfId="0" applyFont="1" applyBorder="1" applyAlignment="1" applyProtection="1">
      <alignment horizontal="center"/>
      <protection locked="0"/>
    </xf>
    <xf numFmtId="0" fontId="15" fillId="0" borderId="9" xfId="0" applyFont="1" applyBorder="1" applyProtection="1">
      <protection locked="0"/>
    </xf>
    <xf numFmtId="0" fontId="26" fillId="0" borderId="8" xfId="0" applyFont="1" applyBorder="1" applyProtection="1">
      <protection locked="0"/>
    </xf>
    <xf numFmtId="0" fontId="26" fillId="0" borderId="7" xfId="0" applyFont="1" applyBorder="1" applyProtection="1">
      <protection locked="0"/>
    </xf>
    <xf numFmtId="0" fontId="27" fillId="0" borderId="9" xfId="0" applyFont="1" applyBorder="1" applyAlignment="1" applyProtection="1">
      <alignment horizontal="center"/>
      <protection locked="0"/>
    </xf>
    <xf numFmtId="0" fontId="15" fillId="0" borderId="8" xfId="0" applyFont="1" applyBorder="1" applyProtection="1">
      <protection locked="0"/>
    </xf>
    <xf numFmtId="164" fontId="3" fillId="0" borderId="0" xfId="0" applyNumberFormat="1" applyFont="1" applyProtection="1">
      <protection locked="0"/>
    </xf>
    <xf numFmtId="20" fontId="6" fillId="0" borderId="2" xfId="0" applyNumberFormat="1" applyFont="1" applyBorder="1" applyAlignment="1">
      <alignment horizontal="center"/>
    </xf>
    <xf numFmtId="0" fontId="27" fillId="0" borderId="1" xfId="0" applyFont="1" applyBorder="1" applyAlignment="1" applyProtection="1">
      <alignment horizontal="center"/>
    </xf>
    <xf numFmtId="0" fontId="15" fillId="0" borderId="9" xfId="0" applyFont="1" applyBorder="1" applyAlignment="1" applyProtection="1">
      <alignment horizontal="center"/>
      <protection locked="0"/>
    </xf>
    <xf numFmtId="0" fontId="28" fillId="2" borderId="9" xfId="0" applyFont="1" applyFill="1" applyBorder="1" applyAlignment="1" applyProtection="1">
      <alignment horizontal="center"/>
    </xf>
    <xf numFmtId="0" fontId="29" fillId="2" borderId="9" xfId="0" applyFont="1" applyFill="1" applyBorder="1" applyAlignment="1" applyProtection="1">
      <alignment horizontal="center"/>
    </xf>
    <xf numFmtId="0" fontId="15" fillId="0" borderId="1" xfId="0" applyFont="1" applyBorder="1" applyProtection="1"/>
    <xf numFmtId="0" fontId="28" fillId="2" borderId="9" xfId="0" applyFont="1" applyFill="1" applyBorder="1" applyAlignment="1">
      <alignment horizontal="center"/>
    </xf>
    <xf numFmtId="0" fontId="29" fillId="2" borderId="9" xfId="0" applyFont="1" applyFill="1" applyBorder="1" applyAlignment="1">
      <alignment horizontal="center"/>
    </xf>
    <xf numFmtId="0" fontId="26" fillId="0" borderId="1" xfId="0" applyFont="1" applyBorder="1" applyAlignment="1" applyProtection="1">
      <alignment horizontal="center"/>
    </xf>
    <xf numFmtId="0" fontId="15" fillId="0" borderId="7" xfId="0" applyFont="1" applyBorder="1" applyAlignment="1" applyProtection="1">
      <alignment horizontal="center"/>
    </xf>
    <xf numFmtId="0" fontId="15" fillId="0" borderId="8" xfId="0" applyFont="1" applyBorder="1" applyProtection="1"/>
    <xf numFmtId="0" fontId="26" fillId="0" borderId="9" xfId="0" applyFont="1" applyBorder="1" applyAlignment="1" applyProtection="1">
      <alignment horizontal="center"/>
      <protection locked="0"/>
    </xf>
    <xf numFmtId="0" fontId="30" fillId="2" borderId="9" xfId="0" applyFont="1" applyFill="1" applyBorder="1" applyAlignment="1" applyProtection="1">
      <alignment horizontal="center"/>
    </xf>
    <xf numFmtId="0" fontId="31" fillId="2" borderId="9" xfId="0" applyFont="1" applyFill="1" applyBorder="1" applyAlignment="1" applyProtection="1">
      <alignment horizontal="center"/>
    </xf>
    <xf numFmtId="0" fontId="27" fillId="0" borderId="7" xfId="0" applyFont="1" applyBorder="1" applyAlignment="1" applyProtection="1">
      <alignment horizontal="center"/>
    </xf>
    <xf numFmtId="0" fontId="27" fillId="0" borderId="9" xfId="0" applyFont="1" applyBorder="1" applyAlignment="1" applyProtection="1">
      <alignment horizontal="center"/>
    </xf>
    <xf numFmtId="0" fontId="15" fillId="0" borderId="8" xfId="0" applyFont="1" applyBorder="1" applyAlignment="1" applyProtection="1">
      <alignment horizontal="center"/>
    </xf>
    <xf numFmtId="0" fontId="26" fillId="0" borderId="1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8" xfId="0" applyFont="1" applyBorder="1"/>
    <xf numFmtId="0" fontId="30" fillId="2" borderId="9" xfId="0" applyFont="1" applyFill="1" applyBorder="1" applyAlignment="1">
      <alignment horizontal="center"/>
    </xf>
    <xf numFmtId="0" fontId="31" fillId="2" borderId="9" xfId="0" applyFont="1" applyFill="1" applyBorder="1" applyAlignment="1">
      <alignment horizontal="center"/>
    </xf>
    <xf numFmtId="0" fontId="15" fillId="0" borderId="1" xfId="0" applyFont="1" applyBorder="1" applyAlignment="1" applyProtection="1">
      <alignment horizontal="center"/>
    </xf>
    <xf numFmtId="0" fontId="4" fillId="0" borderId="12" xfId="0" applyFont="1" applyBorder="1" applyProtection="1">
      <protection locked="0"/>
    </xf>
    <xf numFmtId="0" fontId="4" fillId="0" borderId="3" xfId="0" applyFont="1" applyBorder="1" applyProtection="1">
      <protection locked="0"/>
    </xf>
    <xf numFmtId="0" fontId="16" fillId="0" borderId="1" xfId="0" applyFont="1" applyBorder="1" applyAlignment="1" applyProtection="1">
      <alignment horizontal="center"/>
      <protection locked="0"/>
    </xf>
    <xf numFmtId="164" fontId="16" fillId="0" borderId="1" xfId="0" applyNumberFormat="1" applyFont="1" applyBorder="1" applyAlignment="1" applyProtection="1">
      <alignment horizontal="right"/>
      <protection locked="0"/>
    </xf>
    <xf numFmtId="164" fontId="3" fillId="0" borderId="0" xfId="0" applyNumberFormat="1" applyFont="1" applyBorder="1" applyProtection="1"/>
    <xf numFmtId="0" fontId="8" fillId="0" borderId="0" xfId="0" applyFont="1" applyAlignment="1" applyProtection="1">
      <alignment horizontal="center"/>
      <protection locked="0"/>
    </xf>
    <xf numFmtId="0" fontId="7" fillId="0" borderId="8" xfId="0" applyFont="1" applyBorder="1" applyAlignment="1">
      <alignment horizontal="center"/>
    </xf>
    <xf numFmtId="164" fontId="3" fillId="0" borderId="0" xfId="0" applyNumberFormat="1" applyFont="1" applyBorder="1" applyAlignment="1" applyProtection="1">
      <alignment horizontal="left"/>
      <protection hidden="1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4" borderId="12" xfId="0" applyFont="1" applyFill="1" applyBorder="1"/>
    <xf numFmtId="0" fontId="7" fillId="0" borderId="9" xfId="0" applyFont="1" applyBorder="1" applyAlignment="1">
      <alignment horizontal="center"/>
    </xf>
    <xf numFmtId="0" fontId="8" fillId="0" borderId="7" xfId="0" applyFont="1" applyBorder="1"/>
    <xf numFmtId="0" fontId="16" fillId="0" borderId="5" xfId="0" applyFont="1" applyBorder="1" applyAlignment="1">
      <alignment horizontal="right"/>
    </xf>
    <xf numFmtId="0" fontId="14" fillId="0" borderId="3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3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9" xfId="0" applyFont="1" applyBorder="1" applyAlignment="1" applyProtection="1">
      <alignment horizontal="center"/>
      <protection locked="0"/>
    </xf>
    <xf numFmtId="0" fontId="13" fillId="0" borderId="1" xfId="0" applyFont="1" applyBorder="1" applyAlignment="1">
      <alignment horizontal="left"/>
    </xf>
    <xf numFmtId="0" fontId="15" fillId="0" borderId="8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15" fillId="5" borderId="9" xfId="0" applyFont="1" applyFill="1" applyBorder="1" applyAlignment="1">
      <alignment horizontal="center"/>
    </xf>
    <xf numFmtId="0" fontId="8" fillId="5" borderId="9" xfId="0" applyFont="1" applyFill="1" applyBorder="1" applyAlignment="1" applyProtection="1">
      <alignment horizontal="center"/>
      <protection locked="0"/>
    </xf>
    <xf numFmtId="0" fontId="15" fillId="5" borderId="0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14" fillId="5" borderId="0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0" fillId="4" borderId="13" xfId="0" applyFill="1" applyBorder="1"/>
    <xf numFmtId="0" fontId="8" fillId="0" borderId="3" xfId="0" applyFont="1" applyBorder="1" applyProtection="1">
      <protection locked="0"/>
    </xf>
    <xf numFmtId="0" fontId="14" fillId="4" borderId="3" xfId="0" applyFont="1" applyFill="1" applyBorder="1" applyAlignment="1">
      <alignment horizontal="right"/>
    </xf>
    <xf numFmtId="0" fontId="14" fillId="4" borderId="3" xfId="0" applyFont="1" applyFill="1" applyBorder="1" applyAlignment="1">
      <alignment horizontal="center"/>
    </xf>
    <xf numFmtId="0" fontId="8" fillId="0" borderId="1" xfId="0" applyFont="1" applyBorder="1" applyProtection="1">
      <protection locked="0"/>
    </xf>
    <xf numFmtId="0" fontId="14" fillId="4" borderId="0" xfId="0" applyFont="1" applyFill="1" applyBorder="1" applyAlignment="1" applyProtection="1">
      <alignment horizontal="right"/>
      <protection locked="0"/>
    </xf>
    <xf numFmtId="0" fontId="14" fillId="4" borderId="0" xfId="0" applyFont="1" applyFill="1" applyBorder="1" applyAlignment="1" applyProtection="1">
      <alignment horizontal="center"/>
      <protection locked="0"/>
    </xf>
    <xf numFmtId="0" fontId="16" fillId="0" borderId="1" xfId="0" applyFont="1" applyBorder="1" applyProtection="1">
      <protection locked="0"/>
    </xf>
    <xf numFmtId="0" fontId="8" fillId="0" borderId="0" xfId="0" applyFont="1" applyBorder="1" applyProtection="1">
      <protection locked="0"/>
    </xf>
    <xf numFmtId="0" fontId="16" fillId="0" borderId="0" xfId="0" applyFont="1" applyBorder="1" applyAlignment="1" applyProtection="1">
      <alignment horizontal="center"/>
      <protection locked="0"/>
    </xf>
    <xf numFmtId="0" fontId="8" fillId="0" borderId="12" xfId="0" applyFont="1" applyBorder="1" applyProtection="1">
      <protection locked="0"/>
    </xf>
    <xf numFmtId="0" fontId="14" fillId="4" borderId="12" xfId="0" applyFont="1" applyFill="1" applyBorder="1" applyAlignment="1">
      <alignment horizontal="right"/>
    </xf>
    <xf numFmtId="0" fontId="14" fillId="4" borderId="12" xfId="0" applyFont="1" applyFill="1" applyBorder="1" applyAlignment="1">
      <alignment horizontal="center"/>
    </xf>
    <xf numFmtId="0" fontId="32" fillId="0" borderId="5" xfId="0" applyFont="1" applyBorder="1"/>
    <xf numFmtId="0" fontId="0" fillId="2" borderId="9" xfId="0" applyFont="1" applyFill="1" applyBorder="1" applyAlignment="1">
      <alignment horizontal="center"/>
    </xf>
    <xf numFmtId="0" fontId="32" fillId="0" borderId="6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32" fillId="0" borderId="6" xfId="0" applyFont="1" applyBorder="1"/>
    <xf numFmtId="0" fontId="32" fillId="0" borderId="0" xfId="0" applyFont="1"/>
    <xf numFmtId="0" fontId="32" fillId="0" borderId="0" xfId="0" applyFont="1" applyBorder="1"/>
    <xf numFmtId="0" fontId="32" fillId="4" borderId="5" xfId="0" applyFont="1" applyFill="1" applyBorder="1"/>
    <xf numFmtId="0" fontId="3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9" xfId="0" applyBorder="1" applyProtection="1"/>
    <xf numFmtId="0" fontId="0" fillId="0" borderId="1" xfId="0" applyFont="1" applyBorder="1" applyProtection="1"/>
    <xf numFmtId="0" fontId="0" fillId="0" borderId="0" xfId="0" applyAlignment="1" applyProtection="1">
      <alignment horizontal="center"/>
      <protection locked="0"/>
    </xf>
    <xf numFmtId="0" fontId="3" fillId="0" borderId="5" xfId="0" applyFont="1" applyBorder="1" applyAlignment="1">
      <alignment horizontal="right"/>
    </xf>
    <xf numFmtId="0" fontId="0" fillId="5" borderId="0" xfId="0" applyFont="1" applyFill="1" applyBorder="1" applyAlignment="1" applyProtection="1">
      <alignment horizontal="center"/>
      <protection locked="0"/>
    </xf>
    <xf numFmtId="0" fontId="0" fillId="5" borderId="0" xfId="0" applyFont="1" applyFill="1" applyBorder="1" applyAlignment="1">
      <alignment horizontal="center"/>
    </xf>
    <xf numFmtId="0" fontId="3" fillId="5" borderId="7" xfId="0" applyFont="1" applyFill="1" applyBorder="1"/>
    <xf numFmtId="0" fontId="0" fillId="5" borderId="9" xfId="0" applyFont="1" applyFill="1" applyBorder="1" applyAlignment="1">
      <alignment horizontal="center"/>
    </xf>
    <xf numFmtId="0" fontId="3" fillId="5" borderId="8" xfId="0" applyFont="1" applyFill="1" applyBorder="1"/>
    <xf numFmtId="0" fontId="3" fillId="5" borderId="2" xfId="0" applyFont="1" applyFill="1" applyBorder="1"/>
    <xf numFmtId="0" fontId="0" fillId="5" borderId="3" xfId="0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3" fillId="5" borderId="4" xfId="0" applyFont="1" applyFill="1" applyBorder="1"/>
    <xf numFmtId="0" fontId="3" fillId="0" borderId="8" xfId="0" applyFont="1" applyBorder="1"/>
    <xf numFmtId="0" fontId="3" fillId="5" borderId="11" xfId="0" applyFont="1" applyFill="1" applyBorder="1"/>
    <xf numFmtId="0" fontId="0" fillId="5" borderId="12" xfId="0" applyFill="1" applyBorder="1" applyAlignment="1">
      <alignment horizontal="center"/>
    </xf>
    <xf numFmtId="0" fontId="0" fillId="5" borderId="12" xfId="0" applyFont="1" applyFill="1" applyBorder="1" applyAlignment="1">
      <alignment horizontal="center"/>
    </xf>
    <xf numFmtId="0" fontId="3" fillId="5" borderId="13" xfId="0" applyFont="1" applyFill="1" applyBorder="1"/>
    <xf numFmtId="0" fontId="3" fillId="0" borderId="1" xfId="0" applyFont="1" applyBorder="1" applyAlignment="1">
      <alignment horizontal="left"/>
    </xf>
    <xf numFmtId="0" fontId="0" fillId="0" borderId="8" xfId="0" applyFont="1" applyBorder="1" applyAlignment="1">
      <alignment horizontal="center"/>
    </xf>
    <xf numFmtId="0" fontId="0" fillId="5" borderId="9" xfId="0" applyFont="1" applyFill="1" applyBorder="1" applyAlignment="1" applyProtection="1">
      <alignment horizontal="center"/>
      <protection locked="0"/>
    </xf>
    <xf numFmtId="0" fontId="8" fillId="2" borderId="9" xfId="0" applyFont="1" applyFill="1" applyBorder="1" applyAlignment="1">
      <alignment horizontal="right"/>
    </xf>
    <xf numFmtId="0" fontId="3" fillId="0" borderId="4" xfId="0" applyFont="1" applyBorder="1"/>
    <xf numFmtId="0" fontId="3" fillId="4" borderId="12" xfId="0" applyFont="1" applyFill="1" applyBorder="1"/>
    <xf numFmtId="0" fontId="0" fillId="0" borderId="0" xfId="0" applyFont="1" applyAlignment="1">
      <alignment horizontal="right"/>
    </xf>
    <xf numFmtId="0" fontId="3" fillId="0" borderId="12" xfId="0" applyFont="1" applyBorder="1"/>
    <xf numFmtId="20" fontId="0" fillId="0" borderId="7" xfId="0" applyNumberFormat="1" applyFont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8" fillId="0" borderId="1" xfId="0" applyNumberFormat="1" applyFont="1" applyBorder="1" applyAlignment="1" applyProtection="1">
      <alignment horizontal="center"/>
      <protection hidden="1"/>
    </xf>
    <xf numFmtId="0" fontId="8" fillId="0" borderId="1" xfId="0" applyNumberFormat="1" applyFont="1" applyBorder="1" applyAlignment="1" applyProtection="1">
      <alignment horizontal="right"/>
      <protection hidden="1"/>
    </xf>
    <xf numFmtId="0" fontId="8" fillId="0" borderId="1" xfId="0" applyFont="1" applyBorder="1" applyAlignment="1" applyProtection="1">
      <alignment horizontal="center"/>
      <protection hidden="1"/>
    </xf>
    <xf numFmtId="0" fontId="8" fillId="0" borderId="1" xfId="0" applyFont="1" applyBorder="1" applyProtection="1">
      <protection hidden="1"/>
    </xf>
    <xf numFmtId="0" fontId="12" fillId="0" borderId="3" xfId="0" applyFont="1" applyBorder="1" applyAlignment="1" applyProtection="1">
      <alignment horizontal="center"/>
    </xf>
    <xf numFmtId="0" fontId="13" fillId="0" borderId="0" xfId="0" applyFont="1" applyBorder="1" applyAlignment="1"/>
    <xf numFmtId="0" fontId="0" fillId="5" borderId="0" xfId="0" applyFont="1" applyFill="1" applyProtection="1"/>
    <xf numFmtId="0" fontId="0" fillId="5" borderId="0" xfId="0" applyFont="1" applyFill="1" applyAlignment="1" applyProtection="1">
      <alignment horizontal="center"/>
    </xf>
    <xf numFmtId="0" fontId="3" fillId="5" borderId="7" xfId="0" applyFont="1" applyFill="1" applyBorder="1" applyAlignment="1">
      <alignment horizontal="center"/>
    </xf>
    <xf numFmtId="0" fontId="0" fillId="5" borderId="9" xfId="0" applyFont="1" applyFill="1" applyBorder="1" applyAlignment="1" applyProtection="1">
      <alignment horizontal="center"/>
    </xf>
    <xf numFmtId="0" fontId="0" fillId="5" borderId="8" xfId="0" applyFont="1" applyFill="1" applyBorder="1" applyAlignment="1" applyProtection="1">
      <alignment horizontal="center"/>
    </xf>
    <xf numFmtId="0" fontId="14" fillId="0" borderId="9" xfId="0" applyFont="1" applyBorder="1"/>
    <xf numFmtId="0" fontId="14" fillId="0" borderId="9" xfId="0" applyFont="1" applyBorder="1" applyAlignment="1" applyProtection="1">
      <alignment horizontal="left"/>
    </xf>
    <xf numFmtId="0" fontId="0" fillId="0" borderId="1" xfId="0" applyFont="1" applyBorder="1" applyProtection="1">
      <protection locked="0"/>
    </xf>
    <xf numFmtId="20" fontId="0" fillId="0" borderId="3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20" fontId="0" fillId="0" borderId="0" xfId="0" applyNumberFormat="1" applyBorder="1" applyAlignment="1">
      <alignment horizontal="left"/>
    </xf>
    <xf numFmtId="20" fontId="0" fillId="0" borderId="2" xfId="0" applyNumberFormat="1" applyBorder="1" applyAlignment="1">
      <alignment horizontal="center"/>
    </xf>
    <xf numFmtId="0" fontId="0" fillId="0" borderId="6" xfId="0" applyFill="1" applyBorder="1"/>
    <xf numFmtId="0" fontId="0" fillId="0" borderId="0" xfId="0" applyFill="1" applyBorder="1"/>
    <xf numFmtId="0" fontId="0" fillId="5" borderId="0" xfId="0" applyFill="1" applyProtection="1">
      <protection locked="0"/>
    </xf>
    <xf numFmtId="1" fontId="0" fillId="5" borderId="0" xfId="0" applyNumberFormat="1" applyFill="1" applyProtection="1">
      <protection locked="0"/>
    </xf>
    <xf numFmtId="0" fontId="8" fillId="0" borderId="0" xfId="0" applyFont="1" applyFill="1" applyBorder="1" applyAlignment="1">
      <alignment horizontal="center"/>
    </xf>
    <xf numFmtId="1" fontId="0" fillId="5" borderId="0" xfId="0" applyNumberFormat="1" applyFont="1" applyFill="1" applyAlignment="1" applyProtection="1">
      <alignment horizontal="center"/>
      <protection locked="0"/>
    </xf>
    <xf numFmtId="0" fontId="8" fillId="0" borderId="6" xfId="0" applyFont="1" applyBorder="1" applyAlignment="1">
      <alignment horizontal="center"/>
    </xf>
    <xf numFmtId="164" fontId="3" fillId="0" borderId="1" xfId="0" applyNumberFormat="1" applyFont="1" applyBorder="1" applyAlignment="1" applyProtection="1">
      <alignment horizontal="center"/>
      <protection hidden="1"/>
    </xf>
    <xf numFmtId="164" fontId="3" fillId="0" borderId="1" xfId="0" applyNumberFormat="1" applyFont="1" applyBorder="1" applyAlignment="1" applyProtection="1">
      <alignment horizontal="right"/>
      <protection hidden="1"/>
    </xf>
    <xf numFmtId="0" fontId="8" fillId="0" borderId="0" xfId="0" applyFont="1" applyAlignment="1" applyProtection="1">
      <alignment horizontal="center"/>
    </xf>
    <xf numFmtId="0" fontId="8" fillId="4" borderId="12" xfId="0" applyFont="1" applyFill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hidden="1"/>
    </xf>
    <xf numFmtId="0" fontId="0" fillId="5" borderId="0" xfId="0" applyFill="1" applyAlignment="1" applyProtection="1">
      <alignment horizontal="center"/>
      <protection locked="0"/>
    </xf>
    <xf numFmtId="0" fontId="3" fillId="0" borderId="5" xfId="0" applyFont="1" applyBorder="1"/>
    <xf numFmtId="0" fontId="3" fillId="5" borderId="2" xfId="0" applyFont="1" applyFill="1" applyBorder="1" applyAlignment="1">
      <alignment horizontal="center"/>
    </xf>
    <xf numFmtId="0" fontId="0" fillId="5" borderId="3" xfId="0" applyFont="1" applyFill="1" applyBorder="1" applyAlignment="1" applyProtection="1">
      <alignment horizontal="center"/>
    </xf>
    <xf numFmtId="0" fontId="0" fillId="5" borderId="3" xfId="0" applyFill="1" applyBorder="1" applyAlignment="1" applyProtection="1">
      <alignment horizontal="center"/>
      <protection locked="0"/>
    </xf>
    <xf numFmtId="0" fontId="3" fillId="5" borderId="4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0" fillId="5" borderId="12" xfId="0" applyFont="1" applyFill="1" applyBorder="1" applyAlignment="1" applyProtection="1">
      <alignment horizontal="center"/>
    </xf>
    <xf numFmtId="0" fontId="0" fillId="5" borderId="12" xfId="0" applyFill="1" applyBorder="1" applyAlignment="1" applyProtection="1">
      <alignment horizontal="center"/>
      <protection locked="0"/>
    </xf>
    <xf numFmtId="0" fontId="3" fillId="5" borderId="13" xfId="0" applyFont="1" applyFill="1" applyBorder="1" applyAlignment="1">
      <alignment horizontal="center"/>
    </xf>
    <xf numFmtId="0" fontId="0" fillId="5" borderId="9" xfId="0" applyFill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right"/>
    </xf>
    <xf numFmtId="164" fontId="3" fillId="0" borderId="0" xfId="0" applyNumberFormat="1" applyFont="1" applyBorder="1" applyAlignment="1" applyProtection="1">
      <alignment horizontal="center"/>
    </xf>
    <xf numFmtId="0" fontId="11" fillId="0" borderId="1" xfId="0" applyFont="1" applyBorder="1" applyAlignment="1">
      <alignment horizontal="center"/>
    </xf>
    <xf numFmtId="164" fontId="6" fillId="0" borderId="0" xfId="0" applyNumberFormat="1" applyFont="1" applyBorder="1" applyAlignment="1" applyProtection="1">
      <alignment horizontal="center"/>
      <protection locked="0"/>
    </xf>
    <xf numFmtId="20" fontId="34" fillId="0" borderId="0" xfId="0" applyNumberFormat="1" applyFont="1" applyBorder="1" applyAlignment="1" applyProtection="1">
      <alignment horizontal="center"/>
      <protection locked="0"/>
    </xf>
    <xf numFmtId="0" fontId="34" fillId="0" borderId="0" xfId="0" applyFont="1" applyBorder="1" applyAlignment="1" applyProtection="1">
      <alignment horizontal="center"/>
      <protection locked="0"/>
    </xf>
    <xf numFmtId="164" fontId="7" fillId="0" borderId="0" xfId="0" applyNumberFormat="1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left"/>
      <protection locked="0"/>
    </xf>
    <xf numFmtId="0" fontId="0" fillId="5" borderId="0" xfId="0" applyFill="1" applyBorder="1" applyAlignment="1">
      <alignment horizontal="center"/>
    </xf>
    <xf numFmtId="0" fontId="0" fillId="5" borderId="0" xfId="0" applyFill="1" applyBorder="1" applyAlignment="1" applyProtection="1">
      <alignment horizontal="center"/>
      <protection locked="0"/>
    </xf>
    <xf numFmtId="0" fontId="3" fillId="5" borderId="0" xfId="0" applyFont="1" applyFill="1" applyBorder="1" applyAlignment="1">
      <alignment horizontal="right"/>
    </xf>
    <xf numFmtId="0" fontId="3" fillId="5" borderId="0" xfId="0" applyFont="1" applyFill="1" applyBorder="1" applyAlignment="1">
      <alignment horizontal="center"/>
    </xf>
    <xf numFmtId="0" fontId="8" fillId="5" borderId="0" xfId="0" applyFont="1" applyFill="1" applyBorder="1" applyProtection="1">
      <protection locked="0"/>
    </xf>
    <xf numFmtId="0" fontId="35" fillId="0" borderId="0" xfId="0" applyFont="1"/>
    <xf numFmtId="0" fontId="0" fillId="5" borderId="9" xfId="0" applyFill="1" applyBorder="1" applyAlignment="1" applyProtection="1">
      <alignment horizontal="center"/>
      <protection hidden="1"/>
    </xf>
    <xf numFmtId="0" fontId="0" fillId="5" borderId="7" xfId="0" applyFill="1" applyBorder="1" applyAlignment="1" applyProtection="1">
      <alignment horizontal="center"/>
      <protection hidden="1"/>
    </xf>
    <xf numFmtId="0" fontId="0" fillId="5" borderId="9" xfId="0" applyFill="1" applyBorder="1" applyProtection="1">
      <protection hidden="1"/>
    </xf>
    <xf numFmtId="164" fontId="3" fillId="0" borderId="1" xfId="0" applyNumberFormat="1" applyFont="1" applyBorder="1" applyAlignment="1">
      <alignment horizontal="center"/>
    </xf>
    <xf numFmtId="0" fontId="7" fillId="0" borderId="3" xfId="0" applyFont="1" applyBorder="1" applyAlignment="1" applyProtection="1">
      <alignment horizontal="center"/>
    </xf>
    <xf numFmtId="0" fontId="6" fillId="0" borderId="4" xfId="0" applyFont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left"/>
      <protection locked="0"/>
    </xf>
    <xf numFmtId="0" fontId="7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8" fillId="0" borderId="0" xfId="0" applyFont="1" applyBorder="1" applyAlignment="1" applyProtection="1">
      <alignment horizontal="center"/>
    </xf>
    <xf numFmtId="0" fontId="14" fillId="2" borderId="0" xfId="0" applyFont="1" applyFill="1" applyBorder="1" applyAlignment="1">
      <alignment horizontal="right"/>
    </xf>
    <xf numFmtId="0" fontId="14" fillId="2" borderId="0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20" fontId="0" fillId="0" borderId="0" xfId="0" applyNumberFormat="1" applyAlignment="1" applyProtection="1">
      <alignment horizontal="center"/>
      <protection hidden="1"/>
    </xf>
    <xf numFmtId="0" fontId="8" fillId="0" borderId="8" xfId="0" applyFont="1" applyBorder="1" applyAlignment="1" applyProtection="1">
      <alignment horizontal="center"/>
    </xf>
    <xf numFmtId="0" fontId="0" fillId="4" borderId="6" xfId="0" applyFont="1" applyFill="1" applyBorder="1"/>
    <xf numFmtId="20" fontId="0" fillId="4" borderId="5" xfId="0" applyNumberFormat="1" applyFont="1" applyFill="1" applyBorder="1" applyAlignment="1">
      <alignment horizontal="center"/>
    </xf>
    <xf numFmtId="0" fontId="12" fillId="0" borderId="0" xfId="0" applyFont="1" applyAlignment="1" applyProtection="1">
      <alignment horizontal="center"/>
      <protection locked="0"/>
    </xf>
    <xf numFmtId="0" fontId="8" fillId="4" borderId="0" xfId="0" applyFont="1" applyFill="1" applyBorder="1" applyAlignment="1" applyProtection="1">
      <alignment horizontal="center"/>
    </xf>
    <xf numFmtId="0" fontId="0" fillId="4" borderId="0" xfId="0" applyFont="1" applyFill="1" applyBorder="1" applyAlignment="1" applyProtection="1">
      <alignment horizontal="center"/>
    </xf>
    <xf numFmtId="20" fontId="0" fillId="0" borderId="5" xfId="0" applyNumberFormat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8" fillId="5" borderId="0" xfId="0" applyFont="1" applyFill="1" applyBorder="1"/>
    <xf numFmtId="0" fontId="0" fillId="5" borderId="0" xfId="0" applyFill="1" applyBorder="1" applyProtection="1">
      <protection locked="0"/>
    </xf>
    <xf numFmtId="0" fontId="0" fillId="2" borderId="9" xfId="0" applyFill="1" applyBorder="1" applyAlignment="1">
      <alignment horizontal="center"/>
    </xf>
    <xf numFmtId="0" fontId="14" fillId="0" borderId="9" xfId="0" applyFont="1" applyBorder="1" applyAlignment="1" applyProtection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64" fontId="3" fillId="0" borderId="1" xfId="0" applyNumberFormat="1" applyFont="1" applyBorder="1" applyAlignment="1">
      <alignment horizontal="right"/>
    </xf>
    <xf numFmtId="164" fontId="3" fillId="0" borderId="0" xfId="0" applyNumberFormat="1" applyFont="1" applyBorder="1" applyAlignment="1"/>
    <xf numFmtId="164" fontId="3" fillId="0" borderId="0" xfId="0" applyNumberFormat="1" applyFont="1" applyBorder="1" applyAlignment="1" applyProtection="1">
      <protection locked="0"/>
    </xf>
    <xf numFmtId="164" fontId="3" fillId="0" borderId="0" xfId="0" applyNumberFormat="1" applyFont="1" applyBorder="1" applyAlignment="1">
      <alignment horizontal="right"/>
    </xf>
    <xf numFmtId="0" fontId="5" fillId="0" borderId="3" xfId="0" applyFont="1" applyBorder="1" applyAlignment="1">
      <alignment horizontal="center"/>
    </xf>
    <xf numFmtId="20" fontId="7" fillId="0" borderId="2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20" fontId="0" fillId="4" borderId="0" xfId="0" applyNumberFormat="1" applyFill="1" applyAlignment="1">
      <alignment horizontal="left"/>
    </xf>
    <xf numFmtId="20" fontId="0" fillId="4" borderId="11" xfId="0" applyNumberFormat="1" applyFill="1" applyBorder="1" applyAlignment="1">
      <alignment horizontal="left"/>
    </xf>
    <xf numFmtId="0" fontId="3" fillId="4" borderId="0" xfId="0" applyFont="1" applyFill="1" applyBorder="1" applyAlignment="1"/>
    <xf numFmtId="0" fontId="3" fillId="0" borderId="0" xfId="0" applyFont="1" applyBorder="1" applyAlignment="1" applyProtection="1">
      <protection hidden="1"/>
    </xf>
    <xf numFmtId="0" fontId="26" fillId="4" borderId="0" xfId="0" applyFont="1" applyFill="1" applyBorder="1" applyAlignment="1"/>
    <xf numFmtId="164" fontId="3" fillId="0" borderId="0" xfId="0" applyNumberFormat="1" applyFont="1" applyBorder="1" applyAlignment="1" applyProtection="1">
      <protection hidden="1"/>
    </xf>
    <xf numFmtId="0" fontId="3" fillId="4" borderId="0" xfId="0" applyFont="1" applyFill="1" applyBorder="1" applyAlignment="1" applyProtection="1">
      <alignment horizontal="right"/>
      <protection locked="0"/>
    </xf>
    <xf numFmtId="20" fontId="0" fillId="0" borderId="0" xfId="0" applyNumberFormat="1" applyFont="1"/>
    <xf numFmtId="20" fontId="8" fillId="0" borderId="5" xfId="0" applyNumberFormat="1" applyFont="1" applyBorder="1" applyAlignment="1" applyProtection="1">
      <alignment horizontal="center"/>
      <protection locked="0"/>
    </xf>
    <xf numFmtId="20" fontId="8" fillId="0" borderId="5" xfId="0" applyNumberFormat="1" applyFont="1" applyBorder="1" applyAlignment="1">
      <alignment horizontal="center"/>
    </xf>
    <xf numFmtId="0" fontId="26" fillId="2" borderId="9" xfId="0" applyFont="1" applyFill="1" applyBorder="1" applyAlignment="1">
      <alignment horizontal="center"/>
    </xf>
    <xf numFmtId="164" fontId="3" fillId="0" borderId="6" xfId="0" applyNumberFormat="1" applyFont="1" applyBorder="1" applyAlignment="1" applyProtection="1">
      <alignment horizontal="center"/>
      <protection hidden="1"/>
    </xf>
    <xf numFmtId="0" fontId="26" fillId="0" borderId="9" xfId="0" applyFont="1" applyBorder="1" applyAlignment="1"/>
    <xf numFmtId="0" fontId="3" fillId="5" borderId="9" xfId="0" applyFont="1" applyFill="1" applyBorder="1" applyAlignment="1">
      <alignment horizontal="center"/>
    </xf>
    <xf numFmtId="0" fontId="26" fillId="2" borderId="9" xfId="0" applyFont="1" applyFill="1" applyBorder="1" applyAlignment="1"/>
    <xf numFmtId="0" fontId="3" fillId="5" borderId="3" xfId="0" applyFont="1" applyFill="1" applyBorder="1" applyAlignment="1">
      <alignment horizontal="center"/>
    </xf>
    <xf numFmtId="0" fontId="0" fillId="2" borderId="4" xfId="0" applyFill="1" applyBorder="1"/>
    <xf numFmtId="0" fontId="3" fillId="5" borderId="12" xfId="0" applyFont="1" applyFill="1" applyBorder="1" applyAlignment="1">
      <alignment horizontal="center"/>
    </xf>
    <xf numFmtId="0" fontId="0" fillId="2" borderId="13" xfId="0" applyFill="1" applyBorder="1"/>
    <xf numFmtId="0" fontId="3" fillId="0" borderId="9" xfId="0" applyFont="1" applyBorder="1" applyAlignment="1"/>
    <xf numFmtId="20" fontId="0" fillId="4" borderId="5" xfId="0" applyNumberFormat="1" applyFill="1" applyBorder="1"/>
    <xf numFmtId="0" fontId="8" fillId="0" borderId="11" xfId="0" applyFont="1" applyBorder="1" applyAlignment="1" applyProtection="1">
      <alignment horizontal="center"/>
      <protection locked="0"/>
    </xf>
    <xf numFmtId="20" fontId="8" fillId="0" borderId="11" xfId="0" applyNumberFormat="1" applyFont="1" applyBorder="1" applyAlignment="1">
      <alignment horizontal="center"/>
    </xf>
    <xf numFmtId="20" fontId="0" fillId="4" borderId="0" xfId="0" applyNumberFormat="1" applyFill="1" applyBorder="1"/>
    <xf numFmtId="0" fontId="8" fillId="0" borderId="3" xfId="0" applyFont="1" applyBorder="1" applyAlignment="1">
      <alignment horizontal="left"/>
    </xf>
    <xf numFmtId="0" fontId="3" fillId="0" borderId="3" xfId="0" applyFont="1" applyBorder="1" applyAlignment="1"/>
    <xf numFmtId="0" fontId="3" fillId="0" borderId="12" xfId="0" applyFont="1" applyBorder="1" applyAlignment="1"/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20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3" fillId="5" borderId="9" xfId="0" applyFont="1" applyFill="1" applyBorder="1" applyAlignment="1" applyProtection="1">
      <alignment horizontal="center"/>
      <protection hidden="1"/>
    </xf>
    <xf numFmtId="0" fontId="3" fillId="5" borderId="7" xfId="0" applyFont="1" applyFill="1" applyBorder="1" applyAlignment="1" applyProtection="1">
      <alignment horizontal="center"/>
      <protection hidden="1"/>
    </xf>
    <xf numFmtId="20" fontId="3" fillId="0" borderId="0" xfId="0" applyNumberFormat="1" applyFont="1" applyAlignment="1">
      <alignment horizontal="center"/>
    </xf>
    <xf numFmtId="0" fontId="0" fillId="0" borderId="12" xfId="0" applyFont="1" applyBorder="1" applyProtection="1"/>
    <xf numFmtId="20" fontId="0" fillId="0" borderId="12" xfId="0" applyNumberFormat="1" applyFont="1" applyBorder="1" applyAlignment="1" applyProtection="1">
      <alignment horizontal="center"/>
      <protection locked="0"/>
    </xf>
    <xf numFmtId="20" fontId="7" fillId="0" borderId="10" xfId="0" applyNumberFormat="1" applyFont="1" applyBorder="1" applyAlignment="1">
      <alignment horizontal="center"/>
    </xf>
    <xf numFmtId="0" fontId="26" fillId="0" borderId="9" xfId="0" applyFont="1" applyBorder="1" applyAlignment="1">
      <alignment horizontal="center"/>
    </xf>
    <xf numFmtId="0" fontId="9" fillId="0" borderId="0" xfId="0" applyFont="1" applyAlignment="1" applyProtection="1">
      <alignment horizontal="center"/>
      <protection locked="0"/>
    </xf>
    <xf numFmtId="0" fontId="3" fillId="5" borderId="3" xfId="0" applyFont="1" applyFill="1" applyBorder="1" applyAlignment="1" applyProtection="1">
      <alignment horizontal="center"/>
      <protection locked="0"/>
    </xf>
    <xf numFmtId="0" fontId="26" fillId="0" borderId="7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3" fillId="5" borderId="12" xfId="0" applyFont="1" applyFill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  <protection locked="0"/>
    </xf>
    <xf numFmtId="0" fontId="0" fillId="4" borderId="6" xfId="0" applyFill="1" applyBorder="1" applyAlignment="1">
      <alignment horizontal="center"/>
    </xf>
    <xf numFmtId="164" fontId="3" fillId="0" borderId="0" xfId="0" applyNumberFormat="1" applyFont="1"/>
    <xf numFmtId="20" fontId="16" fillId="0" borderId="1" xfId="0" applyNumberFormat="1" applyFont="1" applyBorder="1" applyAlignment="1">
      <alignment horizontal="left"/>
    </xf>
    <xf numFmtId="164" fontId="16" fillId="0" borderId="1" xfId="0" applyNumberFormat="1" applyFont="1" applyBorder="1" applyAlignment="1">
      <alignment horizontal="center"/>
    </xf>
    <xf numFmtId="0" fontId="5" fillId="0" borderId="0" xfId="0" applyFont="1" applyAlignment="1" applyProtection="1">
      <alignment horizontal="center"/>
    </xf>
    <xf numFmtId="0" fontId="0" fillId="5" borderId="9" xfId="0" applyFill="1" applyBorder="1" applyProtection="1">
      <protection locked="0"/>
    </xf>
    <xf numFmtId="1" fontId="0" fillId="5" borderId="9" xfId="0" applyNumberFormat="1" applyFill="1" applyBorder="1" applyProtection="1">
      <protection locked="0"/>
    </xf>
    <xf numFmtId="0" fontId="7" fillId="0" borderId="0" xfId="0" applyFont="1" applyBorder="1" applyAlignment="1">
      <alignment horizontal="center"/>
    </xf>
    <xf numFmtId="0" fontId="0" fillId="0" borderId="0" xfId="0" applyBorder="1" applyAlignment="1" applyProtection="1">
      <alignment horizontal="left"/>
      <protection locked="0"/>
    </xf>
    <xf numFmtId="0" fontId="9" fillId="0" borderId="1" xfId="0" applyFont="1" applyBorder="1" applyAlignment="1" applyProtection="1">
      <alignment horizontal="center" textRotation="255"/>
      <protection hidden="1"/>
    </xf>
    <xf numFmtId="49" fontId="25" fillId="0" borderId="1" xfId="0" applyNumberFormat="1" applyFont="1" applyBorder="1" applyAlignment="1">
      <alignment horizontal="center" textRotation="255"/>
    </xf>
    <xf numFmtId="0" fontId="8" fillId="0" borderId="0" xfId="0" applyFont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center"/>
      <protection locked="0" hidden="1"/>
    </xf>
    <xf numFmtId="0" fontId="3" fillId="0" borderId="0" xfId="0" applyFont="1" applyBorder="1" applyAlignment="1" applyProtection="1">
      <alignment horizontal="center"/>
      <protection locked="0" hidden="1"/>
    </xf>
    <xf numFmtId="164" fontId="3" fillId="0" borderId="0" xfId="0" applyNumberFormat="1" applyFont="1" applyBorder="1" applyAlignment="1" applyProtection="1">
      <alignment horizontal="center"/>
      <protection locked="0" hidden="1"/>
    </xf>
    <xf numFmtId="20" fontId="0" fillId="0" borderId="0" xfId="0" applyNumberFormat="1" applyAlignment="1" applyProtection="1">
      <alignment horizontal="center"/>
      <protection locked="0" hidden="1"/>
    </xf>
    <xf numFmtId="20" fontId="0" fillId="0" borderId="0" xfId="0" applyNumberFormat="1" applyAlignment="1" applyProtection="1">
      <alignment horizontal="left"/>
      <protection locked="0" hidden="1"/>
    </xf>
    <xf numFmtId="0" fontId="0" fillId="0" borderId="1" xfId="0" applyBorder="1" applyAlignment="1" applyProtection="1">
      <alignment horizontal="center"/>
      <protection locked="0"/>
    </xf>
    <xf numFmtId="20" fontId="6" fillId="0" borderId="3" xfId="0" applyNumberFormat="1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right"/>
    </xf>
    <xf numFmtId="0" fontId="34" fillId="0" borderId="1" xfId="0" applyFont="1" applyBorder="1" applyAlignment="1" applyProtection="1">
      <alignment horizontal="center"/>
      <protection locked="0"/>
    </xf>
    <xf numFmtId="0" fontId="16" fillId="0" borderId="1" xfId="0" applyFont="1" applyBorder="1" applyAlignment="1" applyProtection="1">
      <alignment horizontal="right"/>
      <protection hidden="1"/>
    </xf>
    <xf numFmtId="0" fontId="16" fillId="0" borderId="0" xfId="0" applyFont="1" applyBorder="1" applyAlignment="1" applyProtection="1">
      <alignment horizontal="right"/>
      <protection locked="0"/>
    </xf>
    <xf numFmtId="0" fontId="36" fillId="2" borderId="9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right"/>
    </xf>
    <xf numFmtId="1" fontId="0" fillId="5" borderId="9" xfId="0" applyNumberFormat="1" applyFont="1" applyFill="1" applyBorder="1" applyAlignment="1" applyProtection="1">
      <alignment horizontal="center"/>
      <protection locked="0"/>
    </xf>
    <xf numFmtId="0" fontId="8" fillId="5" borderId="2" xfId="0" applyFont="1" applyFill="1" applyBorder="1" applyAlignment="1">
      <alignment horizontal="center"/>
    </xf>
    <xf numFmtId="0" fontId="0" fillId="5" borderId="3" xfId="0" applyFont="1" applyFill="1" applyBorder="1" applyAlignment="1" applyProtection="1">
      <alignment horizontal="center"/>
      <protection locked="0"/>
    </xf>
    <xf numFmtId="1" fontId="0" fillId="5" borderId="3" xfId="0" applyNumberFormat="1" applyFont="1" applyFill="1" applyBorder="1" applyAlignment="1" applyProtection="1">
      <alignment horizontal="center"/>
      <protection locked="0"/>
    </xf>
    <xf numFmtId="0" fontId="8" fillId="5" borderId="4" xfId="0" applyFont="1" applyFill="1" applyBorder="1" applyAlignment="1">
      <alignment horizontal="center"/>
    </xf>
    <xf numFmtId="0" fontId="0" fillId="5" borderId="12" xfId="0" applyFont="1" applyFill="1" applyBorder="1" applyAlignment="1" applyProtection="1">
      <alignment horizontal="center"/>
      <protection locked="0"/>
    </xf>
    <xf numFmtId="1" fontId="0" fillId="5" borderId="12" xfId="0" applyNumberFormat="1" applyFont="1" applyFill="1" applyBorder="1" applyAlignment="1" applyProtection="1">
      <alignment horizontal="center"/>
      <protection locked="0"/>
    </xf>
    <xf numFmtId="0" fontId="25" fillId="0" borderId="1" xfId="0" applyFont="1" applyBorder="1"/>
    <xf numFmtId="0" fontId="25" fillId="0" borderId="1" xfId="0" applyFont="1" applyBorder="1" applyAlignment="1">
      <alignment horizontal="center"/>
    </xf>
    <xf numFmtId="0" fontId="0" fillId="0" borderId="0" xfId="0" applyFont="1" applyBorder="1" applyAlignment="1" applyProtection="1">
      <alignment horizontal="center"/>
      <protection hidden="1"/>
    </xf>
    <xf numFmtId="20" fontId="0" fillId="0" borderId="0" xfId="0" applyNumberFormat="1" applyFont="1" applyBorder="1" applyAlignment="1" applyProtection="1">
      <alignment horizontal="center"/>
      <protection locked="0" hidden="1"/>
    </xf>
    <xf numFmtId="0" fontId="25" fillId="0" borderId="0" xfId="0" applyFont="1" applyBorder="1" applyAlignment="1" applyProtection="1">
      <alignment horizontal="center"/>
      <protection hidden="1"/>
    </xf>
    <xf numFmtId="0" fontId="0" fillId="4" borderId="0" xfId="0" applyFont="1" applyFill="1" applyBorder="1" applyProtection="1">
      <protection hidden="1"/>
    </xf>
    <xf numFmtId="0" fontId="0" fillId="4" borderId="0" xfId="0" applyFill="1" applyBorder="1" applyAlignment="1" applyProtection="1">
      <alignment horizontal="center"/>
      <protection hidden="1"/>
    </xf>
    <xf numFmtId="0" fontId="0" fillId="4" borderId="0" xfId="0" applyFont="1" applyFill="1" applyBorder="1" applyAlignment="1" applyProtection="1">
      <alignment horizontal="center"/>
      <protection locked="0" hidden="1"/>
    </xf>
    <xf numFmtId="0" fontId="3" fillId="4" borderId="0" xfId="0" applyFont="1" applyFill="1" applyBorder="1" applyAlignment="1" applyProtection="1">
      <alignment horizontal="center"/>
      <protection locked="0" hidden="1"/>
    </xf>
    <xf numFmtId="0" fontId="3" fillId="4" borderId="0" xfId="0" applyFont="1" applyFill="1" applyProtection="1">
      <protection locked="0" hidden="1"/>
    </xf>
    <xf numFmtId="0" fontId="3" fillId="4" borderId="0" xfId="0" applyFont="1" applyFill="1" applyBorder="1" applyProtection="1">
      <protection locked="0" hidden="1"/>
    </xf>
    <xf numFmtId="0" fontId="0" fillId="0" borderId="0" xfId="0" applyProtection="1">
      <protection locked="0" hidden="1"/>
    </xf>
    <xf numFmtId="0" fontId="0" fillId="4" borderId="0" xfId="0" applyFill="1" applyBorder="1" applyAlignment="1" applyProtection="1">
      <alignment horizontal="center"/>
      <protection locked="0" hidden="1"/>
    </xf>
    <xf numFmtId="0" fontId="5" fillId="4" borderId="0" xfId="0" applyFont="1" applyFill="1" applyBorder="1" applyAlignment="1" applyProtection="1">
      <alignment horizontal="center"/>
      <protection locked="0" hidden="1"/>
    </xf>
    <xf numFmtId="164" fontId="3" fillId="0" borderId="0" xfId="0" applyNumberFormat="1" applyFont="1" applyBorder="1" applyAlignment="1" applyProtection="1">
      <alignment horizontal="right"/>
      <protection locked="0" hidden="1"/>
    </xf>
    <xf numFmtId="0" fontId="3" fillId="0" borderId="1" xfId="0" applyNumberFormat="1" applyFont="1" applyBorder="1" applyAlignment="1" applyProtection="1">
      <alignment horizontal="center"/>
      <protection locked="0" hidden="1"/>
    </xf>
    <xf numFmtId="0" fontId="3" fillId="0" borderId="1" xfId="0" applyFont="1" applyBorder="1" applyAlignment="1" applyProtection="1">
      <alignment horizontal="center"/>
      <protection locked="0" hidden="1"/>
    </xf>
    <xf numFmtId="0" fontId="16" fillId="0" borderId="1" xfId="0" applyFont="1" applyBorder="1" applyAlignment="1" applyProtection="1">
      <alignment horizontal="center"/>
      <protection locked="0" hidden="1"/>
    </xf>
    <xf numFmtId="164" fontId="16" fillId="0" borderId="1" xfId="0" applyNumberFormat="1" applyFont="1" applyBorder="1" applyAlignment="1" applyProtection="1">
      <alignment horizontal="right"/>
      <protection locked="0" hidden="1"/>
    </xf>
    <xf numFmtId="164" fontId="3" fillId="0" borderId="5" xfId="0" applyNumberFormat="1" applyFont="1" applyBorder="1" applyAlignment="1" applyProtection="1">
      <alignment horizontal="center"/>
      <protection locked="0" hidden="1"/>
    </xf>
    <xf numFmtId="164" fontId="16" fillId="0" borderId="1" xfId="0" applyNumberFormat="1" applyFont="1" applyBorder="1" applyAlignment="1" applyProtection="1">
      <alignment horizontal="center"/>
      <protection locked="0" hidden="1"/>
    </xf>
    <xf numFmtId="20" fontId="8" fillId="0" borderId="0" xfId="0" applyNumberFormat="1" applyFont="1" applyAlignment="1" applyProtection="1">
      <alignment horizontal="center"/>
      <protection locked="0" hidden="1"/>
    </xf>
    <xf numFmtId="0" fontId="0" fillId="0" borderId="0" xfId="0" applyFont="1" applyAlignment="1" applyProtection="1">
      <alignment horizontal="center"/>
      <protection hidden="1"/>
    </xf>
    <xf numFmtId="20" fontId="8" fillId="0" borderId="0" xfId="0" applyNumberFormat="1" applyFont="1" applyAlignment="1" applyProtection="1">
      <alignment horizontal="center"/>
      <protection hidden="1"/>
    </xf>
    <xf numFmtId="20" fontId="0" fillId="0" borderId="0" xfId="0" applyNumberFormat="1" applyFont="1" applyBorder="1" applyAlignment="1" applyProtection="1">
      <alignment horizontal="center"/>
      <protection hidden="1"/>
    </xf>
    <xf numFmtId="0" fontId="3" fillId="2" borderId="3" xfId="0" applyFont="1" applyFill="1" applyBorder="1" applyAlignment="1">
      <alignment horizontal="right"/>
    </xf>
    <xf numFmtId="0" fontId="0" fillId="0" borderId="15" xfId="0" applyFont="1" applyBorder="1" applyAlignment="1" applyProtection="1">
      <alignment horizontal="center"/>
      <protection locked="0"/>
    </xf>
    <xf numFmtId="164" fontId="3" fillId="0" borderId="15" xfId="0" applyNumberFormat="1" applyFont="1" applyBorder="1" applyAlignment="1" applyProtection="1">
      <alignment horizontal="center"/>
      <protection hidden="1"/>
    </xf>
    <xf numFmtId="164" fontId="3" fillId="0" borderId="15" xfId="0" applyNumberFormat="1" applyFont="1" applyBorder="1" applyAlignment="1" applyProtection="1">
      <alignment horizontal="right"/>
      <protection hidden="1"/>
    </xf>
    <xf numFmtId="0" fontId="3" fillId="2" borderId="3" xfId="0" applyFont="1" applyFill="1" applyBorder="1" applyAlignment="1">
      <alignment horizontal="center"/>
    </xf>
    <xf numFmtId="0" fontId="0" fillId="4" borderId="15" xfId="0" applyFill="1" applyBorder="1"/>
    <xf numFmtId="0" fontId="0" fillId="0" borderId="15" xfId="0" applyBorder="1"/>
    <xf numFmtId="165" fontId="3" fillId="0" borderId="0" xfId="0" applyNumberFormat="1" applyFont="1" applyBorder="1" applyAlignment="1" applyProtection="1">
      <alignment horizontal="center"/>
      <protection locked="0" hidden="1"/>
    </xf>
    <xf numFmtId="0" fontId="3" fillId="0" borderId="18" xfId="0" applyFont="1" applyBorder="1" applyAlignment="1" applyProtection="1">
      <alignment horizontal="center"/>
    </xf>
    <xf numFmtId="0" fontId="4" fillId="0" borderId="11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</xf>
    <xf numFmtId="0" fontId="3" fillId="0" borderId="16" xfId="0" applyFont="1" applyBorder="1" applyProtection="1"/>
    <xf numFmtId="0" fontId="4" fillId="0" borderId="16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  <protection locked="0"/>
    </xf>
    <xf numFmtId="0" fontId="20" fillId="2" borderId="3" xfId="0" applyFont="1" applyFill="1" applyBorder="1" applyAlignment="1" applyProtection="1">
      <alignment horizontal="center"/>
    </xf>
    <xf numFmtId="0" fontId="21" fillId="2" borderId="3" xfId="0" applyFont="1" applyFill="1" applyBorder="1" applyAlignment="1" applyProtection="1">
      <alignment horizontal="center"/>
    </xf>
    <xf numFmtId="0" fontId="0" fillId="0" borderId="16" xfId="0" applyBorder="1" applyProtection="1"/>
    <xf numFmtId="0" fontId="20" fillId="2" borderId="0" xfId="0" applyFont="1" applyFill="1" applyBorder="1" applyAlignment="1" applyProtection="1">
      <alignment horizontal="center"/>
    </xf>
    <xf numFmtId="0" fontId="20" fillId="2" borderId="19" xfId="0" applyFont="1" applyFill="1" applyBorder="1" applyAlignment="1" applyProtection="1">
      <alignment horizontal="center"/>
    </xf>
    <xf numFmtId="0" fontId="20" fillId="2" borderId="17" xfId="0" applyFont="1" applyFill="1" applyBorder="1" applyAlignment="1" applyProtection="1">
      <alignment horizontal="center"/>
    </xf>
    <xf numFmtId="0" fontId="20" fillId="2" borderId="20" xfId="0" applyFont="1" applyFill="1" applyBorder="1" applyAlignment="1" applyProtection="1">
      <alignment horizontal="center"/>
    </xf>
    <xf numFmtId="0" fontId="20" fillId="2" borderId="21" xfId="0" applyFont="1" applyFill="1" applyBorder="1" applyAlignment="1" applyProtection="1">
      <alignment horizontal="center"/>
    </xf>
    <xf numFmtId="0" fontId="20" fillId="2" borderId="22" xfId="0" applyFont="1" applyFill="1" applyBorder="1" applyAlignment="1" applyProtection="1">
      <alignment horizontal="center"/>
    </xf>
    <xf numFmtId="0" fontId="20" fillId="2" borderId="23" xfId="0" applyFont="1" applyFill="1" applyBorder="1" applyAlignment="1" applyProtection="1">
      <alignment horizontal="center"/>
    </xf>
    <xf numFmtId="0" fontId="20" fillId="2" borderId="14" xfId="0" applyFont="1" applyFill="1" applyBorder="1" applyAlignment="1" applyProtection="1">
      <alignment horizontal="center"/>
    </xf>
    <xf numFmtId="0" fontId="20" fillId="2" borderId="24" xfId="0" applyFont="1" applyFill="1" applyBorder="1" applyAlignment="1" applyProtection="1">
      <alignment horizontal="center"/>
    </xf>
    <xf numFmtId="49" fontId="23" fillId="0" borderId="1" xfId="0" applyNumberFormat="1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  <protection locked="0"/>
    </xf>
    <xf numFmtId="0" fontId="3" fillId="0" borderId="16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0" fillId="0" borderId="25" xfId="0" applyBorder="1"/>
    <xf numFmtId="0" fontId="0" fillId="0" borderId="0" xfId="0" applyNumberFormat="1" applyBorder="1" applyProtection="1"/>
    <xf numFmtId="49" fontId="0" fillId="0" borderId="0" xfId="0" applyNumberFormat="1" applyBorder="1" applyProtection="1"/>
    <xf numFmtId="0" fontId="14" fillId="0" borderId="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7" fillId="0" borderId="8" xfId="0" applyFont="1" applyBorder="1" applyAlignment="1" applyProtection="1">
      <alignment horizontal="center" vertical="center"/>
      <protection locked="0"/>
    </xf>
    <xf numFmtId="0" fontId="27" fillId="2" borderId="9" xfId="0" applyFont="1" applyFill="1" applyBorder="1" applyAlignment="1">
      <alignment horizontal="right"/>
    </xf>
    <xf numFmtId="0" fontId="27" fillId="2" borderId="9" xfId="0" applyFont="1" applyFill="1" applyBorder="1" applyAlignment="1">
      <alignment horizontal="center"/>
    </xf>
    <xf numFmtId="0" fontId="8" fillId="0" borderId="0" xfId="0" applyFont="1" applyProtection="1">
      <protection locked="0"/>
    </xf>
    <xf numFmtId="0" fontId="27" fillId="0" borderId="7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27" fillId="0" borderId="8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vertical="center"/>
    </xf>
    <xf numFmtId="0" fontId="4" fillId="0" borderId="2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5" borderId="0" xfId="0" applyFont="1" applyFill="1"/>
    <xf numFmtId="0" fontId="0" fillId="0" borderId="0" xfId="0" applyAlignment="1" applyProtection="1">
      <alignment horizontal="center"/>
    </xf>
    <xf numFmtId="0" fontId="20" fillId="4" borderId="0" xfId="0" applyFont="1" applyFill="1" applyBorder="1" applyAlignment="1" applyProtection="1">
      <alignment horizontal="center"/>
    </xf>
    <xf numFmtId="0" fontId="21" fillId="4" borderId="0" xfId="0" applyFont="1" applyFill="1" applyBorder="1" applyAlignment="1" applyProtection="1">
      <alignment horizontal="center"/>
    </xf>
    <xf numFmtId="0" fontId="0" fillId="4" borderId="0" xfId="0" applyFill="1" applyBorder="1" applyProtection="1"/>
    <xf numFmtId="0" fontId="4" fillId="4" borderId="1" xfId="0" applyFont="1" applyFill="1" applyBorder="1" applyAlignment="1" applyProtection="1">
      <alignment horizontal="center"/>
    </xf>
    <xf numFmtId="0" fontId="4" fillId="4" borderId="7" xfId="0" applyFont="1" applyFill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  <protection locked="0"/>
    </xf>
    <xf numFmtId="164" fontId="3" fillId="4" borderId="1" xfId="0" applyNumberFormat="1" applyFont="1" applyFill="1" applyBorder="1" applyAlignment="1" applyProtection="1">
      <alignment horizontal="center"/>
      <protection locked="0" hidden="1"/>
    </xf>
    <xf numFmtId="164" fontId="3" fillId="4" borderId="1" xfId="0" applyNumberFormat="1" applyFont="1" applyFill="1" applyBorder="1" applyProtection="1">
      <protection locked="0" hidden="1"/>
    </xf>
    <xf numFmtId="0" fontId="3" fillId="0" borderId="18" xfId="0" applyFont="1" applyBorder="1" applyAlignment="1">
      <alignment horizontal="center"/>
    </xf>
    <xf numFmtId="0" fontId="3" fillId="0" borderId="25" xfId="0" applyFont="1" applyBorder="1"/>
    <xf numFmtId="20" fontId="0" fillId="4" borderId="0" xfId="0" applyNumberFormat="1" applyFill="1" applyBorder="1" applyAlignment="1" applyProtection="1">
      <alignment horizontal="center"/>
      <protection locked="0" hidden="1"/>
    </xf>
    <xf numFmtId="20" fontId="0" fillId="4" borderId="0" xfId="0" applyNumberFormat="1" applyFill="1" applyBorder="1" applyAlignment="1" applyProtection="1">
      <alignment horizontal="center"/>
      <protection locked="0" hidden="1"/>
    </xf>
    <xf numFmtId="0" fontId="0" fillId="0" borderId="0" xfId="0" applyFont="1" applyBorder="1" applyAlignment="1" applyProtection="1">
      <protection locked="0"/>
    </xf>
    <xf numFmtId="0" fontId="0" fillId="0" borderId="12" xfId="0" applyFont="1" applyBorder="1" applyAlignment="1" applyProtection="1">
      <protection locked="0"/>
    </xf>
    <xf numFmtId="0" fontId="0" fillId="0" borderId="17" xfId="0" applyBorder="1"/>
    <xf numFmtId="0" fontId="5" fillId="0" borderId="17" xfId="0" applyFont="1" applyBorder="1" applyAlignment="1" applyProtection="1">
      <alignment horizontal="center"/>
    </xf>
    <xf numFmtId="0" fontId="3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17" xfId="0" applyFont="1" applyBorder="1"/>
    <xf numFmtId="20" fontId="0" fillId="0" borderId="17" xfId="0" applyNumberFormat="1" applyBorder="1" applyAlignment="1">
      <alignment horizontal="left"/>
    </xf>
    <xf numFmtId="20" fontId="8" fillId="0" borderId="26" xfId="0" applyNumberFormat="1" applyFont="1" applyBorder="1" applyAlignment="1">
      <alignment horizontal="center"/>
    </xf>
    <xf numFmtId="0" fontId="0" fillId="0" borderId="26" xfId="0" applyBorder="1"/>
    <xf numFmtId="0" fontId="6" fillId="4" borderId="0" xfId="0" applyFont="1" applyFill="1" applyAlignment="1" applyProtection="1">
      <alignment horizontal="center"/>
    </xf>
    <xf numFmtId="0" fontId="0" fillId="0" borderId="21" xfId="0" applyBorder="1"/>
    <xf numFmtId="0" fontId="0" fillId="4" borderId="21" xfId="0" applyFill="1" applyBorder="1"/>
    <xf numFmtId="0" fontId="13" fillId="0" borderId="0" xfId="0" applyFont="1" applyBorder="1" applyAlignment="1">
      <alignment horizontal="center"/>
    </xf>
    <xf numFmtId="20" fontId="0" fillId="0" borderId="12" xfId="0" applyNumberFormat="1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0" fillId="0" borderId="22" xfId="0" applyBorder="1"/>
    <xf numFmtId="20" fontId="0" fillId="0" borderId="22" xfId="0" applyNumberFormat="1" applyBorder="1" applyAlignment="1">
      <alignment horizontal="center"/>
    </xf>
    <xf numFmtId="0" fontId="0" fillId="4" borderId="22" xfId="0" applyFill="1" applyBorder="1"/>
    <xf numFmtId="0" fontId="0" fillId="0" borderId="28" xfId="0" applyBorder="1"/>
    <xf numFmtId="0" fontId="8" fillId="0" borderId="29" xfId="0" applyFont="1" applyBorder="1"/>
    <xf numFmtId="0" fontId="0" fillId="0" borderId="30" xfId="0" applyBorder="1"/>
    <xf numFmtId="0" fontId="0" fillId="0" borderId="29" xfId="0" applyFont="1" applyBorder="1"/>
    <xf numFmtId="0" fontId="8" fillId="0" borderId="0" xfId="0" applyFont="1" applyBorder="1" applyAlignment="1" applyProtection="1"/>
    <xf numFmtId="0" fontId="0" fillId="8" borderId="0" xfId="0" applyFill="1" applyProtection="1">
      <protection hidden="1"/>
    </xf>
    <xf numFmtId="0" fontId="0" fillId="8" borderId="0" xfId="0" applyFill="1" applyAlignment="1" applyProtection="1">
      <alignment horizontal="center"/>
      <protection hidden="1"/>
    </xf>
    <xf numFmtId="0" fontId="0" fillId="10" borderId="0" xfId="0" applyFill="1" applyProtection="1">
      <protection hidden="1"/>
    </xf>
    <xf numFmtId="0" fontId="0" fillId="11" borderId="0" xfId="0" applyFill="1" applyBorder="1" applyAlignment="1" applyProtection="1">
      <alignment horizontal="center"/>
      <protection hidden="1"/>
    </xf>
    <xf numFmtId="0" fontId="0" fillId="11" borderId="0" xfId="0" applyFont="1" applyFill="1" applyBorder="1" applyProtection="1">
      <protection hidden="1"/>
    </xf>
    <xf numFmtId="0" fontId="6" fillId="10" borderId="0" xfId="0" applyFont="1" applyFill="1" applyProtection="1">
      <protection locked="0" hidden="1"/>
    </xf>
    <xf numFmtId="166" fontId="6" fillId="0" borderId="0" xfId="0" applyNumberFormat="1" applyFont="1" applyAlignment="1" applyProtection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20" fontId="6" fillId="0" borderId="0" xfId="0" applyNumberFormat="1" applyFont="1" applyAlignment="1" applyProtection="1">
      <alignment horizontal="center" vertical="center"/>
    </xf>
    <xf numFmtId="20" fontId="6" fillId="0" borderId="0" xfId="0" applyNumberFormat="1" applyFont="1" applyAlignment="1">
      <alignment horizontal="center" vertical="center"/>
    </xf>
    <xf numFmtId="0" fontId="0" fillId="0" borderId="9" xfId="0" applyBorder="1" applyAlignment="1">
      <alignment horizontal="right"/>
    </xf>
    <xf numFmtId="0" fontId="8" fillId="0" borderId="9" xfId="0" applyFont="1" applyBorder="1" applyAlignment="1" applyProtection="1">
      <alignment horizontal="left"/>
      <protection locked="0"/>
    </xf>
    <xf numFmtId="166" fontId="6" fillId="0" borderId="25" xfId="0" applyNumberFormat="1" applyFont="1" applyBorder="1" applyAlignment="1" applyProtection="1">
      <alignment horizontal="center" vertical="center"/>
    </xf>
    <xf numFmtId="166" fontId="6" fillId="0" borderId="25" xfId="0" applyNumberFormat="1" applyFont="1" applyBorder="1" applyAlignment="1">
      <alignment horizontal="center" vertical="center"/>
    </xf>
    <xf numFmtId="20" fontId="6" fillId="0" borderId="25" xfId="0" applyNumberFormat="1" applyFont="1" applyBorder="1" applyAlignment="1" applyProtection="1">
      <alignment horizontal="center" vertical="center"/>
    </xf>
    <xf numFmtId="20" fontId="6" fillId="0" borderId="22" xfId="0" applyNumberFormat="1" applyFont="1" applyBorder="1" applyAlignment="1" applyProtection="1">
      <alignment horizontal="center" vertical="center"/>
    </xf>
    <xf numFmtId="20" fontId="6" fillId="0" borderId="22" xfId="0" applyNumberFormat="1" applyFont="1" applyBorder="1" applyAlignment="1">
      <alignment horizontal="center" vertical="center"/>
    </xf>
    <xf numFmtId="0" fontId="6" fillId="4" borderId="17" xfId="0" applyFont="1" applyFill="1" applyBorder="1" applyAlignment="1" applyProtection="1">
      <alignment horizontal="center"/>
    </xf>
    <xf numFmtId="0" fontId="4" fillId="0" borderId="8" xfId="0" applyFont="1" applyBorder="1" applyAlignment="1" applyProtection="1">
      <alignment horizontal="center"/>
    </xf>
    <xf numFmtId="0" fontId="25" fillId="0" borderId="25" xfId="0" applyFont="1" applyBorder="1" applyAlignment="1">
      <alignment horizontal="center"/>
    </xf>
    <xf numFmtId="0" fontId="5" fillId="0" borderId="35" xfId="0" applyFont="1" applyBorder="1" applyAlignment="1" applyProtection="1">
      <alignment horizontal="center"/>
    </xf>
    <xf numFmtId="0" fontId="6" fillId="4" borderId="35" xfId="0" applyFont="1" applyFill="1" applyBorder="1" applyAlignment="1" applyProtection="1">
      <alignment horizontal="center"/>
    </xf>
    <xf numFmtId="0" fontId="0" fillId="0" borderId="25" xfId="0" applyBorder="1" applyAlignment="1">
      <alignment horizontal="center"/>
    </xf>
    <xf numFmtId="0" fontId="25" fillId="0" borderId="1" xfId="0" applyFont="1" applyBorder="1" applyAlignment="1" applyProtection="1">
      <alignment horizontal="center"/>
    </xf>
    <xf numFmtId="20" fontId="0" fillId="0" borderId="0" xfId="0" applyNumberFormat="1" applyFont="1" applyBorder="1" applyAlignment="1">
      <alignment horizontal="center" vertical="center"/>
    </xf>
    <xf numFmtId="20" fontId="6" fillId="0" borderId="15" xfId="0" applyNumberFormat="1" applyFont="1" applyBorder="1" applyAlignment="1">
      <alignment horizontal="center" vertical="center"/>
    </xf>
    <xf numFmtId="0" fontId="12" fillId="0" borderId="36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4" fillId="0" borderId="4" xfId="0" applyFont="1" applyBorder="1" applyAlignment="1" applyProtection="1">
      <alignment horizontal="center"/>
      <protection locked="0"/>
    </xf>
    <xf numFmtId="0" fontId="14" fillId="0" borderId="2" xfId="0" applyFont="1" applyBorder="1" applyAlignment="1" applyProtection="1">
      <alignment horizontal="center"/>
      <protection locked="0"/>
    </xf>
    <xf numFmtId="0" fontId="14" fillId="2" borderId="3" xfId="0" applyFont="1" applyFill="1" applyBorder="1" applyAlignment="1">
      <alignment horizontal="right"/>
    </xf>
    <xf numFmtId="0" fontId="14" fillId="2" borderId="3" xfId="0" applyFont="1" applyFill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3" xfId="0" applyBorder="1"/>
    <xf numFmtId="0" fontId="0" fillId="0" borderId="14" xfId="0" applyBorder="1"/>
    <xf numFmtId="0" fontId="0" fillId="0" borderId="24" xfId="0" applyBorder="1"/>
    <xf numFmtId="0" fontId="8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20" fillId="2" borderId="3" xfId="0" applyFont="1" applyFill="1" applyBorder="1" applyAlignment="1">
      <alignment horizontal="center"/>
    </xf>
    <xf numFmtId="0" fontId="22" fillId="2" borderId="3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0" fillId="5" borderId="19" xfId="0" applyFill="1" applyBorder="1"/>
    <xf numFmtId="0" fontId="0" fillId="5" borderId="17" xfId="0" applyFill="1" applyBorder="1" applyAlignment="1">
      <alignment horizontal="center"/>
    </xf>
    <xf numFmtId="0" fontId="8" fillId="5" borderId="17" xfId="0" applyFont="1" applyFill="1" applyBorder="1" applyAlignment="1">
      <alignment horizontal="center"/>
    </xf>
    <xf numFmtId="0" fontId="0" fillId="5" borderId="20" xfId="0" applyFill="1" applyBorder="1"/>
    <xf numFmtId="0" fontId="0" fillId="5" borderId="21" xfId="0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14" xfId="0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0" fillId="5" borderId="24" xfId="0" applyFill="1" applyBorder="1"/>
    <xf numFmtId="0" fontId="8" fillId="0" borderId="13" xfId="0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12" fillId="0" borderId="35" xfId="0" applyFont="1" applyBorder="1" applyAlignment="1">
      <alignment horizontal="center"/>
    </xf>
    <xf numFmtId="0" fontId="12" fillId="0" borderId="35" xfId="0" applyFont="1" applyBorder="1" applyAlignment="1" applyProtection="1">
      <alignment horizontal="center"/>
      <protection locked="0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9" fillId="0" borderId="35" xfId="0" applyFont="1" applyBorder="1" applyAlignment="1" applyProtection="1">
      <alignment horizontal="center"/>
      <protection locked="0"/>
    </xf>
    <xf numFmtId="0" fontId="0" fillId="9" borderId="0" xfId="0" applyFill="1" applyBorder="1" applyAlignment="1" applyProtection="1">
      <protection hidden="1"/>
    </xf>
    <xf numFmtId="0" fontId="0" fillId="9" borderId="0" xfId="0" applyFill="1" applyBorder="1" applyProtection="1">
      <protection hidden="1"/>
    </xf>
    <xf numFmtId="0" fontId="0" fillId="9" borderId="0" xfId="0" applyFill="1" applyBorder="1" applyAlignment="1" applyProtection="1">
      <alignment horizontal="center"/>
      <protection hidden="1"/>
    </xf>
    <xf numFmtId="0" fontId="0" fillId="9" borderId="17" xfId="0" applyFill="1" applyBorder="1" applyAlignment="1" applyProtection="1">
      <alignment vertical="center"/>
      <protection hidden="1"/>
    </xf>
    <xf numFmtId="0" fontId="0" fillId="9" borderId="20" xfId="0" applyFill="1" applyBorder="1" applyAlignment="1" applyProtection="1">
      <alignment vertical="center"/>
      <protection hidden="1"/>
    </xf>
    <xf numFmtId="0" fontId="0" fillId="9" borderId="0" xfId="0" applyFill="1" applyBorder="1" applyAlignment="1" applyProtection="1">
      <alignment horizontal="center" vertical="center"/>
      <protection hidden="1"/>
    </xf>
    <xf numFmtId="0" fontId="0" fillId="9" borderId="0" xfId="0" applyFill="1" applyBorder="1" applyAlignment="1" applyProtection="1">
      <alignment horizontal="center" vertical="center"/>
      <protection locked="0"/>
    </xf>
    <xf numFmtId="0" fontId="0" fillId="0" borderId="3" xfId="0" applyFont="1" applyBorder="1" applyProtection="1">
      <protection locked="0"/>
    </xf>
    <xf numFmtId="0" fontId="3" fillId="0" borderId="3" xfId="0" applyFont="1" applyBorder="1" applyAlignment="1" applyProtection="1">
      <alignment horizontal="center"/>
      <protection locked="0" hidden="1"/>
    </xf>
    <xf numFmtId="0" fontId="3" fillId="0" borderId="3" xfId="0" applyNumberFormat="1" applyFont="1" applyBorder="1" applyAlignment="1" applyProtection="1">
      <alignment horizontal="center"/>
      <protection locked="0" hidden="1"/>
    </xf>
    <xf numFmtId="0" fontId="25" fillId="0" borderId="0" xfId="0" applyFont="1" applyBorder="1" applyAlignment="1" applyProtection="1">
      <alignment horizontal="center"/>
      <protection locked="0" hidden="1"/>
    </xf>
    <xf numFmtId="0" fontId="0" fillId="0" borderId="1" xfId="0" applyNumberFormat="1" applyFont="1" applyBorder="1" applyAlignment="1" applyProtection="1">
      <alignment horizontal="center"/>
      <protection locked="0"/>
    </xf>
    <xf numFmtId="0" fontId="0" fillId="0" borderId="16" xfId="0" applyNumberFormat="1" applyFont="1" applyBorder="1" applyAlignment="1" applyProtection="1">
      <alignment horizontal="center"/>
      <protection locked="0"/>
    </xf>
    <xf numFmtId="0" fontId="0" fillId="0" borderId="0" xfId="0" applyNumberFormat="1" applyFont="1" applyBorder="1" applyAlignment="1" applyProtection="1">
      <alignment horizontal="center"/>
      <protection locked="0"/>
    </xf>
    <xf numFmtId="0" fontId="0" fillId="0" borderId="25" xfId="0" applyNumberFormat="1" applyFont="1" applyBorder="1" applyAlignment="1" applyProtection="1">
      <alignment horizontal="center"/>
      <protection locked="0"/>
    </xf>
    <xf numFmtId="0" fontId="8" fillId="0" borderId="1" xfId="0" applyNumberFormat="1" applyFont="1" applyBorder="1" applyAlignment="1" applyProtection="1">
      <alignment horizontal="center"/>
      <protection locked="0" hidden="1"/>
    </xf>
    <xf numFmtId="0" fontId="8" fillId="0" borderId="1" xfId="0" applyNumberFormat="1" applyFont="1" applyBorder="1" applyAlignment="1" applyProtection="1">
      <alignment horizontal="right"/>
      <protection locked="0" hidden="1"/>
    </xf>
    <xf numFmtId="0" fontId="8" fillId="0" borderId="1" xfId="0" applyFont="1" applyBorder="1" applyAlignment="1" applyProtection="1">
      <alignment horizontal="center"/>
      <protection locked="0" hidden="1"/>
    </xf>
    <xf numFmtId="0" fontId="8" fillId="0" borderId="1" xfId="0" applyFont="1" applyBorder="1" applyProtection="1">
      <protection locked="0" hidden="1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20" fontId="0" fillId="4" borderId="0" xfId="0" applyNumberFormat="1" applyFill="1" applyBorder="1" applyAlignment="1" applyProtection="1">
      <alignment horizontal="center"/>
      <protection locked="0" hidden="1"/>
    </xf>
    <xf numFmtId="0" fontId="8" fillId="0" borderId="1" xfId="0" applyNumberFormat="1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/>
      <protection locked="0" hidden="1"/>
    </xf>
    <xf numFmtId="164" fontId="3" fillId="0" borderId="1" xfId="0" applyNumberFormat="1" applyFont="1" applyBorder="1" applyAlignment="1" applyProtection="1">
      <alignment horizontal="right"/>
      <protection locked="0" hidden="1"/>
    </xf>
    <xf numFmtId="164" fontId="3" fillId="0" borderId="7" xfId="0" applyNumberFormat="1" applyFont="1" applyBorder="1" applyAlignment="1" applyProtection="1">
      <alignment horizontal="center"/>
      <protection hidden="1"/>
    </xf>
    <xf numFmtId="0" fontId="3" fillId="0" borderId="21" xfId="0" applyFont="1" applyBorder="1" applyAlignment="1" applyProtection="1">
      <alignment horizontal="center"/>
    </xf>
    <xf numFmtId="164" fontId="3" fillId="0" borderId="21" xfId="0" applyNumberFormat="1" applyFont="1" applyBorder="1" applyAlignment="1" applyProtection="1">
      <alignment horizontal="center"/>
      <protection hidden="1"/>
    </xf>
    <xf numFmtId="164" fontId="3" fillId="0" borderId="7" xfId="0" applyNumberFormat="1" applyFont="1" applyBorder="1" applyAlignment="1" applyProtection="1">
      <alignment horizontal="center"/>
      <protection locked="0" hidden="1"/>
    </xf>
    <xf numFmtId="0" fontId="6" fillId="0" borderId="4" xfId="0" applyFont="1" applyBorder="1" applyAlignment="1" applyProtection="1">
      <alignment horizontal="center"/>
      <protection locked="0"/>
    </xf>
    <xf numFmtId="0" fontId="0" fillId="0" borderId="25" xfId="0" applyFont="1" applyBorder="1" applyAlignment="1" applyProtection="1">
      <alignment horizontal="center"/>
      <protection locked="0"/>
    </xf>
    <xf numFmtId="164" fontId="3" fillId="0" borderId="25" xfId="0" applyNumberFormat="1" applyFont="1" applyBorder="1" applyAlignment="1" applyProtection="1">
      <alignment horizontal="center"/>
      <protection hidden="1"/>
    </xf>
    <xf numFmtId="164" fontId="3" fillId="0" borderId="1" xfId="0" applyNumberFormat="1" applyFont="1" applyBorder="1" applyAlignment="1" applyProtection="1">
      <alignment horizontal="right"/>
      <protection locked="0"/>
    </xf>
    <xf numFmtId="0" fontId="0" fillId="0" borderId="38" xfId="0" applyBorder="1"/>
    <xf numFmtId="164" fontId="3" fillId="0" borderId="25" xfId="0" applyNumberFormat="1" applyFont="1" applyBorder="1" applyAlignment="1" applyProtection="1">
      <alignment horizontal="center"/>
      <protection locked="0" hidden="1"/>
    </xf>
    <xf numFmtId="0" fontId="3" fillId="0" borderId="21" xfId="0" applyFont="1" applyBorder="1" applyAlignment="1">
      <alignment horizontal="center"/>
    </xf>
    <xf numFmtId="0" fontId="0" fillId="4" borderId="17" xfId="0" applyFill="1" applyBorder="1"/>
    <xf numFmtId="0" fontId="0" fillId="0" borderId="17" xfId="0" applyFont="1" applyBorder="1" applyAlignment="1" applyProtection="1">
      <alignment horizontal="center"/>
      <protection locked="0"/>
    </xf>
    <xf numFmtId="0" fontId="16" fillId="0" borderId="17" xfId="0" applyFont="1" applyBorder="1" applyAlignment="1" applyProtection="1">
      <alignment horizontal="center"/>
      <protection locked="0"/>
    </xf>
    <xf numFmtId="164" fontId="16" fillId="0" borderId="17" xfId="0" applyNumberFormat="1" applyFont="1" applyBorder="1" applyAlignment="1" applyProtection="1">
      <alignment horizontal="right"/>
      <protection locked="0"/>
    </xf>
    <xf numFmtId="0" fontId="3" fillId="0" borderId="3" xfId="0" applyFont="1" applyBorder="1" applyProtection="1">
      <protection locked="0"/>
    </xf>
    <xf numFmtId="0" fontId="8" fillId="0" borderId="3" xfId="0" applyFont="1" applyBorder="1" applyAlignment="1" applyProtection="1">
      <alignment horizontal="center"/>
      <protection locked="0"/>
    </xf>
    <xf numFmtId="49" fontId="25" fillId="0" borderId="0" xfId="0" applyNumberFormat="1" applyFont="1" applyBorder="1" applyAlignment="1">
      <alignment horizontal="center" textRotation="255"/>
    </xf>
    <xf numFmtId="0" fontId="9" fillId="0" borderId="21" xfId="0" applyFont="1" applyBorder="1" applyAlignment="1" applyProtection="1">
      <alignment horizontal="center" textRotation="255"/>
      <protection hidden="1"/>
    </xf>
    <xf numFmtId="0" fontId="16" fillId="0" borderId="21" xfId="0" applyFont="1" applyBorder="1" applyAlignment="1" applyProtection="1">
      <alignment horizontal="center"/>
      <protection hidden="1"/>
    </xf>
    <xf numFmtId="0" fontId="16" fillId="0" borderId="1" xfId="0" applyFont="1" applyBorder="1" applyAlignment="1" applyProtection="1">
      <alignment horizontal="right"/>
      <protection locked="0"/>
    </xf>
    <xf numFmtId="0" fontId="16" fillId="0" borderId="1" xfId="0" applyFont="1" applyBorder="1" applyAlignment="1" applyProtection="1">
      <alignment horizontal="right"/>
      <protection locked="0" hidden="1"/>
    </xf>
    <xf numFmtId="20" fontId="0" fillId="0" borderId="0" xfId="0" applyNumberFormat="1"/>
    <xf numFmtId="20" fontId="0" fillId="9" borderId="0" xfId="0" applyNumberFormat="1" applyFill="1"/>
    <xf numFmtId="20" fontId="40" fillId="0" borderId="0" xfId="0" applyNumberFormat="1" applyFont="1" applyFill="1" applyProtection="1">
      <protection locked="0"/>
    </xf>
    <xf numFmtId="20" fontId="40" fillId="0" borderId="0" xfId="0" applyNumberFormat="1" applyFont="1" applyFill="1" applyProtection="1"/>
    <xf numFmtId="20" fontId="41" fillId="0" borderId="0" xfId="0" applyNumberFormat="1" applyFont="1" applyProtection="1"/>
    <xf numFmtId="20" fontId="0" fillId="0" borderId="0" xfId="0" applyNumberFormat="1" applyProtection="1"/>
    <xf numFmtId="20" fontId="6" fillId="9" borderId="31" xfId="0" applyNumberFormat="1" applyFont="1" applyFill="1" applyBorder="1" applyAlignment="1" applyProtection="1">
      <alignment horizontal="center"/>
      <protection hidden="1"/>
    </xf>
    <xf numFmtId="20" fontId="6" fillId="0" borderId="25" xfId="0" applyNumberFormat="1" applyFont="1" applyBorder="1" applyAlignment="1">
      <alignment horizontal="center" vertical="center"/>
    </xf>
    <xf numFmtId="0" fontId="0" fillId="12" borderId="0" xfId="0" applyFill="1" applyAlignment="1" applyProtection="1">
      <alignment horizontal="center" vertical="center"/>
      <protection hidden="1"/>
    </xf>
    <xf numFmtId="0" fontId="6" fillId="9" borderId="31" xfId="0" applyFont="1" applyFill="1" applyBorder="1" applyAlignment="1" applyProtection="1">
      <alignment horizontal="center" vertical="center"/>
      <protection locked="0"/>
    </xf>
    <xf numFmtId="0" fontId="0" fillId="13" borderId="0" xfId="0" applyFill="1"/>
    <xf numFmtId="49" fontId="0" fillId="0" borderId="0" xfId="0" applyNumberFormat="1"/>
    <xf numFmtId="20" fontId="0" fillId="14" borderId="0" xfId="0" applyNumberFormat="1" applyFill="1" applyBorder="1" applyAlignment="1" applyProtection="1">
      <alignment horizontal="center" vertical="center"/>
      <protection locked="0" hidden="1"/>
    </xf>
    <xf numFmtId="20" fontId="0" fillId="15" borderId="0" xfId="0" applyNumberFormat="1" applyFill="1"/>
    <xf numFmtId="166" fontId="0" fillId="15" borderId="0" xfId="0" quotePrefix="1" applyNumberFormat="1" applyFill="1" applyAlignment="1">
      <alignment horizontal="center" vertical="center"/>
    </xf>
    <xf numFmtId="166" fontId="0" fillId="15" borderId="0" xfId="0" applyNumberForma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5" borderId="25" xfId="0" applyFill="1" applyBorder="1" applyAlignment="1">
      <alignment horizontal="center" vertical="center"/>
    </xf>
    <xf numFmtId="0" fontId="0" fillId="15" borderId="0" xfId="0" applyFill="1"/>
    <xf numFmtId="20" fontId="0" fillId="15" borderId="25" xfId="0" applyNumberFormat="1" applyFill="1" applyBorder="1"/>
    <xf numFmtId="49" fontId="0" fillId="9" borderId="25" xfId="0" applyNumberFormat="1" applyFill="1" applyBorder="1" applyAlignment="1" applyProtection="1">
      <alignment horizontal="center" vertical="center"/>
      <protection locked="0"/>
    </xf>
    <xf numFmtId="49" fontId="0" fillId="9" borderId="25" xfId="0" applyNumberFormat="1" applyFill="1" applyBorder="1" applyProtection="1"/>
    <xf numFmtId="49" fontId="0" fillId="15" borderId="21" xfId="0" applyNumberFormat="1" applyFill="1" applyBorder="1" applyAlignment="1">
      <alignment horizontal="center" vertical="center"/>
    </xf>
    <xf numFmtId="0" fontId="0" fillId="9" borderId="25" xfId="0" applyFill="1" applyBorder="1" applyAlignment="1" applyProtection="1">
      <alignment horizontal="center" vertical="center"/>
      <protection locked="0"/>
    </xf>
    <xf numFmtId="49" fontId="0" fillId="9" borderId="25" xfId="0" applyNumberFormat="1" applyFill="1" applyBorder="1"/>
    <xf numFmtId="49" fontId="0" fillId="15" borderId="0" xfId="0" applyNumberFormat="1" applyFill="1" applyAlignment="1">
      <alignment horizontal="center" vertical="center"/>
    </xf>
    <xf numFmtId="0" fontId="0" fillId="15" borderId="39" xfId="0" applyFill="1" applyBorder="1" applyAlignment="1">
      <alignment horizontal="center" vertical="center"/>
    </xf>
    <xf numFmtId="0" fontId="0" fillId="15" borderId="0" xfId="0" applyFill="1" applyBorder="1"/>
    <xf numFmtId="49" fontId="44" fillId="0" borderId="0" xfId="0" applyNumberFormat="1" applyFont="1" applyAlignment="1">
      <alignment horizontal="center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15" borderId="0" xfId="0" applyFill="1" applyBorder="1" applyAlignment="1">
      <alignment horizontal="center" vertical="center"/>
    </xf>
    <xf numFmtId="166" fontId="0" fillId="15" borderId="14" xfId="0" applyNumberFormat="1" applyFill="1" applyBorder="1" applyAlignment="1">
      <alignment horizontal="center" vertical="center"/>
    </xf>
    <xf numFmtId="49" fontId="0" fillId="10" borderId="40" xfId="0" applyNumberFormat="1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 applyProtection="1">
      <alignment horizontal="center"/>
      <protection hidden="1"/>
    </xf>
    <xf numFmtId="49" fontId="4" fillId="4" borderId="8" xfId="0" applyNumberFormat="1" applyFont="1" applyFill="1" applyBorder="1" applyAlignment="1" applyProtection="1">
      <alignment horizontal="center"/>
    </xf>
    <xf numFmtId="49" fontId="0" fillId="0" borderId="1" xfId="0" applyNumberFormat="1" applyFont="1" applyBorder="1" applyAlignment="1" applyProtection="1">
      <alignment horizontal="center"/>
    </xf>
    <xf numFmtId="49" fontId="0" fillId="0" borderId="7" xfId="0" applyNumberFormat="1" applyFont="1" applyBorder="1" applyAlignment="1" applyProtection="1">
      <alignment horizontal="center"/>
    </xf>
    <xf numFmtId="49" fontId="4" fillId="0" borderId="1" xfId="0" applyNumberFormat="1" applyFont="1" applyBorder="1" applyAlignment="1" applyProtection="1">
      <alignment horizontal="center"/>
    </xf>
    <xf numFmtId="49" fontId="8" fillId="0" borderId="1" xfId="0" applyNumberFormat="1" applyFont="1" applyBorder="1" applyAlignment="1" applyProtection="1">
      <alignment horizontal="center"/>
    </xf>
    <xf numFmtId="49" fontId="0" fillId="0" borderId="1" xfId="0" applyNumberFormat="1" applyFont="1" applyBorder="1" applyAlignment="1">
      <alignment horizontal="center"/>
    </xf>
    <xf numFmtId="49" fontId="34" fillId="0" borderId="1" xfId="0" applyNumberFormat="1" applyFont="1" applyBorder="1" applyAlignment="1" applyProtection="1">
      <alignment horizontal="center"/>
    </xf>
    <xf numFmtId="49" fontId="4" fillId="4" borderId="8" xfId="0" applyNumberFormat="1" applyFont="1" applyFill="1" applyBorder="1" applyAlignment="1" applyProtection="1">
      <alignment horizontal="center"/>
      <protection locked="0"/>
    </xf>
    <xf numFmtId="49" fontId="0" fillId="0" borderId="1" xfId="0" applyNumberFormat="1" applyFont="1" applyBorder="1" applyAlignment="1" applyProtection="1">
      <alignment horizontal="center"/>
      <protection locked="0"/>
    </xf>
    <xf numFmtId="49" fontId="0" fillId="0" borderId="7" xfId="0" applyNumberFormat="1" applyFont="1" applyBorder="1" applyAlignment="1" applyProtection="1">
      <alignment horizontal="center"/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49" fontId="8" fillId="0" borderId="1" xfId="0" applyNumberFormat="1" applyFont="1" applyBorder="1" applyAlignment="1" applyProtection="1">
      <alignment horizontal="center"/>
      <protection locked="0"/>
    </xf>
    <xf numFmtId="49" fontId="34" fillId="0" borderId="1" xfId="0" applyNumberFormat="1" applyFont="1" applyBorder="1" applyAlignment="1" applyProtection="1">
      <alignment horizontal="center"/>
      <protection locked="0"/>
    </xf>
    <xf numFmtId="164" fontId="3" fillId="0" borderId="6" xfId="0" applyNumberFormat="1" applyFont="1" applyBorder="1" applyAlignment="1" applyProtection="1">
      <alignment horizontal="center"/>
      <protection locked="0" hidden="1"/>
    </xf>
    <xf numFmtId="0" fontId="0" fillId="8" borderId="0" xfId="0" applyFill="1" applyAlignment="1">
      <alignment horizontal="left" vertical="center"/>
    </xf>
    <xf numFmtId="0" fontId="0" fillId="10" borderId="0" xfId="0" applyFill="1"/>
    <xf numFmtId="0" fontId="0" fillId="10" borderId="0" xfId="0" applyFill="1" applyAlignment="1">
      <alignment horizontal="center"/>
    </xf>
    <xf numFmtId="0" fontId="4" fillId="0" borderId="41" xfId="0" applyFont="1" applyBorder="1" applyAlignment="1" applyProtection="1">
      <alignment horizontal="center" vertical="center"/>
      <protection locked="0"/>
    </xf>
    <xf numFmtId="49" fontId="0" fillId="9" borderId="41" xfId="0" applyNumberFormat="1" applyFill="1" applyBorder="1" applyProtection="1"/>
    <xf numFmtId="0" fontId="0" fillId="8" borderId="39" xfId="0" applyFill="1" applyBorder="1" applyAlignment="1" applyProtection="1">
      <alignment horizontal="center"/>
    </xf>
    <xf numFmtId="0" fontId="6" fillId="9" borderId="42" xfId="0" applyFont="1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 applyProtection="1">
      <alignment horizontal="center"/>
    </xf>
    <xf numFmtId="0" fontId="6" fillId="9" borderId="43" xfId="0" applyFont="1" applyFill="1" applyBorder="1" applyAlignment="1" applyProtection="1">
      <alignment horizontal="center" vertical="center"/>
      <protection locked="0"/>
    </xf>
    <xf numFmtId="0" fontId="0" fillId="9" borderId="43" xfId="0" applyFill="1" applyBorder="1" applyAlignment="1" applyProtection="1">
      <alignment horizontal="center" vertical="center"/>
      <protection locked="0"/>
    </xf>
    <xf numFmtId="0" fontId="0" fillId="9" borderId="44" xfId="0" applyFill="1" applyBorder="1" applyAlignment="1" applyProtection="1">
      <alignment horizontal="center" vertical="center"/>
      <protection locked="0"/>
    </xf>
    <xf numFmtId="0" fontId="0" fillId="15" borderId="0" xfId="0" applyFill="1" applyAlignment="1">
      <alignment horizontal="left" vertical="center"/>
    </xf>
    <xf numFmtId="0" fontId="0" fillId="7" borderId="0" xfId="0" applyFill="1"/>
    <xf numFmtId="0" fontId="0" fillId="7" borderId="21" xfId="0" applyFill="1" applyBorder="1"/>
    <xf numFmtId="0" fontId="0" fillId="8" borderId="0" xfId="0" applyFill="1"/>
    <xf numFmtId="21" fontId="0" fillId="0" borderId="0" xfId="0" applyNumberFormat="1" applyProtection="1">
      <protection locked="0" hidden="1"/>
    </xf>
    <xf numFmtId="0" fontId="0" fillId="17" borderId="48" xfId="0" applyFill="1" applyBorder="1" applyAlignment="1" applyProtection="1">
      <alignment horizontal="center"/>
      <protection locked="0"/>
    </xf>
    <xf numFmtId="0" fontId="0" fillId="17" borderId="9" xfId="0" applyFill="1" applyBorder="1" applyAlignment="1" applyProtection="1">
      <alignment horizontal="center"/>
      <protection locked="0"/>
    </xf>
    <xf numFmtId="0" fontId="4" fillId="4" borderId="48" xfId="0" applyFont="1" applyFill="1" applyBorder="1" applyAlignment="1">
      <alignment horizontal="center"/>
    </xf>
    <xf numFmtId="0" fontId="0" fillId="0" borderId="49" xfId="0" applyFont="1" applyBorder="1" applyAlignment="1" applyProtection="1">
      <alignment horizontal="center"/>
      <protection locked="0"/>
    </xf>
    <xf numFmtId="0" fontId="3" fillId="2" borderId="51" xfId="0" applyFont="1" applyFill="1" applyBorder="1" applyAlignment="1">
      <alignment horizontal="right"/>
    </xf>
    <xf numFmtId="0" fontId="3" fillId="2" borderId="50" xfId="0" applyFont="1" applyFill="1" applyBorder="1" applyAlignment="1">
      <alignment horizontal="right"/>
    </xf>
    <xf numFmtId="0" fontId="0" fillId="0" borderId="52" xfId="0" applyFont="1" applyBorder="1" applyAlignment="1" applyProtection="1">
      <alignment horizontal="center"/>
      <protection locked="0"/>
    </xf>
    <xf numFmtId="0" fontId="3" fillId="0" borderId="18" xfId="0" applyFont="1" applyBorder="1"/>
    <xf numFmtId="0" fontId="14" fillId="2" borderId="12" xfId="0" applyFont="1" applyFill="1" applyBorder="1" applyAlignment="1">
      <alignment horizontal="right"/>
    </xf>
    <xf numFmtId="0" fontId="0" fillId="0" borderId="14" xfId="0" applyFont="1" applyBorder="1"/>
    <xf numFmtId="0" fontId="12" fillId="0" borderId="14" xfId="0" applyFont="1" applyBorder="1" applyAlignment="1">
      <alignment horizontal="center"/>
    </xf>
    <xf numFmtId="0" fontId="0" fillId="17" borderId="61" xfId="0" applyFill="1" applyBorder="1" applyAlignment="1" applyProtection="1">
      <alignment horizontal="center"/>
      <protection locked="0"/>
    </xf>
    <xf numFmtId="0" fontId="14" fillId="2" borderId="15" xfId="0" applyFont="1" applyFill="1" applyBorder="1" applyAlignment="1">
      <alignment horizontal="right"/>
    </xf>
    <xf numFmtId="0" fontId="14" fillId="2" borderId="15" xfId="0" applyFont="1" applyFill="1" applyBorder="1" applyAlignment="1">
      <alignment horizontal="center"/>
    </xf>
    <xf numFmtId="0" fontId="0" fillId="0" borderId="61" xfId="0" applyFont="1" applyBorder="1" applyAlignment="1" applyProtection="1">
      <alignment horizontal="center"/>
      <protection locked="0"/>
    </xf>
    <xf numFmtId="0" fontId="3" fillId="0" borderId="61" xfId="0" applyFont="1" applyBorder="1"/>
    <xf numFmtId="0" fontId="16" fillId="0" borderId="25" xfId="0" applyFont="1" applyBorder="1" applyAlignment="1">
      <alignment horizontal="center"/>
    </xf>
    <xf numFmtId="0" fontId="4" fillId="0" borderId="48" xfId="0" applyFont="1" applyBorder="1" applyAlignment="1" applyProtection="1">
      <alignment horizontal="center"/>
    </xf>
    <xf numFmtId="0" fontId="23" fillId="0" borderId="48" xfId="0" applyFont="1" applyBorder="1" applyAlignment="1" applyProtection="1">
      <alignment horizontal="center"/>
      <protection hidden="1"/>
    </xf>
    <xf numFmtId="0" fontId="23" fillId="4" borderId="48" xfId="0" applyNumberFormat="1" applyFont="1" applyFill="1" applyBorder="1" applyAlignment="1" applyProtection="1">
      <alignment horizontal="center" shrinkToFit="1"/>
      <protection locked="0" hidden="1"/>
    </xf>
    <xf numFmtId="0" fontId="20" fillId="2" borderId="63" xfId="0" applyFont="1" applyFill="1" applyBorder="1" applyAlignment="1">
      <alignment horizontal="center"/>
    </xf>
    <xf numFmtId="0" fontId="18" fillId="2" borderId="36" xfId="0" applyFont="1" applyFill="1" applyBorder="1" applyAlignment="1">
      <alignment horizontal="center"/>
    </xf>
    <xf numFmtId="0" fontId="20" fillId="2" borderId="36" xfId="0" applyFont="1" applyFill="1" applyBorder="1" applyAlignment="1">
      <alignment horizontal="center"/>
    </xf>
    <xf numFmtId="0" fontId="0" fillId="17" borderId="24" xfId="0" applyFill="1" applyBorder="1" applyAlignment="1" applyProtection="1">
      <alignment horizontal="center"/>
      <protection locked="0"/>
    </xf>
    <xf numFmtId="0" fontId="20" fillId="2" borderId="12" xfId="0" applyFont="1" applyFill="1" applyBorder="1" applyAlignment="1">
      <alignment horizontal="center"/>
    </xf>
    <xf numFmtId="0" fontId="18" fillId="2" borderId="12" xfId="0" applyFont="1" applyFill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23" fillId="0" borderId="7" xfId="0" applyFont="1" applyBorder="1" applyAlignment="1" applyProtection="1">
      <alignment horizontal="center"/>
      <protection hidden="1"/>
    </xf>
    <xf numFmtId="0" fontId="0" fillId="17" borderId="25" xfId="0" applyFill="1" applyBorder="1" applyAlignment="1" applyProtection="1">
      <alignment horizontal="center"/>
      <protection locked="0"/>
    </xf>
    <xf numFmtId="0" fontId="20" fillId="2" borderId="51" xfId="0" applyFont="1" applyFill="1" applyBorder="1" applyAlignment="1">
      <alignment horizontal="center"/>
    </xf>
    <xf numFmtId="0" fontId="21" fillId="2" borderId="51" xfId="0" applyFont="1" applyFill="1" applyBorder="1" applyAlignment="1">
      <alignment horizontal="center"/>
    </xf>
    <xf numFmtId="0" fontId="20" fillId="2" borderId="50" xfId="0" applyFont="1" applyFill="1" applyBorder="1" applyAlignment="1">
      <alignment horizontal="center"/>
    </xf>
    <xf numFmtId="0" fontId="0" fillId="17" borderId="62" xfId="0" applyFill="1" applyBorder="1" applyAlignment="1" applyProtection="1">
      <alignment horizontal="center"/>
      <protection locked="0"/>
    </xf>
    <xf numFmtId="0" fontId="21" fillId="2" borderId="12" xfId="0" applyFont="1" applyFill="1" applyBorder="1" applyAlignment="1">
      <alignment horizontal="center"/>
    </xf>
    <xf numFmtId="0" fontId="21" fillId="2" borderId="57" xfId="0" applyFont="1" applyFill="1" applyBorder="1" applyAlignment="1">
      <alignment horizontal="center"/>
    </xf>
    <xf numFmtId="0" fontId="23" fillId="0" borderId="64" xfId="0" applyFont="1" applyBorder="1" applyAlignment="1" applyProtection="1">
      <alignment horizontal="center"/>
    </xf>
    <xf numFmtId="0" fontId="23" fillId="4" borderId="49" xfId="0" applyNumberFormat="1" applyFont="1" applyFill="1" applyBorder="1" applyAlignment="1" applyProtection="1">
      <alignment horizontal="center" shrinkToFit="1"/>
      <protection locked="0" hidden="1"/>
    </xf>
    <xf numFmtId="0" fontId="0" fillId="0" borderId="35" xfId="0" applyBorder="1"/>
    <xf numFmtId="0" fontId="4" fillId="0" borderId="56" xfId="0" applyFont="1" applyBorder="1" applyAlignment="1" applyProtection="1">
      <alignment horizontal="center"/>
    </xf>
    <xf numFmtId="0" fontId="4" fillId="0" borderId="18" xfId="0" applyFont="1" applyBorder="1" applyAlignment="1" applyProtection="1">
      <alignment horizontal="center"/>
    </xf>
    <xf numFmtId="0" fontId="23" fillId="4" borderId="12" xfId="0" applyNumberFormat="1" applyFont="1" applyFill="1" applyBorder="1" applyAlignment="1" applyProtection="1">
      <alignment horizontal="center" shrinkToFit="1"/>
      <protection locked="0" hidden="1"/>
    </xf>
    <xf numFmtId="0" fontId="20" fillId="2" borderId="57" xfId="0" applyFont="1" applyFill="1" applyBorder="1" applyAlignment="1">
      <alignment horizontal="center"/>
    </xf>
    <xf numFmtId="0" fontId="23" fillId="0" borderId="18" xfId="0" applyFont="1" applyBorder="1" applyAlignment="1" applyProtection="1">
      <alignment horizontal="center"/>
    </xf>
    <xf numFmtId="0" fontId="23" fillId="0" borderId="57" xfId="0" applyFont="1" applyBorder="1" applyAlignment="1" applyProtection="1">
      <alignment horizontal="center"/>
    </xf>
    <xf numFmtId="0" fontId="4" fillId="0" borderId="51" xfId="0" applyFont="1" applyBorder="1" applyAlignment="1" applyProtection="1">
      <alignment horizontal="center"/>
    </xf>
    <xf numFmtId="0" fontId="23" fillId="0" borderId="51" xfId="0" applyFont="1" applyBorder="1" applyAlignment="1" applyProtection="1">
      <alignment horizontal="center"/>
      <protection hidden="1"/>
    </xf>
    <xf numFmtId="0" fontId="23" fillId="4" borderId="51" xfId="0" applyNumberFormat="1" applyFont="1" applyFill="1" applyBorder="1" applyAlignment="1" applyProtection="1">
      <alignment horizontal="center" shrinkToFit="1"/>
      <protection locked="0" hidden="1"/>
    </xf>
    <xf numFmtId="0" fontId="3" fillId="0" borderId="53" xfId="0" applyFont="1" applyBorder="1" applyAlignment="1" applyProtection="1">
      <alignment horizontal="center"/>
    </xf>
    <xf numFmtId="0" fontId="3" fillId="0" borderId="54" xfId="0" applyFont="1" applyBorder="1" applyAlignment="1" applyProtection="1">
      <alignment horizontal="center"/>
    </xf>
    <xf numFmtId="0" fontId="3" fillId="0" borderId="55" xfId="0" applyFont="1" applyBorder="1" applyAlignment="1" applyProtection="1">
      <alignment horizontal="center"/>
    </xf>
    <xf numFmtId="0" fontId="23" fillId="0" borderId="55" xfId="0" applyFont="1" applyBorder="1" applyAlignment="1" applyProtection="1">
      <alignment horizontal="center"/>
      <protection hidden="1"/>
    </xf>
    <xf numFmtId="0" fontId="4" fillId="0" borderId="64" xfId="0" applyFont="1" applyBorder="1" applyAlignment="1" applyProtection="1">
      <alignment horizontal="center"/>
      <protection hidden="1"/>
    </xf>
    <xf numFmtId="0" fontId="3" fillId="0" borderId="65" xfId="0" applyFont="1" applyBorder="1" applyAlignment="1" applyProtection="1">
      <alignment horizontal="center"/>
    </xf>
    <xf numFmtId="0" fontId="3" fillId="0" borderId="48" xfId="0" applyFont="1" applyBorder="1" applyAlignment="1" applyProtection="1">
      <alignment horizontal="center"/>
    </xf>
    <xf numFmtId="0" fontId="3" fillId="0" borderId="49" xfId="0" applyFont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4" fillId="0" borderId="22" xfId="0" applyFont="1" applyBorder="1" applyAlignment="1">
      <alignment horizontal="center"/>
    </xf>
    <xf numFmtId="0" fontId="3" fillId="0" borderId="66" xfId="0" applyFont="1" applyBorder="1" applyAlignment="1" applyProtection="1">
      <alignment horizontal="center"/>
    </xf>
    <xf numFmtId="0" fontId="23" fillId="0" borderId="52" xfId="0" applyFont="1" applyBorder="1" applyAlignment="1" applyProtection="1">
      <alignment horizontal="center"/>
      <protection hidden="1"/>
    </xf>
    <xf numFmtId="0" fontId="3" fillId="0" borderId="67" xfId="0" applyFont="1" applyBorder="1" applyAlignment="1" applyProtection="1">
      <alignment horizontal="center"/>
    </xf>
    <xf numFmtId="0" fontId="0" fillId="0" borderId="22" xfId="0" applyFont="1" applyBorder="1"/>
    <xf numFmtId="0" fontId="3" fillId="0" borderId="68" xfId="0" applyFont="1" applyBorder="1" applyAlignment="1" applyProtection="1">
      <alignment horizontal="center"/>
    </xf>
    <xf numFmtId="49" fontId="23" fillId="0" borderId="18" xfId="0" applyNumberFormat="1" applyFont="1" applyBorder="1" applyAlignment="1" applyProtection="1">
      <alignment horizontal="center"/>
    </xf>
    <xf numFmtId="0" fontId="23" fillId="0" borderId="18" xfId="0" applyFont="1" applyBorder="1" applyAlignment="1" applyProtection="1">
      <alignment horizontal="center"/>
      <protection hidden="1"/>
    </xf>
    <xf numFmtId="0" fontId="4" fillId="0" borderId="18" xfId="0" applyFont="1" applyBorder="1" applyAlignment="1" applyProtection="1">
      <alignment horizontal="center"/>
      <protection hidden="1"/>
    </xf>
    <xf numFmtId="0" fontId="3" fillId="0" borderId="58" xfId="0" applyFont="1" applyBorder="1" applyAlignment="1" applyProtection="1">
      <alignment horizontal="center"/>
    </xf>
    <xf numFmtId="49" fontId="23" fillId="4" borderId="15" xfId="0" applyNumberFormat="1" applyFont="1" applyFill="1" applyBorder="1" applyAlignment="1" applyProtection="1">
      <alignment horizontal="center" shrinkToFit="1"/>
      <protection locked="0" hidden="1"/>
    </xf>
    <xf numFmtId="0" fontId="20" fillId="2" borderId="15" xfId="0" applyFont="1" applyFill="1" applyBorder="1" applyAlignment="1">
      <alignment horizontal="center"/>
    </xf>
    <xf numFmtId="0" fontId="18" fillId="2" borderId="15" xfId="0" applyFont="1" applyFill="1" applyBorder="1" applyAlignment="1">
      <alignment horizontal="center"/>
    </xf>
    <xf numFmtId="49" fontId="23" fillId="0" borderId="59" xfId="0" applyNumberFormat="1" applyFont="1" applyBorder="1" applyAlignment="1" applyProtection="1">
      <alignment horizontal="center"/>
    </xf>
    <xf numFmtId="0" fontId="3" fillId="0" borderId="60" xfId="0" applyFont="1" applyBorder="1" applyAlignment="1" applyProtection="1">
      <alignment horizontal="center"/>
    </xf>
    <xf numFmtId="0" fontId="4" fillId="0" borderId="59" xfId="0" applyFont="1" applyBorder="1" applyAlignment="1" applyProtection="1">
      <alignment horizontal="center"/>
    </xf>
    <xf numFmtId="0" fontId="27" fillId="0" borderId="13" xfId="0" applyFont="1" applyBorder="1" applyAlignment="1" applyProtection="1">
      <alignment horizontal="center" vertical="center"/>
    </xf>
    <xf numFmtId="0" fontId="27" fillId="0" borderId="11" xfId="0" applyFont="1" applyBorder="1" applyAlignment="1" applyProtection="1">
      <alignment horizontal="center" vertical="center"/>
    </xf>
    <xf numFmtId="0" fontId="14" fillId="0" borderId="52" xfId="0" applyFont="1" applyBorder="1" applyAlignment="1" applyProtection="1">
      <alignment horizontal="center" vertical="center"/>
    </xf>
    <xf numFmtId="0" fontId="8" fillId="0" borderId="36" xfId="0" applyFont="1" applyBorder="1" applyAlignment="1" applyProtection="1">
      <alignment horizontal="center"/>
      <protection locked="0"/>
    </xf>
    <xf numFmtId="0" fontId="0" fillId="0" borderId="36" xfId="0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14" fillId="0" borderId="50" xfId="0" applyFont="1" applyBorder="1" applyAlignment="1" applyProtection="1">
      <alignment horizontal="center" vertical="center"/>
    </xf>
    <xf numFmtId="0" fontId="8" fillId="0" borderId="14" xfId="0" applyFont="1" applyBorder="1" applyProtection="1">
      <protection locked="0"/>
    </xf>
    <xf numFmtId="0" fontId="4" fillId="0" borderId="36" xfId="0" applyFont="1" applyBorder="1" applyAlignment="1">
      <alignment vertical="center"/>
    </xf>
    <xf numFmtId="0" fontId="27" fillId="0" borderId="58" xfId="0" applyFont="1" applyBorder="1" applyAlignment="1" applyProtection="1">
      <alignment horizontal="center" vertical="center"/>
    </xf>
    <xf numFmtId="0" fontId="27" fillId="0" borderId="61" xfId="0" applyFont="1" applyBorder="1" applyAlignment="1" applyProtection="1">
      <alignment horizontal="center" vertical="center"/>
    </xf>
    <xf numFmtId="0" fontId="8" fillId="5" borderId="15" xfId="0" applyFont="1" applyFill="1" applyBorder="1" applyAlignment="1" applyProtection="1">
      <alignment horizontal="center"/>
      <protection locked="0"/>
    </xf>
    <xf numFmtId="0" fontId="8" fillId="0" borderId="14" xfId="0" applyFont="1" applyBorder="1"/>
    <xf numFmtId="0" fontId="27" fillId="0" borderId="65" xfId="0" applyFont="1" applyBorder="1" applyAlignment="1" applyProtection="1">
      <alignment horizontal="center" vertical="center"/>
    </xf>
    <xf numFmtId="0" fontId="0" fillId="5" borderId="36" xfId="0" applyFill="1" applyBorder="1"/>
    <xf numFmtId="0" fontId="0" fillId="0" borderId="58" xfId="0" applyFont="1" applyBorder="1" applyAlignment="1">
      <alignment horizontal="center"/>
    </xf>
    <xf numFmtId="0" fontId="0" fillId="5" borderId="14" xfId="0" applyFill="1" applyBorder="1"/>
    <xf numFmtId="0" fontId="0" fillId="5" borderId="69" xfId="0" applyFill="1" applyBorder="1"/>
    <xf numFmtId="0" fontId="27" fillId="0" borderId="1" xfId="0" applyFont="1" applyBorder="1" applyAlignment="1" applyProtection="1">
      <alignment horizontal="center"/>
      <protection locked="0"/>
    </xf>
    <xf numFmtId="0" fontId="21" fillId="2" borderId="3" xfId="0" applyFont="1" applyFill="1" applyBorder="1" applyAlignment="1">
      <alignment horizontal="center"/>
    </xf>
    <xf numFmtId="0" fontId="19" fillId="2" borderId="12" xfId="0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10" borderId="25" xfId="0" applyFont="1" applyFill="1" applyBorder="1" applyAlignment="1">
      <alignment horizontal="center"/>
    </xf>
    <xf numFmtId="0" fontId="0" fillId="17" borderId="41" xfId="0" applyFill="1" applyBorder="1" applyAlignment="1" applyProtection="1">
      <alignment horizontal="center"/>
      <protection locked="0"/>
    </xf>
    <xf numFmtId="0" fontId="0" fillId="0" borderId="18" xfId="0" applyBorder="1" applyAlignment="1">
      <alignment horizontal="center"/>
    </xf>
    <xf numFmtId="0" fontId="8" fillId="9" borderId="40" xfId="0" applyFont="1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17" borderId="15" xfId="0" applyFill="1" applyBorder="1" applyAlignment="1" applyProtection="1">
      <alignment horizontal="center"/>
      <protection locked="0"/>
    </xf>
    <xf numFmtId="0" fontId="20" fillId="18" borderId="15" xfId="0" applyFont="1" applyFill="1" applyBorder="1" applyAlignment="1">
      <alignment horizontal="center"/>
    </xf>
    <xf numFmtId="0" fontId="21" fillId="18" borderId="15" xfId="0" applyFont="1" applyFill="1" applyBorder="1" applyAlignment="1">
      <alignment horizontal="center"/>
    </xf>
    <xf numFmtId="0" fontId="8" fillId="9" borderId="61" xfId="0" applyFont="1" applyFill="1" applyBorder="1" applyAlignment="1">
      <alignment horizontal="center"/>
    </xf>
    <xf numFmtId="0" fontId="34" fillId="0" borderId="1" xfId="0" applyFont="1" applyBorder="1" applyAlignment="1" applyProtection="1">
      <alignment horizontal="center"/>
    </xf>
    <xf numFmtId="0" fontId="0" fillId="0" borderId="41" xfId="0" applyBorder="1" applyAlignment="1">
      <alignment horizontal="center"/>
    </xf>
    <xf numFmtId="0" fontId="0" fillId="10" borderId="41" xfId="0" applyFont="1" applyFill="1" applyBorder="1" applyAlignment="1">
      <alignment horizontal="center"/>
    </xf>
    <xf numFmtId="0" fontId="19" fillId="2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0" fillId="0" borderId="41" xfId="0" applyBorder="1"/>
    <xf numFmtId="0" fontId="0" fillId="10" borderId="12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17" fillId="2" borderId="12" xfId="0" applyFont="1" applyFill="1" applyBorder="1" applyAlignment="1">
      <alignment horizontal="center"/>
    </xf>
    <xf numFmtId="0" fontId="17" fillId="18" borderId="15" xfId="0" applyFont="1" applyFill="1" applyBorder="1" applyAlignment="1">
      <alignment horizontal="center"/>
    </xf>
    <xf numFmtId="0" fontId="18" fillId="18" borderId="15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20" fontId="6" fillId="0" borderId="0" xfId="0" applyNumberFormat="1" applyFont="1" applyBorder="1" applyAlignment="1">
      <alignment horizontal="center" vertical="center"/>
    </xf>
    <xf numFmtId="20" fontId="8" fillId="0" borderId="6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 vertical="center"/>
    </xf>
    <xf numFmtId="0" fontId="0" fillId="0" borderId="7" xfId="0" applyBorder="1" applyAlignment="1" applyProtection="1">
      <alignment horizontal="center"/>
      <protection locked="0"/>
    </xf>
    <xf numFmtId="0" fontId="3" fillId="2" borderId="12" xfId="0" applyFont="1" applyFill="1" applyBorder="1" applyAlignment="1">
      <alignment horizontal="center"/>
    </xf>
    <xf numFmtId="0" fontId="0" fillId="10" borderId="1" xfId="0" applyFill="1" applyBorder="1" applyAlignment="1" applyProtection="1">
      <alignment horizontal="center"/>
    </xf>
    <xf numFmtId="0" fontId="3" fillId="9" borderId="40" xfId="0" applyFont="1" applyFill="1" applyBorder="1" applyAlignment="1">
      <alignment horizontal="center"/>
    </xf>
    <xf numFmtId="0" fontId="3" fillId="18" borderId="15" xfId="0" applyFont="1" applyFill="1" applyBorder="1" applyAlignment="1">
      <alignment horizontal="center"/>
    </xf>
    <xf numFmtId="0" fontId="3" fillId="9" borderId="61" xfId="0" applyFont="1" applyFill="1" applyBorder="1" applyAlignment="1">
      <alignment horizontal="center"/>
    </xf>
    <xf numFmtId="0" fontId="0" fillId="0" borderId="25" xfId="0" applyFont="1" applyBorder="1" applyAlignment="1" applyProtection="1">
      <alignment horizontal="center"/>
    </xf>
    <xf numFmtId="0" fontId="8" fillId="0" borderId="64" xfId="0" applyFont="1" applyBorder="1" applyAlignment="1">
      <alignment horizontal="center"/>
    </xf>
    <xf numFmtId="0" fontId="0" fillId="0" borderId="64" xfId="0" applyBorder="1" applyAlignment="1">
      <alignment horizontal="center"/>
    </xf>
    <xf numFmtId="0" fontId="3" fillId="2" borderId="36" xfId="0" applyFont="1" applyFill="1" applyBorder="1" applyAlignment="1">
      <alignment horizontal="center"/>
    </xf>
    <xf numFmtId="0" fontId="8" fillId="0" borderId="0" xfId="0" applyFont="1" applyBorder="1" applyAlignment="1" applyProtection="1">
      <alignment horizontal="center"/>
    </xf>
    <xf numFmtId="0" fontId="0" fillId="0" borderId="1" xfId="0" applyNumberFormat="1" applyFont="1" applyBorder="1" applyAlignment="1" applyProtection="1">
      <alignment horizontal="center"/>
    </xf>
    <xf numFmtId="0" fontId="8" fillId="0" borderId="25" xfId="0" applyFont="1" applyBorder="1" applyAlignment="1">
      <alignment horizontal="center"/>
    </xf>
    <xf numFmtId="0" fontId="0" fillId="0" borderId="25" xfId="0" applyBorder="1" applyProtection="1">
      <protection locked="0"/>
    </xf>
    <xf numFmtId="0" fontId="14" fillId="2" borderId="40" xfId="0" applyFont="1" applyFill="1" applyBorder="1" applyAlignment="1">
      <alignment horizontal="right"/>
    </xf>
    <xf numFmtId="0" fontId="14" fillId="2" borderId="61" xfId="0" applyFont="1" applyFill="1" applyBorder="1" applyAlignment="1">
      <alignment horizontal="right"/>
    </xf>
    <xf numFmtId="0" fontId="0" fillId="10" borderId="61" xfId="0" applyFont="1" applyFill="1" applyBorder="1" applyAlignment="1">
      <alignment horizontal="center"/>
    </xf>
    <xf numFmtId="0" fontId="3" fillId="10" borderId="40" xfId="0" applyFont="1" applyFill="1" applyBorder="1" applyProtection="1">
      <protection locked="0"/>
    </xf>
    <xf numFmtId="0" fontId="0" fillId="0" borderId="3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9" borderId="15" xfId="0" applyFill="1" applyBorder="1" applyAlignment="1" applyProtection="1">
      <alignment horizontal="center"/>
    </xf>
    <xf numFmtId="0" fontId="14" fillId="18" borderId="15" xfId="0" applyFont="1" applyFill="1" applyBorder="1" applyAlignment="1">
      <alignment horizontal="right"/>
    </xf>
    <xf numFmtId="0" fontId="14" fillId="18" borderId="15" xfId="0" applyFont="1" applyFill="1" applyBorder="1" applyAlignment="1">
      <alignment horizontal="center"/>
    </xf>
    <xf numFmtId="0" fontId="3" fillId="0" borderId="16" xfId="0" applyFont="1" applyBorder="1" applyAlignment="1" applyProtection="1">
      <alignment horizontal="center"/>
      <protection locked="0"/>
    </xf>
    <xf numFmtId="0" fontId="0" fillId="0" borderId="16" xfId="0" applyFont="1" applyBorder="1" applyAlignment="1" applyProtection="1">
      <alignment horizontal="center"/>
    </xf>
    <xf numFmtId="0" fontId="3" fillId="9" borderId="40" xfId="0" applyFont="1" applyFill="1" applyBorder="1" applyAlignment="1" applyProtection="1">
      <alignment horizontal="center"/>
      <protection locked="0"/>
    </xf>
    <xf numFmtId="0" fontId="0" fillId="9" borderId="15" xfId="0" applyFont="1" applyFill="1" applyBorder="1" applyAlignment="1" applyProtection="1">
      <alignment horizontal="center"/>
    </xf>
    <xf numFmtId="0" fontId="3" fillId="9" borderId="61" xfId="0" applyFont="1" applyFill="1" applyBorder="1" applyAlignment="1" applyProtection="1">
      <alignment horizontal="center"/>
      <protection locked="0"/>
    </xf>
    <xf numFmtId="0" fontId="16" fillId="0" borderId="0" xfId="0" applyFont="1" applyBorder="1" applyAlignment="1" applyProtection="1">
      <alignment horizontal="center"/>
      <protection locked="0" hidden="1"/>
    </xf>
    <xf numFmtId="164" fontId="16" fillId="0" borderId="0" xfId="0" applyNumberFormat="1" applyFont="1" applyBorder="1" applyAlignment="1" applyProtection="1">
      <alignment horizontal="right"/>
      <protection locked="0" hidden="1"/>
    </xf>
    <xf numFmtId="0" fontId="16" fillId="0" borderId="17" xfId="0" applyFont="1" applyBorder="1" applyAlignment="1" applyProtection="1">
      <alignment horizontal="center"/>
      <protection locked="0" hidden="1"/>
    </xf>
    <xf numFmtId="164" fontId="16" fillId="0" borderId="17" xfId="0" applyNumberFormat="1" applyFont="1" applyBorder="1" applyAlignment="1" applyProtection="1">
      <alignment horizontal="right"/>
      <protection locked="0" hidden="1"/>
    </xf>
    <xf numFmtId="0" fontId="0" fillId="0" borderId="70" xfId="0" applyBorder="1"/>
    <xf numFmtId="0" fontId="8" fillId="0" borderId="0" xfId="0" applyFont="1" applyBorder="1" applyAlignment="1" applyProtection="1">
      <alignment horizontal="center"/>
      <protection locked="0" hidden="1"/>
    </xf>
    <xf numFmtId="0" fontId="8" fillId="0" borderId="0" xfId="0" applyNumberFormat="1" applyFont="1" applyBorder="1" applyAlignment="1" applyProtection="1">
      <alignment horizontal="right"/>
      <protection locked="0" hidden="1"/>
    </xf>
    <xf numFmtId="0" fontId="8" fillId="0" borderId="0" xfId="0" applyFont="1" applyBorder="1" applyProtection="1">
      <protection locked="0" hidden="1"/>
    </xf>
    <xf numFmtId="0" fontId="15" fillId="2" borderId="3" xfId="0" applyFont="1" applyFill="1" applyBorder="1" applyAlignment="1">
      <alignment horizontal="center"/>
    </xf>
    <xf numFmtId="0" fontId="15" fillId="18" borderId="15" xfId="0" applyFont="1" applyFill="1" applyBorder="1" applyAlignment="1">
      <alignment horizontal="center"/>
    </xf>
    <xf numFmtId="0" fontId="13" fillId="0" borderId="5" xfId="0" applyFont="1" applyBorder="1" applyAlignment="1">
      <alignment horizontal="left"/>
    </xf>
    <xf numFmtId="0" fontId="15" fillId="5" borderId="12" xfId="0" applyFont="1" applyFill="1" applyBorder="1" applyAlignment="1">
      <alignment horizontal="center"/>
    </xf>
    <xf numFmtId="0" fontId="0" fillId="9" borderId="15" xfId="0" applyFont="1" applyFill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0" fillId="17" borderId="26" xfId="0" applyFill="1" applyBorder="1" applyAlignment="1" applyProtection="1">
      <alignment horizontal="center"/>
      <protection locked="0"/>
    </xf>
    <xf numFmtId="0" fontId="15" fillId="0" borderId="16" xfId="0" applyFont="1" applyBorder="1" applyAlignment="1">
      <alignment horizontal="center"/>
    </xf>
    <xf numFmtId="0" fontId="15" fillId="9" borderId="15" xfId="0" applyFont="1" applyFill="1" applyBorder="1" applyAlignment="1">
      <alignment horizontal="center"/>
    </xf>
    <xf numFmtId="0" fontId="4" fillId="10" borderId="3" xfId="0" applyFont="1" applyFill="1" applyBorder="1" applyAlignment="1" applyProtection="1">
      <alignment horizontal="center" vertical="center"/>
    </xf>
    <xf numFmtId="0" fontId="3" fillId="0" borderId="52" xfId="0" applyFont="1" applyBorder="1" applyAlignment="1">
      <alignment horizontal="center"/>
    </xf>
    <xf numFmtId="0" fontId="4" fillId="10" borderId="36" xfId="0" applyFont="1" applyFill="1" applyBorder="1" applyAlignment="1" applyProtection="1">
      <alignment horizontal="center" vertical="center"/>
    </xf>
    <xf numFmtId="0" fontId="14" fillId="2" borderId="36" xfId="0" applyFont="1" applyFill="1" applyBorder="1" applyAlignment="1">
      <alignment horizontal="right"/>
    </xf>
    <xf numFmtId="0" fontId="14" fillId="2" borderId="36" xfId="0" applyFont="1" applyFill="1" applyBorder="1" applyAlignment="1">
      <alignment horizontal="center"/>
    </xf>
    <xf numFmtId="0" fontId="3" fillId="0" borderId="67" xfId="0" applyFont="1" applyBorder="1" applyAlignment="1">
      <alignment horizontal="center"/>
    </xf>
    <xf numFmtId="0" fontId="8" fillId="0" borderId="17" xfId="0" applyFont="1" applyBorder="1" applyAlignment="1">
      <alignment vertical="center"/>
    </xf>
    <xf numFmtId="0" fontId="8" fillId="0" borderId="17" xfId="0" applyFont="1" applyBorder="1" applyProtection="1">
      <protection locked="0"/>
    </xf>
    <xf numFmtId="0" fontId="6" fillId="0" borderId="17" xfId="0" applyFont="1" applyBorder="1" applyAlignment="1">
      <alignment horizontal="center"/>
    </xf>
    <xf numFmtId="0" fontId="8" fillId="0" borderId="17" xfId="0" applyFont="1" applyBorder="1"/>
    <xf numFmtId="0" fontId="0" fillId="0" borderId="17" xfId="0" applyBorder="1" applyAlignment="1">
      <alignment vertical="center"/>
    </xf>
    <xf numFmtId="0" fontId="4" fillId="0" borderId="35" xfId="0" applyFont="1" applyBorder="1"/>
    <xf numFmtId="0" fontId="15" fillId="0" borderId="35" xfId="0" applyFont="1" applyBorder="1" applyProtection="1">
      <protection locked="0"/>
    </xf>
    <xf numFmtId="0" fontId="28" fillId="2" borderId="35" xfId="0" applyFont="1" applyFill="1" applyBorder="1" applyAlignment="1" applyProtection="1">
      <alignment horizontal="center"/>
    </xf>
    <xf numFmtId="0" fontId="29" fillId="2" borderId="35" xfId="0" applyFont="1" applyFill="1" applyBorder="1" applyAlignment="1" applyProtection="1">
      <alignment horizontal="center"/>
    </xf>
    <xf numFmtId="0" fontId="20" fillId="2" borderId="35" xfId="0" applyFont="1" applyFill="1" applyBorder="1" applyAlignment="1" applyProtection="1">
      <alignment horizontal="center"/>
    </xf>
    <xf numFmtId="0" fontId="21" fillId="2" borderId="35" xfId="0" applyFont="1" applyFill="1" applyBorder="1" applyAlignment="1" applyProtection="1">
      <alignment horizontal="center"/>
    </xf>
    <xf numFmtId="0" fontId="4" fillId="0" borderId="68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</xf>
    <xf numFmtId="0" fontId="4" fillId="10" borderId="1" xfId="0" applyFont="1" applyFill="1" applyBorder="1" applyAlignment="1" applyProtection="1">
      <alignment horizontal="center"/>
    </xf>
    <xf numFmtId="0" fontId="4" fillId="10" borderId="7" xfId="0" applyFont="1" applyFill="1" applyBorder="1" applyAlignment="1" applyProtection="1">
      <alignment horizontal="center"/>
    </xf>
    <xf numFmtId="0" fontId="4" fillId="10" borderId="8" xfId="0" applyFont="1" applyFill="1" applyBorder="1" applyAlignment="1" applyProtection="1">
      <alignment horizontal="center"/>
    </xf>
    <xf numFmtId="0" fontId="0" fillId="17" borderId="20" xfId="0" applyFill="1" applyBorder="1" applyAlignment="1" applyProtection="1">
      <alignment horizontal="center"/>
      <protection locked="0"/>
    </xf>
    <xf numFmtId="0" fontId="0" fillId="17" borderId="40" xfId="0" applyFill="1" applyBorder="1" applyAlignment="1" applyProtection="1">
      <alignment horizontal="center"/>
      <protection locked="0"/>
    </xf>
    <xf numFmtId="0" fontId="20" fillId="2" borderId="40" xfId="0" applyFont="1" applyFill="1" applyBorder="1" applyAlignment="1">
      <alignment horizontal="center"/>
    </xf>
    <xf numFmtId="0" fontId="21" fillId="2" borderId="15" xfId="0" applyFont="1" applyFill="1" applyBorder="1" applyAlignment="1">
      <alignment horizontal="center"/>
    </xf>
    <xf numFmtId="0" fontId="21" fillId="2" borderId="61" xfId="0" applyFont="1" applyFill="1" applyBorder="1" applyAlignment="1">
      <alignment horizontal="center"/>
    </xf>
    <xf numFmtId="0" fontId="4" fillId="9" borderId="15" xfId="0" applyFont="1" applyFill="1" applyBorder="1" applyAlignment="1" applyProtection="1">
      <alignment horizontal="center"/>
    </xf>
    <xf numFmtId="0" fontId="0" fillId="0" borderId="4" xfId="0" applyBorder="1" applyProtection="1"/>
    <xf numFmtId="0" fontId="0" fillId="0" borderId="41" xfId="0" applyBorder="1" applyAlignment="1" applyProtection="1">
      <alignment horizontal="center"/>
    </xf>
    <xf numFmtId="0" fontId="4" fillId="10" borderId="4" xfId="0" applyFont="1" applyFill="1" applyBorder="1" applyAlignment="1" applyProtection="1">
      <alignment horizontal="center"/>
    </xf>
    <xf numFmtId="0" fontId="0" fillId="17" borderId="19" xfId="0" applyFill="1" applyBorder="1" applyAlignment="1" applyProtection="1">
      <alignment horizontal="center"/>
      <protection locked="0"/>
    </xf>
    <xf numFmtId="0" fontId="20" fillId="2" borderId="19" xfId="0" applyFont="1" applyFill="1" applyBorder="1" applyAlignment="1">
      <alignment horizontal="center"/>
    </xf>
    <xf numFmtId="0" fontId="21" fillId="2" borderId="17" xfId="0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/>
    </xf>
    <xf numFmtId="0" fontId="4" fillId="10" borderId="2" xfId="0" applyFont="1" applyFill="1" applyBorder="1" applyAlignment="1" applyProtection="1">
      <alignment horizontal="center"/>
    </xf>
    <xf numFmtId="0" fontId="0" fillId="0" borderId="41" xfId="0" applyBorder="1" applyProtection="1"/>
    <xf numFmtId="0" fontId="0" fillId="0" borderId="35" xfId="0" applyBorder="1" applyProtection="1">
      <protection locked="0"/>
    </xf>
    <xf numFmtId="0" fontId="16" fillId="0" borderId="5" xfId="0" applyFont="1" applyBorder="1" applyAlignment="1">
      <alignment horizontal="center"/>
    </xf>
    <xf numFmtId="0" fontId="0" fillId="10" borderId="61" xfId="0" applyFont="1" applyFill="1" applyBorder="1" applyAlignment="1" applyProtection="1">
      <alignment horizontal="center"/>
      <protection locked="0"/>
    </xf>
    <xf numFmtId="0" fontId="0" fillId="17" borderId="27" xfId="0" applyFill="1" applyBorder="1" applyAlignment="1" applyProtection="1">
      <alignment horizontal="center"/>
      <protection locked="0"/>
    </xf>
    <xf numFmtId="0" fontId="22" fillId="18" borderId="15" xfId="0" applyFont="1" applyFill="1" applyBorder="1" applyAlignment="1">
      <alignment horizontal="center"/>
    </xf>
    <xf numFmtId="0" fontId="3" fillId="0" borderId="71" xfId="0" applyFont="1" applyBorder="1" applyProtection="1">
      <protection locked="0"/>
    </xf>
    <xf numFmtId="0" fontId="0" fillId="0" borderId="72" xfId="0" applyFont="1" applyBorder="1" applyAlignment="1" applyProtection="1">
      <alignment horizontal="center"/>
      <protection locked="0"/>
    </xf>
    <xf numFmtId="0" fontId="3" fillId="0" borderId="70" xfId="0" applyFont="1" applyBorder="1" applyProtection="1">
      <protection locked="0"/>
    </xf>
    <xf numFmtId="0" fontId="0" fillId="0" borderId="51" xfId="0" applyFont="1" applyBorder="1" applyAlignment="1" applyProtection="1">
      <alignment horizontal="center"/>
      <protection locked="0"/>
    </xf>
    <xf numFmtId="0" fontId="3" fillId="0" borderId="63" xfId="0" applyFont="1" applyBorder="1" applyProtection="1">
      <protection locked="0"/>
    </xf>
    <xf numFmtId="0" fontId="0" fillId="0" borderId="50" xfId="0" applyFont="1" applyBorder="1" applyAlignment="1" applyProtection="1">
      <alignment horizontal="center"/>
      <protection locked="0"/>
    </xf>
    <xf numFmtId="0" fontId="0" fillId="10" borderId="1" xfId="0" applyFont="1" applyFill="1" applyBorder="1" applyAlignment="1" applyProtection="1">
      <alignment horizontal="center"/>
      <protection locked="0"/>
    </xf>
    <xf numFmtId="0" fontId="13" fillId="0" borderId="2" xfId="0" applyFont="1" applyBorder="1" applyAlignment="1"/>
    <xf numFmtId="0" fontId="13" fillId="0" borderId="3" xfId="0" applyFont="1" applyBorder="1" applyAlignment="1"/>
    <xf numFmtId="0" fontId="0" fillId="10" borderId="12" xfId="0" applyFill="1" applyBorder="1" applyAlignment="1" applyProtection="1">
      <alignment horizontal="center"/>
    </xf>
    <xf numFmtId="20" fontId="0" fillId="0" borderId="3" xfId="0" applyNumberFormat="1" applyBorder="1" applyAlignment="1" applyProtection="1">
      <alignment horizontal="center"/>
      <protection locked="0"/>
    </xf>
    <xf numFmtId="0" fontId="13" fillId="0" borderId="7" xfId="0" applyFont="1" applyBorder="1" applyAlignment="1"/>
    <xf numFmtId="0" fontId="13" fillId="4" borderId="2" xfId="0" applyFont="1" applyFill="1" applyBorder="1" applyAlignment="1"/>
    <xf numFmtId="20" fontId="8" fillId="4" borderId="26" xfId="0" applyNumberFormat="1" applyFont="1" applyFill="1" applyBorder="1" applyAlignment="1">
      <alignment horizontal="center"/>
    </xf>
    <xf numFmtId="20" fontId="6" fillId="0" borderId="26" xfId="0" applyNumberFormat="1" applyFont="1" applyBorder="1" applyAlignment="1" applyProtection="1">
      <alignment horizontal="center" vertical="center"/>
    </xf>
    <xf numFmtId="20" fontId="6" fillId="0" borderId="26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right"/>
    </xf>
    <xf numFmtId="0" fontId="13" fillId="4" borderId="3" xfId="0" applyFont="1" applyFill="1" applyBorder="1" applyAlignment="1"/>
    <xf numFmtId="0" fontId="0" fillId="4" borderId="38" xfId="0" applyFill="1" applyBorder="1"/>
    <xf numFmtId="0" fontId="4" fillId="0" borderId="1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17" borderId="56" xfId="0" applyFill="1" applyBorder="1" applyAlignment="1" applyProtection="1">
      <alignment horizontal="center"/>
      <protection locked="0"/>
    </xf>
    <xf numFmtId="0" fontId="4" fillId="9" borderId="15" xfId="0" applyFont="1" applyFill="1" applyBorder="1" applyAlignment="1">
      <alignment horizontal="center"/>
    </xf>
    <xf numFmtId="0" fontId="4" fillId="10" borderId="1" xfId="0" applyFont="1" applyFill="1" applyBorder="1" applyAlignment="1" applyProtection="1">
      <alignment horizontal="center" vertical="center"/>
    </xf>
    <xf numFmtId="20" fontId="0" fillId="0" borderId="35" xfId="0" applyNumberForma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9" borderId="0" xfId="0" applyFill="1" applyAlignment="1" applyProtection="1">
      <alignment horizontal="center" vertical="center"/>
      <protection locked="0"/>
    </xf>
    <xf numFmtId="0" fontId="0" fillId="12" borderId="32" xfId="0" applyFill="1" applyBorder="1" applyAlignment="1" applyProtection="1">
      <alignment horizontal="center" vertical="center"/>
      <protection hidden="1"/>
    </xf>
    <xf numFmtId="0" fontId="0" fillId="12" borderId="33" xfId="0" applyFill="1" applyBorder="1" applyAlignment="1" applyProtection="1">
      <alignment horizontal="center" vertical="center"/>
      <protection hidden="1"/>
    </xf>
    <xf numFmtId="0" fontId="0" fillId="12" borderId="34" xfId="0" applyFill="1" applyBorder="1" applyAlignment="1" applyProtection="1">
      <alignment horizontal="center" vertical="center"/>
      <protection hidden="1"/>
    </xf>
    <xf numFmtId="0" fontId="0" fillId="16" borderId="32" xfId="0" applyFill="1" applyBorder="1" applyAlignment="1">
      <alignment horizontal="center" vertical="center"/>
    </xf>
    <xf numFmtId="0" fontId="0" fillId="16" borderId="33" xfId="0" applyFill="1" applyBorder="1" applyAlignment="1">
      <alignment horizontal="center" vertical="center"/>
    </xf>
    <xf numFmtId="0" fontId="0" fillId="16" borderId="34" xfId="0" applyFill="1" applyBorder="1" applyAlignment="1">
      <alignment horizontal="center" vertical="center"/>
    </xf>
    <xf numFmtId="0" fontId="39" fillId="7" borderId="0" xfId="0" applyFont="1" applyFill="1" applyAlignment="1" applyProtection="1">
      <alignment horizontal="center"/>
      <protection hidden="1"/>
    </xf>
    <xf numFmtId="0" fontId="0" fillId="10" borderId="0" xfId="0" applyFill="1" applyAlignment="1" applyProtection="1">
      <alignment horizontal="center"/>
      <protection hidden="1"/>
    </xf>
    <xf numFmtId="0" fontId="6" fillId="9" borderId="32" xfId="0" applyFont="1" applyFill="1" applyBorder="1" applyAlignment="1" applyProtection="1">
      <alignment horizontal="center" vertical="center"/>
      <protection locked="0"/>
    </xf>
    <xf numFmtId="0" fontId="6" fillId="9" borderId="33" xfId="0" applyFont="1" applyFill="1" applyBorder="1" applyAlignment="1" applyProtection="1">
      <alignment horizontal="center" vertical="center"/>
      <protection locked="0"/>
    </xf>
    <xf numFmtId="0" fontId="6" fillId="9" borderId="34" xfId="0" applyFont="1" applyFill="1" applyBorder="1" applyAlignment="1" applyProtection="1">
      <alignment horizontal="center" vertical="center"/>
      <protection locked="0"/>
    </xf>
    <xf numFmtId="0" fontId="6" fillId="9" borderId="45" xfId="0" applyFont="1" applyFill="1" applyBorder="1" applyAlignment="1" applyProtection="1">
      <alignment horizontal="center" vertical="center"/>
      <protection locked="0"/>
    </xf>
    <xf numFmtId="0" fontId="6" fillId="9" borderId="46" xfId="0" applyFont="1" applyFill="1" applyBorder="1" applyAlignment="1" applyProtection="1">
      <alignment horizontal="center" vertical="center"/>
      <protection locked="0"/>
    </xf>
    <xf numFmtId="0" fontId="6" fillId="9" borderId="47" xfId="0" applyFont="1" applyFill="1" applyBorder="1" applyAlignment="1" applyProtection="1">
      <alignment horizontal="center" vertical="center"/>
      <protection locked="0"/>
    </xf>
    <xf numFmtId="0" fontId="0" fillId="9" borderId="17" xfId="0" applyFill="1" applyBorder="1" applyAlignment="1" applyProtection="1">
      <alignment horizontal="center" vertical="center"/>
      <protection hidden="1"/>
    </xf>
    <xf numFmtId="0" fontId="0" fillId="8" borderId="0" xfId="0" applyFont="1" applyFill="1" applyBorder="1" applyAlignment="1" applyProtection="1">
      <alignment horizontal="center"/>
      <protection hidden="1"/>
    </xf>
    <xf numFmtId="0" fontId="5" fillId="0" borderId="1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</xf>
    <xf numFmtId="20" fontId="0" fillId="4" borderId="0" xfId="0" applyNumberFormat="1" applyFill="1" applyBorder="1" applyAlignment="1" applyProtection="1">
      <alignment horizontal="center"/>
      <protection locked="0" hidden="1"/>
    </xf>
    <xf numFmtId="0" fontId="0" fillId="0" borderId="3" xfId="0" applyFont="1" applyBorder="1" applyAlignment="1">
      <alignment horizontal="center"/>
    </xf>
  </cellXfs>
  <cellStyles count="4">
    <cellStyle name="EXECO" xfId="1"/>
    <cellStyle name="FAUX" xfId="2"/>
    <cellStyle name="Normal" xfId="0" builtinId="0"/>
    <cellStyle name="VRAI" xfId="3"/>
  </cellStyles>
  <dxfs count="2321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E6E6E6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D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16" fmlaLink="Feuil1!$A$1" fmlaRange="Feuil1!$B$16:$B$735" noThreeD="1" sel="409" val="408"/>
</file>

<file path=xl/ctrlProps/ctrlProp4.xml><?xml version="1.0" encoding="utf-8"?>
<formControlPr xmlns="http://schemas.microsoft.com/office/spreadsheetml/2009/9/main" objectType="Drop" dropStyle="combo" dx="16" fmlaLink="Feuil1!$D$1" fmlaRange="Feuil1!$D$16:$D$76" noThreeD="1" sel="16" val="13"/>
</file>

<file path=xl/ctrlProps/ctrlProp5.xml><?xml version="1.0" encoding="utf-8"?>
<formControlPr xmlns="http://schemas.microsoft.com/office/spreadsheetml/2009/9/main" objectType="Drop" dropStyle="combo" dx="16" fmlaLink="Feuil1!$F$1" fmlaRange="Feuil1!$G$16:$G$735" noThreeD="1" sel="457" val="456"/>
</file>

<file path=xl/ctrlProps/ctrlProp6.xml><?xml version="1.0" encoding="utf-8"?>
<formControlPr xmlns="http://schemas.microsoft.com/office/spreadsheetml/2009/9/main" objectType="Drop" dropStyle="combo" dx="16" fmlaLink="Feuil1!$I$1" fmlaRange="Feuil1!$I$16:$I$76" noThreeD="1" sel="16" val="15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228600</xdr:colOff>
      <xdr:row>4</xdr:row>
      <xdr:rowOff>76200</xdr:rowOff>
    </xdr:from>
    <xdr:ext cx="76200" cy="200025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5562600" y="723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3</xdr:row>
          <xdr:rowOff>133350</xdr:rowOff>
        </xdr:from>
        <xdr:to>
          <xdr:col>2</xdr:col>
          <xdr:colOff>266700</xdr:colOff>
          <xdr:row>6</xdr:row>
          <xdr:rowOff>9525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Distribuer</a:t>
              </a:r>
            </a:p>
          </xdr:txBody>
        </xdr:sp>
        <xdr:clientData fPrintsWithSheet="0"/>
      </xdr:twoCellAnchor>
    </mc:Choice>
    <mc:Fallback/>
  </mc:AlternateContent>
  <xdr:oneCellAnchor>
    <xdr:from>
      <xdr:col>7</xdr:col>
      <xdr:colOff>228600</xdr:colOff>
      <xdr:row>4</xdr:row>
      <xdr:rowOff>76200</xdr:rowOff>
    </xdr:from>
    <xdr:ext cx="76200" cy="200025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5562600" y="723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54429</xdr:colOff>
      <xdr:row>13</xdr:row>
      <xdr:rowOff>175012</xdr:rowOff>
    </xdr:from>
    <xdr:ext cx="2545581" cy="2677352"/>
    <xdr:pic macro="[0]!JoueSon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9" y="2937262"/>
          <a:ext cx="2545581" cy="2677352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323850</xdr:colOff>
          <xdr:row>15</xdr:row>
          <xdr:rowOff>104775</xdr:rowOff>
        </xdr:from>
        <xdr:to>
          <xdr:col>3</xdr:col>
          <xdr:colOff>914400</xdr:colOff>
          <xdr:row>18</xdr:row>
          <xdr:rowOff>76200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En-tête et Pied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</xdr:row>
          <xdr:rowOff>9525</xdr:rowOff>
        </xdr:from>
        <xdr:to>
          <xdr:col>1</xdr:col>
          <xdr:colOff>781050</xdr:colOff>
          <xdr:row>5</xdr:row>
          <xdr:rowOff>209550</xdr:rowOff>
        </xdr:to>
        <xdr:sp macro="" textlink="">
          <xdr:nvSpPr>
            <xdr:cNvPr id="21507" name="Drop Down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6</xdr:row>
          <xdr:rowOff>9525</xdr:rowOff>
        </xdr:from>
        <xdr:to>
          <xdr:col>1</xdr:col>
          <xdr:colOff>781050</xdr:colOff>
          <xdr:row>6</xdr:row>
          <xdr:rowOff>209550</xdr:rowOff>
        </xdr:to>
        <xdr:sp macro="" textlink="">
          <xdr:nvSpPr>
            <xdr:cNvPr id="21509" name="Drop Down 5" hidden="1">
              <a:extLst>
                <a:ext uri="{63B3BB69-23CF-44E3-9099-C40C66FF867C}">
                  <a14:compatExt spid="_x0000_s2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8</xdr:row>
          <xdr:rowOff>9525</xdr:rowOff>
        </xdr:from>
        <xdr:to>
          <xdr:col>1</xdr:col>
          <xdr:colOff>781050</xdr:colOff>
          <xdr:row>8</xdr:row>
          <xdr:rowOff>219075</xdr:rowOff>
        </xdr:to>
        <xdr:sp macro="" textlink="">
          <xdr:nvSpPr>
            <xdr:cNvPr id="21510" name="Drop Down 6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9</xdr:row>
          <xdr:rowOff>19050</xdr:rowOff>
        </xdr:from>
        <xdr:to>
          <xdr:col>1</xdr:col>
          <xdr:colOff>771525</xdr:colOff>
          <xdr:row>9</xdr:row>
          <xdr:rowOff>219075</xdr:rowOff>
        </xdr:to>
        <xdr:sp macro="" textlink="">
          <xdr:nvSpPr>
            <xdr:cNvPr id="21511" name="Drop Down 7" hidden="1">
              <a:extLst>
                <a:ext uri="{63B3BB69-23CF-44E3-9099-C40C66FF867C}">
                  <a14:compatExt spid="_x0000_s2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581025</xdr:colOff>
          <xdr:row>19</xdr:row>
          <xdr:rowOff>180975</xdr:rowOff>
        </xdr:from>
        <xdr:to>
          <xdr:col>3</xdr:col>
          <xdr:colOff>390525</xdr:colOff>
          <xdr:row>20</xdr:row>
          <xdr:rowOff>161925</xdr:rowOff>
        </xdr:to>
        <xdr:sp macro="" textlink="">
          <xdr:nvSpPr>
            <xdr:cNvPr id="21512" name="Button 8" hidden="1">
              <a:extLst>
                <a:ext uri="{63B3BB69-23CF-44E3-9099-C40C66FF867C}">
                  <a14:compatExt spid="_x0000_s2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"JUMP"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561975</xdr:colOff>
          <xdr:row>22</xdr:row>
          <xdr:rowOff>114300</xdr:rowOff>
        </xdr:from>
        <xdr:to>
          <xdr:col>3</xdr:col>
          <xdr:colOff>847725</xdr:colOff>
          <xdr:row>23</xdr:row>
          <xdr:rowOff>133350</xdr:rowOff>
        </xdr:to>
        <xdr:sp macro="" textlink="">
          <xdr:nvSpPr>
            <xdr:cNvPr id="21513" name="Button 9" hidden="1">
              <a:extLst>
                <a:ext uri="{63B3BB69-23CF-44E3-9099-C40C66FF867C}">
                  <a14:compatExt spid="_x0000_s2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"We are the Champions"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523875</xdr:colOff>
          <xdr:row>24</xdr:row>
          <xdr:rowOff>152400</xdr:rowOff>
        </xdr:from>
        <xdr:to>
          <xdr:col>3</xdr:col>
          <xdr:colOff>333375</xdr:colOff>
          <xdr:row>25</xdr:row>
          <xdr:rowOff>133350</xdr:rowOff>
        </xdr:to>
        <xdr:sp macro="" textlink="">
          <xdr:nvSpPr>
            <xdr:cNvPr id="21514" name="Button 10" hidden="1">
              <a:extLst>
                <a:ext uri="{63B3BB69-23CF-44E3-9099-C40C66FF867C}">
                  <a14:compatExt spid="_x0000_s2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"UEFA Thème"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476250</xdr:colOff>
          <xdr:row>26</xdr:row>
          <xdr:rowOff>142875</xdr:rowOff>
        </xdr:from>
        <xdr:to>
          <xdr:col>3</xdr:col>
          <xdr:colOff>733425</xdr:colOff>
          <xdr:row>27</xdr:row>
          <xdr:rowOff>123825</xdr:rowOff>
        </xdr:to>
        <xdr:sp macro="" textlink="">
          <xdr:nvSpPr>
            <xdr:cNvPr id="21515" name="Button 11" hidden="1">
              <a:extLst>
                <a:ext uri="{63B3BB69-23CF-44E3-9099-C40C66FF867C}">
                  <a14:compatExt spid="_x0000_s2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"Come with me"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0</xdr:rowOff>
        </xdr:from>
        <xdr:to>
          <xdr:col>5</xdr:col>
          <xdr:colOff>1047750</xdr:colOff>
          <xdr:row>3</xdr:row>
          <xdr:rowOff>76200</xdr:rowOff>
        </xdr:to>
        <xdr:sp macro="" textlink="">
          <xdr:nvSpPr>
            <xdr:cNvPr id="21521" name="Button 17" hidden="1">
              <a:extLst>
                <a:ext uri="{63B3BB69-23CF-44E3-9099-C40C66FF867C}">
                  <a14:compatExt spid="_x0000_s2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95250</xdr:colOff>
      <xdr:row>20</xdr:row>
      <xdr:rowOff>9525</xdr:rowOff>
    </xdr:from>
    <xdr:to>
      <xdr:col>9</xdr:col>
      <xdr:colOff>981075</xdr:colOff>
      <xdr:row>23</xdr:row>
      <xdr:rowOff>19050</xdr:rowOff>
    </xdr:to>
    <xdr:sp macro="" textlink="Feuil1!L9">
      <xdr:nvSpPr>
        <xdr:cNvPr id="3" name="Rectangle à coins arrondis 2"/>
        <xdr:cNvSpPr/>
      </xdr:nvSpPr>
      <xdr:spPr bwMode="auto">
        <a:xfrm>
          <a:off x="8753475" y="4105275"/>
          <a:ext cx="1933575" cy="581025"/>
        </a:xfrm>
        <a:prstGeom prst="roundRect">
          <a:avLst/>
        </a:prstGeom>
        <a:solidFill>
          <a:schemeClr val="accent6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glow rad="63500">
            <a:schemeClr val="bg1">
              <a:alpha val="40000"/>
            </a:schemeClr>
          </a:glow>
        </a:effectLst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fld id="{7D36E0D1-7F73-4CB6-AC51-BFAAB2C1ED18}" type="TxLink">
            <a:rPr lang="en-US" sz="36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00:00:00</a:t>
          </a:fld>
          <a:endParaRPr lang="fr-FR" sz="36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9</xdr:col>
      <xdr:colOff>104776</xdr:colOff>
      <xdr:row>17</xdr:row>
      <xdr:rowOff>0</xdr:rowOff>
    </xdr:from>
    <xdr:to>
      <xdr:col>9</xdr:col>
      <xdr:colOff>619126</xdr:colOff>
      <xdr:row>19</xdr:row>
      <xdr:rowOff>156524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1" y="3524250"/>
          <a:ext cx="514350" cy="53752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23</xdr:row>
          <xdr:rowOff>142875</xdr:rowOff>
        </xdr:from>
        <xdr:to>
          <xdr:col>8</xdr:col>
          <xdr:colOff>1000125</xdr:colOff>
          <xdr:row>25</xdr:row>
          <xdr:rowOff>38100</xdr:rowOff>
        </xdr:to>
        <xdr:sp macro="" textlink="">
          <xdr:nvSpPr>
            <xdr:cNvPr id="21525" name="Button 21" hidden="1">
              <a:extLst>
                <a:ext uri="{63B3BB69-23CF-44E3-9099-C40C66FF867C}">
                  <a14:compatExt spid="_x0000_s2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23</xdr:row>
          <xdr:rowOff>142875</xdr:rowOff>
        </xdr:from>
        <xdr:to>
          <xdr:col>9</xdr:col>
          <xdr:colOff>828675</xdr:colOff>
          <xdr:row>25</xdr:row>
          <xdr:rowOff>38100</xdr:rowOff>
        </xdr:to>
        <xdr:sp macro="" textlink="">
          <xdr:nvSpPr>
            <xdr:cNvPr id="21526" name="Button 22" hidden="1">
              <a:extLst>
                <a:ext uri="{63B3BB69-23CF-44E3-9099-C40C66FF867C}">
                  <a14:compatExt spid="_x0000_s2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209550</xdr:colOff>
          <xdr:row>26</xdr:row>
          <xdr:rowOff>28575</xdr:rowOff>
        </xdr:from>
        <xdr:to>
          <xdr:col>8</xdr:col>
          <xdr:colOff>1009650</xdr:colOff>
          <xdr:row>27</xdr:row>
          <xdr:rowOff>114300</xdr:rowOff>
        </xdr:to>
        <xdr:sp macro="" textlink="">
          <xdr:nvSpPr>
            <xdr:cNvPr id="21527" name="Button 23" hidden="1">
              <a:extLst>
                <a:ext uri="{63B3BB69-23CF-44E3-9099-C40C66FF867C}">
                  <a14:compatExt spid="_x0000_s2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26</xdr:row>
          <xdr:rowOff>28575</xdr:rowOff>
        </xdr:from>
        <xdr:to>
          <xdr:col>9</xdr:col>
          <xdr:colOff>847725</xdr:colOff>
          <xdr:row>27</xdr:row>
          <xdr:rowOff>114300</xdr:rowOff>
        </xdr:to>
        <xdr:sp macro="" textlink="">
          <xdr:nvSpPr>
            <xdr:cNvPr id="21528" name="Button 24" hidden="1">
              <a:extLst>
                <a:ext uri="{63B3BB69-23CF-44E3-9099-C40C66FF867C}">
                  <a14:compatExt spid="_x0000_s2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ZERO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657225</xdr:colOff>
          <xdr:row>2</xdr:row>
          <xdr:rowOff>66675</xdr:rowOff>
        </xdr:from>
        <xdr:to>
          <xdr:col>18</xdr:col>
          <xdr:colOff>28575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1047750</xdr:colOff>
          <xdr:row>4</xdr:row>
          <xdr:rowOff>38100</xdr:rowOff>
        </xdr:from>
        <xdr:to>
          <xdr:col>17</xdr:col>
          <xdr:colOff>104775</xdr:colOff>
          <xdr:row>4</xdr:row>
          <xdr:rowOff>228600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</xdr:row>
          <xdr:rowOff>38100</xdr:rowOff>
        </xdr:from>
        <xdr:to>
          <xdr:col>9</xdr:col>
          <xdr:colOff>1590675</xdr:colOff>
          <xdr:row>3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9525</xdr:colOff>
          <xdr:row>23</xdr:row>
          <xdr:rowOff>66675</xdr:rowOff>
        </xdr:from>
        <xdr:to>
          <xdr:col>10</xdr:col>
          <xdr:colOff>38100</xdr:colOff>
          <xdr:row>24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285750</xdr:colOff>
          <xdr:row>25</xdr:row>
          <xdr:rowOff>66675</xdr:rowOff>
        </xdr:from>
        <xdr:to>
          <xdr:col>9</xdr:col>
          <xdr:colOff>866775</xdr:colOff>
          <xdr:row>26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733425</xdr:colOff>
          <xdr:row>52</xdr:row>
          <xdr:rowOff>47625</xdr:rowOff>
        </xdr:from>
        <xdr:to>
          <xdr:col>10</xdr:col>
          <xdr:colOff>95250</xdr:colOff>
          <xdr:row>54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52</xdr:row>
          <xdr:rowOff>171450</xdr:rowOff>
        </xdr:from>
        <xdr:to>
          <xdr:col>9</xdr:col>
          <xdr:colOff>485775</xdr:colOff>
          <xdr:row>53</xdr:row>
          <xdr:rowOff>95250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323850</xdr:colOff>
          <xdr:row>2</xdr:row>
          <xdr:rowOff>47625</xdr:rowOff>
        </xdr:from>
        <xdr:to>
          <xdr:col>12</xdr:col>
          <xdr:colOff>95250</xdr:colOff>
          <xdr:row>4</xdr:row>
          <xdr:rowOff>95250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30</xdr:row>
          <xdr:rowOff>66675</xdr:rowOff>
        </xdr:from>
        <xdr:to>
          <xdr:col>4</xdr:col>
          <xdr:colOff>57150</xdr:colOff>
          <xdr:row>31</xdr:row>
          <xdr:rowOff>123825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295275</xdr:colOff>
          <xdr:row>19</xdr:row>
          <xdr:rowOff>0</xdr:rowOff>
        </xdr:from>
        <xdr:to>
          <xdr:col>17</xdr:col>
          <xdr:colOff>66675</xdr:colOff>
          <xdr:row>20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457200</xdr:colOff>
          <xdr:row>20</xdr:row>
          <xdr:rowOff>133350</xdr:rowOff>
        </xdr:from>
        <xdr:to>
          <xdr:col>15</xdr:col>
          <xdr:colOff>1038225</xdr:colOff>
          <xdr:row>22</xdr:row>
          <xdr:rowOff>19050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200025</xdr:colOff>
          <xdr:row>58</xdr:row>
          <xdr:rowOff>19050</xdr:rowOff>
        </xdr:from>
        <xdr:to>
          <xdr:col>21</xdr:col>
          <xdr:colOff>781050</xdr:colOff>
          <xdr:row>59</xdr:row>
          <xdr:rowOff>66675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57</xdr:row>
          <xdr:rowOff>114300</xdr:rowOff>
        </xdr:from>
        <xdr:to>
          <xdr:col>15</xdr:col>
          <xdr:colOff>1133475</xdr:colOff>
          <xdr:row>59</xdr:row>
          <xdr:rowOff>95250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400050</xdr:colOff>
          <xdr:row>0</xdr:row>
          <xdr:rowOff>152400</xdr:rowOff>
        </xdr:from>
        <xdr:to>
          <xdr:col>21</xdr:col>
          <xdr:colOff>190500</xdr:colOff>
          <xdr:row>2</xdr:row>
          <xdr:rowOff>228600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333375</xdr:colOff>
          <xdr:row>26</xdr:row>
          <xdr:rowOff>104775</xdr:rowOff>
        </xdr:from>
        <xdr:to>
          <xdr:col>15</xdr:col>
          <xdr:colOff>1209675</xdr:colOff>
          <xdr:row>28</xdr:row>
          <xdr:rowOff>38100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219075</xdr:colOff>
          <xdr:row>21</xdr:row>
          <xdr:rowOff>238125</xdr:rowOff>
        </xdr:from>
        <xdr:to>
          <xdr:col>10</xdr:col>
          <xdr:colOff>9525</xdr:colOff>
          <xdr:row>22</xdr:row>
          <xdr:rowOff>238125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23</xdr:row>
          <xdr:rowOff>85725</xdr:rowOff>
        </xdr:from>
        <xdr:to>
          <xdr:col>8</xdr:col>
          <xdr:colOff>1000125</xdr:colOff>
          <xdr:row>24</xdr:row>
          <xdr:rowOff>76200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47625</xdr:colOff>
          <xdr:row>28</xdr:row>
          <xdr:rowOff>66675</xdr:rowOff>
        </xdr:from>
        <xdr:to>
          <xdr:col>34</xdr:col>
          <xdr:colOff>9525</xdr:colOff>
          <xdr:row>28</xdr:row>
          <xdr:rowOff>228600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400050</xdr:colOff>
          <xdr:row>29</xdr:row>
          <xdr:rowOff>133350</xdr:rowOff>
        </xdr:from>
        <xdr:to>
          <xdr:col>32</xdr:col>
          <xdr:colOff>885825</xdr:colOff>
          <xdr:row>30</xdr:row>
          <xdr:rowOff>123825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152400</xdr:colOff>
          <xdr:row>1</xdr:row>
          <xdr:rowOff>104775</xdr:rowOff>
        </xdr:from>
        <xdr:to>
          <xdr:col>11</xdr:col>
          <xdr:colOff>304800</xdr:colOff>
          <xdr:row>2</xdr:row>
          <xdr:rowOff>295275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133350</xdr:colOff>
          <xdr:row>26</xdr:row>
          <xdr:rowOff>152400</xdr:rowOff>
        </xdr:from>
        <xdr:to>
          <xdr:col>14</xdr:col>
          <xdr:colOff>1114425</xdr:colOff>
          <xdr:row>29</xdr:row>
          <xdr:rowOff>9525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28575</xdr:colOff>
          <xdr:row>22</xdr:row>
          <xdr:rowOff>47625</xdr:rowOff>
        </xdr:from>
        <xdr:to>
          <xdr:col>8</xdr:col>
          <xdr:colOff>1333500</xdr:colOff>
          <xdr:row>22</xdr:row>
          <xdr:rowOff>266700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295275</xdr:colOff>
          <xdr:row>24</xdr:row>
          <xdr:rowOff>38100</xdr:rowOff>
        </xdr:from>
        <xdr:to>
          <xdr:col>8</xdr:col>
          <xdr:colOff>942975</xdr:colOff>
          <xdr:row>24</xdr:row>
          <xdr:rowOff>266700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104775</xdr:colOff>
          <xdr:row>55</xdr:row>
          <xdr:rowOff>228600</xdr:rowOff>
        </xdr:from>
        <xdr:to>
          <xdr:col>32</xdr:col>
          <xdr:colOff>1171575</xdr:colOff>
          <xdr:row>56</xdr:row>
          <xdr:rowOff>152400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142875</xdr:colOff>
          <xdr:row>57</xdr:row>
          <xdr:rowOff>85725</xdr:rowOff>
        </xdr:from>
        <xdr:to>
          <xdr:col>32</xdr:col>
          <xdr:colOff>790575</xdr:colOff>
          <xdr:row>58</xdr:row>
          <xdr:rowOff>19050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2</xdr:row>
          <xdr:rowOff>57150</xdr:rowOff>
        </xdr:from>
        <xdr:to>
          <xdr:col>10</xdr:col>
          <xdr:colOff>85725</xdr:colOff>
          <xdr:row>3</xdr:row>
          <xdr:rowOff>247650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38100</xdr:colOff>
          <xdr:row>31</xdr:row>
          <xdr:rowOff>95250</xdr:rowOff>
        </xdr:from>
        <xdr:to>
          <xdr:col>17</xdr:col>
          <xdr:colOff>0</xdr:colOff>
          <xdr:row>32</xdr:row>
          <xdr:rowOff>57150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28575</xdr:colOff>
          <xdr:row>22</xdr:row>
          <xdr:rowOff>47625</xdr:rowOff>
        </xdr:from>
        <xdr:to>
          <xdr:col>9</xdr:col>
          <xdr:colOff>1333500</xdr:colOff>
          <xdr:row>22</xdr:row>
          <xdr:rowOff>266700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295275</xdr:colOff>
          <xdr:row>24</xdr:row>
          <xdr:rowOff>38100</xdr:rowOff>
        </xdr:from>
        <xdr:to>
          <xdr:col>9</xdr:col>
          <xdr:colOff>942975</xdr:colOff>
          <xdr:row>24</xdr:row>
          <xdr:rowOff>266700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28575</xdr:colOff>
          <xdr:row>60</xdr:row>
          <xdr:rowOff>47625</xdr:rowOff>
        </xdr:from>
        <xdr:to>
          <xdr:col>33</xdr:col>
          <xdr:colOff>1333500</xdr:colOff>
          <xdr:row>61</xdr:row>
          <xdr:rowOff>104775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295275</xdr:colOff>
          <xdr:row>62</xdr:row>
          <xdr:rowOff>38100</xdr:rowOff>
        </xdr:from>
        <xdr:to>
          <xdr:col>33</xdr:col>
          <xdr:colOff>942975</xdr:colOff>
          <xdr:row>63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66675</xdr:colOff>
          <xdr:row>27</xdr:row>
          <xdr:rowOff>133350</xdr:rowOff>
        </xdr:from>
        <xdr:to>
          <xdr:col>13</xdr:col>
          <xdr:colOff>104775</xdr:colOff>
          <xdr:row>30</xdr:row>
          <xdr:rowOff>219075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</xdr:row>
          <xdr:rowOff>104775</xdr:rowOff>
        </xdr:from>
        <xdr:to>
          <xdr:col>11</xdr:col>
          <xdr:colOff>28575</xdr:colOff>
          <xdr:row>3</xdr:row>
          <xdr:rowOff>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28575</xdr:colOff>
          <xdr:row>24</xdr:row>
          <xdr:rowOff>47625</xdr:rowOff>
        </xdr:from>
        <xdr:to>
          <xdr:col>14</xdr:col>
          <xdr:colOff>1333500</xdr:colOff>
          <xdr:row>24</xdr:row>
          <xdr:rowOff>266700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295275</xdr:colOff>
          <xdr:row>26</xdr:row>
          <xdr:rowOff>38100</xdr:rowOff>
        </xdr:from>
        <xdr:to>
          <xdr:col>14</xdr:col>
          <xdr:colOff>942975</xdr:colOff>
          <xdr:row>26</xdr:row>
          <xdr:rowOff>266700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123825</xdr:colOff>
          <xdr:row>66</xdr:row>
          <xdr:rowOff>247650</xdr:rowOff>
        </xdr:from>
        <xdr:to>
          <xdr:col>32</xdr:col>
          <xdr:colOff>1428750</xdr:colOff>
          <xdr:row>67</xdr:row>
          <xdr:rowOff>161925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485775</xdr:colOff>
          <xdr:row>68</xdr:row>
          <xdr:rowOff>171450</xdr:rowOff>
        </xdr:from>
        <xdr:to>
          <xdr:col>32</xdr:col>
          <xdr:colOff>1133475</xdr:colOff>
          <xdr:row>69</xdr:row>
          <xdr:rowOff>95250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0</xdr:colOff>
          <xdr:row>5</xdr:row>
          <xdr:rowOff>19050</xdr:rowOff>
        </xdr:from>
        <xdr:to>
          <xdr:col>14</xdr:col>
          <xdr:colOff>1524000</xdr:colOff>
          <xdr:row>6</xdr:row>
          <xdr:rowOff>219075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104775</xdr:colOff>
          <xdr:row>30</xdr:row>
          <xdr:rowOff>9525</xdr:rowOff>
        </xdr:from>
        <xdr:to>
          <xdr:col>12</xdr:col>
          <xdr:colOff>95250</xdr:colOff>
          <xdr:row>32</xdr:row>
          <xdr:rowOff>180975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95250</xdr:colOff>
          <xdr:row>23</xdr:row>
          <xdr:rowOff>38100</xdr:rowOff>
        </xdr:from>
        <xdr:to>
          <xdr:col>14</xdr:col>
          <xdr:colOff>1276350</xdr:colOff>
          <xdr:row>24</xdr:row>
          <xdr:rowOff>28575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171450</xdr:colOff>
          <xdr:row>25</xdr:row>
          <xdr:rowOff>85725</xdr:rowOff>
        </xdr:from>
        <xdr:to>
          <xdr:col>14</xdr:col>
          <xdr:colOff>819150</xdr:colOff>
          <xdr:row>26</xdr:row>
          <xdr:rowOff>47625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9525</xdr:colOff>
          <xdr:row>5</xdr:row>
          <xdr:rowOff>76200</xdr:rowOff>
        </xdr:from>
        <xdr:to>
          <xdr:col>14</xdr:col>
          <xdr:colOff>1400175</xdr:colOff>
          <xdr:row>6</xdr:row>
          <xdr:rowOff>219075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1323975</xdr:colOff>
          <xdr:row>30</xdr:row>
          <xdr:rowOff>0</xdr:rowOff>
        </xdr:from>
        <xdr:to>
          <xdr:col>20</xdr:col>
          <xdr:colOff>523875</xdr:colOff>
          <xdr:row>32</xdr:row>
          <xdr:rowOff>209550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28575</xdr:colOff>
          <xdr:row>30</xdr:row>
          <xdr:rowOff>47625</xdr:rowOff>
        </xdr:from>
        <xdr:to>
          <xdr:col>26</xdr:col>
          <xdr:colOff>1333500</xdr:colOff>
          <xdr:row>31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295275</xdr:colOff>
          <xdr:row>32</xdr:row>
          <xdr:rowOff>38100</xdr:rowOff>
        </xdr:from>
        <xdr:to>
          <xdr:col>26</xdr:col>
          <xdr:colOff>942975</xdr:colOff>
          <xdr:row>33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38100</xdr:colOff>
          <xdr:row>80</xdr:row>
          <xdr:rowOff>66675</xdr:rowOff>
        </xdr:from>
        <xdr:to>
          <xdr:col>32</xdr:col>
          <xdr:colOff>1343025</xdr:colOff>
          <xdr:row>81</xdr:row>
          <xdr:rowOff>180975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371475</xdr:colOff>
          <xdr:row>83</xdr:row>
          <xdr:rowOff>152400</xdr:rowOff>
        </xdr:from>
        <xdr:to>
          <xdr:col>32</xdr:col>
          <xdr:colOff>1114425</xdr:colOff>
          <xdr:row>85</xdr:row>
          <xdr:rowOff>57150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114300</xdr:colOff>
          <xdr:row>6</xdr:row>
          <xdr:rowOff>57150</xdr:rowOff>
        </xdr:from>
        <xdr:to>
          <xdr:col>15</xdr:col>
          <xdr:colOff>28575</xdr:colOff>
          <xdr:row>7</xdr:row>
          <xdr:rowOff>238125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47625</xdr:colOff>
          <xdr:row>38</xdr:row>
          <xdr:rowOff>19050</xdr:rowOff>
        </xdr:from>
        <xdr:to>
          <xdr:col>12</xdr:col>
          <xdr:colOff>66675</xdr:colOff>
          <xdr:row>39</xdr:row>
          <xdr:rowOff>276225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238125</xdr:colOff>
          <xdr:row>31</xdr:row>
          <xdr:rowOff>47625</xdr:rowOff>
        </xdr:from>
        <xdr:to>
          <xdr:col>17</xdr:col>
          <xdr:colOff>47625</xdr:colOff>
          <xdr:row>32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504825</xdr:colOff>
          <xdr:row>33</xdr:row>
          <xdr:rowOff>38100</xdr:rowOff>
        </xdr:from>
        <xdr:to>
          <xdr:col>16</xdr:col>
          <xdr:colOff>19050</xdr:colOff>
          <xdr:row>34</xdr:row>
          <xdr:rowOff>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38100</xdr:colOff>
          <xdr:row>79</xdr:row>
          <xdr:rowOff>85725</xdr:rowOff>
        </xdr:from>
        <xdr:to>
          <xdr:col>33</xdr:col>
          <xdr:colOff>104775</xdr:colOff>
          <xdr:row>81</xdr:row>
          <xdr:rowOff>76200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247650</xdr:colOff>
          <xdr:row>82</xdr:row>
          <xdr:rowOff>47625</xdr:rowOff>
        </xdr:from>
        <xdr:to>
          <xdr:col>32</xdr:col>
          <xdr:colOff>704850</xdr:colOff>
          <xdr:row>83</xdr:row>
          <xdr:rowOff>104775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9525</xdr:colOff>
          <xdr:row>6</xdr:row>
          <xdr:rowOff>0</xdr:rowOff>
        </xdr:from>
        <xdr:to>
          <xdr:col>19</xdr:col>
          <xdr:colOff>0</xdr:colOff>
          <xdr:row>8</xdr:row>
          <xdr:rowOff>47625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419100</xdr:colOff>
          <xdr:row>38</xdr:row>
          <xdr:rowOff>9525</xdr:rowOff>
        </xdr:from>
        <xdr:to>
          <xdr:col>26</xdr:col>
          <xdr:colOff>190500</xdr:colOff>
          <xdr:row>40</xdr:row>
          <xdr:rowOff>57150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38100</xdr:colOff>
          <xdr:row>28</xdr:row>
          <xdr:rowOff>28575</xdr:rowOff>
        </xdr:from>
        <xdr:to>
          <xdr:col>16</xdr:col>
          <xdr:colOff>971550</xdr:colOff>
          <xdr:row>29</xdr:row>
          <xdr:rowOff>133350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190500</xdr:colOff>
          <xdr:row>28</xdr:row>
          <xdr:rowOff>38100</xdr:rowOff>
        </xdr:from>
        <xdr:to>
          <xdr:col>22</xdr:col>
          <xdr:colOff>952500</xdr:colOff>
          <xdr:row>29</xdr:row>
          <xdr:rowOff>123825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19050</xdr:colOff>
          <xdr:row>72</xdr:row>
          <xdr:rowOff>76200</xdr:rowOff>
        </xdr:from>
        <xdr:to>
          <xdr:col>34</xdr:col>
          <xdr:colOff>1028700</xdr:colOff>
          <xdr:row>73</xdr:row>
          <xdr:rowOff>180975</xdr:rowOff>
        </xdr:to>
        <xdr:sp macro="" textlink="">
          <xdr:nvSpPr>
            <xdr:cNvPr id="32772" name="Button 4" hidden="1">
              <a:extLst>
                <a:ext uri="{63B3BB69-23CF-44E3-9099-C40C66FF867C}">
                  <a14:compatExt spid="_x0000_s3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104775</xdr:colOff>
          <xdr:row>75</xdr:row>
          <xdr:rowOff>0</xdr:rowOff>
        </xdr:from>
        <xdr:to>
          <xdr:col>34</xdr:col>
          <xdr:colOff>866775</xdr:colOff>
          <xdr:row>76</xdr:row>
          <xdr:rowOff>85725</xdr:rowOff>
        </xdr:to>
        <xdr:sp macro="" textlink="">
          <xdr:nvSpPr>
            <xdr:cNvPr id="32774" name="Button 6" hidden="1">
              <a:extLst>
                <a:ext uri="{63B3BB69-23CF-44E3-9099-C40C66FF867C}">
                  <a14:compatExt spid="_x0000_s3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</xdr:colOff>
          <xdr:row>35</xdr:row>
          <xdr:rowOff>57150</xdr:rowOff>
        </xdr:from>
        <xdr:to>
          <xdr:col>19</xdr:col>
          <xdr:colOff>38100</xdr:colOff>
          <xdr:row>37</xdr:row>
          <xdr:rowOff>171450</xdr:rowOff>
        </xdr:to>
        <xdr:sp macro="" textlink="">
          <xdr:nvSpPr>
            <xdr:cNvPr id="32775" name="Button 7" hidden="1">
              <a:extLst>
                <a:ext uri="{63B3BB69-23CF-44E3-9099-C40C66FF867C}">
                  <a14:compatExt spid="_x0000_s3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495300</xdr:colOff>
          <xdr:row>4</xdr:row>
          <xdr:rowOff>190500</xdr:rowOff>
        </xdr:from>
        <xdr:to>
          <xdr:col>22</xdr:col>
          <xdr:colOff>457200</xdr:colOff>
          <xdr:row>7</xdr:row>
          <xdr:rowOff>9525</xdr:rowOff>
        </xdr:to>
        <xdr:sp macro="" textlink="">
          <xdr:nvSpPr>
            <xdr:cNvPr id="32776" name="Button 8" hidden="1">
              <a:extLst>
                <a:ext uri="{63B3BB69-23CF-44E3-9099-C40C66FF867C}">
                  <a14:compatExt spid="_x0000_s3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114300</xdr:colOff>
          <xdr:row>24</xdr:row>
          <xdr:rowOff>28575</xdr:rowOff>
        </xdr:from>
        <xdr:to>
          <xdr:col>14</xdr:col>
          <xdr:colOff>1047750</xdr:colOff>
          <xdr:row>25</xdr:row>
          <xdr:rowOff>133350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209550</xdr:colOff>
          <xdr:row>27</xdr:row>
          <xdr:rowOff>9525</xdr:rowOff>
        </xdr:from>
        <xdr:to>
          <xdr:col>14</xdr:col>
          <xdr:colOff>1038225</xdr:colOff>
          <xdr:row>28</xdr:row>
          <xdr:rowOff>95250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68</xdr:row>
          <xdr:rowOff>57150</xdr:rowOff>
        </xdr:from>
        <xdr:to>
          <xdr:col>14</xdr:col>
          <xdr:colOff>790575</xdr:colOff>
          <xdr:row>69</xdr:row>
          <xdr:rowOff>161925</xdr:rowOff>
        </xdr:to>
        <xdr:sp macro="" textlink="">
          <xdr:nvSpPr>
            <xdr:cNvPr id="33795" name="Button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70</xdr:row>
          <xdr:rowOff>114300</xdr:rowOff>
        </xdr:from>
        <xdr:to>
          <xdr:col>14</xdr:col>
          <xdr:colOff>628650</xdr:colOff>
          <xdr:row>71</xdr:row>
          <xdr:rowOff>152400</xdr:rowOff>
        </xdr:to>
        <xdr:sp macro="" textlink="">
          <xdr:nvSpPr>
            <xdr:cNvPr id="33796" name="Button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66675</xdr:colOff>
          <xdr:row>3</xdr:row>
          <xdr:rowOff>104775</xdr:rowOff>
        </xdr:from>
        <xdr:to>
          <xdr:col>17</xdr:col>
          <xdr:colOff>28575</xdr:colOff>
          <xdr:row>6</xdr:row>
          <xdr:rowOff>9525</xdr:rowOff>
        </xdr:to>
        <xdr:sp macro="" textlink="">
          <xdr:nvSpPr>
            <xdr:cNvPr id="33797" name="Button 5" hidden="1">
              <a:extLst>
                <a:ext uri="{63B3BB69-23CF-44E3-9099-C40C66FF867C}">
                  <a14:compatExt spid="_x0000_s33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19050</xdr:colOff>
          <xdr:row>31</xdr:row>
          <xdr:rowOff>85725</xdr:rowOff>
        </xdr:from>
        <xdr:to>
          <xdr:col>16</xdr:col>
          <xdr:colOff>104775</xdr:colOff>
          <xdr:row>33</xdr:row>
          <xdr:rowOff>152400</xdr:rowOff>
        </xdr:to>
        <xdr:sp macro="" textlink="">
          <xdr:nvSpPr>
            <xdr:cNvPr id="33798" name="Button 6" hidden="1">
              <a:extLst>
                <a:ext uri="{63B3BB69-23CF-44E3-9099-C40C66FF867C}">
                  <a14:compatExt spid="_x0000_s33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180975</xdr:colOff>
          <xdr:row>1</xdr:row>
          <xdr:rowOff>0</xdr:rowOff>
        </xdr:from>
        <xdr:to>
          <xdr:col>0</xdr:col>
          <xdr:colOff>180975</xdr:colOff>
          <xdr:row>1</xdr:row>
          <xdr:rowOff>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180975</xdr:colOff>
          <xdr:row>1</xdr:row>
          <xdr:rowOff>0</xdr:rowOff>
        </xdr:from>
        <xdr:to>
          <xdr:col>0</xdr:col>
          <xdr:colOff>180975</xdr:colOff>
          <xdr:row>1</xdr:row>
          <xdr:rowOff>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114300</xdr:colOff>
          <xdr:row>87</xdr:row>
          <xdr:rowOff>47625</xdr:rowOff>
        </xdr:from>
        <xdr:to>
          <xdr:col>34</xdr:col>
          <xdr:colOff>942975</xdr:colOff>
          <xdr:row>88</xdr:row>
          <xdr:rowOff>142875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104775</xdr:colOff>
          <xdr:row>90</xdr:row>
          <xdr:rowOff>9525</xdr:rowOff>
        </xdr:from>
        <xdr:to>
          <xdr:col>34</xdr:col>
          <xdr:colOff>838200</xdr:colOff>
          <xdr:row>91</xdr:row>
          <xdr:rowOff>47625</xdr:rowOff>
        </xdr:to>
        <xdr:sp macro="" textlink="">
          <xdr:nvSpPr>
            <xdr:cNvPr id="34820" name="Button 4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180975</xdr:colOff>
          <xdr:row>0</xdr:row>
          <xdr:rowOff>76200</xdr:rowOff>
        </xdr:from>
        <xdr:to>
          <xdr:col>1</xdr:col>
          <xdr:colOff>0</xdr:colOff>
          <xdr:row>0</xdr:row>
          <xdr:rowOff>76200</xdr:rowOff>
        </xdr:to>
        <xdr:sp macro="" textlink="">
          <xdr:nvSpPr>
            <xdr:cNvPr id="34821" name="Button 5" hidden="1">
              <a:extLst>
                <a:ext uri="{63B3BB69-23CF-44E3-9099-C40C66FF867C}">
                  <a14:compatExt spid="_x0000_s34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180975</xdr:colOff>
          <xdr:row>1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34822" name="Button 6" hidden="1">
              <a:extLst>
                <a:ext uri="{63B3BB69-23CF-44E3-9099-C40C66FF867C}">
                  <a14:compatExt spid="_x0000_s34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123825</xdr:colOff>
          <xdr:row>28</xdr:row>
          <xdr:rowOff>47625</xdr:rowOff>
        </xdr:from>
        <xdr:to>
          <xdr:col>33</xdr:col>
          <xdr:colOff>885825</xdr:colOff>
          <xdr:row>29</xdr:row>
          <xdr:rowOff>142875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95250</xdr:colOff>
          <xdr:row>30</xdr:row>
          <xdr:rowOff>85725</xdr:rowOff>
        </xdr:from>
        <xdr:to>
          <xdr:col>33</xdr:col>
          <xdr:colOff>885825</xdr:colOff>
          <xdr:row>31</xdr:row>
          <xdr:rowOff>142875</xdr:rowOff>
        </xdr:to>
        <xdr:sp macro="" textlink="">
          <xdr:nvSpPr>
            <xdr:cNvPr id="35842" name="Button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114300</xdr:colOff>
          <xdr:row>81</xdr:row>
          <xdr:rowOff>95250</xdr:rowOff>
        </xdr:from>
        <xdr:to>
          <xdr:col>33</xdr:col>
          <xdr:colOff>752475</xdr:colOff>
          <xdr:row>83</xdr:row>
          <xdr:rowOff>0</xdr:rowOff>
        </xdr:to>
        <xdr:sp macro="" textlink="">
          <xdr:nvSpPr>
            <xdr:cNvPr id="35843" name="Button 3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114300</xdr:colOff>
          <xdr:row>84</xdr:row>
          <xdr:rowOff>104775</xdr:rowOff>
        </xdr:from>
        <xdr:to>
          <xdr:col>33</xdr:col>
          <xdr:colOff>771525</xdr:colOff>
          <xdr:row>85</xdr:row>
          <xdr:rowOff>161925</xdr:rowOff>
        </xdr:to>
        <xdr:sp macro="" textlink="">
          <xdr:nvSpPr>
            <xdr:cNvPr id="35844" name="Button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30</xdr:col>
          <xdr:colOff>123825</xdr:colOff>
          <xdr:row>4</xdr:row>
          <xdr:rowOff>200025</xdr:rowOff>
        </xdr:from>
        <xdr:to>
          <xdr:col>35</xdr:col>
          <xdr:colOff>28575</xdr:colOff>
          <xdr:row>6</xdr:row>
          <xdr:rowOff>152400</xdr:rowOff>
        </xdr:to>
        <xdr:sp macro="" textlink="">
          <xdr:nvSpPr>
            <xdr:cNvPr id="35845" name="Button 5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31</xdr:col>
          <xdr:colOff>28575</xdr:colOff>
          <xdr:row>34</xdr:row>
          <xdr:rowOff>142875</xdr:rowOff>
        </xdr:from>
        <xdr:to>
          <xdr:col>35</xdr:col>
          <xdr:colOff>66675</xdr:colOff>
          <xdr:row>37</xdr:row>
          <xdr:rowOff>57150</xdr:rowOff>
        </xdr:to>
        <xdr:sp macro="" textlink="">
          <xdr:nvSpPr>
            <xdr:cNvPr id="35846" name="Button 6" hidden="1">
              <a:extLst>
                <a:ext uri="{63B3BB69-23CF-44E3-9099-C40C66FF867C}">
                  <a14:compatExt spid="_x0000_s35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123825</xdr:colOff>
          <xdr:row>31</xdr:row>
          <xdr:rowOff>47625</xdr:rowOff>
        </xdr:from>
        <xdr:to>
          <xdr:col>32</xdr:col>
          <xdr:colOff>885825</xdr:colOff>
          <xdr:row>32</xdr:row>
          <xdr:rowOff>142875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95250</xdr:colOff>
          <xdr:row>33</xdr:row>
          <xdr:rowOff>85725</xdr:rowOff>
        </xdr:from>
        <xdr:to>
          <xdr:col>32</xdr:col>
          <xdr:colOff>885825</xdr:colOff>
          <xdr:row>34</xdr:row>
          <xdr:rowOff>142875</xdr:rowOff>
        </xdr:to>
        <xdr:sp macro="" textlink="">
          <xdr:nvSpPr>
            <xdr:cNvPr id="36866" name="Button 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76200</xdr:colOff>
          <xdr:row>88</xdr:row>
          <xdr:rowOff>123825</xdr:rowOff>
        </xdr:from>
        <xdr:to>
          <xdr:col>32</xdr:col>
          <xdr:colOff>161925</xdr:colOff>
          <xdr:row>89</xdr:row>
          <xdr:rowOff>180975</xdr:rowOff>
        </xdr:to>
        <xdr:sp macro="" textlink="">
          <xdr:nvSpPr>
            <xdr:cNvPr id="36867" name="Button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428625</xdr:colOff>
          <xdr:row>88</xdr:row>
          <xdr:rowOff>161925</xdr:rowOff>
        </xdr:from>
        <xdr:to>
          <xdr:col>32</xdr:col>
          <xdr:colOff>1219200</xdr:colOff>
          <xdr:row>89</xdr:row>
          <xdr:rowOff>171450</xdr:rowOff>
        </xdr:to>
        <xdr:sp macro="" textlink="">
          <xdr:nvSpPr>
            <xdr:cNvPr id="36868" name="Button 4" hidden="1">
              <a:extLst>
                <a:ext uri="{63B3BB69-23CF-44E3-9099-C40C66FF867C}">
                  <a14:compatExt spid="_x0000_s36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30</xdr:col>
          <xdr:colOff>76200</xdr:colOff>
          <xdr:row>5</xdr:row>
          <xdr:rowOff>19050</xdr:rowOff>
        </xdr:from>
        <xdr:to>
          <xdr:col>33</xdr:col>
          <xdr:colOff>95250</xdr:colOff>
          <xdr:row>7</xdr:row>
          <xdr:rowOff>66675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409575</xdr:colOff>
          <xdr:row>40</xdr:row>
          <xdr:rowOff>114300</xdr:rowOff>
        </xdr:from>
        <xdr:to>
          <xdr:col>15</xdr:col>
          <xdr:colOff>85725</xdr:colOff>
          <xdr:row>43</xdr:row>
          <xdr:rowOff>47625</xdr:rowOff>
        </xdr:to>
        <xdr:sp macro="" textlink="">
          <xdr:nvSpPr>
            <xdr:cNvPr id="36870" name="Button 6" hidden="1">
              <a:extLst>
                <a:ext uri="{63B3BB69-23CF-44E3-9099-C40C66FF867C}">
                  <a14:compatExt spid="_x0000_s36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142875</xdr:colOff>
          <xdr:row>32</xdr:row>
          <xdr:rowOff>0</xdr:rowOff>
        </xdr:from>
        <xdr:to>
          <xdr:col>33</xdr:col>
          <xdr:colOff>952500</xdr:colOff>
          <xdr:row>33</xdr:row>
          <xdr:rowOff>95250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219075</xdr:colOff>
          <xdr:row>34</xdr:row>
          <xdr:rowOff>57150</xdr:rowOff>
        </xdr:from>
        <xdr:to>
          <xdr:col>33</xdr:col>
          <xdr:colOff>790575</xdr:colOff>
          <xdr:row>35</xdr:row>
          <xdr:rowOff>114300</xdr:rowOff>
        </xdr:to>
        <xdr:sp macro="" textlink="">
          <xdr:nvSpPr>
            <xdr:cNvPr id="37890" name="Button 2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142875</xdr:colOff>
          <xdr:row>40</xdr:row>
          <xdr:rowOff>0</xdr:rowOff>
        </xdr:from>
        <xdr:to>
          <xdr:col>33</xdr:col>
          <xdr:colOff>952500</xdr:colOff>
          <xdr:row>41</xdr:row>
          <xdr:rowOff>95250</xdr:rowOff>
        </xdr:to>
        <xdr:sp macro="" textlink="">
          <xdr:nvSpPr>
            <xdr:cNvPr id="37891" name="Button 3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219075</xdr:colOff>
          <xdr:row>42</xdr:row>
          <xdr:rowOff>57150</xdr:rowOff>
        </xdr:from>
        <xdr:to>
          <xdr:col>33</xdr:col>
          <xdr:colOff>790575</xdr:colOff>
          <xdr:row>43</xdr:row>
          <xdr:rowOff>114300</xdr:rowOff>
        </xdr:to>
        <xdr:sp macro="" textlink="">
          <xdr:nvSpPr>
            <xdr:cNvPr id="37892" name="Button 4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123825</xdr:colOff>
          <xdr:row>3</xdr:row>
          <xdr:rowOff>171450</xdr:rowOff>
        </xdr:from>
        <xdr:to>
          <xdr:col>33</xdr:col>
          <xdr:colOff>1162050</xdr:colOff>
          <xdr:row>5</xdr:row>
          <xdr:rowOff>85725</xdr:rowOff>
        </xdr:to>
        <xdr:sp macro="" textlink="">
          <xdr:nvSpPr>
            <xdr:cNvPr id="37893" name="Button 5" hidden="1">
              <a:extLst>
                <a:ext uri="{63B3BB69-23CF-44E3-9099-C40C66FF867C}">
                  <a14:compatExt spid="_x0000_s37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38100</xdr:colOff>
          <xdr:row>39</xdr:row>
          <xdr:rowOff>28575</xdr:rowOff>
        </xdr:from>
        <xdr:to>
          <xdr:col>12</xdr:col>
          <xdr:colOff>466725</xdr:colOff>
          <xdr:row>43</xdr:row>
          <xdr:rowOff>85725</xdr:rowOff>
        </xdr:to>
        <xdr:sp macro="" textlink="">
          <xdr:nvSpPr>
            <xdr:cNvPr id="37895" name="Button 7" hidden="1">
              <a:extLst>
                <a:ext uri="{63B3BB69-23CF-44E3-9099-C40C66FF867C}">
                  <a14:compatExt spid="_x0000_s37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133350</xdr:colOff>
          <xdr:row>23</xdr:row>
          <xdr:rowOff>57150</xdr:rowOff>
        </xdr:from>
        <xdr:to>
          <xdr:col>26</xdr:col>
          <xdr:colOff>942975</xdr:colOff>
          <xdr:row>24</xdr:row>
          <xdr:rowOff>152400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209550</xdr:colOff>
          <xdr:row>23</xdr:row>
          <xdr:rowOff>142875</xdr:rowOff>
        </xdr:from>
        <xdr:to>
          <xdr:col>32</xdr:col>
          <xdr:colOff>781050</xdr:colOff>
          <xdr:row>24</xdr:row>
          <xdr:rowOff>133350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123825</xdr:colOff>
          <xdr:row>40</xdr:row>
          <xdr:rowOff>66675</xdr:rowOff>
        </xdr:from>
        <xdr:to>
          <xdr:col>32</xdr:col>
          <xdr:colOff>933450</xdr:colOff>
          <xdr:row>42</xdr:row>
          <xdr:rowOff>9525</xdr:rowOff>
        </xdr:to>
        <xdr:sp macro="" textlink="">
          <xdr:nvSpPr>
            <xdr:cNvPr id="38915" name="Button 3" hidden="1">
              <a:extLst>
                <a:ext uri="{63B3BB69-23CF-44E3-9099-C40C66FF867C}">
                  <a14:compatExt spid="_x0000_s38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133350</xdr:colOff>
          <xdr:row>74</xdr:row>
          <xdr:rowOff>85725</xdr:rowOff>
        </xdr:from>
        <xdr:to>
          <xdr:col>32</xdr:col>
          <xdr:colOff>847725</xdr:colOff>
          <xdr:row>75</xdr:row>
          <xdr:rowOff>76200</xdr:rowOff>
        </xdr:to>
        <xdr:sp macro="" textlink="">
          <xdr:nvSpPr>
            <xdr:cNvPr id="38916" name="Button 4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161925</xdr:colOff>
          <xdr:row>0</xdr:row>
          <xdr:rowOff>57150</xdr:rowOff>
        </xdr:from>
        <xdr:to>
          <xdr:col>12</xdr:col>
          <xdr:colOff>19050</xdr:colOff>
          <xdr:row>12</xdr:row>
          <xdr:rowOff>9525</xdr:rowOff>
        </xdr:to>
        <xdr:sp macro="" textlink="">
          <xdr:nvSpPr>
            <xdr:cNvPr id="38917" name="Button 5" hidden="1">
              <a:extLst>
                <a:ext uri="{63B3BB69-23CF-44E3-9099-C40C66FF867C}">
                  <a14:compatExt spid="_x0000_s38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66675</xdr:colOff>
          <xdr:row>36</xdr:row>
          <xdr:rowOff>38100</xdr:rowOff>
        </xdr:from>
        <xdr:to>
          <xdr:col>12</xdr:col>
          <xdr:colOff>38100</xdr:colOff>
          <xdr:row>40</xdr:row>
          <xdr:rowOff>171450</xdr:rowOff>
        </xdr:to>
        <xdr:sp macro="" textlink="">
          <xdr:nvSpPr>
            <xdr:cNvPr id="38918" name="Button 6" hidden="1">
              <a:extLst>
                <a:ext uri="{63B3BB69-23CF-44E3-9099-C40C66FF867C}">
                  <a14:compatExt spid="_x0000_s38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37</xdr:col>
          <xdr:colOff>123825</xdr:colOff>
          <xdr:row>8</xdr:row>
          <xdr:rowOff>47625</xdr:rowOff>
        </xdr:from>
        <xdr:to>
          <xdr:col>38</xdr:col>
          <xdr:colOff>0</xdr:colOff>
          <xdr:row>9</xdr:row>
          <xdr:rowOff>142875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37</xdr:col>
          <xdr:colOff>95250</xdr:colOff>
          <xdr:row>10</xdr:row>
          <xdr:rowOff>85725</xdr:rowOff>
        </xdr:from>
        <xdr:to>
          <xdr:col>38</xdr:col>
          <xdr:colOff>0</xdr:colOff>
          <xdr:row>12</xdr:row>
          <xdr:rowOff>0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57150</xdr:colOff>
          <xdr:row>78</xdr:row>
          <xdr:rowOff>28575</xdr:rowOff>
        </xdr:from>
        <xdr:to>
          <xdr:col>26</xdr:col>
          <xdr:colOff>466725</xdr:colOff>
          <xdr:row>79</xdr:row>
          <xdr:rowOff>133350</xdr:rowOff>
        </xdr:to>
        <xdr:sp macro="" textlink="">
          <xdr:nvSpPr>
            <xdr:cNvPr id="39941" name="Button 5" hidden="1">
              <a:extLst>
                <a:ext uri="{63B3BB69-23CF-44E3-9099-C40C66FF867C}">
                  <a14:compatExt spid="_x0000_s39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28575</xdr:colOff>
          <xdr:row>78</xdr:row>
          <xdr:rowOff>38100</xdr:rowOff>
        </xdr:from>
        <xdr:to>
          <xdr:col>32</xdr:col>
          <xdr:colOff>209550</xdr:colOff>
          <xdr:row>79</xdr:row>
          <xdr:rowOff>123825</xdr:rowOff>
        </xdr:to>
        <xdr:sp macro="" textlink="">
          <xdr:nvSpPr>
            <xdr:cNvPr id="39942" name="Button 6" hidden="1">
              <a:extLst>
                <a:ext uri="{63B3BB69-23CF-44E3-9099-C40C66FF867C}">
                  <a14:compatExt spid="_x0000_s39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66675</xdr:colOff>
          <xdr:row>5</xdr:row>
          <xdr:rowOff>19050</xdr:rowOff>
        </xdr:from>
        <xdr:to>
          <xdr:col>12</xdr:col>
          <xdr:colOff>66675</xdr:colOff>
          <xdr:row>9</xdr:row>
          <xdr:rowOff>209550</xdr:rowOff>
        </xdr:to>
        <xdr:sp macro="" textlink="">
          <xdr:nvSpPr>
            <xdr:cNvPr id="39943" name="Button 7" hidden="1">
              <a:extLst>
                <a:ext uri="{63B3BB69-23CF-44E3-9099-C40C66FF867C}">
                  <a14:compatExt spid="_x0000_s39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9525</xdr:colOff>
          <xdr:row>35</xdr:row>
          <xdr:rowOff>19050</xdr:rowOff>
        </xdr:from>
        <xdr:to>
          <xdr:col>12</xdr:col>
          <xdr:colOff>57150</xdr:colOff>
          <xdr:row>39</xdr:row>
          <xdr:rowOff>142875</xdr:rowOff>
        </xdr:to>
        <xdr:sp macro="" textlink="">
          <xdr:nvSpPr>
            <xdr:cNvPr id="39944" name="Button 8" hidden="1">
              <a:extLst>
                <a:ext uri="{63B3BB69-23CF-44E3-9099-C40C66FF867C}">
                  <a14:compatExt spid="_x0000_s39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38100</xdr:colOff>
          <xdr:row>29</xdr:row>
          <xdr:rowOff>47625</xdr:rowOff>
        </xdr:from>
        <xdr:to>
          <xdr:col>12</xdr:col>
          <xdr:colOff>114300</xdr:colOff>
          <xdr:row>30</xdr:row>
          <xdr:rowOff>142875</xdr:rowOff>
        </xdr:to>
        <xdr:sp macro="" textlink="">
          <xdr:nvSpPr>
            <xdr:cNvPr id="40963" name="Button 3" hidden="1">
              <a:extLst>
                <a:ext uri="{63B3BB69-23CF-44E3-9099-C40C66FF867C}">
                  <a14:compatExt spid="_x0000_s40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95250</xdr:colOff>
          <xdr:row>31</xdr:row>
          <xdr:rowOff>85725</xdr:rowOff>
        </xdr:from>
        <xdr:to>
          <xdr:col>12</xdr:col>
          <xdr:colOff>0</xdr:colOff>
          <xdr:row>32</xdr:row>
          <xdr:rowOff>142875</xdr:rowOff>
        </xdr:to>
        <xdr:sp macro="" textlink="">
          <xdr:nvSpPr>
            <xdr:cNvPr id="40964" name="Button 4" hidden="1">
              <a:extLst>
                <a:ext uri="{63B3BB69-23CF-44E3-9099-C40C66FF867C}">
                  <a14:compatExt spid="_x0000_s40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57150</xdr:colOff>
          <xdr:row>5</xdr:row>
          <xdr:rowOff>66675</xdr:rowOff>
        </xdr:from>
        <xdr:to>
          <xdr:col>12</xdr:col>
          <xdr:colOff>19050</xdr:colOff>
          <xdr:row>9</xdr:row>
          <xdr:rowOff>190500</xdr:rowOff>
        </xdr:to>
        <xdr:sp macro="" textlink="">
          <xdr:nvSpPr>
            <xdr:cNvPr id="40965" name="Button 5" hidden="1">
              <a:extLst>
                <a:ext uri="{63B3BB69-23CF-44E3-9099-C40C66FF867C}">
                  <a14:compatExt spid="_x0000_s40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66675</xdr:colOff>
          <xdr:row>35</xdr:row>
          <xdr:rowOff>0</xdr:rowOff>
        </xdr:from>
        <xdr:to>
          <xdr:col>12</xdr:col>
          <xdr:colOff>95250</xdr:colOff>
          <xdr:row>38</xdr:row>
          <xdr:rowOff>28575</xdr:rowOff>
        </xdr:to>
        <xdr:sp macro="" textlink="">
          <xdr:nvSpPr>
            <xdr:cNvPr id="40966" name="Button 6" hidden="1">
              <a:extLst>
                <a:ext uri="{63B3BB69-23CF-44E3-9099-C40C66FF867C}">
                  <a14:compatExt spid="_x0000_s40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561975</xdr:colOff>
          <xdr:row>6</xdr:row>
          <xdr:rowOff>161925</xdr:rowOff>
        </xdr:from>
        <xdr:to>
          <xdr:col>21</xdr:col>
          <xdr:colOff>0</xdr:colOff>
          <xdr:row>8</xdr:row>
          <xdr:rowOff>47625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676275</xdr:colOff>
          <xdr:row>6</xdr:row>
          <xdr:rowOff>180975</xdr:rowOff>
        </xdr:from>
        <xdr:to>
          <xdr:col>26</xdr:col>
          <xdr:colOff>1323975</xdr:colOff>
          <xdr:row>8</xdr:row>
          <xdr:rowOff>19050</xdr:rowOff>
        </xdr:to>
        <xdr:sp macro="" textlink="">
          <xdr:nvSpPr>
            <xdr:cNvPr id="41986" name="Button 2" hidden="1">
              <a:extLst>
                <a:ext uri="{63B3BB69-23CF-44E3-9099-C40C66FF867C}">
                  <a14:compatExt spid="_x0000_s4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238125</xdr:colOff>
          <xdr:row>41</xdr:row>
          <xdr:rowOff>19050</xdr:rowOff>
        </xdr:from>
        <xdr:to>
          <xdr:col>14</xdr:col>
          <xdr:colOff>1076325</xdr:colOff>
          <xdr:row>42</xdr:row>
          <xdr:rowOff>142875</xdr:rowOff>
        </xdr:to>
        <xdr:sp macro="" textlink="">
          <xdr:nvSpPr>
            <xdr:cNvPr id="41987" name="Button 3" hidden="1">
              <a:extLst>
                <a:ext uri="{63B3BB69-23CF-44E3-9099-C40C66FF867C}">
                  <a14:compatExt spid="_x0000_s4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323850</xdr:colOff>
          <xdr:row>41</xdr:row>
          <xdr:rowOff>47625</xdr:rowOff>
        </xdr:from>
        <xdr:to>
          <xdr:col>20</xdr:col>
          <xdr:colOff>1000125</xdr:colOff>
          <xdr:row>42</xdr:row>
          <xdr:rowOff>133350</xdr:rowOff>
        </xdr:to>
        <xdr:sp macro="" textlink="">
          <xdr:nvSpPr>
            <xdr:cNvPr id="41988" name="Button 4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</xdr:colOff>
          <xdr:row>40</xdr:row>
          <xdr:rowOff>85725</xdr:rowOff>
        </xdr:from>
        <xdr:to>
          <xdr:col>5</xdr:col>
          <xdr:colOff>28575</xdr:colOff>
          <xdr:row>43</xdr:row>
          <xdr:rowOff>76200</xdr:rowOff>
        </xdr:to>
        <xdr:sp macro="" textlink="">
          <xdr:nvSpPr>
            <xdr:cNvPr id="41989" name="Button 5" hidden="1">
              <a:extLst>
                <a:ext uri="{63B3BB69-23CF-44E3-9099-C40C66FF867C}">
                  <a14:compatExt spid="_x0000_s4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104775</xdr:colOff>
          <xdr:row>6</xdr:row>
          <xdr:rowOff>47625</xdr:rowOff>
        </xdr:from>
        <xdr:to>
          <xdr:col>9</xdr:col>
          <xdr:colOff>114300</xdr:colOff>
          <xdr:row>8</xdr:row>
          <xdr:rowOff>76200</xdr:rowOff>
        </xdr:to>
        <xdr:sp macro="" textlink="">
          <xdr:nvSpPr>
            <xdr:cNvPr id="41990" name="Button 6" hidden="1">
              <a:extLst>
                <a:ext uri="{63B3BB69-23CF-44E3-9099-C40C66FF867C}">
                  <a14:compatExt spid="_x0000_s4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238125</xdr:colOff>
          <xdr:row>41</xdr:row>
          <xdr:rowOff>19050</xdr:rowOff>
        </xdr:from>
        <xdr:to>
          <xdr:col>14</xdr:col>
          <xdr:colOff>1076325</xdr:colOff>
          <xdr:row>43</xdr:row>
          <xdr:rowOff>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323850</xdr:colOff>
          <xdr:row>41</xdr:row>
          <xdr:rowOff>47625</xdr:rowOff>
        </xdr:from>
        <xdr:to>
          <xdr:col>20</xdr:col>
          <xdr:colOff>1000125</xdr:colOff>
          <xdr:row>43</xdr:row>
          <xdr:rowOff>0</xdr:rowOff>
        </xdr:to>
        <xdr:sp macro="" textlink="">
          <xdr:nvSpPr>
            <xdr:cNvPr id="43010" name="Button 2" hidden="1">
              <a:extLst>
                <a:ext uri="{63B3BB69-23CF-44E3-9099-C40C66FF867C}">
                  <a14:compatExt spid="_x0000_s43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238125</xdr:colOff>
          <xdr:row>5</xdr:row>
          <xdr:rowOff>19050</xdr:rowOff>
        </xdr:from>
        <xdr:to>
          <xdr:col>20</xdr:col>
          <xdr:colOff>1076325</xdr:colOff>
          <xdr:row>7</xdr:row>
          <xdr:rowOff>0</xdr:rowOff>
        </xdr:to>
        <xdr:sp macro="" textlink="">
          <xdr:nvSpPr>
            <xdr:cNvPr id="43011" name="Button 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323850</xdr:colOff>
          <xdr:row>5</xdr:row>
          <xdr:rowOff>47625</xdr:rowOff>
        </xdr:from>
        <xdr:to>
          <xdr:col>26</xdr:col>
          <xdr:colOff>1000125</xdr:colOff>
          <xdr:row>7</xdr:row>
          <xdr:rowOff>0</xdr:rowOff>
        </xdr:to>
        <xdr:sp macro="" textlink="">
          <xdr:nvSpPr>
            <xdr:cNvPr id="43012" name="Button 4" hidden="1">
              <a:extLst>
                <a:ext uri="{63B3BB69-23CF-44E3-9099-C40C66FF867C}">
                  <a14:compatExt spid="_x0000_s43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85725</xdr:colOff>
          <xdr:row>5</xdr:row>
          <xdr:rowOff>57150</xdr:rowOff>
        </xdr:from>
        <xdr:to>
          <xdr:col>11</xdr:col>
          <xdr:colOff>0</xdr:colOff>
          <xdr:row>7</xdr:row>
          <xdr:rowOff>95250</xdr:rowOff>
        </xdr:to>
        <xdr:sp macro="" textlink="">
          <xdr:nvSpPr>
            <xdr:cNvPr id="43013" name="Button 5" hidden="1">
              <a:extLst>
                <a:ext uri="{63B3BB69-23CF-44E3-9099-C40C66FF867C}">
                  <a14:compatExt spid="_x0000_s43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180975</xdr:colOff>
          <xdr:row>41</xdr:row>
          <xdr:rowOff>57150</xdr:rowOff>
        </xdr:from>
        <xdr:to>
          <xdr:col>6</xdr:col>
          <xdr:colOff>66675</xdr:colOff>
          <xdr:row>43</xdr:row>
          <xdr:rowOff>19050</xdr:rowOff>
        </xdr:to>
        <xdr:sp macro="" textlink="">
          <xdr:nvSpPr>
            <xdr:cNvPr id="43015" name="Button 7" hidden="1">
              <a:extLst>
                <a:ext uri="{63B3BB69-23CF-44E3-9099-C40C66FF867C}">
                  <a14:compatExt spid="_x0000_s43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omments" Target="../comments1.xml"/><Relationship Id="rId4" Type="http://schemas.openxmlformats.org/officeDocument/2006/relationships/vmlDrawing" Target="../drawings/vmlDrawing5.v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7.xml"/><Relationship Id="rId5" Type="http://schemas.openxmlformats.org/officeDocument/2006/relationships/ctrlProp" Target="../ctrlProps/ctrlProp16.xml"/><Relationship Id="rId4" Type="http://schemas.openxmlformats.org/officeDocument/2006/relationships/vmlDrawing" Target="../drawings/vmlDrawing7.v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10" Type="http://schemas.openxmlformats.org/officeDocument/2006/relationships/ctrlProp" Target="../ctrlProps/ctrlProp24.xml"/><Relationship Id="rId4" Type="http://schemas.openxmlformats.org/officeDocument/2006/relationships/vmlDrawing" Target="../drawings/vmlDrawing9.vml"/><Relationship Id="rId9" Type="http://schemas.openxmlformats.org/officeDocument/2006/relationships/ctrlProp" Target="../ctrlProps/ctrlProp2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8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2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6.xml"/><Relationship Id="rId5" Type="http://schemas.openxmlformats.org/officeDocument/2006/relationships/ctrlProp" Target="../ctrlProps/ctrlProp25.xml"/><Relationship Id="rId10" Type="http://schemas.openxmlformats.org/officeDocument/2006/relationships/ctrlProp" Target="../ctrlProps/ctrlProp30.xml"/><Relationship Id="rId4" Type="http://schemas.openxmlformats.org/officeDocument/2006/relationships/vmlDrawing" Target="../drawings/vmlDrawing11.vml"/><Relationship Id="rId9" Type="http://schemas.openxmlformats.org/officeDocument/2006/relationships/ctrlProp" Target="../ctrlProps/ctrlProp29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33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2.xml"/><Relationship Id="rId5" Type="http://schemas.openxmlformats.org/officeDocument/2006/relationships/ctrlProp" Target="../ctrlProps/ctrlProp31.xml"/><Relationship Id="rId10" Type="http://schemas.openxmlformats.org/officeDocument/2006/relationships/ctrlProp" Target="../ctrlProps/ctrlProp36.xml"/><Relationship Id="rId4" Type="http://schemas.openxmlformats.org/officeDocument/2006/relationships/vmlDrawing" Target="../drawings/vmlDrawing13.vml"/><Relationship Id="rId9" Type="http://schemas.openxmlformats.org/officeDocument/2006/relationships/ctrlProp" Target="../ctrlProps/ctrlProp35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0.xml"/><Relationship Id="rId3" Type="http://schemas.openxmlformats.org/officeDocument/2006/relationships/vmlDrawing" Target="../drawings/vmlDrawing14.vml"/><Relationship Id="rId7" Type="http://schemas.openxmlformats.org/officeDocument/2006/relationships/ctrlProp" Target="../ctrlProps/ctrlProp39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8.xml"/><Relationship Id="rId5" Type="http://schemas.openxmlformats.org/officeDocument/2006/relationships/ctrlProp" Target="../ctrlProps/ctrlProp37.xml"/><Relationship Id="rId10" Type="http://schemas.openxmlformats.org/officeDocument/2006/relationships/ctrlProp" Target="../ctrlProps/ctrlProp42.xml"/><Relationship Id="rId4" Type="http://schemas.openxmlformats.org/officeDocument/2006/relationships/vmlDrawing" Target="../drawings/vmlDrawing15.vml"/><Relationship Id="rId9" Type="http://schemas.openxmlformats.org/officeDocument/2006/relationships/ctrlProp" Target="../ctrlProps/ctrlProp4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6.xml"/><Relationship Id="rId3" Type="http://schemas.openxmlformats.org/officeDocument/2006/relationships/vmlDrawing" Target="../drawings/vmlDrawing16.vml"/><Relationship Id="rId7" Type="http://schemas.openxmlformats.org/officeDocument/2006/relationships/ctrlProp" Target="../ctrlProps/ctrlProp45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44.xml"/><Relationship Id="rId5" Type="http://schemas.openxmlformats.org/officeDocument/2006/relationships/ctrlProp" Target="../ctrlProps/ctrlProp43.xml"/><Relationship Id="rId10" Type="http://schemas.openxmlformats.org/officeDocument/2006/relationships/ctrlProp" Target="../ctrlProps/ctrlProp48.xml"/><Relationship Id="rId4" Type="http://schemas.openxmlformats.org/officeDocument/2006/relationships/vmlDrawing" Target="../drawings/vmlDrawing17.vml"/><Relationship Id="rId9" Type="http://schemas.openxmlformats.org/officeDocument/2006/relationships/ctrlProp" Target="../ctrlProps/ctrlProp47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2.xml"/><Relationship Id="rId3" Type="http://schemas.openxmlformats.org/officeDocument/2006/relationships/vmlDrawing" Target="../drawings/vmlDrawing18.vml"/><Relationship Id="rId7" Type="http://schemas.openxmlformats.org/officeDocument/2006/relationships/ctrlProp" Target="../ctrlProps/ctrlProp51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50.xml"/><Relationship Id="rId5" Type="http://schemas.openxmlformats.org/officeDocument/2006/relationships/ctrlProp" Target="../ctrlProps/ctrlProp49.xml"/><Relationship Id="rId10" Type="http://schemas.openxmlformats.org/officeDocument/2006/relationships/ctrlProp" Target="../ctrlProps/ctrlProp54.xml"/><Relationship Id="rId4" Type="http://schemas.openxmlformats.org/officeDocument/2006/relationships/vmlDrawing" Target="../drawings/vmlDrawing19.vml"/><Relationship Id="rId9" Type="http://schemas.openxmlformats.org/officeDocument/2006/relationships/ctrlProp" Target="../ctrlProps/ctrlProp53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8.xml"/><Relationship Id="rId3" Type="http://schemas.openxmlformats.org/officeDocument/2006/relationships/vmlDrawing" Target="../drawings/vmlDrawing20.vml"/><Relationship Id="rId7" Type="http://schemas.openxmlformats.org/officeDocument/2006/relationships/ctrlProp" Target="../ctrlProps/ctrlProp57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56.xml"/><Relationship Id="rId5" Type="http://schemas.openxmlformats.org/officeDocument/2006/relationships/ctrlProp" Target="../ctrlProps/ctrlProp55.xml"/><Relationship Id="rId4" Type="http://schemas.openxmlformats.org/officeDocument/2006/relationships/vmlDrawing" Target="../drawings/vmlDrawing21.v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2.xml"/><Relationship Id="rId3" Type="http://schemas.openxmlformats.org/officeDocument/2006/relationships/vmlDrawing" Target="../drawings/vmlDrawing22.vml"/><Relationship Id="rId7" Type="http://schemas.openxmlformats.org/officeDocument/2006/relationships/ctrlProp" Target="../ctrlProps/ctrlProp6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60.xml"/><Relationship Id="rId5" Type="http://schemas.openxmlformats.org/officeDocument/2006/relationships/ctrlProp" Target="../ctrlProps/ctrlProp59.xml"/><Relationship Id="rId10" Type="http://schemas.openxmlformats.org/officeDocument/2006/relationships/ctrlProp" Target="../ctrlProps/ctrlProp64.xml"/><Relationship Id="rId4" Type="http://schemas.openxmlformats.org/officeDocument/2006/relationships/vmlDrawing" Target="../drawings/vmlDrawing23.vml"/><Relationship Id="rId9" Type="http://schemas.openxmlformats.org/officeDocument/2006/relationships/ctrlProp" Target="../ctrlProps/ctrlProp63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8.xml"/><Relationship Id="rId3" Type="http://schemas.openxmlformats.org/officeDocument/2006/relationships/vmlDrawing" Target="../drawings/vmlDrawing24.vml"/><Relationship Id="rId7" Type="http://schemas.openxmlformats.org/officeDocument/2006/relationships/ctrlProp" Target="../ctrlProps/ctrlProp67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66.xml"/><Relationship Id="rId5" Type="http://schemas.openxmlformats.org/officeDocument/2006/relationships/ctrlProp" Target="../ctrlProps/ctrlProp65.xml"/><Relationship Id="rId10" Type="http://schemas.openxmlformats.org/officeDocument/2006/relationships/ctrlProp" Target="../ctrlProps/ctrlProp70.xml"/><Relationship Id="rId4" Type="http://schemas.openxmlformats.org/officeDocument/2006/relationships/vmlDrawing" Target="../drawings/vmlDrawing25.vml"/><Relationship Id="rId9" Type="http://schemas.openxmlformats.org/officeDocument/2006/relationships/ctrlProp" Target="../ctrlProps/ctrlProp69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4.xml"/><Relationship Id="rId3" Type="http://schemas.openxmlformats.org/officeDocument/2006/relationships/vmlDrawing" Target="../drawings/vmlDrawing26.vml"/><Relationship Id="rId7" Type="http://schemas.openxmlformats.org/officeDocument/2006/relationships/ctrlProp" Target="../ctrlProps/ctrlProp73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72.xml"/><Relationship Id="rId11" Type="http://schemas.openxmlformats.org/officeDocument/2006/relationships/comments" Target="../comments2.xml"/><Relationship Id="rId5" Type="http://schemas.openxmlformats.org/officeDocument/2006/relationships/ctrlProp" Target="../ctrlProps/ctrlProp71.xml"/><Relationship Id="rId10" Type="http://schemas.openxmlformats.org/officeDocument/2006/relationships/ctrlProp" Target="../ctrlProps/ctrlProp76.xml"/><Relationship Id="rId4" Type="http://schemas.openxmlformats.org/officeDocument/2006/relationships/vmlDrawing" Target="../drawings/vmlDrawing27.vml"/><Relationship Id="rId9" Type="http://schemas.openxmlformats.org/officeDocument/2006/relationships/ctrlProp" Target="../ctrlProps/ctrlProp75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0.xml"/><Relationship Id="rId3" Type="http://schemas.openxmlformats.org/officeDocument/2006/relationships/vmlDrawing" Target="../drawings/vmlDrawing28.vml"/><Relationship Id="rId7" Type="http://schemas.openxmlformats.org/officeDocument/2006/relationships/ctrlProp" Target="../ctrlProps/ctrlProp79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78.xml"/><Relationship Id="rId5" Type="http://schemas.openxmlformats.org/officeDocument/2006/relationships/ctrlProp" Target="../ctrlProps/ctrlProp77.xml"/><Relationship Id="rId10" Type="http://schemas.openxmlformats.org/officeDocument/2006/relationships/ctrlProp" Target="../ctrlProps/ctrlProp82.xml"/><Relationship Id="rId4" Type="http://schemas.openxmlformats.org/officeDocument/2006/relationships/vmlDrawing" Target="../drawings/vmlDrawing29.vml"/><Relationship Id="rId9" Type="http://schemas.openxmlformats.org/officeDocument/2006/relationships/ctrlProp" Target="../ctrlProps/ctrlProp81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6.xml"/><Relationship Id="rId3" Type="http://schemas.openxmlformats.org/officeDocument/2006/relationships/vmlDrawing" Target="../drawings/vmlDrawing30.vml"/><Relationship Id="rId7" Type="http://schemas.openxmlformats.org/officeDocument/2006/relationships/ctrlProp" Target="../ctrlProps/ctrlProp85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84.xml"/><Relationship Id="rId11" Type="http://schemas.openxmlformats.org/officeDocument/2006/relationships/comments" Target="../comments3.xml"/><Relationship Id="rId5" Type="http://schemas.openxmlformats.org/officeDocument/2006/relationships/ctrlProp" Target="../ctrlProps/ctrlProp83.xml"/><Relationship Id="rId10" Type="http://schemas.openxmlformats.org/officeDocument/2006/relationships/ctrlProp" Target="../ctrlProps/ctrlProp88.xml"/><Relationship Id="rId4" Type="http://schemas.openxmlformats.org/officeDocument/2006/relationships/vmlDrawing" Target="../drawings/vmlDrawing31.vml"/><Relationship Id="rId9" Type="http://schemas.openxmlformats.org/officeDocument/2006/relationships/ctrlProp" Target="../ctrlProps/ctrlProp87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2.xml"/><Relationship Id="rId3" Type="http://schemas.openxmlformats.org/officeDocument/2006/relationships/vmlDrawing" Target="../drawings/vmlDrawing32.vml"/><Relationship Id="rId7" Type="http://schemas.openxmlformats.org/officeDocument/2006/relationships/ctrlProp" Target="../ctrlProps/ctrlProp91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90.xml"/><Relationship Id="rId5" Type="http://schemas.openxmlformats.org/officeDocument/2006/relationships/ctrlProp" Target="../ctrlProps/ctrlProp89.xml"/><Relationship Id="rId10" Type="http://schemas.openxmlformats.org/officeDocument/2006/relationships/ctrlProp" Target="../ctrlProps/ctrlProp94.xml"/><Relationship Id="rId4" Type="http://schemas.openxmlformats.org/officeDocument/2006/relationships/vmlDrawing" Target="../drawings/vmlDrawing33.vml"/><Relationship Id="rId9" Type="http://schemas.openxmlformats.org/officeDocument/2006/relationships/ctrlProp" Target="../ctrlProps/ctrlProp93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8.xml"/><Relationship Id="rId3" Type="http://schemas.openxmlformats.org/officeDocument/2006/relationships/vmlDrawing" Target="../drawings/vmlDrawing34.vml"/><Relationship Id="rId7" Type="http://schemas.openxmlformats.org/officeDocument/2006/relationships/ctrlProp" Target="../ctrlProps/ctrlProp97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6" Type="http://schemas.openxmlformats.org/officeDocument/2006/relationships/ctrlProp" Target="../ctrlProps/ctrlProp96.xml"/><Relationship Id="rId5" Type="http://schemas.openxmlformats.org/officeDocument/2006/relationships/ctrlProp" Target="../ctrlProps/ctrlProp95.xml"/><Relationship Id="rId10" Type="http://schemas.openxmlformats.org/officeDocument/2006/relationships/ctrlProp" Target="../ctrlProps/ctrlProp100.xml"/><Relationship Id="rId4" Type="http://schemas.openxmlformats.org/officeDocument/2006/relationships/vmlDrawing" Target="../drawings/vmlDrawing35.vml"/><Relationship Id="rId9" Type="http://schemas.openxmlformats.org/officeDocument/2006/relationships/ctrlProp" Target="../ctrlProps/ctrlProp99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4.xml"/><Relationship Id="rId3" Type="http://schemas.openxmlformats.org/officeDocument/2006/relationships/vmlDrawing" Target="../drawings/vmlDrawing36.vml"/><Relationship Id="rId7" Type="http://schemas.openxmlformats.org/officeDocument/2006/relationships/ctrlProp" Target="../ctrlProps/ctrlProp103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Relationship Id="rId6" Type="http://schemas.openxmlformats.org/officeDocument/2006/relationships/ctrlProp" Target="../ctrlProps/ctrlProp102.xml"/><Relationship Id="rId5" Type="http://schemas.openxmlformats.org/officeDocument/2006/relationships/ctrlProp" Target="../ctrlProps/ctrlProp101.xml"/><Relationship Id="rId10" Type="http://schemas.openxmlformats.org/officeDocument/2006/relationships/ctrlProp" Target="../ctrlProps/ctrlProp106.xml"/><Relationship Id="rId4" Type="http://schemas.openxmlformats.org/officeDocument/2006/relationships/vmlDrawing" Target="../drawings/vmlDrawing37.vml"/><Relationship Id="rId9" Type="http://schemas.openxmlformats.org/officeDocument/2006/relationships/ctrlProp" Target="../ctrlProps/ctrlProp105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0.xml"/><Relationship Id="rId3" Type="http://schemas.openxmlformats.org/officeDocument/2006/relationships/vmlDrawing" Target="../drawings/vmlDrawing38.vml"/><Relationship Id="rId7" Type="http://schemas.openxmlformats.org/officeDocument/2006/relationships/ctrlProp" Target="../ctrlProps/ctrlProp109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Relationship Id="rId6" Type="http://schemas.openxmlformats.org/officeDocument/2006/relationships/ctrlProp" Target="../ctrlProps/ctrlProp108.xml"/><Relationship Id="rId5" Type="http://schemas.openxmlformats.org/officeDocument/2006/relationships/ctrlProp" Target="../ctrlProps/ctrlProp107.xml"/><Relationship Id="rId10" Type="http://schemas.openxmlformats.org/officeDocument/2006/relationships/ctrlProp" Target="../ctrlProps/ctrlProp112.xml"/><Relationship Id="rId4" Type="http://schemas.openxmlformats.org/officeDocument/2006/relationships/vmlDrawing" Target="../drawings/vmlDrawing39.vml"/><Relationship Id="rId9" Type="http://schemas.openxmlformats.org/officeDocument/2006/relationships/ctrlProp" Target="../ctrlProps/ctrlProp111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6.xml"/><Relationship Id="rId3" Type="http://schemas.openxmlformats.org/officeDocument/2006/relationships/vmlDrawing" Target="../drawings/vmlDrawing40.vml"/><Relationship Id="rId7" Type="http://schemas.openxmlformats.org/officeDocument/2006/relationships/ctrlProp" Target="../ctrlProps/ctrlProp115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114.xml"/><Relationship Id="rId5" Type="http://schemas.openxmlformats.org/officeDocument/2006/relationships/ctrlProp" Target="../ctrlProps/ctrlProp113.xml"/><Relationship Id="rId10" Type="http://schemas.openxmlformats.org/officeDocument/2006/relationships/ctrlProp" Target="../ctrlProps/ctrlProp118.xml"/><Relationship Id="rId4" Type="http://schemas.openxmlformats.org/officeDocument/2006/relationships/vmlDrawing" Target="../drawings/vmlDrawing41.vml"/><Relationship Id="rId9" Type="http://schemas.openxmlformats.org/officeDocument/2006/relationships/ctrlProp" Target="../ctrlProps/ctrlProp117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2.xml"/><Relationship Id="rId3" Type="http://schemas.openxmlformats.org/officeDocument/2006/relationships/vmlDrawing" Target="../drawings/vmlDrawing42.vml"/><Relationship Id="rId7" Type="http://schemas.openxmlformats.org/officeDocument/2006/relationships/ctrlProp" Target="../ctrlProps/ctrlProp121.x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Relationship Id="rId6" Type="http://schemas.openxmlformats.org/officeDocument/2006/relationships/ctrlProp" Target="../ctrlProps/ctrlProp120.xml"/><Relationship Id="rId5" Type="http://schemas.openxmlformats.org/officeDocument/2006/relationships/ctrlProp" Target="../ctrlProps/ctrlProp119.xml"/><Relationship Id="rId4" Type="http://schemas.openxmlformats.org/officeDocument/2006/relationships/vmlDrawing" Target="../drawings/vmlDrawing43.vm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6.xml"/><Relationship Id="rId3" Type="http://schemas.openxmlformats.org/officeDocument/2006/relationships/vmlDrawing" Target="../drawings/vmlDrawing44.vml"/><Relationship Id="rId7" Type="http://schemas.openxmlformats.org/officeDocument/2006/relationships/ctrlProp" Target="../ctrlProps/ctrlProp125.x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Relationship Id="rId6" Type="http://schemas.openxmlformats.org/officeDocument/2006/relationships/ctrlProp" Target="../ctrlProps/ctrlProp124.xml"/><Relationship Id="rId5" Type="http://schemas.openxmlformats.org/officeDocument/2006/relationships/ctrlProp" Target="../ctrlProps/ctrlProp123.xml"/><Relationship Id="rId10" Type="http://schemas.openxmlformats.org/officeDocument/2006/relationships/ctrlProp" Target="../ctrlProps/ctrlProp128.xml"/><Relationship Id="rId4" Type="http://schemas.openxmlformats.org/officeDocument/2006/relationships/vmlDrawing" Target="../drawings/vmlDrawing45.vml"/><Relationship Id="rId9" Type="http://schemas.openxmlformats.org/officeDocument/2006/relationships/ctrlProp" Target="../ctrlProps/ctrlProp127.xml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2.xml"/><Relationship Id="rId3" Type="http://schemas.openxmlformats.org/officeDocument/2006/relationships/vmlDrawing" Target="../drawings/vmlDrawing46.vml"/><Relationship Id="rId7" Type="http://schemas.openxmlformats.org/officeDocument/2006/relationships/ctrlProp" Target="../ctrlProps/ctrlProp131.x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Relationship Id="rId6" Type="http://schemas.openxmlformats.org/officeDocument/2006/relationships/ctrlProp" Target="../ctrlProps/ctrlProp130.xml"/><Relationship Id="rId5" Type="http://schemas.openxmlformats.org/officeDocument/2006/relationships/ctrlProp" Target="../ctrlProps/ctrlProp129.xml"/><Relationship Id="rId10" Type="http://schemas.openxmlformats.org/officeDocument/2006/relationships/ctrlProp" Target="../ctrlProps/ctrlProp134.xml"/><Relationship Id="rId4" Type="http://schemas.openxmlformats.org/officeDocument/2006/relationships/vmlDrawing" Target="../drawings/vmlDrawing47.vml"/><Relationship Id="rId9" Type="http://schemas.openxmlformats.org/officeDocument/2006/relationships/ctrlProp" Target="../ctrlProps/ctrlProp13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M735"/>
  <sheetViews>
    <sheetView view="pageLayout" workbookViewId="0">
      <selection activeCell="L1" sqref="L1:M27"/>
    </sheetView>
  </sheetViews>
  <sheetFormatPr baseColWidth="10" defaultRowHeight="12.75" x14ac:dyDescent="0.2"/>
  <cols>
    <col min="1" max="1" width="4" bestFit="1" customWidth="1"/>
    <col min="2" max="2" width="5.5703125" bestFit="1" customWidth="1"/>
    <col min="3" max="3" width="6.28515625" bestFit="1" customWidth="1"/>
    <col min="4" max="4" width="8.42578125" bestFit="1" customWidth="1"/>
    <col min="5" max="5" width="5.5703125" bestFit="1" customWidth="1"/>
    <col min="6" max="6" width="4" bestFit="1" customWidth="1"/>
    <col min="7" max="7" width="5.5703125" bestFit="1" customWidth="1"/>
    <col min="8" max="8" width="6.28515625" bestFit="1" customWidth="1"/>
    <col min="9" max="9" width="8.42578125" bestFit="1" customWidth="1"/>
    <col min="10" max="10" width="5.5703125" bestFit="1" customWidth="1"/>
  </cols>
  <sheetData>
    <row r="1" spans="1:13" x14ac:dyDescent="0.2">
      <c r="A1" s="7">
        <v>409</v>
      </c>
      <c r="B1" s="1030">
        <f>C17</f>
        <v>3.472222222222222E-3</v>
      </c>
      <c r="D1" s="7">
        <v>16</v>
      </c>
      <c r="E1" s="1030">
        <v>6.9444444444444447E-4</v>
      </c>
      <c r="F1" s="7">
        <v>457</v>
      </c>
      <c r="G1" s="1030">
        <f>H17</f>
        <v>3.472222222222222E-3</v>
      </c>
      <c r="I1" s="7">
        <v>16</v>
      </c>
      <c r="J1" s="1030">
        <v>6.9444444444444447E-4</v>
      </c>
      <c r="L1" s="809"/>
      <c r="M1" s="809"/>
    </row>
    <row r="2" spans="1:13" ht="15" x14ac:dyDescent="0.25">
      <c r="A2" s="1031"/>
      <c r="B2" s="1032">
        <f>(A1*B1)-B1</f>
        <v>1.4166666666666665</v>
      </c>
      <c r="D2" s="1031"/>
      <c r="E2" s="1033">
        <f>D1*E1-E1</f>
        <v>1.0416666666666668E-2</v>
      </c>
      <c r="F2" s="1031"/>
      <c r="G2" s="1032">
        <f>(F1*G1)-G1</f>
        <v>1.583333333333333</v>
      </c>
      <c r="I2" s="1031"/>
      <c r="J2" s="1033">
        <f>I1*J1-J1</f>
        <v>1.0416666666666668E-2</v>
      </c>
      <c r="L2" s="1093">
        <v>0</v>
      </c>
      <c r="M2" s="809"/>
    </row>
    <row r="3" spans="1:13" x14ac:dyDescent="0.2">
      <c r="L3" s="809"/>
      <c r="M3" s="809"/>
    </row>
    <row r="4" spans="1:13" x14ac:dyDescent="0.2">
      <c r="L4" s="809"/>
      <c r="M4" s="809"/>
    </row>
    <row r="5" spans="1:13" x14ac:dyDescent="0.2">
      <c r="L5" s="809"/>
      <c r="M5" s="809"/>
    </row>
    <row r="6" spans="1:13" x14ac:dyDescent="0.2">
      <c r="A6" s="7"/>
      <c r="B6" s="116"/>
      <c r="C6" s="7"/>
      <c r="D6" s="7"/>
      <c r="F6" s="7"/>
      <c r="G6" s="116"/>
      <c r="H6" s="7"/>
      <c r="I6" s="7"/>
      <c r="L6" s="809"/>
      <c r="M6" s="809"/>
    </row>
    <row r="7" spans="1:13" x14ac:dyDescent="0.2">
      <c r="A7" s="1030"/>
      <c r="C7" s="1030"/>
      <c r="F7" s="1030"/>
      <c r="H7" s="1030"/>
      <c r="L7" s="809"/>
      <c r="M7" s="809"/>
    </row>
    <row r="8" spans="1:13" ht="14.25" x14ac:dyDescent="0.2">
      <c r="A8" s="1030"/>
      <c r="B8" s="1034"/>
      <c r="C8" s="1030"/>
      <c r="D8" s="1035"/>
      <c r="F8" s="1030"/>
      <c r="G8" s="1034"/>
      <c r="H8" s="1030"/>
      <c r="I8" s="1035"/>
      <c r="L8" s="809"/>
      <c r="M8" s="809"/>
    </row>
    <row r="9" spans="1:13" x14ac:dyDescent="0.2">
      <c r="A9" s="1030"/>
      <c r="C9" s="1030"/>
      <c r="D9" s="1030"/>
      <c r="F9" s="1030"/>
      <c r="H9" s="1030"/>
      <c r="I9" s="1030"/>
      <c r="L9" s="1093">
        <v>0</v>
      </c>
      <c r="M9" s="809"/>
    </row>
    <row r="10" spans="1:13" x14ac:dyDescent="0.2">
      <c r="A10" s="1030"/>
      <c r="C10" s="1030"/>
      <c r="F10" s="1030"/>
      <c r="H10" s="1030"/>
      <c r="L10" s="809"/>
      <c r="M10" s="809"/>
    </row>
    <row r="11" spans="1:13" x14ac:dyDescent="0.2">
      <c r="A11" s="1030"/>
      <c r="C11" s="1030"/>
      <c r="F11" s="1030"/>
      <c r="H11" s="1030"/>
      <c r="L11" s="809"/>
      <c r="M11" s="809"/>
    </row>
    <row r="12" spans="1:13" x14ac:dyDescent="0.2">
      <c r="A12" s="1030"/>
      <c r="C12" s="1030"/>
      <c r="F12" s="1030"/>
      <c r="H12" s="1030"/>
      <c r="L12" s="809"/>
      <c r="M12" s="809"/>
    </row>
    <row r="13" spans="1:13" x14ac:dyDescent="0.2">
      <c r="A13" s="1030"/>
      <c r="C13" s="1030"/>
      <c r="F13" s="1030"/>
      <c r="H13" s="1030"/>
      <c r="L13" s="809"/>
      <c r="M13" s="809"/>
    </row>
    <row r="14" spans="1:13" x14ac:dyDescent="0.2">
      <c r="A14" s="1030"/>
      <c r="C14" s="1030"/>
      <c r="F14" s="1030"/>
      <c r="H14" s="1030"/>
      <c r="L14" s="809"/>
      <c r="M14" s="809"/>
    </row>
    <row r="15" spans="1:13" x14ac:dyDescent="0.2">
      <c r="A15" s="1030"/>
      <c r="B15" s="7"/>
      <c r="C15" s="116"/>
      <c r="D15" s="7" t="s">
        <v>183</v>
      </c>
      <c r="E15" s="7"/>
      <c r="F15" s="1030"/>
      <c r="G15" s="7"/>
      <c r="H15" s="116"/>
      <c r="I15" s="7" t="s">
        <v>183</v>
      </c>
      <c r="J15" s="7"/>
      <c r="L15" s="809"/>
      <c r="M15" s="809"/>
    </row>
    <row r="16" spans="1:13" x14ac:dyDescent="0.2">
      <c r="A16" s="1030"/>
      <c r="B16" s="1030">
        <v>0</v>
      </c>
      <c r="D16" s="1030">
        <v>0</v>
      </c>
      <c r="F16" s="1030"/>
      <c r="G16" s="1030">
        <v>0</v>
      </c>
      <c r="I16" s="1030">
        <v>0</v>
      </c>
      <c r="L16" s="809"/>
      <c r="M16" s="809"/>
    </row>
    <row r="17" spans="1:13" ht="14.25" x14ac:dyDescent="0.2">
      <c r="A17" s="1030"/>
      <c r="B17" s="1030">
        <f t="shared" ref="B17:B80" si="0">B16+$C$17</f>
        <v>3.472222222222222E-3</v>
      </c>
      <c r="C17" s="1034">
        <v>3.472222222222222E-3</v>
      </c>
      <c r="D17" s="1030">
        <f>D16+$E$17</f>
        <v>6.9444444444444447E-4</v>
      </c>
      <c r="E17" s="1035">
        <v>6.9444444444444447E-4</v>
      </c>
      <c r="F17" s="1030"/>
      <c r="G17" s="1030">
        <f t="shared" ref="G17:G80" si="1">G16+$C$17</f>
        <v>3.472222222222222E-3</v>
      </c>
      <c r="H17" s="1034">
        <v>3.472222222222222E-3</v>
      </c>
      <c r="I17" s="1030">
        <f>I16+$E$17</f>
        <v>6.9444444444444447E-4</v>
      </c>
      <c r="J17" s="1035">
        <v>6.9444444444444447E-4</v>
      </c>
      <c r="L17" s="809"/>
      <c r="M17" s="809"/>
    </row>
    <row r="18" spans="1:13" x14ac:dyDescent="0.2">
      <c r="A18" s="1030"/>
      <c r="B18" s="1030">
        <f t="shared" si="0"/>
        <v>6.9444444444444441E-3</v>
      </c>
      <c r="D18" s="1030">
        <f t="shared" ref="D18:D76" si="2">D17+$E$17</f>
        <v>1.3888888888888889E-3</v>
      </c>
      <c r="E18" s="1030"/>
      <c r="F18" s="1030"/>
      <c r="G18" s="1030">
        <f t="shared" si="1"/>
        <v>6.9444444444444441E-3</v>
      </c>
      <c r="I18" s="1030">
        <f t="shared" ref="I18:I76" si="3">I17+$E$17</f>
        <v>1.3888888888888889E-3</v>
      </c>
      <c r="J18" s="1030"/>
      <c r="L18" s="809"/>
      <c r="M18" s="809"/>
    </row>
    <row r="19" spans="1:13" x14ac:dyDescent="0.2">
      <c r="A19" s="1030"/>
      <c r="B19" s="1030">
        <f t="shared" si="0"/>
        <v>1.0416666666666666E-2</v>
      </c>
      <c r="D19" s="1030">
        <f t="shared" si="2"/>
        <v>2.0833333333333333E-3</v>
      </c>
      <c r="F19" s="1030"/>
      <c r="G19" s="1030">
        <f t="shared" si="1"/>
        <v>1.0416666666666666E-2</v>
      </c>
      <c r="I19" s="1030">
        <f t="shared" si="3"/>
        <v>2.0833333333333333E-3</v>
      </c>
      <c r="L19" s="809"/>
      <c r="M19" s="809"/>
    </row>
    <row r="20" spans="1:13" x14ac:dyDescent="0.2">
      <c r="A20" s="1030"/>
      <c r="B20" s="1030">
        <f t="shared" si="0"/>
        <v>1.3888888888888888E-2</v>
      </c>
      <c r="D20" s="1030">
        <f t="shared" si="2"/>
        <v>2.7777777777777779E-3</v>
      </c>
      <c r="F20" s="1030"/>
      <c r="G20" s="1030">
        <f t="shared" si="1"/>
        <v>1.3888888888888888E-2</v>
      </c>
      <c r="I20" s="1030">
        <f t="shared" si="3"/>
        <v>2.7777777777777779E-3</v>
      </c>
      <c r="L20" s="809"/>
      <c r="M20" s="809"/>
    </row>
    <row r="21" spans="1:13" x14ac:dyDescent="0.2">
      <c r="A21" s="1030"/>
      <c r="B21" s="1030">
        <f t="shared" si="0"/>
        <v>1.7361111111111112E-2</v>
      </c>
      <c r="D21" s="1030">
        <f t="shared" si="2"/>
        <v>3.4722222222222225E-3</v>
      </c>
      <c r="F21" s="1030"/>
      <c r="G21" s="1030">
        <f t="shared" si="1"/>
        <v>1.7361111111111112E-2</v>
      </c>
      <c r="I21" s="1030">
        <f t="shared" si="3"/>
        <v>3.4722222222222225E-3</v>
      </c>
      <c r="L21" s="809"/>
      <c r="M21" s="809"/>
    </row>
    <row r="22" spans="1:13" x14ac:dyDescent="0.2">
      <c r="A22" s="1030"/>
      <c r="B22" s="1030">
        <f t="shared" si="0"/>
        <v>2.0833333333333336E-2</v>
      </c>
      <c r="D22" s="1030">
        <f t="shared" si="2"/>
        <v>4.1666666666666666E-3</v>
      </c>
      <c r="F22" s="1030"/>
      <c r="G22" s="1030">
        <f t="shared" si="1"/>
        <v>2.0833333333333336E-2</v>
      </c>
      <c r="I22" s="1030">
        <f t="shared" si="3"/>
        <v>4.1666666666666666E-3</v>
      </c>
      <c r="L22" s="809"/>
      <c r="M22" s="809"/>
    </row>
    <row r="23" spans="1:13" x14ac:dyDescent="0.2">
      <c r="A23" s="1030"/>
      <c r="B23" s="1030">
        <f t="shared" si="0"/>
        <v>2.4305555555555559E-2</v>
      </c>
      <c r="D23" s="1030">
        <f t="shared" si="2"/>
        <v>4.8611111111111112E-3</v>
      </c>
      <c r="F23" s="1030"/>
      <c r="G23" s="1030">
        <f t="shared" si="1"/>
        <v>2.4305555555555559E-2</v>
      </c>
      <c r="I23" s="1030">
        <f t="shared" si="3"/>
        <v>4.8611111111111112E-3</v>
      </c>
      <c r="L23" s="809"/>
      <c r="M23" s="809"/>
    </row>
    <row r="24" spans="1:13" x14ac:dyDescent="0.2">
      <c r="A24" s="1030"/>
      <c r="B24" s="1030">
        <f t="shared" si="0"/>
        <v>2.7777777777777783E-2</v>
      </c>
      <c r="D24" s="1030">
        <f t="shared" si="2"/>
        <v>5.5555555555555558E-3</v>
      </c>
      <c r="F24" s="1030"/>
      <c r="G24" s="1030">
        <f t="shared" si="1"/>
        <v>2.7777777777777783E-2</v>
      </c>
      <c r="I24" s="1030">
        <f t="shared" si="3"/>
        <v>5.5555555555555558E-3</v>
      </c>
      <c r="L24" s="809"/>
      <c r="M24" s="809"/>
    </row>
    <row r="25" spans="1:13" x14ac:dyDescent="0.2">
      <c r="A25" s="1030"/>
      <c r="B25" s="1030">
        <f t="shared" si="0"/>
        <v>3.1250000000000007E-2</v>
      </c>
      <c r="D25" s="1030">
        <f t="shared" si="2"/>
        <v>6.2500000000000003E-3</v>
      </c>
      <c r="F25" s="1030"/>
      <c r="G25" s="1030">
        <f t="shared" si="1"/>
        <v>3.1250000000000007E-2</v>
      </c>
      <c r="I25" s="1030">
        <f t="shared" si="3"/>
        <v>6.2500000000000003E-3</v>
      </c>
      <c r="L25" s="809"/>
      <c r="M25" s="809"/>
    </row>
    <row r="26" spans="1:13" x14ac:dyDescent="0.2">
      <c r="A26" s="1030"/>
      <c r="B26" s="1030">
        <f t="shared" si="0"/>
        <v>3.4722222222222231E-2</v>
      </c>
      <c r="D26" s="1030">
        <f t="shared" si="2"/>
        <v>6.9444444444444449E-3</v>
      </c>
      <c r="F26" s="1030"/>
      <c r="G26" s="1030">
        <f t="shared" si="1"/>
        <v>3.4722222222222231E-2</v>
      </c>
      <c r="I26" s="1030">
        <f t="shared" si="3"/>
        <v>6.9444444444444449E-3</v>
      </c>
      <c r="L26" s="809"/>
      <c r="M26" s="809"/>
    </row>
    <row r="27" spans="1:13" x14ac:dyDescent="0.2">
      <c r="A27" s="1030"/>
      <c r="B27" s="1030">
        <f t="shared" si="0"/>
        <v>3.8194444444444454E-2</v>
      </c>
      <c r="D27" s="1030">
        <f t="shared" si="2"/>
        <v>7.6388888888888895E-3</v>
      </c>
      <c r="F27" s="1030"/>
      <c r="G27" s="1030">
        <f t="shared" si="1"/>
        <v>3.8194444444444454E-2</v>
      </c>
      <c r="I27" s="1030">
        <f t="shared" si="3"/>
        <v>7.6388888888888895E-3</v>
      </c>
      <c r="L27" s="809"/>
      <c r="M27" s="809"/>
    </row>
    <row r="28" spans="1:13" x14ac:dyDescent="0.2">
      <c r="A28" s="1030"/>
      <c r="B28" s="1030">
        <f t="shared" si="0"/>
        <v>4.1666666666666678E-2</v>
      </c>
      <c r="D28" s="1030">
        <f t="shared" si="2"/>
        <v>8.3333333333333332E-3</v>
      </c>
      <c r="F28" s="1030"/>
      <c r="G28" s="1030">
        <f t="shared" si="1"/>
        <v>4.1666666666666678E-2</v>
      </c>
      <c r="I28" s="1030">
        <f t="shared" si="3"/>
        <v>8.3333333333333332E-3</v>
      </c>
    </row>
    <row r="29" spans="1:13" x14ac:dyDescent="0.2">
      <c r="A29" s="1030"/>
      <c r="B29" s="1030">
        <f t="shared" si="0"/>
        <v>4.5138888888888902E-2</v>
      </c>
      <c r="D29" s="1030">
        <f t="shared" si="2"/>
        <v>9.0277777777777769E-3</v>
      </c>
      <c r="F29" s="1030"/>
      <c r="G29" s="1030">
        <f t="shared" si="1"/>
        <v>4.5138888888888902E-2</v>
      </c>
      <c r="I29" s="1030">
        <f t="shared" si="3"/>
        <v>9.0277777777777769E-3</v>
      </c>
    </row>
    <row r="30" spans="1:13" x14ac:dyDescent="0.2">
      <c r="A30" s="1030"/>
      <c r="B30" s="1030">
        <f t="shared" si="0"/>
        <v>4.8611111111111126E-2</v>
      </c>
      <c r="D30" s="1030">
        <f t="shared" si="2"/>
        <v>9.7222222222222206E-3</v>
      </c>
      <c r="F30" s="1030"/>
      <c r="G30" s="1030">
        <f t="shared" si="1"/>
        <v>4.8611111111111126E-2</v>
      </c>
      <c r="I30" s="1030">
        <f t="shared" si="3"/>
        <v>9.7222222222222206E-3</v>
      </c>
    </row>
    <row r="31" spans="1:13" x14ac:dyDescent="0.2">
      <c r="A31" s="1030"/>
      <c r="B31" s="1030">
        <f t="shared" si="0"/>
        <v>5.208333333333335E-2</v>
      </c>
      <c r="D31" s="1030">
        <f t="shared" si="2"/>
        <v>1.0416666666666664E-2</v>
      </c>
      <c r="F31" s="1030"/>
      <c r="G31" s="1030">
        <f t="shared" si="1"/>
        <v>5.208333333333335E-2</v>
      </c>
      <c r="I31" s="1030">
        <f t="shared" si="3"/>
        <v>1.0416666666666664E-2</v>
      </c>
    </row>
    <row r="32" spans="1:13" x14ac:dyDescent="0.2">
      <c r="A32" s="1030"/>
      <c r="B32" s="1030">
        <f t="shared" si="0"/>
        <v>5.5555555555555573E-2</v>
      </c>
      <c r="D32" s="1030">
        <f t="shared" si="2"/>
        <v>1.1111111111111108E-2</v>
      </c>
      <c r="F32" s="1030"/>
      <c r="G32" s="1030">
        <f t="shared" si="1"/>
        <v>5.5555555555555573E-2</v>
      </c>
      <c r="I32" s="1030">
        <f t="shared" si="3"/>
        <v>1.1111111111111108E-2</v>
      </c>
    </row>
    <row r="33" spans="1:9" x14ac:dyDescent="0.2">
      <c r="A33" s="1030"/>
      <c r="B33" s="1030">
        <f t="shared" si="0"/>
        <v>5.9027777777777797E-2</v>
      </c>
      <c r="D33" s="1030">
        <f t="shared" si="2"/>
        <v>1.1805555555555552E-2</v>
      </c>
      <c r="F33" s="1030"/>
      <c r="G33" s="1030">
        <f t="shared" si="1"/>
        <v>5.9027777777777797E-2</v>
      </c>
      <c r="I33" s="1030">
        <f t="shared" si="3"/>
        <v>1.1805555555555552E-2</v>
      </c>
    </row>
    <row r="34" spans="1:9" x14ac:dyDescent="0.2">
      <c r="A34" s="1030"/>
      <c r="B34" s="1030">
        <f t="shared" si="0"/>
        <v>6.2500000000000014E-2</v>
      </c>
      <c r="D34" s="1030">
        <f t="shared" si="2"/>
        <v>1.2499999999999995E-2</v>
      </c>
      <c r="F34" s="1030"/>
      <c r="G34" s="1030">
        <f t="shared" si="1"/>
        <v>6.2500000000000014E-2</v>
      </c>
      <c r="I34" s="1030">
        <f t="shared" si="3"/>
        <v>1.2499999999999995E-2</v>
      </c>
    </row>
    <row r="35" spans="1:9" x14ac:dyDescent="0.2">
      <c r="A35" s="1030"/>
      <c r="B35" s="1030">
        <f t="shared" si="0"/>
        <v>6.5972222222222238E-2</v>
      </c>
      <c r="D35" s="1030">
        <f t="shared" si="2"/>
        <v>1.3194444444444439E-2</v>
      </c>
      <c r="F35" s="1030"/>
      <c r="G35" s="1030">
        <f t="shared" si="1"/>
        <v>6.5972222222222238E-2</v>
      </c>
      <c r="I35" s="1030">
        <f t="shared" si="3"/>
        <v>1.3194444444444439E-2</v>
      </c>
    </row>
    <row r="36" spans="1:9" x14ac:dyDescent="0.2">
      <c r="A36" s="1030"/>
      <c r="B36" s="1030">
        <f t="shared" si="0"/>
        <v>6.9444444444444461E-2</v>
      </c>
      <c r="D36" s="1030">
        <f t="shared" si="2"/>
        <v>1.3888888888888883E-2</v>
      </c>
      <c r="F36" s="1030"/>
      <c r="G36" s="1030">
        <f t="shared" si="1"/>
        <v>6.9444444444444461E-2</v>
      </c>
      <c r="I36" s="1030">
        <f t="shared" si="3"/>
        <v>1.3888888888888883E-2</v>
      </c>
    </row>
    <row r="37" spans="1:9" x14ac:dyDescent="0.2">
      <c r="A37" s="1030"/>
      <c r="B37" s="1030">
        <f t="shared" si="0"/>
        <v>7.2916666666666685E-2</v>
      </c>
      <c r="D37" s="1030">
        <f t="shared" si="2"/>
        <v>1.4583333333333327E-2</v>
      </c>
      <c r="F37" s="1030"/>
      <c r="G37" s="1030">
        <f t="shared" si="1"/>
        <v>7.2916666666666685E-2</v>
      </c>
      <c r="I37" s="1030">
        <f t="shared" si="3"/>
        <v>1.4583333333333327E-2</v>
      </c>
    </row>
    <row r="38" spans="1:9" x14ac:dyDescent="0.2">
      <c r="A38" s="1030"/>
      <c r="B38" s="1030">
        <f t="shared" si="0"/>
        <v>7.6388888888888909E-2</v>
      </c>
      <c r="D38" s="1030">
        <f t="shared" si="2"/>
        <v>1.527777777777777E-2</v>
      </c>
      <c r="F38" s="1030"/>
      <c r="G38" s="1030">
        <f t="shared" si="1"/>
        <v>7.6388888888888909E-2</v>
      </c>
      <c r="I38" s="1030">
        <f t="shared" si="3"/>
        <v>1.527777777777777E-2</v>
      </c>
    </row>
    <row r="39" spans="1:9" x14ac:dyDescent="0.2">
      <c r="A39" s="1030"/>
      <c r="B39" s="1030">
        <f t="shared" si="0"/>
        <v>7.9861111111111133E-2</v>
      </c>
      <c r="D39" s="1030">
        <f t="shared" si="2"/>
        <v>1.5972222222222214E-2</v>
      </c>
      <c r="F39" s="1030"/>
      <c r="G39" s="1030">
        <f t="shared" si="1"/>
        <v>7.9861111111111133E-2</v>
      </c>
      <c r="I39" s="1030">
        <f t="shared" si="3"/>
        <v>1.5972222222222214E-2</v>
      </c>
    </row>
    <row r="40" spans="1:9" x14ac:dyDescent="0.2">
      <c r="A40" s="1030"/>
      <c r="B40" s="1030">
        <f t="shared" si="0"/>
        <v>8.3333333333333356E-2</v>
      </c>
      <c r="D40" s="1030">
        <f t="shared" si="2"/>
        <v>1.6666666666666659E-2</v>
      </c>
      <c r="F40" s="1030"/>
      <c r="G40" s="1030">
        <f t="shared" si="1"/>
        <v>8.3333333333333356E-2</v>
      </c>
      <c r="I40" s="1030">
        <f t="shared" si="3"/>
        <v>1.6666666666666659E-2</v>
      </c>
    </row>
    <row r="41" spans="1:9" x14ac:dyDescent="0.2">
      <c r="A41" s="1030"/>
      <c r="B41" s="1030">
        <f t="shared" si="0"/>
        <v>8.680555555555558E-2</v>
      </c>
      <c r="D41" s="1030">
        <f t="shared" si="2"/>
        <v>1.7361111111111105E-2</v>
      </c>
      <c r="F41" s="1030"/>
      <c r="G41" s="1030">
        <f t="shared" si="1"/>
        <v>8.680555555555558E-2</v>
      </c>
      <c r="I41" s="1030">
        <f t="shared" si="3"/>
        <v>1.7361111111111105E-2</v>
      </c>
    </row>
    <row r="42" spans="1:9" x14ac:dyDescent="0.2">
      <c r="A42" s="1030"/>
      <c r="B42" s="1030">
        <f t="shared" si="0"/>
        <v>9.0277777777777804E-2</v>
      </c>
      <c r="D42" s="1030">
        <f t="shared" si="2"/>
        <v>1.805555555555555E-2</v>
      </c>
      <c r="F42" s="1030"/>
      <c r="G42" s="1030">
        <f t="shared" si="1"/>
        <v>9.0277777777777804E-2</v>
      </c>
      <c r="I42" s="1030">
        <f t="shared" si="3"/>
        <v>1.805555555555555E-2</v>
      </c>
    </row>
    <row r="43" spans="1:9" x14ac:dyDescent="0.2">
      <c r="A43" s="1030"/>
      <c r="B43" s="1030">
        <f t="shared" si="0"/>
        <v>9.3750000000000028E-2</v>
      </c>
      <c r="D43" s="1030">
        <f t="shared" si="2"/>
        <v>1.8749999999999996E-2</v>
      </c>
      <c r="F43" s="1030"/>
      <c r="G43" s="1030">
        <f t="shared" si="1"/>
        <v>9.3750000000000028E-2</v>
      </c>
      <c r="I43" s="1030">
        <f t="shared" si="3"/>
        <v>1.8749999999999996E-2</v>
      </c>
    </row>
    <row r="44" spans="1:9" x14ac:dyDescent="0.2">
      <c r="A44" s="1030"/>
      <c r="B44" s="1030">
        <f t="shared" si="0"/>
        <v>9.7222222222222252E-2</v>
      </c>
      <c r="D44" s="1030">
        <f t="shared" si="2"/>
        <v>1.9444444444444441E-2</v>
      </c>
      <c r="F44" s="1030"/>
      <c r="G44" s="1030">
        <f t="shared" si="1"/>
        <v>9.7222222222222252E-2</v>
      </c>
      <c r="I44" s="1030">
        <f t="shared" si="3"/>
        <v>1.9444444444444441E-2</v>
      </c>
    </row>
    <row r="45" spans="1:9" x14ac:dyDescent="0.2">
      <c r="A45" s="1030"/>
      <c r="B45" s="1030">
        <f t="shared" si="0"/>
        <v>0.10069444444444448</v>
      </c>
      <c r="D45" s="1030">
        <f t="shared" si="2"/>
        <v>2.0138888888888887E-2</v>
      </c>
      <c r="F45" s="1030"/>
      <c r="G45" s="1030">
        <f t="shared" si="1"/>
        <v>0.10069444444444448</v>
      </c>
      <c r="I45" s="1030">
        <f t="shared" si="3"/>
        <v>2.0138888888888887E-2</v>
      </c>
    </row>
    <row r="46" spans="1:9" x14ac:dyDescent="0.2">
      <c r="A46" s="1030"/>
      <c r="B46" s="1030">
        <f t="shared" si="0"/>
        <v>0.1041666666666667</v>
      </c>
      <c r="D46" s="1030">
        <f t="shared" si="2"/>
        <v>2.0833333333333332E-2</v>
      </c>
      <c r="F46" s="1030"/>
      <c r="G46" s="1030">
        <f t="shared" si="1"/>
        <v>0.1041666666666667</v>
      </c>
      <c r="I46" s="1030">
        <f t="shared" si="3"/>
        <v>2.0833333333333332E-2</v>
      </c>
    </row>
    <row r="47" spans="1:9" x14ac:dyDescent="0.2">
      <c r="A47" s="1030"/>
      <c r="B47" s="1030">
        <f t="shared" si="0"/>
        <v>0.10763888888888892</v>
      </c>
      <c r="D47" s="1030">
        <f t="shared" si="2"/>
        <v>2.1527777777777778E-2</v>
      </c>
      <c r="F47" s="1030"/>
      <c r="G47" s="1030">
        <f t="shared" si="1"/>
        <v>0.10763888888888892</v>
      </c>
      <c r="I47" s="1030">
        <f t="shared" si="3"/>
        <v>2.1527777777777778E-2</v>
      </c>
    </row>
    <row r="48" spans="1:9" x14ac:dyDescent="0.2">
      <c r="A48" s="1030"/>
      <c r="B48" s="1030">
        <f t="shared" si="0"/>
        <v>0.11111111111111115</v>
      </c>
      <c r="D48" s="1030">
        <f t="shared" si="2"/>
        <v>2.2222222222222223E-2</v>
      </c>
      <c r="F48" s="1030"/>
      <c r="G48" s="1030">
        <f t="shared" si="1"/>
        <v>0.11111111111111115</v>
      </c>
      <c r="I48" s="1030">
        <f t="shared" si="3"/>
        <v>2.2222222222222223E-2</v>
      </c>
    </row>
    <row r="49" spans="1:9" x14ac:dyDescent="0.2">
      <c r="A49" s="1030"/>
      <c r="B49" s="1030">
        <f t="shared" si="0"/>
        <v>0.11458333333333337</v>
      </c>
      <c r="D49" s="1030">
        <f t="shared" si="2"/>
        <v>2.2916666666666669E-2</v>
      </c>
      <c r="F49" s="1030"/>
      <c r="G49" s="1030">
        <f t="shared" si="1"/>
        <v>0.11458333333333337</v>
      </c>
      <c r="I49" s="1030">
        <f t="shared" si="3"/>
        <v>2.2916666666666669E-2</v>
      </c>
    </row>
    <row r="50" spans="1:9" x14ac:dyDescent="0.2">
      <c r="A50" s="1030"/>
      <c r="B50" s="1030">
        <f t="shared" si="0"/>
        <v>0.11805555555555559</v>
      </c>
      <c r="D50" s="1030">
        <f t="shared" si="2"/>
        <v>2.3611111111111114E-2</v>
      </c>
      <c r="F50" s="1030"/>
      <c r="G50" s="1030">
        <f t="shared" si="1"/>
        <v>0.11805555555555559</v>
      </c>
      <c r="I50" s="1030">
        <f t="shared" si="3"/>
        <v>2.3611111111111114E-2</v>
      </c>
    </row>
    <row r="51" spans="1:9" x14ac:dyDescent="0.2">
      <c r="A51" s="1030"/>
      <c r="B51" s="1030">
        <f t="shared" si="0"/>
        <v>0.12152777777777782</v>
      </c>
      <c r="D51" s="1030">
        <f t="shared" si="2"/>
        <v>2.4305555555555559E-2</v>
      </c>
      <c r="F51" s="1030"/>
      <c r="G51" s="1030">
        <f t="shared" si="1"/>
        <v>0.12152777777777782</v>
      </c>
      <c r="I51" s="1030">
        <f t="shared" si="3"/>
        <v>2.4305555555555559E-2</v>
      </c>
    </row>
    <row r="52" spans="1:9" x14ac:dyDescent="0.2">
      <c r="A52" s="1030"/>
      <c r="B52" s="1030">
        <f t="shared" si="0"/>
        <v>0.12500000000000003</v>
      </c>
      <c r="D52" s="1030">
        <f t="shared" si="2"/>
        <v>2.5000000000000005E-2</v>
      </c>
      <c r="F52" s="1030"/>
      <c r="G52" s="1030">
        <f t="shared" si="1"/>
        <v>0.12500000000000003</v>
      </c>
      <c r="I52" s="1030">
        <f t="shared" si="3"/>
        <v>2.5000000000000005E-2</v>
      </c>
    </row>
    <row r="53" spans="1:9" x14ac:dyDescent="0.2">
      <c r="A53" s="1030"/>
      <c r="B53" s="1030">
        <f t="shared" si="0"/>
        <v>0.12847222222222224</v>
      </c>
      <c r="D53" s="1030">
        <f t="shared" si="2"/>
        <v>2.569444444444445E-2</v>
      </c>
      <c r="F53" s="1030"/>
      <c r="G53" s="1030">
        <f t="shared" si="1"/>
        <v>0.12847222222222224</v>
      </c>
      <c r="I53" s="1030">
        <f t="shared" si="3"/>
        <v>2.569444444444445E-2</v>
      </c>
    </row>
    <row r="54" spans="1:9" x14ac:dyDescent="0.2">
      <c r="A54" s="1030"/>
      <c r="B54" s="1030">
        <f t="shared" si="0"/>
        <v>0.13194444444444445</v>
      </c>
      <c r="D54" s="1030">
        <f t="shared" si="2"/>
        <v>2.6388888888888896E-2</v>
      </c>
      <c r="F54" s="1030"/>
      <c r="G54" s="1030">
        <f t="shared" si="1"/>
        <v>0.13194444444444445</v>
      </c>
      <c r="I54" s="1030">
        <f t="shared" si="3"/>
        <v>2.6388888888888896E-2</v>
      </c>
    </row>
    <row r="55" spans="1:9" x14ac:dyDescent="0.2">
      <c r="A55" s="1030"/>
      <c r="B55" s="1030">
        <f t="shared" si="0"/>
        <v>0.13541666666666666</v>
      </c>
      <c r="D55" s="1030">
        <f t="shared" si="2"/>
        <v>2.7083333333333341E-2</v>
      </c>
      <c r="F55" s="1030"/>
      <c r="G55" s="1030">
        <f t="shared" si="1"/>
        <v>0.13541666666666666</v>
      </c>
      <c r="I55" s="1030">
        <f t="shared" si="3"/>
        <v>2.7083333333333341E-2</v>
      </c>
    </row>
    <row r="56" spans="1:9" x14ac:dyDescent="0.2">
      <c r="A56" s="1030"/>
      <c r="B56" s="1030">
        <f t="shared" si="0"/>
        <v>0.13888888888888887</v>
      </c>
      <c r="D56" s="1030">
        <f t="shared" si="2"/>
        <v>2.7777777777777787E-2</v>
      </c>
      <c r="F56" s="1030"/>
      <c r="G56" s="1030">
        <f t="shared" si="1"/>
        <v>0.13888888888888887</v>
      </c>
      <c r="I56" s="1030">
        <f t="shared" si="3"/>
        <v>2.7777777777777787E-2</v>
      </c>
    </row>
    <row r="57" spans="1:9" x14ac:dyDescent="0.2">
      <c r="A57" s="1030"/>
      <c r="B57" s="1030">
        <f t="shared" si="0"/>
        <v>0.14236111111111108</v>
      </c>
      <c r="D57" s="1030">
        <f t="shared" si="2"/>
        <v>2.8472222222222232E-2</v>
      </c>
      <c r="F57" s="1030"/>
      <c r="G57" s="1030">
        <f t="shared" si="1"/>
        <v>0.14236111111111108</v>
      </c>
      <c r="I57" s="1030">
        <f t="shared" si="3"/>
        <v>2.8472222222222232E-2</v>
      </c>
    </row>
    <row r="58" spans="1:9" x14ac:dyDescent="0.2">
      <c r="A58" s="1030"/>
      <c r="B58" s="1030">
        <f t="shared" si="0"/>
        <v>0.14583333333333329</v>
      </c>
      <c r="D58" s="1030">
        <f t="shared" si="2"/>
        <v>2.9166666666666678E-2</v>
      </c>
      <c r="F58" s="1030"/>
      <c r="G58" s="1030">
        <f t="shared" si="1"/>
        <v>0.14583333333333329</v>
      </c>
      <c r="I58" s="1030">
        <f t="shared" si="3"/>
        <v>2.9166666666666678E-2</v>
      </c>
    </row>
    <row r="59" spans="1:9" x14ac:dyDescent="0.2">
      <c r="A59" s="1030"/>
      <c r="B59" s="1030">
        <f t="shared" si="0"/>
        <v>0.1493055555555555</v>
      </c>
      <c r="D59" s="1030">
        <f t="shared" si="2"/>
        <v>2.9861111111111123E-2</v>
      </c>
      <c r="F59" s="1030"/>
      <c r="G59" s="1030">
        <f t="shared" si="1"/>
        <v>0.1493055555555555</v>
      </c>
      <c r="I59" s="1030">
        <f t="shared" si="3"/>
        <v>2.9861111111111123E-2</v>
      </c>
    </row>
    <row r="60" spans="1:9" x14ac:dyDescent="0.2">
      <c r="A60" s="1030"/>
      <c r="B60" s="1030">
        <f t="shared" si="0"/>
        <v>0.15277777777777771</v>
      </c>
      <c r="D60" s="1030">
        <f t="shared" si="2"/>
        <v>3.0555555555555568E-2</v>
      </c>
      <c r="F60" s="1030"/>
      <c r="G60" s="1030">
        <f t="shared" si="1"/>
        <v>0.15277777777777771</v>
      </c>
      <c r="I60" s="1030">
        <f t="shared" si="3"/>
        <v>3.0555555555555568E-2</v>
      </c>
    </row>
    <row r="61" spans="1:9" x14ac:dyDescent="0.2">
      <c r="A61" s="1030"/>
      <c r="B61" s="1030">
        <f t="shared" si="0"/>
        <v>0.15624999999999992</v>
      </c>
      <c r="D61" s="1030">
        <f t="shared" si="2"/>
        <v>3.1250000000000014E-2</v>
      </c>
      <c r="F61" s="1030"/>
      <c r="G61" s="1030">
        <f t="shared" si="1"/>
        <v>0.15624999999999992</v>
      </c>
      <c r="I61" s="1030">
        <f t="shared" si="3"/>
        <v>3.1250000000000014E-2</v>
      </c>
    </row>
    <row r="62" spans="1:9" x14ac:dyDescent="0.2">
      <c r="A62" s="1030"/>
      <c r="B62" s="1030">
        <f t="shared" si="0"/>
        <v>0.15972222222222213</v>
      </c>
      <c r="D62" s="1030">
        <f t="shared" si="2"/>
        <v>3.1944444444444456E-2</v>
      </c>
      <c r="F62" s="1030"/>
      <c r="G62" s="1030">
        <f t="shared" si="1"/>
        <v>0.15972222222222213</v>
      </c>
      <c r="I62" s="1030">
        <f t="shared" si="3"/>
        <v>3.1944444444444456E-2</v>
      </c>
    </row>
    <row r="63" spans="1:9" x14ac:dyDescent="0.2">
      <c r="A63" s="1030"/>
      <c r="B63" s="1030">
        <f t="shared" si="0"/>
        <v>0.16319444444444434</v>
      </c>
      <c r="D63" s="1030">
        <f t="shared" si="2"/>
        <v>3.2638888888888898E-2</v>
      </c>
      <c r="F63" s="1030"/>
      <c r="G63" s="1030">
        <f t="shared" si="1"/>
        <v>0.16319444444444434</v>
      </c>
      <c r="I63" s="1030">
        <f t="shared" si="3"/>
        <v>3.2638888888888898E-2</v>
      </c>
    </row>
    <row r="64" spans="1:9" x14ac:dyDescent="0.2">
      <c r="A64" s="1030"/>
      <c r="B64" s="1030">
        <f t="shared" si="0"/>
        <v>0.16666666666666655</v>
      </c>
      <c r="D64" s="1030">
        <f t="shared" si="2"/>
        <v>3.333333333333334E-2</v>
      </c>
      <c r="F64" s="1030"/>
      <c r="G64" s="1030">
        <f t="shared" si="1"/>
        <v>0.16666666666666655</v>
      </c>
      <c r="I64" s="1030">
        <f t="shared" si="3"/>
        <v>3.333333333333334E-2</v>
      </c>
    </row>
    <row r="65" spans="1:9" x14ac:dyDescent="0.2">
      <c r="A65" s="1030"/>
      <c r="B65" s="1030">
        <f t="shared" si="0"/>
        <v>0.17013888888888876</v>
      </c>
      <c r="D65" s="1030">
        <f t="shared" si="2"/>
        <v>3.4027777777777782E-2</v>
      </c>
      <c r="F65" s="1030"/>
      <c r="G65" s="1030">
        <f t="shared" si="1"/>
        <v>0.17013888888888876</v>
      </c>
      <c r="I65" s="1030">
        <f t="shared" si="3"/>
        <v>3.4027777777777782E-2</v>
      </c>
    </row>
    <row r="66" spans="1:9" x14ac:dyDescent="0.2">
      <c r="A66" s="1030"/>
      <c r="B66" s="1030">
        <f t="shared" si="0"/>
        <v>0.17361111111111097</v>
      </c>
      <c r="D66" s="1030">
        <f t="shared" si="2"/>
        <v>3.4722222222222224E-2</v>
      </c>
      <c r="F66" s="1030"/>
      <c r="G66" s="1030">
        <f t="shared" si="1"/>
        <v>0.17361111111111097</v>
      </c>
      <c r="I66" s="1030">
        <f t="shared" si="3"/>
        <v>3.4722222222222224E-2</v>
      </c>
    </row>
    <row r="67" spans="1:9" x14ac:dyDescent="0.2">
      <c r="A67" s="1030"/>
      <c r="B67" s="1030">
        <f t="shared" si="0"/>
        <v>0.17708333333333318</v>
      </c>
      <c r="D67" s="1030">
        <f t="shared" si="2"/>
        <v>3.5416666666666666E-2</v>
      </c>
      <c r="F67" s="1030"/>
      <c r="G67" s="1030">
        <f t="shared" si="1"/>
        <v>0.17708333333333318</v>
      </c>
      <c r="I67" s="1030">
        <f t="shared" si="3"/>
        <v>3.5416666666666666E-2</v>
      </c>
    </row>
    <row r="68" spans="1:9" x14ac:dyDescent="0.2">
      <c r="A68" s="1030"/>
      <c r="B68" s="1030">
        <f t="shared" si="0"/>
        <v>0.18055555555555539</v>
      </c>
      <c r="D68" s="1030">
        <f t="shared" si="2"/>
        <v>3.6111111111111108E-2</v>
      </c>
      <c r="F68" s="1030"/>
      <c r="G68" s="1030">
        <f t="shared" si="1"/>
        <v>0.18055555555555539</v>
      </c>
      <c r="I68" s="1030">
        <f t="shared" si="3"/>
        <v>3.6111111111111108E-2</v>
      </c>
    </row>
    <row r="69" spans="1:9" x14ac:dyDescent="0.2">
      <c r="A69" s="1030"/>
      <c r="B69" s="1030">
        <f t="shared" si="0"/>
        <v>0.1840277777777776</v>
      </c>
      <c r="D69" s="1030">
        <f t="shared" si="2"/>
        <v>3.680555555555555E-2</v>
      </c>
      <c r="F69" s="1030"/>
      <c r="G69" s="1030">
        <f t="shared" si="1"/>
        <v>0.1840277777777776</v>
      </c>
      <c r="I69" s="1030">
        <f t="shared" si="3"/>
        <v>3.680555555555555E-2</v>
      </c>
    </row>
    <row r="70" spans="1:9" x14ac:dyDescent="0.2">
      <c r="A70" s="1030"/>
      <c r="B70" s="1030">
        <f t="shared" si="0"/>
        <v>0.18749999999999981</v>
      </c>
      <c r="D70" s="1030">
        <f t="shared" si="2"/>
        <v>3.7499999999999992E-2</v>
      </c>
      <c r="F70" s="1030"/>
      <c r="G70" s="1030">
        <f t="shared" si="1"/>
        <v>0.18749999999999981</v>
      </c>
      <c r="I70" s="1030">
        <f t="shared" si="3"/>
        <v>3.7499999999999992E-2</v>
      </c>
    </row>
    <row r="71" spans="1:9" x14ac:dyDescent="0.2">
      <c r="A71" s="1030"/>
      <c r="B71" s="1030">
        <f t="shared" si="0"/>
        <v>0.19097222222222202</v>
      </c>
      <c r="D71" s="1030">
        <f t="shared" si="2"/>
        <v>3.8194444444444434E-2</v>
      </c>
      <c r="F71" s="1030"/>
      <c r="G71" s="1030">
        <f t="shared" si="1"/>
        <v>0.19097222222222202</v>
      </c>
      <c r="I71" s="1030">
        <f t="shared" si="3"/>
        <v>3.8194444444444434E-2</v>
      </c>
    </row>
    <row r="72" spans="1:9" x14ac:dyDescent="0.2">
      <c r="A72" s="1030"/>
      <c r="B72" s="1030">
        <f t="shared" si="0"/>
        <v>0.19444444444444423</v>
      </c>
      <c r="D72" s="1030">
        <f t="shared" si="2"/>
        <v>3.8888888888888876E-2</v>
      </c>
      <c r="F72" s="1030"/>
      <c r="G72" s="1030">
        <f t="shared" si="1"/>
        <v>0.19444444444444423</v>
      </c>
      <c r="I72" s="1030">
        <f t="shared" si="3"/>
        <v>3.8888888888888876E-2</v>
      </c>
    </row>
    <row r="73" spans="1:9" x14ac:dyDescent="0.2">
      <c r="A73" s="1030"/>
      <c r="B73" s="1030">
        <f t="shared" si="0"/>
        <v>0.19791666666666644</v>
      </c>
      <c r="D73" s="1030">
        <f t="shared" si="2"/>
        <v>3.9583333333333318E-2</v>
      </c>
      <c r="F73" s="1030"/>
      <c r="G73" s="1030">
        <f t="shared" si="1"/>
        <v>0.19791666666666644</v>
      </c>
      <c r="I73" s="1030">
        <f t="shared" si="3"/>
        <v>3.9583333333333318E-2</v>
      </c>
    </row>
    <row r="74" spans="1:9" x14ac:dyDescent="0.2">
      <c r="A74" s="1030"/>
      <c r="B74" s="1030">
        <f t="shared" si="0"/>
        <v>0.20138888888888865</v>
      </c>
      <c r="D74" s="1030">
        <f t="shared" si="2"/>
        <v>4.027777777777776E-2</v>
      </c>
      <c r="F74" s="1030"/>
      <c r="G74" s="1030">
        <f t="shared" si="1"/>
        <v>0.20138888888888865</v>
      </c>
      <c r="I74" s="1030">
        <f t="shared" si="3"/>
        <v>4.027777777777776E-2</v>
      </c>
    </row>
    <row r="75" spans="1:9" x14ac:dyDescent="0.2">
      <c r="A75" s="1030"/>
      <c r="B75" s="1030">
        <f t="shared" si="0"/>
        <v>0.20486111111111086</v>
      </c>
      <c r="D75" s="1030">
        <f t="shared" si="2"/>
        <v>4.0972222222222202E-2</v>
      </c>
      <c r="F75" s="1030"/>
      <c r="G75" s="1030">
        <f t="shared" si="1"/>
        <v>0.20486111111111086</v>
      </c>
      <c r="I75" s="1030">
        <f t="shared" si="3"/>
        <v>4.0972222222222202E-2</v>
      </c>
    </row>
    <row r="76" spans="1:9" x14ac:dyDescent="0.2">
      <c r="A76" s="1030"/>
      <c r="B76" s="1030">
        <f t="shared" si="0"/>
        <v>0.20833333333333307</v>
      </c>
      <c r="D76" s="1030">
        <f t="shared" si="2"/>
        <v>4.1666666666666644E-2</v>
      </c>
      <c r="F76" s="1030"/>
      <c r="G76" s="1030">
        <f t="shared" si="1"/>
        <v>0.20833333333333307</v>
      </c>
      <c r="I76" s="1030">
        <f t="shared" si="3"/>
        <v>4.1666666666666644E-2</v>
      </c>
    </row>
    <row r="77" spans="1:9" x14ac:dyDescent="0.2">
      <c r="A77" s="1030"/>
      <c r="B77" s="1030">
        <f t="shared" si="0"/>
        <v>0.21180555555555527</v>
      </c>
      <c r="D77" s="1030"/>
      <c r="F77" s="1030"/>
      <c r="G77" s="1030">
        <f t="shared" si="1"/>
        <v>0.21180555555555527</v>
      </c>
      <c r="I77" s="1030"/>
    </row>
    <row r="78" spans="1:9" x14ac:dyDescent="0.2">
      <c r="A78" s="1030"/>
      <c r="B78" s="1030">
        <f t="shared" si="0"/>
        <v>0.21527777777777748</v>
      </c>
      <c r="D78" s="1030"/>
      <c r="F78" s="1030"/>
      <c r="G78" s="1030">
        <f t="shared" si="1"/>
        <v>0.21527777777777748</v>
      </c>
      <c r="I78" s="1030"/>
    </row>
    <row r="79" spans="1:9" x14ac:dyDescent="0.2">
      <c r="A79" s="1030"/>
      <c r="B79" s="1030">
        <f t="shared" si="0"/>
        <v>0.21874999999999969</v>
      </c>
      <c r="D79" s="1030"/>
      <c r="F79" s="1030"/>
      <c r="G79" s="1030">
        <f t="shared" si="1"/>
        <v>0.21874999999999969</v>
      </c>
      <c r="I79" s="1030"/>
    </row>
    <row r="80" spans="1:9" x14ac:dyDescent="0.2">
      <c r="A80" s="1030"/>
      <c r="B80" s="1030">
        <f t="shared" si="0"/>
        <v>0.2222222222222219</v>
      </c>
      <c r="D80" s="1030"/>
      <c r="F80" s="1030"/>
      <c r="G80" s="1030">
        <f t="shared" si="1"/>
        <v>0.2222222222222219</v>
      </c>
      <c r="I80" s="1030"/>
    </row>
    <row r="81" spans="1:9" x14ac:dyDescent="0.2">
      <c r="A81" s="1030"/>
      <c r="B81" s="1030">
        <f t="shared" ref="B81:B144" si="4">B80+$C$17</f>
        <v>0.22569444444444411</v>
      </c>
      <c r="D81" s="1030"/>
      <c r="F81" s="1030"/>
      <c r="G81" s="1030">
        <f t="shared" ref="G81:G144" si="5">G80+$C$17</f>
        <v>0.22569444444444411</v>
      </c>
      <c r="I81" s="1030"/>
    </row>
    <row r="82" spans="1:9" x14ac:dyDescent="0.2">
      <c r="A82" s="1030"/>
      <c r="B82" s="1030">
        <f t="shared" si="4"/>
        <v>0.22916666666666632</v>
      </c>
      <c r="D82" s="1030"/>
      <c r="F82" s="1030"/>
      <c r="G82" s="1030">
        <f t="shared" si="5"/>
        <v>0.22916666666666632</v>
      </c>
      <c r="I82" s="1030"/>
    </row>
    <row r="83" spans="1:9" x14ac:dyDescent="0.2">
      <c r="A83" s="1030"/>
      <c r="B83" s="1030">
        <f t="shared" si="4"/>
        <v>0.23263888888888853</v>
      </c>
      <c r="D83" s="1030"/>
      <c r="F83" s="1030"/>
      <c r="G83" s="1030">
        <f t="shared" si="5"/>
        <v>0.23263888888888853</v>
      </c>
      <c r="I83" s="1030"/>
    </row>
    <row r="84" spans="1:9" x14ac:dyDescent="0.2">
      <c r="A84" s="1030"/>
      <c r="B84" s="1030">
        <f t="shared" si="4"/>
        <v>0.23611111111111074</v>
      </c>
      <c r="D84" s="1030"/>
      <c r="F84" s="1030"/>
      <c r="G84" s="1030">
        <f t="shared" si="5"/>
        <v>0.23611111111111074</v>
      </c>
      <c r="I84" s="1030"/>
    </row>
    <row r="85" spans="1:9" x14ac:dyDescent="0.2">
      <c r="A85" s="1030"/>
      <c r="B85" s="1030">
        <f t="shared" si="4"/>
        <v>0.23958333333333295</v>
      </c>
      <c r="D85" s="1030"/>
      <c r="F85" s="1030"/>
      <c r="G85" s="1030">
        <f t="shared" si="5"/>
        <v>0.23958333333333295</v>
      </c>
      <c r="I85" s="1030"/>
    </row>
    <row r="86" spans="1:9" x14ac:dyDescent="0.2">
      <c r="A86" s="1030"/>
      <c r="B86" s="1030">
        <f t="shared" si="4"/>
        <v>0.24305555555555516</v>
      </c>
      <c r="D86" s="1030"/>
      <c r="F86" s="1030"/>
      <c r="G86" s="1030">
        <f t="shared" si="5"/>
        <v>0.24305555555555516</v>
      </c>
      <c r="I86" s="1030"/>
    </row>
    <row r="87" spans="1:9" x14ac:dyDescent="0.2">
      <c r="A87" s="1030"/>
      <c r="B87" s="1030">
        <f t="shared" si="4"/>
        <v>0.24652777777777737</v>
      </c>
      <c r="D87" s="1030"/>
      <c r="F87" s="1030"/>
      <c r="G87" s="1030">
        <f t="shared" si="5"/>
        <v>0.24652777777777737</v>
      </c>
      <c r="I87" s="1030"/>
    </row>
    <row r="88" spans="1:9" x14ac:dyDescent="0.2">
      <c r="A88" s="1030"/>
      <c r="B88" s="1030">
        <f t="shared" si="4"/>
        <v>0.24999999999999958</v>
      </c>
      <c r="D88" s="1030"/>
      <c r="F88" s="1030"/>
      <c r="G88" s="1030">
        <f t="shared" si="5"/>
        <v>0.24999999999999958</v>
      </c>
      <c r="I88" s="1030"/>
    </row>
    <row r="89" spans="1:9" x14ac:dyDescent="0.2">
      <c r="A89" s="1030"/>
      <c r="B89" s="1030">
        <f t="shared" si="4"/>
        <v>0.25347222222222182</v>
      </c>
      <c r="D89" s="1030"/>
      <c r="F89" s="1030"/>
      <c r="G89" s="1030">
        <f t="shared" si="5"/>
        <v>0.25347222222222182</v>
      </c>
      <c r="I89" s="1030"/>
    </row>
    <row r="90" spans="1:9" x14ac:dyDescent="0.2">
      <c r="A90" s="1030"/>
      <c r="B90" s="1030">
        <f t="shared" si="4"/>
        <v>0.25694444444444403</v>
      </c>
      <c r="D90" s="1030"/>
      <c r="F90" s="1030"/>
      <c r="G90" s="1030">
        <f t="shared" si="5"/>
        <v>0.25694444444444403</v>
      </c>
      <c r="I90" s="1030"/>
    </row>
    <row r="91" spans="1:9" x14ac:dyDescent="0.2">
      <c r="A91" s="1030"/>
      <c r="B91" s="1030">
        <f t="shared" si="4"/>
        <v>0.26041666666666624</v>
      </c>
      <c r="D91" s="1030"/>
      <c r="F91" s="1030"/>
      <c r="G91" s="1030">
        <f t="shared" si="5"/>
        <v>0.26041666666666624</v>
      </c>
      <c r="I91" s="1030"/>
    </row>
    <row r="92" spans="1:9" x14ac:dyDescent="0.2">
      <c r="A92" s="1030"/>
      <c r="B92" s="1030">
        <f t="shared" si="4"/>
        <v>0.26388888888888845</v>
      </c>
      <c r="F92" s="1030"/>
      <c r="G92" s="1030">
        <f t="shared" si="5"/>
        <v>0.26388888888888845</v>
      </c>
    </row>
    <row r="93" spans="1:9" x14ac:dyDescent="0.2">
      <c r="A93" s="1030"/>
      <c r="B93" s="1030">
        <f t="shared" si="4"/>
        <v>0.26736111111111066</v>
      </c>
      <c r="F93" s="1030"/>
      <c r="G93" s="1030">
        <f t="shared" si="5"/>
        <v>0.26736111111111066</v>
      </c>
    </row>
    <row r="94" spans="1:9" x14ac:dyDescent="0.2">
      <c r="A94" s="1030"/>
      <c r="B94" s="1030">
        <f t="shared" si="4"/>
        <v>0.27083333333333287</v>
      </c>
      <c r="F94" s="1030"/>
      <c r="G94" s="1030">
        <f t="shared" si="5"/>
        <v>0.27083333333333287</v>
      </c>
    </row>
    <row r="95" spans="1:9" x14ac:dyDescent="0.2">
      <c r="A95" s="1030"/>
      <c r="B95" s="1030">
        <f t="shared" si="4"/>
        <v>0.27430555555555508</v>
      </c>
      <c r="F95" s="1030"/>
      <c r="G95" s="1030">
        <f t="shared" si="5"/>
        <v>0.27430555555555508</v>
      </c>
    </row>
    <row r="96" spans="1:9" x14ac:dyDescent="0.2">
      <c r="A96" s="1030"/>
      <c r="B96" s="1030">
        <f t="shared" si="4"/>
        <v>0.27777777777777729</v>
      </c>
      <c r="F96" s="1030"/>
      <c r="G96" s="1030">
        <f t="shared" si="5"/>
        <v>0.27777777777777729</v>
      </c>
    </row>
    <row r="97" spans="1:7" x14ac:dyDescent="0.2">
      <c r="A97" s="1030"/>
      <c r="B97" s="1030">
        <f t="shared" si="4"/>
        <v>0.2812499999999995</v>
      </c>
      <c r="F97" s="1030"/>
      <c r="G97" s="1030">
        <f t="shared" si="5"/>
        <v>0.2812499999999995</v>
      </c>
    </row>
    <row r="98" spans="1:7" x14ac:dyDescent="0.2">
      <c r="A98" s="1030"/>
      <c r="B98" s="1030">
        <f t="shared" si="4"/>
        <v>0.28472222222222171</v>
      </c>
      <c r="F98" s="1030"/>
      <c r="G98" s="1030">
        <f t="shared" si="5"/>
        <v>0.28472222222222171</v>
      </c>
    </row>
    <row r="99" spans="1:7" x14ac:dyDescent="0.2">
      <c r="A99" s="1030"/>
      <c r="B99" s="1030">
        <f t="shared" si="4"/>
        <v>0.28819444444444392</v>
      </c>
      <c r="F99" s="1030"/>
      <c r="G99" s="1030">
        <f t="shared" si="5"/>
        <v>0.28819444444444392</v>
      </c>
    </row>
    <row r="100" spans="1:7" x14ac:dyDescent="0.2">
      <c r="A100" s="1030"/>
      <c r="B100" s="1030">
        <f t="shared" si="4"/>
        <v>0.29166666666666613</v>
      </c>
      <c r="F100" s="1030"/>
      <c r="G100" s="1030">
        <f t="shared" si="5"/>
        <v>0.29166666666666613</v>
      </c>
    </row>
    <row r="101" spans="1:7" x14ac:dyDescent="0.2">
      <c r="A101" s="1030"/>
      <c r="B101" s="1030">
        <f t="shared" si="4"/>
        <v>0.29513888888888834</v>
      </c>
      <c r="F101" s="1030"/>
      <c r="G101" s="1030">
        <f t="shared" si="5"/>
        <v>0.29513888888888834</v>
      </c>
    </row>
    <row r="102" spans="1:7" x14ac:dyDescent="0.2">
      <c r="A102" s="1030"/>
      <c r="B102" s="1030">
        <f t="shared" si="4"/>
        <v>0.29861111111111055</v>
      </c>
      <c r="F102" s="1030"/>
      <c r="G102" s="1030">
        <f t="shared" si="5"/>
        <v>0.29861111111111055</v>
      </c>
    </row>
    <row r="103" spans="1:7" x14ac:dyDescent="0.2">
      <c r="A103" s="1030"/>
      <c r="B103" s="1030">
        <f t="shared" si="4"/>
        <v>0.30208333333333276</v>
      </c>
      <c r="F103" s="1030"/>
      <c r="G103" s="1030">
        <f t="shared" si="5"/>
        <v>0.30208333333333276</v>
      </c>
    </row>
    <row r="104" spans="1:7" x14ac:dyDescent="0.2">
      <c r="A104" s="1030"/>
      <c r="B104" s="1030">
        <f t="shared" si="4"/>
        <v>0.30555555555555497</v>
      </c>
      <c r="F104" s="1030"/>
      <c r="G104" s="1030">
        <f t="shared" si="5"/>
        <v>0.30555555555555497</v>
      </c>
    </row>
    <row r="105" spans="1:7" x14ac:dyDescent="0.2">
      <c r="A105" s="1030"/>
      <c r="B105" s="1030">
        <f t="shared" si="4"/>
        <v>0.30902777777777718</v>
      </c>
      <c r="F105" s="1030"/>
      <c r="G105" s="1030">
        <f t="shared" si="5"/>
        <v>0.30902777777777718</v>
      </c>
    </row>
    <row r="106" spans="1:7" x14ac:dyDescent="0.2">
      <c r="A106" s="1030"/>
      <c r="B106" s="1030">
        <f t="shared" si="4"/>
        <v>0.31249999999999939</v>
      </c>
      <c r="F106" s="1030"/>
      <c r="G106" s="1030">
        <f t="shared" si="5"/>
        <v>0.31249999999999939</v>
      </c>
    </row>
    <row r="107" spans="1:7" x14ac:dyDescent="0.2">
      <c r="A107" s="1030"/>
      <c r="B107" s="1030">
        <f t="shared" si="4"/>
        <v>0.3159722222222216</v>
      </c>
      <c r="F107" s="1030"/>
      <c r="G107" s="1030">
        <f t="shared" si="5"/>
        <v>0.3159722222222216</v>
      </c>
    </row>
    <row r="108" spans="1:7" x14ac:dyDescent="0.2">
      <c r="A108" s="1030"/>
      <c r="B108" s="1030">
        <f t="shared" si="4"/>
        <v>0.31944444444444381</v>
      </c>
      <c r="F108" s="1030"/>
      <c r="G108" s="1030">
        <f t="shared" si="5"/>
        <v>0.31944444444444381</v>
      </c>
    </row>
    <row r="109" spans="1:7" x14ac:dyDescent="0.2">
      <c r="A109" s="1030"/>
      <c r="B109" s="1030">
        <f t="shared" si="4"/>
        <v>0.32291666666666602</v>
      </c>
      <c r="F109" s="1030"/>
      <c r="G109" s="1030">
        <f t="shared" si="5"/>
        <v>0.32291666666666602</v>
      </c>
    </row>
    <row r="110" spans="1:7" x14ac:dyDescent="0.2">
      <c r="A110" s="1030"/>
      <c r="B110" s="1030">
        <f t="shared" si="4"/>
        <v>0.32638888888888823</v>
      </c>
      <c r="F110" s="1030"/>
      <c r="G110" s="1030">
        <f t="shared" si="5"/>
        <v>0.32638888888888823</v>
      </c>
    </row>
    <row r="111" spans="1:7" x14ac:dyDescent="0.2">
      <c r="A111" s="1030"/>
      <c r="B111" s="1030">
        <f t="shared" si="4"/>
        <v>0.32986111111111044</v>
      </c>
      <c r="F111" s="1030"/>
      <c r="G111" s="1030">
        <f t="shared" si="5"/>
        <v>0.32986111111111044</v>
      </c>
    </row>
    <row r="112" spans="1:7" x14ac:dyDescent="0.2">
      <c r="A112" s="1030"/>
      <c r="B112" s="1030">
        <f t="shared" si="4"/>
        <v>0.33333333333333265</v>
      </c>
      <c r="F112" s="1030"/>
      <c r="G112" s="1030">
        <f t="shared" si="5"/>
        <v>0.33333333333333265</v>
      </c>
    </row>
    <row r="113" spans="1:7" x14ac:dyDescent="0.2">
      <c r="A113" s="1030"/>
      <c r="B113" s="1030">
        <f t="shared" si="4"/>
        <v>0.33680555555555486</v>
      </c>
      <c r="F113" s="1030"/>
      <c r="G113" s="1030">
        <f t="shared" si="5"/>
        <v>0.33680555555555486</v>
      </c>
    </row>
    <row r="114" spans="1:7" x14ac:dyDescent="0.2">
      <c r="A114" s="1030"/>
      <c r="B114" s="1030">
        <f t="shared" si="4"/>
        <v>0.34027777777777707</v>
      </c>
      <c r="F114" s="1030"/>
      <c r="G114" s="1030">
        <f t="shared" si="5"/>
        <v>0.34027777777777707</v>
      </c>
    </row>
    <row r="115" spans="1:7" x14ac:dyDescent="0.2">
      <c r="A115" s="1030"/>
      <c r="B115" s="1030">
        <f t="shared" si="4"/>
        <v>0.34374999999999928</v>
      </c>
      <c r="F115" s="1030"/>
      <c r="G115" s="1030">
        <f t="shared" si="5"/>
        <v>0.34374999999999928</v>
      </c>
    </row>
    <row r="116" spans="1:7" x14ac:dyDescent="0.2">
      <c r="A116" s="1030"/>
      <c r="B116" s="1030">
        <f t="shared" si="4"/>
        <v>0.34722222222222149</v>
      </c>
      <c r="F116" s="1030"/>
      <c r="G116" s="1030">
        <f t="shared" si="5"/>
        <v>0.34722222222222149</v>
      </c>
    </row>
    <row r="117" spans="1:7" x14ac:dyDescent="0.2">
      <c r="A117" s="1030"/>
      <c r="B117" s="1030">
        <f t="shared" si="4"/>
        <v>0.3506944444444437</v>
      </c>
      <c r="F117" s="1030"/>
      <c r="G117" s="1030">
        <f t="shared" si="5"/>
        <v>0.3506944444444437</v>
      </c>
    </row>
    <row r="118" spans="1:7" x14ac:dyDescent="0.2">
      <c r="A118" s="1030"/>
      <c r="B118" s="1030">
        <f t="shared" si="4"/>
        <v>0.35416666666666591</v>
      </c>
      <c r="F118" s="1030"/>
      <c r="G118" s="1030">
        <f t="shared" si="5"/>
        <v>0.35416666666666591</v>
      </c>
    </row>
    <row r="119" spans="1:7" x14ac:dyDescent="0.2">
      <c r="A119" s="1030"/>
      <c r="B119" s="1030">
        <f t="shared" si="4"/>
        <v>0.35763888888888812</v>
      </c>
      <c r="F119" s="1030"/>
      <c r="G119" s="1030">
        <f t="shared" si="5"/>
        <v>0.35763888888888812</v>
      </c>
    </row>
    <row r="120" spans="1:7" x14ac:dyDescent="0.2">
      <c r="A120" s="1030"/>
      <c r="B120" s="1030">
        <f t="shared" si="4"/>
        <v>0.36111111111111033</v>
      </c>
      <c r="F120" s="1030"/>
      <c r="G120" s="1030">
        <f t="shared" si="5"/>
        <v>0.36111111111111033</v>
      </c>
    </row>
    <row r="121" spans="1:7" x14ac:dyDescent="0.2">
      <c r="A121" s="1030"/>
      <c r="B121" s="1030">
        <f t="shared" si="4"/>
        <v>0.36458333333333254</v>
      </c>
      <c r="F121" s="1030"/>
      <c r="G121" s="1030">
        <f t="shared" si="5"/>
        <v>0.36458333333333254</v>
      </c>
    </row>
    <row r="122" spans="1:7" x14ac:dyDescent="0.2">
      <c r="A122" s="1030"/>
      <c r="B122" s="1030">
        <f t="shared" si="4"/>
        <v>0.36805555555555475</v>
      </c>
      <c r="F122" s="1030"/>
      <c r="G122" s="1030">
        <f t="shared" si="5"/>
        <v>0.36805555555555475</v>
      </c>
    </row>
    <row r="123" spans="1:7" x14ac:dyDescent="0.2">
      <c r="A123" s="1030"/>
      <c r="B123" s="1030">
        <f t="shared" si="4"/>
        <v>0.37152777777777696</v>
      </c>
      <c r="F123" s="1030"/>
      <c r="G123" s="1030">
        <f t="shared" si="5"/>
        <v>0.37152777777777696</v>
      </c>
    </row>
    <row r="124" spans="1:7" x14ac:dyDescent="0.2">
      <c r="A124" s="1030"/>
      <c r="B124" s="1030">
        <f t="shared" si="4"/>
        <v>0.37499999999999917</v>
      </c>
      <c r="F124" s="1030"/>
      <c r="G124" s="1030">
        <f t="shared" si="5"/>
        <v>0.37499999999999917</v>
      </c>
    </row>
    <row r="125" spans="1:7" x14ac:dyDescent="0.2">
      <c r="A125" s="1030"/>
      <c r="B125" s="1030">
        <f t="shared" si="4"/>
        <v>0.37847222222222138</v>
      </c>
      <c r="F125" s="1030"/>
      <c r="G125" s="1030">
        <f t="shared" si="5"/>
        <v>0.37847222222222138</v>
      </c>
    </row>
    <row r="126" spans="1:7" x14ac:dyDescent="0.2">
      <c r="A126" s="1030"/>
      <c r="B126" s="1030">
        <f t="shared" si="4"/>
        <v>0.38194444444444359</v>
      </c>
      <c r="F126" s="1030"/>
      <c r="G126" s="1030">
        <f t="shared" si="5"/>
        <v>0.38194444444444359</v>
      </c>
    </row>
    <row r="127" spans="1:7" x14ac:dyDescent="0.2">
      <c r="A127" s="1030"/>
      <c r="B127" s="1030">
        <f t="shared" si="4"/>
        <v>0.3854166666666658</v>
      </c>
      <c r="F127" s="1030"/>
      <c r="G127" s="1030">
        <f t="shared" si="5"/>
        <v>0.3854166666666658</v>
      </c>
    </row>
    <row r="128" spans="1:7" x14ac:dyDescent="0.2">
      <c r="A128" s="1030"/>
      <c r="B128" s="1030">
        <f t="shared" si="4"/>
        <v>0.38888888888888801</v>
      </c>
      <c r="F128" s="1030"/>
      <c r="G128" s="1030">
        <f t="shared" si="5"/>
        <v>0.38888888888888801</v>
      </c>
    </row>
    <row r="129" spans="1:7" x14ac:dyDescent="0.2">
      <c r="A129" s="1030"/>
      <c r="B129" s="1030">
        <f t="shared" si="4"/>
        <v>0.39236111111111022</v>
      </c>
      <c r="F129" s="1030"/>
      <c r="G129" s="1030">
        <f t="shared" si="5"/>
        <v>0.39236111111111022</v>
      </c>
    </row>
    <row r="130" spans="1:7" x14ac:dyDescent="0.2">
      <c r="A130" s="1030"/>
      <c r="B130" s="1030">
        <f t="shared" si="4"/>
        <v>0.39583333333333243</v>
      </c>
      <c r="F130" s="1030"/>
      <c r="G130" s="1030">
        <f t="shared" si="5"/>
        <v>0.39583333333333243</v>
      </c>
    </row>
    <row r="131" spans="1:7" x14ac:dyDescent="0.2">
      <c r="A131" s="1030"/>
      <c r="B131" s="1030">
        <f t="shared" si="4"/>
        <v>0.39930555555555464</v>
      </c>
      <c r="F131" s="1030"/>
      <c r="G131" s="1030">
        <f t="shared" si="5"/>
        <v>0.39930555555555464</v>
      </c>
    </row>
    <row r="132" spans="1:7" x14ac:dyDescent="0.2">
      <c r="A132" s="1030"/>
      <c r="B132" s="1030">
        <f t="shared" si="4"/>
        <v>0.40277777777777685</v>
      </c>
      <c r="F132" s="1030"/>
      <c r="G132" s="1030">
        <f t="shared" si="5"/>
        <v>0.40277777777777685</v>
      </c>
    </row>
    <row r="133" spans="1:7" x14ac:dyDescent="0.2">
      <c r="A133" s="1030"/>
      <c r="B133" s="1030">
        <f t="shared" si="4"/>
        <v>0.40624999999999906</v>
      </c>
      <c r="F133" s="1030"/>
      <c r="G133" s="1030">
        <f t="shared" si="5"/>
        <v>0.40624999999999906</v>
      </c>
    </row>
    <row r="134" spans="1:7" x14ac:dyDescent="0.2">
      <c r="A134" s="1030"/>
      <c r="B134" s="1030">
        <f t="shared" si="4"/>
        <v>0.40972222222222127</v>
      </c>
      <c r="F134" s="1030"/>
      <c r="G134" s="1030">
        <f t="shared" si="5"/>
        <v>0.40972222222222127</v>
      </c>
    </row>
    <row r="135" spans="1:7" x14ac:dyDescent="0.2">
      <c r="A135" s="1030"/>
      <c r="B135" s="1030">
        <f t="shared" si="4"/>
        <v>0.41319444444444348</v>
      </c>
      <c r="F135" s="1030"/>
      <c r="G135" s="1030">
        <f t="shared" si="5"/>
        <v>0.41319444444444348</v>
      </c>
    </row>
    <row r="136" spans="1:7" x14ac:dyDescent="0.2">
      <c r="A136" s="1030"/>
      <c r="B136" s="1030">
        <f t="shared" si="4"/>
        <v>0.41666666666666569</v>
      </c>
      <c r="F136" s="1030"/>
      <c r="G136" s="1030">
        <f t="shared" si="5"/>
        <v>0.41666666666666569</v>
      </c>
    </row>
    <row r="137" spans="1:7" x14ac:dyDescent="0.2">
      <c r="A137" s="1030"/>
      <c r="B137" s="1030">
        <f t="shared" si="4"/>
        <v>0.4201388888888879</v>
      </c>
      <c r="F137" s="1030"/>
      <c r="G137" s="1030">
        <f t="shared" si="5"/>
        <v>0.4201388888888879</v>
      </c>
    </row>
    <row r="138" spans="1:7" x14ac:dyDescent="0.2">
      <c r="A138" s="1030"/>
      <c r="B138" s="1030">
        <f t="shared" si="4"/>
        <v>0.42361111111111011</v>
      </c>
      <c r="F138" s="1030"/>
      <c r="G138" s="1030">
        <f t="shared" si="5"/>
        <v>0.42361111111111011</v>
      </c>
    </row>
    <row r="139" spans="1:7" x14ac:dyDescent="0.2">
      <c r="A139" s="1030"/>
      <c r="B139" s="1030">
        <f t="shared" si="4"/>
        <v>0.42708333333333232</v>
      </c>
      <c r="F139" s="1030"/>
      <c r="G139" s="1030">
        <f t="shared" si="5"/>
        <v>0.42708333333333232</v>
      </c>
    </row>
    <row r="140" spans="1:7" x14ac:dyDescent="0.2">
      <c r="A140" s="1030"/>
      <c r="B140" s="1030">
        <f t="shared" si="4"/>
        <v>0.43055555555555453</v>
      </c>
      <c r="F140" s="1030"/>
      <c r="G140" s="1030">
        <f t="shared" si="5"/>
        <v>0.43055555555555453</v>
      </c>
    </row>
    <row r="141" spans="1:7" x14ac:dyDescent="0.2">
      <c r="A141" s="1030"/>
      <c r="B141" s="1030">
        <f t="shared" si="4"/>
        <v>0.43402777777777674</v>
      </c>
      <c r="F141" s="1030"/>
      <c r="G141" s="1030">
        <f t="shared" si="5"/>
        <v>0.43402777777777674</v>
      </c>
    </row>
    <row r="142" spans="1:7" x14ac:dyDescent="0.2">
      <c r="A142" s="1030"/>
      <c r="B142" s="1030">
        <f t="shared" si="4"/>
        <v>0.43749999999999895</v>
      </c>
      <c r="F142" s="1030"/>
      <c r="G142" s="1030">
        <f t="shared" si="5"/>
        <v>0.43749999999999895</v>
      </c>
    </row>
    <row r="143" spans="1:7" x14ac:dyDescent="0.2">
      <c r="A143" s="1030"/>
      <c r="B143" s="1030">
        <f t="shared" si="4"/>
        <v>0.44097222222222116</v>
      </c>
      <c r="F143" s="1030"/>
      <c r="G143" s="1030">
        <f t="shared" si="5"/>
        <v>0.44097222222222116</v>
      </c>
    </row>
    <row r="144" spans="1:7" x14ac:dyDescent="0.2">
      <c r="A144" s="1030"/>
      <c r="B144" s="1030">
        <f t="shared" si="4"/>
        <v>0.44444444444444337</v>
      </c>
      <c r="F144" s="1030"/>
      <c r="G144" s="1030">
        <f t="shared" si="5"/>
        <v>0.44444444444444337</v>
      </c>
    </row>
    <row r="145" spans="1:7" x14ac:dyDescent="0.2">
      <c r="A145" s="1030"/>
      <c r="B145" s="1030">
        <f t="shared" ref="B145:B208" si="6">B144+$C$17</f>
        <v>0.44791666666666557</v>
      </c>
      <c r="F145" s="1030"/>
      <c r="G145" s="1030">
        <f t="shared" ref="G145:G208" si="7">G144+$C$17</f>
        <v>0.44791666666666557</v>
      </c>
    </row>
    <row r="146" spans="1:7" x14ac:dyDescent="0.2">
      <c r="A146" s="1030"/>
      <c r="B146" s="1030">
        <f t="shared" si="6"/>
        <v>0.45138888888888778</v>
      </c>
      <c r="F146" s="1030"/>
      <c r="G146" s="1030">
        <f t="shared" si="7"/>
        <v>0.45138888888888778</v>
      </c>
    </row>
    <row r="147" spans="1:7" x14ac:dyDescent="0.2">
      <c r="A147" s="1030"/>
      <c r="B147" s="1030">
        <f t="shared" si="6"/>
        <v>0.45486111111110999</v>
      </c>
      <c r="F147" s="1030"/>
      <c r="G147" s="1030">
        <f t="shared" si="7"/>
        <v>0.45486111111110999</v>
      </c>
    </row>
    <row r="148" spans="1:7" x14ac:dyDescent="0.2">
      <c r="A148" s="1030"/>
      <c r="B148" s="1030">
        <f t="shared" si="6"/>
        <v>0.4583333333333322</v>
      </c>
      <c r="F148" s="1030"/>
      <c r="G148" s="1030">
        <f t="shared" si="7"/>
        <v>0.4583333333333322</v>
      </c>
    </row>
    <row r="149" spans="1:7" x14ac:dyDescent="0.2">
      <c r="A149" s="1030"/>
      <c r="B149" s="1030">
        <f t="shared" si="6"/>
        <v>0.46180555555555441</v>
      </c>
      <c r="F149" s="1030"/>
      <c r="G149" s="1030">
        <f t="shared" si="7"/>
        <v>0.46180555555555441</v>
      </c>
    </row>
    <row r="150" spans="1:7" x14ac:dyDescent="0.2">
      <c r="A150" s="1030"/>
      <c r="B150" s="1030">
        <f t="shared" si="6"/>
        <v>0.46527777777777662</v>
      </c>
      <c r="F150" s="1030"/>
      <c r="G150" s="1030">
        <f t="shared" si="7"/>
        <v>0.46527777777777662</v>
      </c>
    </row>
    <row r="151" spans="1:7" x14ac:dyDescent="0.2">
      <c r="A151" s="1030"/>
      <c r="B151" s="1030">
        <f t="shared" si="6"/>
        <v>0.46874999999999883</v>
      </c>
      <c r="F151" s="1030"/>
      <c r="G151" s="1030">
        <f t="shared" si="7"/>
        <v>0.46874999999999883</v>
      </c>
    </row>
    <row r="152" spans="1:7" x14ac:dyDescent="0.2">
      <c r="A152" s="1030"/>
      <c r="B152" s="1030">
        <f t="shared" si="6"/>
        <v>0.47222222222222104</v>
      </c>
      <c r="F152" s="1030"/>
      <c r="G152" s="1030">
        <f t="shared" si="7"/>
        <v>0.47222222222222104</v>
      </c>
    </row>
    <row r="153" spans="1:7" x14ac:dyDescent="0.2">
      <c r="A153" s="1030"/>
      <c r="B153" s="1030">
        <f t="shared" si="6"/>
        <v>0.47569444444444325</v>
      </c>
      <c r="F153" s="1030"/>
      <c r="G153" s="1030">
        <f t="shared" si="7"/>
        <v>0.47569444444444325</v>
      </c>
    </row>
    <row r="154" spans="1:7" x14ac:dyDescent="0.2">
      <c r="A154" s="1030"/>
      <c r="B154" s="1030">
        <f t="shared" si="6"/>
        <v>0.47916666666666546</v>
      </c>
      <c r="F154" s="1030"/>
      <c r="G154" s="1030">
        <f t="shared" si="7"/>
        <v>0.47916666666666546</v>
      </c>
    </row>
    <row r="155" spans="1:7" x14ac:dyDescent="0.2">
      <c r="A155" s="1030"/>
      <c r="B155" s="1030">
        <f t="shared" si="6"/>
        <v>0.48263888888888767</v>
      </c>
      <c r="F155" s="1030"/>
      <c r="G155" s="1030">
        <f t="shared" si="7"/>
        <v>0.48263888888888767</v>
      </c>
    </row>
    <row r="156" spans="1:7" x14ac:dyDescent="0.2">
      <c r="A156" s="1030"/>
      <c r="B156" s="1030">
        <f t="shared" si="6"/>
        <v>0.48611111111110988</v>
      </c>
      <c r="F156" s="1030"/>
      <c r="G156" s="1030">
        <f t="shared" si="7"/>
        <v>0.48611111111110988</v>
      </c>
    </row>
    <row r="157" spans="1:7" x14ac:dyDescent="0.2">
      <c r="A157" s="1030"/>
      <c r="B157" s="1030">
        <f t="shared" si="6"/>
        <v>0.48958333333333209</v>
      </c>
      <c r="F157" s="1030"/>
      <c r="G157" s="1030">
        <f t="shared" si="7"/>
        <v>0.48958333333333209</v>
      </c>
    </row>
    <row r="158" spans="1:7" x14ac:dyDescent="0.2">
      <c r="A158" s="1030"/>
      <c r="B158" s="1030">
        <f t="shared" si="6"/>
        <v>0.4930555555555543</v>
      </c>
      <c r="F158" s="1030"/>
      <c r="G158" s="1030">
        <f t="shared" si="7"/>
        <v>0.4930555555555543</v>
      </c>
    </row>
    <row r="159" spans="1:7" x14ac:dyDescent="0.2">
      <c r="A159" s="1030"/>
      <c r="B159" s="1030">
        <f t="shared" si="6"/>
        <v>0.49652777777777651</v>
      </c>
      <c r="F159" s="1030"/>
      <c r="G159" s="1030">
        <f t="shared" si="7"/>
        <v>0.49652777777777651</v>
      </c>
    </row>
    <row r="160" spans="1:7" x14ac:dyDescent="0.2">
      <c r="A160" s="1030"/>
      <c r="B160" s="1030">
        <f t="shared" si="6"/>
        <v>0.49999999999999872</v>
      </c>
      <c r="F160" s="1030"/>
      <c r="G160" s="1030">
        <f t="shared" si="7"/>
        <v>0.49999999999999872</v>
      </c>
    </row>
    <row r="161" spans="1:7" x14ac:dyDescent="0.2">
      <c r="A161" s="1030"/>
      <c r="B161" s="1030">
        <f t="shared" si="6"/>
        <v>0.50347222222222099</v>
      </c>
      <c r="F161" s="1030"/>
      <c r="G161" s="1030">
        <f t="shared" si="7"/>
        <v>0.50347222222222099</v>
      </c>
    </row>
    <row r="162" spans="1:7" x14ac:dyDescent="0.2">
      <c r="A162" s="1030"/>
      <c r="B162" s="1030">
        <f t="shared" si="6"/>
        <v>0.5069444444444432</v>
      </c>
      <c r="F162" s="1030"/>
      <c r="G162" s="1030">
        <f t="shared" si="7"/>
        <v>0.5069444444444432</v>
      </c>
    </row>
    <row r="163" spans="1:7" x14ac:dyDescent="0.2">
      <c r="A163" s="1030"/>
      <c r="B163" s="1030">
        <f t="shared" si="6"/>
        <v>0.51041666666666541</v>
      </c>
      <c r="F163" s="1030"/>
      <c r="G163" s="1030">
        <f t="shared" si="7"/>
        <v>0.51041666666666541</v>
      </c>
    </row>
    <row r="164" spans="1:7" x14ac:dyDescent="0.2">
      <c r="A164" s="1030"/>
      <c r="B164" s="1030">
        <f t="shared" si="6"/>
        <v>0.51388888888888762</v>
      </c>
      <c r="F164" s="1030"/>
      <c r="G164" s="1030">
        <f t="shared" si="7"/>
        <v>0.51388888888888762</v>
      </c>
    </row>
    <row r="165" spans="1:7" x14ac:dyDescent="0.2">
      <c r="A165" s="1030"/>
      <c r="B165" s="1030">
        <f t="shared" si="6"/>
        <v>0.51736111111110983</v>
      </c>
      <c r="F165" s="1030"/>
      <c r="G165" s="1030">
        <f t="shared" si="7"/>
        <v>0.51736111111110983</v>
      </c>
    </row>
    <row r="166" spans="1:7" x14ac:dyDescent="0.2">
      <c r="A166" s="1030"/>
      <c r="B166" s="1030">
        <f t="shared" si="6"/>
        <v>0.52083333333333204</v>
      </c>
      <c r="F166" s="1030"/>
      <c r="G166" s="1030">
        <f t="shared" si="7"/>
        <v>0.52083333333333204</v>
      </c>
    </row>
    <row r="167" spans="1:7" x14ac:dyDescent="0.2">
      <c r="A167" s="1030"/>
      <c r="B167" s="1030">
        <f t="shared" si="6"/>
        <v>0.52430555555555425</v>
      </c>
      <c r="F167" s="1030"/>
      <c r="G167" s="1030">
        <f t="shared" si="7"/>
        <v>0.52430555555555425</v>
      </c>
    </row>
    <row r="168" spans="1:7" x14ac:dyDescent="0.2">
      <c r="A168" s="1030"/>
      <c r="B168" s="1030">
        <f t="shared" si="6"/>
        <v>0.52777777777777646</v>
      </c>
      <c r="F168" s="1030"/>
      <c r="G168" s="1030">
        <f t="shared" si="7"/>
        <v>0.52777777777777646</v>
      </c>
    </row>
    <row r="169" spans="1:7" x14ac:dyDescent="0.2">
      <c r="A169" s="1030"/>
      <c r="B169" s="1030">
        <f t="shared" si="6"/>
        <v>0.53124999999999867</v>
      </c>
      <c r="F169" s="1030"/>
      <c r="G169" s="1030">
        <f t="shared" si="7"/>
        <v>0.53124999999999867</v>
      </c>
    </row>
    <row r="170" spans="1:7" x14ac:dyDescent="0.2">
      <c r="A170" s="1030"/>
      <c r="B170" s="1030">
        <f t="shared" si="6"/>
        <v>0.53472222222222088</v>
      </c>
      <c r="F170" s="1030"/>
      <c r="G170" s="1030">
        <f t="shared" si="7"/>
        <v>0.53472222222222088</v>
      </c>
    </row>
    <row r="171" spans="1:7" x14ac:dyDescent="0.2">
      <c r="A171" s="1030"/>
      <c r="B171" s="1030">
        <f t="shared" si="6"/>
        <v>0.53819444444444309</v>
      </c>
      <c r="F171" s="1030"/>
      <c r="G171" s="1030">
        <f t="shared" si="7"/>
        <v>0.53819444444444309</v>
      </c>
    </row>
    <row r="172" spans="1:7" x14ac:dyDescent="0.2">
      <c r="A172" s="1030"/>
      <c r="B172" s="1030">
        <f t="shared" si="6"/>
        <v>0.5416666666666653</v>
      </c>
      <c r="F172" s="1030"/>
      <c r="G172" s="1030">
        <f t="shared" si="7"/>
        <v>0.5416666666666653</v>
      </c>
    </row>
    <row r="173" spans="1:7" x14ac:dyDescent="0.2">
      <c r="A173" s="1030"/>
      <c r="B173" s="1030">
        <f t="shared" si="6"/>
        <v>0.54513888888888751</v>
      </c>
      <c r="F173" s="1030"/>
      <c r="G173" s="1030">
        <f t="shared" si="7"/>
        <v>0.54513888888888751</v>
      </c>
    </row>
    <row r="174" spans="1:7" x14ac:dyDescent="0.2">
      <c r="A174" s="1030"/>
      <c r="B174" s="1030">
        <f t="shared" si="6"/>
        <v>0.54861111111110972</v>
      </c>
      <c r="F174" s="1030"/>
      <c r="G174" s="1030">
        <f t="shared" si="7"/>
        <v>0.54861111111110972</v>
      </c>
    </row>
    <row r="175" spans="1:7" x14ac:dyDescent="0.2">
      <c r="A175" s="1030"/>
      <c r="B175" s="1030">
        <f t="shared" si="6"/>
        <v>0.55208333333333193</v>
      </c>
      <c r="F175" s="1030"/>
      <c r="G175" s="1030">
        <f t="shared" si="7"/>
        <v>0.55208333333333193</v>
      </c>
    </row>
    <row r="176" spans="1:7" x14ac:dyDescent="0.2">
      <c r="A176" s="1030"/>
      <c r="B176" s="1030">
        <f t="shared" si="6"/>
        <v>0.55555555555555414</v>
      </c>
      <c r="F176" s="1030"/>
      <c r="G176" s="1030">
        <f t="shared" si="7"/>
        <v>0.55555555555555414</v>
      </c>
    </row>
    <row r="177" spans="1:7" x14ac:dyDescent="0.2">
      <c r="A177" s="1030"/>
      <c r="B177" s="1030">
        <f t="shared" si="6"/>
        <v>0.55902777777777635</v>
      </c>
      <c r="F177" s="1030"/>
      <c r="G177" s="1030">
        <f t="shared" si="7"/>
        <v>0.55902777777777635</v>
      </c>
    </row>
    <row r="178" spans="1:7" x14ac:dyDescent="0.2">
      <c r="A178" s="1030"/>
      <c r="B178" s="1030">
        <f t="shared" si="6"/>
        <v>0.56249999999999856</v>
      </c>
      <c r="F178" s="1030"/>
      <c r="G178" s="1030">
        <f t="shared" si="7"/>
        <v>0.56249999999999856</v>
      </c>
    </row>
    <row r="179" spans="1:7" x14ac:dyDescent="0.2">
      <c r="A179" s="1030"/>
      <c r="B179" s="1030">
        <f t="shared" si="6"/>
        <v>0.56597222222222077</v>
      </c>
      <c r="F179" s="1030"/>
      <c r="G179" s="1030">
        <f t="shared" si="7"/>
        <v>0.56597222222222077</v>
      </c>
    </row>
    <row r="180" spans="1:7" x14ac:dyDescent="0.2">
      <c r="A180" s="1030"/>
      <c r="B180" s="1030">
        <f t="shared" si="6"/>
        <v>0.56944444444444298</v>
      </c>
      <c r="F180" s="1030"/>
      <c r="G180" s="1030">
        <f t="shared" si="7"/>
        <v>0.56944444444444298</v>
      </c>
    </row>
    <row r="181" spans="1:7" x14ac:dyDescent="0.2">
      <c r="A181" s="1030"/>
      <c r="B181" s="1030">
        <f t="shared" si="6"/>
        <v>0.57291666666666519</v>
      </c>
      <c r="F181" s="1030"/>
      <c r="G181" s="1030">
        <f t="shared" si="7"/>
        <v>0.57291666666666519</v>
      </c>
    </row>
    <row r="182" spans="1:7" x14ac:dyDescent="0.2">
      <c r="A182" s="1030"/>
      <c r="B182" s="1030">
        <f t="shared" si="6"/>
        <v>0.5763888888888874</v>
      </c>
      <c r="F182" s="1030"/>
      <c r="G182" s="1030">
        <f t="shared" si="7"/>
        <v>0.5763888888888874</v>
      </c>
    </row>
    <row r="183" spans="1:7" x14ac:dyDescent="0.2">
      <c r="A183" s="1030"/>
      <c r="B183" s="1030">
        <f t="shared" si="6"/>
        <v>0.57986111111110961</v>
      </c>
      <c r="F183" s="1030"/>
      <c r="G183" s="1030">
        <f t="shared" si="7"/>
        <v>0.57986111111110961</v>
      </c>
    </row>
    <row r="184" spans="1:7" x14ac:dyDescent="0.2">
      <c r="A184" s="1030"/>
      <c r="B184" s="1030">
        <f t="shared" si="6"/>
        <v>0.58333333333333182</v>
      </c>
      <c r="F184" s="1030"/>
      <c r="G184" s="1030">
        <f t="shared" si="7"/>
        <v>0.58333333333333182</v>
      </c>
    </row>
    <row r="185" spans="1:7" x14ac:dyDescent="0.2">
      <c r="A185" s="1030"/>
      <c r="B185" s="1030">
        <f t="shared" si="6"/>
        <v>0.58680555555555403</v>
      </c>
      <c r="F185" s="1030"/>
      <c r="G185" s="1030">
        <f t="shared" si="7"/>
        <v>0.58680555555555403</v>
      </c>
    </row>
    <row r="186" spans="1:7" x14ac:dyDescent="0.2">
      <c r="A186" s="1030"/>
      <c r="B186" s="1030">
        <f t="shared" si="6"/>
        <v>0.59027777777777624</v>
      </c>
      <c r="F186" s="1030"/>
      <c r="G186" s="1030">
        <f t="shared" si="7"/>
        <v>0.59027777777777624</v>
      </c>
    </row>
    <row r="187" spans="1:7" x14ac:dyDescent="0.2">
      <c r="A187" s="1030"/>
      <c r="B187" s="1030">
        <f t="shared" si="6"/>
        <v>0.59374999999999845</v>
      </c>
      <c r="F187" s="1030"/>
      <c r="G187" s="1030">
        <f t="shared" si="7"/>
        <v>0.59374999999999845</v>
      </c>
    </row>
    <row r="188" spans="1:7" x14ac:dyDescent="0.2">
      <c r="A188" s="1030"/>
      <c r="B188" s="1030">
        <f t="shared" si="6"/>
        <v>0.59722222222222066</v>
      </c>
      <c r="F188" s="1030"/>
      <c r="G188" s="1030">
        <f t="shared" si="7"/>
        <v>0.59722222222222066</v>
      </c>
    </row>
    <row r="189" spans="1:7" x14ac:dyDescent="0.2">
      <c r="A189" s="1030"/>
      <c r="B189" s="1030">
        <f t="shared" si="6"/>
        <v>0.60069444444444287</v>
      </c>
      <c r="F189" s="1030"/>
      <c r="G189" s="1030">
        <f t="shared" si="7"/>
        <v>0.60069444444444287</v>
      </c>
    </row>
    <row r="190" spans="1:7" x14ac:dyDescent="0.2">
      <c r="A190" s="1030"/>
      <c r="B190" s="1030">
        <f t="shared" si="6"/>
        <v>0.60416666666666508</v>
      </c>
      <c r="F190" s="1030"/>
      <c r="G190" s="1030">
        <f t="shared" si="7"/>
        <v>0.60416666666666508</v>
      </c>
    </row>
    <row r="191" spans="1:7" x14ac:dyDescent="0.2">
      <c r="A191" s="1030"/>
      <c r="B191" s="1030">
        <f t="shared" si="6"/>
        <v>0.60763888888888729</v>
      </c>
      <c r="F191" s="1030"/>
      <c r="G191" s="1030">
        <f t="shared" si="7"/>
        <v>0.60763888888888729</v>
      </c>
    </row>
    <row r="192" spans="1:7" x14ac:dyDescent="0.2">
      <c r="A192" s="1030"/>
      <c r="B192" s="1030">
        <f t="shared" si="6"/>
        <v>0.6111111111111095</v>
      </c>
      <c r="F192" s="1030"/>
      <c r="G192" s="1030">
        <f t="shared" si="7"/>
        <v>0.6111111111111095</v>
      </c>
    </row>
    <row r="193" spans="1:7" x14ac:dyDescent="0.2">
      <c r="A193" s="1030"/>
      <c r="B193" s="1030">
        <f t="shared" si="6"/>
        <v>0.61458333333333171</v>
      </c>
      <c r="F193" s="1030"/>
      <c r="G193" s="1030">
        <f t="shared" si="7"/>
        <v>0.61458333333333171</v>
      </c>
    </row>
    <row r="194" spans="1:7" x14ac:dyDescent="0.2">
      <c r="A194" s="1030"/>
      <c r="B194" s="1030">
        <f t="shared" si="6"/>
        <v>0.61805555555555391</v>
      </c>
      <c r="F194" s="1030"/>
      <c r="G194" s="1030">
        <f t="shared" si="7"/>
        <v>0.61805555555555391</v>
      </c>
    </row>
    <row r="195" spans="1:7" x14ac:dyDescent="0.2">
      <c r="A195" s="1030"/>
      <c r="B195" s="1030">
        <f t="shared" si="6"/>
        <v>0.62152777777777612</v>
      </c>
      <c r="F195" s="1030"/>
      <c r="G195" s="1030">
        <f t="shared" si="7"/>
        <v>0.62152777777777612</v>
      </c>
    </row>
    <row r="196" spans="1:7" x14ac:dyDescent="0.2">
      <c r="A196" s="1030"/>
      <c r="B196" s="1030">
        <f t="shared" si="6"/>
        <v>0.62499999999999833</v>
      </c>
      <c r="F196" s="1030"/>
      <c r="G196" s="1030">
        <f t="shared" si="7"/>
        <v>0.62499999999999833</v>
      </c>
    </row>
    <row r="197" spans="1:7" x14ac:dyDescent="0.2">
      <c r="A197" s="1030"/>
      <c r="B197" s="1030">
        <f t="shared" si="6"/>
        <v>0.62847222222222054</v>
      </c>
      <c r="F197" s="1030"/>
      <c r="G197" s="1030">
        <f t="shared" si="7"/>
        <v>0.62847222222222054</v>
      </c>
    </row>
    <row r="198" spans="1:7" x14ac:dyDescent="0.2">
      <c r="A198" s="1030"/>
      <c r="B198" s="1030">
        <f t="shared" si="6"/>
        <v>0.63194444444444275</v>
      </c>
      <c r="F198" s="1030"/>
      <c r="G198" s="1030">
        <f t="shared" si="7"/>
        <v>0.63194444444444275</v>
      </c>
    </row>
    <row r="199" spans="1:7" x14ac:dyDescent="0.2">
      <c r="A199" s="1030"/>
      <c r="B199" s="1030">
        <f t="shared" si="6"/>
        <v>0.63541666666666496</v>
      </c>
      <c r="F199" s="1030"/>
      <c r="G199" s="1030">
        <f t="shared" si="7"/>
        <v>0.63541666666666496</v>
      </c>
    </row>
    <row r="200" spans="1:7" x14ac:dyDescent="0.2">
      <c r="A200" s="1030"/>
      <c r="B200" s="1030">
        <f t="shared" si="6"/>
        <v>0.63888888888888717</v>
      </c>
      <c r="F200" s="1030"/>
      <c r="G200" s="1030">
        <f t="shared" si="7"/>
        <v>0.63888888888888717</v>
      </c>
    </row>
    <row r="201" spans="1:7" x14ac:dyDescent="0.2">
      <c r="A201" s="1030"/>
      <c r="B201" s="1030">
        <f t="shared" si="6"/>
        <v>0.64236111111110938</v>
      </c>
      <c r="F201" s="1030"/>
      <c r="G201" s="1030">
        <f t="shared" si="7"/>
        <v>0.64236111111110938</v>
      </c>
    </row>
    <row r="202" spans="1:7" x14ac:dyDescent="0.2">
      <c r="A202" s="1030"/>
      <c r="B202" s="1030">
        <f t="shared" si="6"/>
        <v>0.64583333333333159</v>
      </c>
      <c r="F202" s="1030"/>
      <c r="G202" s="1030">
        <f t="shared" si="7"/>
        <v>0.64583333333333159</v>
      </c>
    </row>
    <row r="203" spans="1:7" x14ac:dyDescent="0.2">
      <c r="A203" s="1030"/>
      <c r="B203" s="1030">
        <f t="shared" si="6"/>
        <v>0.6493055555555538</v>
      </c>
      <c r="F203" s="1030"/>
      <c r="G203" s="1030">
        <f t="shared" si="7"/>
        <v>0.6493055555555538</v>
      </c>
    </row>
    <row r="204" spans="1:7" x14ac:dyDescent="0.2">
      <c r="A204" s="1030"/>
      <c r="B204" s="1030">
        <f t="shared" si="6"/>
        <v>0.65277777777777601</v>
      </c>
      <c r="F204" s="1030"/>
      <c r="G204" s="1030">
        <f t="shared" si="7"/>
        <v>0.65277777777777601</v>
      </c>
    </row>
    <row r="205" spans="1:7" x14ac:dyDescent="0.2">
      <c r="A205" s="1030"/>
      <c r="B205" s="1030">
        <f t="shared" si="6"/>
        <v>0.65624999999999822</v>
      </c>
      <c r="F205" s="1030"/>
      <c r="G205" s="1030">
        <f t="shared" si="7"/>
        <v>0.65624999999999822</v>
      </c>
    </row>
    <row r="206" spans="1:7" x14ac:dyDescent="0.2">
      <c r="A206" s="1030"/>
      <c r="B206" s="1030">
        <f t="shared" si="6"/>
        <v>0.65972222222222043</v>
      </c>
      <c r="F206" s="1030"/>
      <c r="G206" s="1030">
        <f t="shared" si="7"/>
        <v>0.65972222222222043</v>
      </c>
    </row>
    <row r="207" spans="1:7" x14ac:dyDescent="0.2">
      <c r="A207" s="1030"/>
      <c r="B207" s="1030">
        <f t="shared" si="6"/>
        <v>0.66319444444444264</v>
      </c>
      <c r="F207" s="1030"/>
      <c r="G207" s="1030">
        <f t="shared" si="7"/>
        <v>0.66319444444444264</v>
      </c>
    </row>
    <row r="208" spans="1:7" x14ac:dyDescent="0.2">
      <c r="A208" s="1030"/>
      <c r="B208" s="1030">
        <f t="shared" si="6"/>
        <v>0.66666666666666485</v>
      </c>
      <c r="F208" s="1030"/>
      <c r="G208" s="1030">
        <f t="shared" si="7"/>
        <v>0.66666666666666485</v>
      </c>
    </row>
    <row r="209" spans="1:7" x14ac:dyDescent="0.2">
      <c r="A209" s="1030"/>
      <c r="B209" s="1030">
        <f t="shared" ref="B209:B272" si="8">B208+$C$17</f>
        <v>0.67013888888888706</v>
      </c>
      <c r="F209" s="1030"/>
      <c r="G209" s="1030">
        <f t="shared" ref="G209:G272" si="9">G208+$C$17</f>
        <v>0.67013888888888706</v>
      </c>
    </row>
    <row r="210" spans="1:7" x14ac:dyDescent="0.2">
      <c r="A210" s="1030"/>
      <c r="B210" s="1030">
        <f t="shared" si="8"/>
        <v>0.67361111111110927</v>
      </c>
      <c r="F210" s="1030"/>
      <c r="G210" s="1030">
        <f t="shared" si="9"/>
        <v>0.67361111111110927</v>
      </c>
    </row>
    <row r="211" spans="1:7" x14ac:dyDescent="0.2">
      <c r="A211" s="1030"/>
      <c r="B211" s="1030">
        <f t="shared" si="8"/>
        <v>0.67708333333333148</v>
      </c>
      <c r="F211" s="1030"/>
      <c r="G211" s="1030">
        <f t="shared" si="9"/>
        <v>0.67708333333333148</v>
      </c>
    </row>
    <row r="212" spans="1:7" x14ac:dyDescent="0.2">
      <c r="A212" s="1030"/>
      <c r="B212" s="1030">
        <f t="shared" si="8"/>
        <v>0.68055555555555369</v>
      </c>
      <c r="F212" s="1030"/>
      <c r="G212" s="1030">
        <f t="shared" si="9"/>
        <v>0.68055555555555369</v>
      </c>
    </row>
    <row r="213" spans="1:7" x14ac:dyDescent="0.2">
      <c r="A213" s="1030"/>
      <c r="B213" s="1030">
        <f t="shared" si="8"/>
        <v>0.6840277777777759</v>
      </c>
      <c r="F213" s="1030"/>
      <c r="G213" s="1030">
        <f t="shared" si="9"/>
        <v>0.6840277777777759</v>
      </c>
    </row>
    <row r="214" spans="1:7" x14ac:dyDescent="0.2">
      <c r="A214" s="1030"/>
      <c r="B214" s="1030">
        <f t="shared" si="8"/>
        <v>0.68749999999999811</v>
      </c>
      <c r="F214" s="1030"/>
      <c r="G214" s="1030">
        <f t="shared" si="9"/>
        <v>0.68749999999999811</v>
      </c>
    </row>
    <row r="215" spans="1:7" x14ac:dyDescent="0.2">
      <c r="A215" s="1030"/>
      <c r="B215" s="1030">
        <f t="shared" si="8"/>
        <v>0.69097222222222032</v>
      </c>
      <c r="F215" s="1030"/>
      <c r="G215" s="1030">
        <f t="shared" si="9"/>
        <v>0.69097222222222032</v>
      </c>
    </row>
    <row r="216" spans="1:7" x14ac:dyDescent="0.2">
      <c r="A216" s="1030"/>
      <c r="B216" s="1030">
        <f t="shared" si="8"/>
        <v>0.69444444444444253</v>
      </c>
      <c r="F216" s="1030"/>
      <c r="G216" s="1030">
        <f t="shared" si="9"/>
        <v>0.69444444444444253</v>
      </c>
    </row>
    <row r="217" spans="1:7" x14ac:dyDescent="0.2">
      <c r="A217" s="1030"/>
      <c r="B217" s="1030">
        <f t="shared" si="8"/>
        <v>0.69791666666666474</v>
      </c>
      <c r="F217" s="1030"/>
      <c r="G217" s="1030">
        <f t="shared" si="9"/>
        <v>0.69791666666666474</v>
      </c>
    </row>
    <row r="218" spans="1:7" x14ac:dyDescent="0.2">
      <c r="A218" s="1030"/>
      <c r="B218" s="1030">
        <f t="shared" si="8"/>
        <v>0.70138888888888695</v>
      </c>
      <c r="F218" s="1030"/>
      <c r="G218" s="1030">
        <f t="shared" si="9"/>
        <v>0.70138888888888695</v>
      </c>
    </row>
    <row r="219" spans="1:7" x14ac:dyDescent="0.2">
      <c r="A219" s="1030"/>
      <c r="B219" s="1030">
        <f t="shared" si="8"/>
        <v>0.70486111111110916</v>
      </c>
      <c r="F219" s="1030"/>
      <c r="G219" s="1030">
        <f t="shared" si="9"/>
        <v>0.70486111111110916</v>
      </c>
    </row>
    <row r="220" spans="1:7" x14ac:dyDescent="0.2">
      <c r="A220" s="1030"/>
      <c r="B220" s="1030">
        <f t="shared" si="8"/>
        <v>0.70833333333333137</v>
      </c>
      <c r="F220" s="1030"/>
      <c r="G220" s="1030">
        <f t="shared" si="9"/>
        <v>0.70833333333333137</v>
      </c>
    </row>
    <row r="221" spans="1:7" x14ac:dyDescent="0.2">
      <c r="A221" s="1030"/>
      <c r="B221" s="1030">
        <f t="shared" si="8"/>
        <v>0.71180555555555358</v>
      </c>
      <c r="F221" s="1030"/>
      <c r="G221" s="1030">
        <f t="shared" si="9"/>
        <v>0.71180555555555358</v>
      </c>
    </row>
    <row r="222" spans="1:7" x14ac:dyDescent="0.2">
      <c r="A222" s="1030"/>
      <c r="B222" s="1030">
        <f t="shared" si="8"/>
        <v>0.71527777777777579</v>
      </c>
      <c r="F222" s="1030"/>
      <c r="G222" s="1030">
        <f t="shared" si="9"/>
        <v>0.71527777777777579</v>
      </c>
    </row>
    <row r="223" spans="1:7" x14ac:dyDescent="0.2">
      <c r="A223" s="1030"/>
      <c r="B223" s="1030">
        <f t="shared" si="8"/>
        <v>0.718749999999998</v>
      </c>
      <c r="F223" s="1030"/>
      <c r="G223" s="1030">
        <f t="shared" si="9"/>
        <v>0.718749999999998</v>
      </c>
    </row>
    <row r="224" spans="1:7" x14ac:dyDescent="0.2">
      <c r="A224" s="1030"/>
      <c r="B224" s="1030">
        <f t="shared" si="8"/>
        <v>0.72222222222222021</v>
      </c>
      <c r="F224" s="1030"/>
      <c r="G224" s="1030">
        <f t="shared" si="9"/>
        <v>0.72222222222222021</v>
      </c>
    </row>
    <row r="225" spans="1:7" x14ac:dyDescent="0.2">
      <c r="A225" s="1030"/>
      <c r="B225" s="1030">
        <f t="shared" si="8"/>
        <v>0.72569444444444242</v>
      </c>
      <c r="F225" s="1030"/>
      <c r="G225" s="1030">
        <f t="shared" si="9"/>
        <v>0.72569444444444242</v>
      </c>
    </row>
    <row r="226" spans="1:7" x14ac:dyDescent="0.2">
      <c r="A226" s="1030"/>
      <c r="B226" s="1030">
        <f t="shared" si="8"/>
        <v>0.72916666666666463</v>
      </c>
      <c r="F226" s="1030"/>
      <c r="G226" s="1030">
        <f t="shared" si="9"/>
        <v>0.72916666666666463</v>
      </c>
    </row>
    <row r="227" spans="1:7" x14ac:dyDescent="0.2">
      <c r="A227" s="1030"/>
      <c r="B227" s="1030">
        <f t="shared" si="8"/>
        <v>0.73263888888888684</v>
      </c>
      <c r="F227" s="1030"/>
      <c r="G227" s="1030">
        <f t="shared" si="9"/>
        <v>0.73263888888888684</v>
      </c>
    </row>
    <row r="228" spans="1:7" x14ac:dyDescent="0.2">
      <c r="A228" s="1030"/>
      <c r="B228" s="1030">
        <f t="shared" si="8"/>
        <v>0.73611111111110905</v>
      </c>
      <c r="F228" s="1030"/>
      <c r="G228" s="1030">
        <f t="shared" si="9"/>
        <v>0.73611111111110905</v>
      </c>
    </row>
    <row r="229" spans="1:7" x14ac:dyDescent="0.2">
      <c r="A229" s="1030"/>
      <c r="B229" s="1030">
        <f t="shared" si="8"/>
        <v>0.73958333333333126</v>
      </c>
      <c r="F229" s="1030"/>
      <c r="G229" s="1030">
        <f t="shared" si="9"/>
        <v>0.73958333333333126</v>
      </c>
    </row>
    <row r="230" spans="1:7" x14ac:dyDescent="0.2">
      <c r="A230" s="1030"/>
      <c r="B230" s="1030">
        <f t="shared" si="8"/>
        <v>0.74305555555555347</v>
      </c>
      <c r="F230" s="1030"/>
      <c r="G230" s="1030">
        <f t="shared" si="9"/>
        <v>0.74305555555555347</v>
      </c>
    </row>
    <row r="231" spans="1:7" x14ac:dyDescent="0.2">
      <c r="A231" s="1030"/>
      <c r="B231" s="1030">
        <f t="shared" si="8"/>
        <v>0.74652777777777568</v>
      </c>
      <c r="F231" s="1030"/>
      <c r="G231" s="1030">
        <f t="shared" si="9"/>
        <v>0.74652777777777568</v>
      </c>
    </row>
    <row r="232" spans="1:7" x14ac:dyDescent="0.2">
      <c r="A232" s="1030"/>
      <c r="B232" s="1030">
        <f t="shared" si="8"/>
        <v>0.74999999999999789</v>
      </c>
      <c r="F232" s="1030"/>
      <c r="G232" s="1030">
        <f t="shared" si="9"/>
        <v>0.74999999999999789</v>
      </c>
    </row>
    <row r="233" spans="1:7" x14ac:dyDescent="0.2">
      <c r="A233" s="1030"/>
      <c r="B233" s="1030">
        <f t="shared" si="8"/>
        <v>0.7534722222222201</v>
      </c>
      <c r="F233" s="1030"/>
      <c r="G233" s="1030">
        <f t="shared" si="9"/>
        <v>0.7534722222222201</v>
      </c>
    </row>
    <row r="234" spans="1:7" x14ac:dyDescent="0.2">
      <c r="A234" s="1030"/>
      <c r="B234" s="1030">
        <f t="shared" si="8"/>
        <v>0.75694444444444231</v>
      </c>
      <c r="F234" s="1030"/>
      <c r="G234" s="1030">
        <f t="shared" si="9"/>
        <v>0.75694444444444231</v>
      </c>
    </row>
    <row r="235" spans="1:7" x14ac:dyDescent="0.2">
      <c r="A235" s="1030"/>
      <c r="B235" s="1030">
        <f t="shared" si="8"/>
        <v>0.76041666666666452</v>
      </c>
      <c r="F235" s="1030"/>
      <c r="G235" s="1030">
        <f t="shared" si="9"/>
        <v>0.76041666666666452</v>
      </c>
    </row>
    <row r="236" spans="1:7" x14ac:dyDescent="0.2">
      <c r="A236" s="1030"/>
      <c r="B236" s="1030">
        <f t="shared" si="8"/>
        <v>0.76388888888888673</v>
      </c>
      <c r="F236" s="1030"/>
      <c r="G236" s="1030">
        <f t="shared" si="9"/>
        <v>0.76388888888888673</v>
      </c>
    </row>
    <row r="237" spans="1:7" x14ac:dyDescent="0.2">
      <c r="A237" s="1030"/>
      <c r="B237" s="1030">
        <f t="shared" si="8"/>
        <v>0.76736111111110894</v>
      </c>
      <c r="F237" s="1030"/>
      <c r="G237" s="1030">
        <f t="shared" si="9"/>
        <v>0.76736111111110894</v>
      </c>
    </row>
    <row r="238" spans="1:7" x14ac:dyDescent="0.2">
      <c r="A238" s="1030"/>
      <c r="B238" s="1030">
        <f t="shared" si="8"/>
        <v>0.77083333333333115</v>
      </c>
      <c r="F238" s="1030"/>
      <c r="G238" s="1030">
        <f t="shared" si="9"/>
        <v>0.77083333333333115</v>
      </c>
    </row>
    <row r="239" spans="1:7" x14ac:dyDescent="0.2">
      <c r="A239" s="1030"/>
      <c r="B239" s="1030">
        <f t="shared" si="8"/>
        <v>0.77430555555555336</v>
      </c>
      <c r="F239" s="1030"/>
      <c r="G239" s="1030">
        <f t="shared" si="9"/>
        <v>0.77430555555555336</v>
      </c>
    </row>
    <row r="240" spans="1:7" x14ac:dyDescent="0.2">
      <c r="A240" s="1030"/>
      <c r="B240" s="1030">
        <f t="shared" si="8"/>
        <v>0.77777777777777557</v>
      </c>
      <c r="F240" s="1030"/>
      <c r="G240" s="1030">
        <f t="shared" si="9"/>
        <v>0.77777777777777557</v>
      </c>
    </row>
    <row r="241" spans="1:7" x14ac:dyDescent="0.2">
      <c r="A241" s="1030"/>
      <c r="B241" s="1030">
        <f t="shared" si="8"/>
        <v>0.78124999999999778</v>
      </c>
      <c r="F241" s="1030"/>
      <c r="G241" s="1030">
        <f t="shared" si="9"/>
        <v>0.78124999999999778</v>
      </c>
    </row>
    <row r="242" spans="1:7" x14ac:dyDescent="0.2">
      <c r="A242" s="1030"/>
      <c r="B242" s="1030">
        <f t="shared" si="8"/>
        <v>0.78472222222221999</v>
      </c>
      <c r="F242" s="1030"/>
      <c r="G242" s="1030">
        <f t="shared" si="9"/>
        <v>0.78472222222221999</v>
      </c>
    </row>
    <row r="243" spans="1:7" x14ac:dyDescent="0.2">
      <c r="A243" s="1030"/>
      <c r="B243" s="1030">
        <f t="shared" si="8"/>
        <v>0.7881944444444422</v>
      </c>
      <c r="F243" s="1030"/>
      <c r="G243" s="1030">
        <f t="shared" si="9"/>
        <v>0.7881944444444422</v>
      </c>
    </row>
    <row r="244" spans="1:7" x14ac:dyDescent="0.2">
      <c r="A244" s="1030"/>
      <c r="B244" s="1030">
        <f t="shared" si="8"/>
        <v>0.79166666666666441</v>
      </c>
      <c r="F244" s="1030"/>
      <c r="G244" s="1030">
        <f t="shared" si="9"/>
        <v>0.79166666666666441</v>
      </c>
    </row>
    <row r="245" spans="1:7" x14ac:dyDescent="0.2">
      <c r="A245" s="1030"/>
      <c r="B245" s="1030">
        <f t="shared" si="8"/>
        <v>0.79513888888888662</v>
      </c>
      <c r="F245" s="1030"/>
      <c r="G245" s="1030">
        <f t="shared" si="9"/>
        <v>0.79513888888888662</v>
      </c>
    </row>
    <row r="246" spans="1:7" x14ac:dyDescent="0.2">
      <c r="A246" s="1030"/>
      <c r="B246" s="1030">
        <f t="shared" si="8"/>
        <v>0.79861111111110883</v>
      </c>
      <c r="F246" s="1030"/>
      <c r="G246" s="1030">
        <f t="shared" si="9"/>
        <v>0.79861111111110883</v>
      </c>
    </row>
    <row r="247" spans="1:7" x14ac:dyDescent="0.2">
      <c r="A247" s="1030"/>
      <c r="B247" s="1030">
        <f t="shared" si="8"/>
        <v>0.80208333333333104</v>
      </c>
      <c r="F247" s="1030"/>
      <c r="G247" s="1030">
        <f t="shared" si="9"/>
        <v>0.80208333333333104</v>
      </c>
    </row>
    <row r="248" spans="1:7" x14ac:dyDescent="0.2">
      <c r="A248" s="1030"/>
      <c r="B248" s="1030">
        <f t="shared" si="8"/>
        <v>0.80555555555555325</v>
      </c>
      <c r="F248" s="1030"/>
      <c r="G248" s="1030">
        <f t="shared" si="9"/>
        <v>0.80555555555555325</v>
      </c>
    </row>
    <row r="249" spans="1:7" x14ac:dyDescent="0.2">
      <c r="A249" s="1030"/>
      <c r="B249" s="1030">
        <f t="shared" si="8"/>
        <v>0.80902777777777546</v>
      </c>
      <c r="F249" s="1030"/>
      <c r="G249" s="1030">
        <f t="shared" si="9"/>
        <v>0.80902777777777546</v>
      </c>
    </row>
    <row r="250" spans="1:7" x14ac:dyDescent="0.2">
      <c r="A250" s="1030"/>
      <c r="B250" s="1030">
        <f t="shared" si="8"/>
        <v>0.81249999999999767</v>
      </c>
      <c r="F250" s="1030"/>
      <c r="G250" s="1030">
        <f t="shared" si="9"/>
        <v>0.81249999999999767</v>
      </c>
    </row>
    <row r="251" spans="1:7" x14ac:dyDescent="0.2">
      <c r="A251" s="1030"/>
      <c r="B251" s="1030">
        <f t="shared" si="8"/>
        <v>0.81597222222221988</v>
      </c>
      <c r="F251" s="1030"/>
      <c r="G251" s="1030">
        <f t="shared" si="9"/>
        <v>0.81597222222221988</v>
      </c>
    </row>
    <row r="252" spans="1:7" x14ac:dyDescent="0.2">
      <c r="A252" s="1030"/>
      <c r="B252" s="1030">
        <f t="shared" si="8"/>
        <v>0.81944444444444209</v>
      </c>
      <c r="F252" s="1030"/>
      <c r="G252" s="1030">
        <f t="shared" si="9"/>
        <v>0.81944444444444209</v>
      </c>
    </row>
    <row r="253" spans="1:7" x14ac:dyDescent="0.2">
      <c r="A253" s="1030"/>
      <c r="B253" s="1030">
        <f t="shared" si="8"/>
        <v>0.8229166666666643</v>
      </c>
      <c r="F253" s="1030"/>
      <c r="G253" s="1030">
        <f t="shared" si="9"/>
        <v>0.8229166666666643</v>
      </c>
    </row>
    <row r="254" spans="1:7" x14ac:dyDescent="0.2">
      <c r="A254" s="1030"/>
      <c r="B254" s="1030">
        <f t="shared" si="8"/>
        <v>0.82638888888888651</v>
      </c>
      <c r="F254" s="1030"/>
      <c r="G254" s="1030">
        <f t="shared" si="9"/>
        <v>0.82638888888888651</v>
      </c>
    </row>
    <row r="255" spans="1:7" x14ac:dyDescent="0.2">
      <c r="A255" s="1030"/>
      <c r="B255" s="1030">
        <f t="shared" si="8"/>
        <v>0.82986111111110872</v>
      </c>
      <c r="F255" s="1030"/>
      <c r="G255" s="1030">
        <f t="shared" si="9"/>
        <v>0.82986111111110872</v>
      </c>
    </row>
    <row r="256" spans="1:7" x14ac:dyDescent="0.2">
      <c r="A256" s="1030"/>
      <c r="B256" s="1030">
        <f t="shared" si="8"/>
        <v>0.83333333333333093</v>
      </c>
      <c r="F256" s="1030"/>
      <c r="G256" s="1030">
        <f t="shared" si="9"/>
        <v>0.83333333333333093</v>
      </c>
    </row>
    <row r="257" spans="1:7" x14ac:dyDescent="0.2">
      <c r="A257" s="1030"/>
      <c r="B257" s="1030">
        <f t="shared" si="8"/>
        <v>0.83680555555555314</v>
      </c>
      <c r="F257" s="1030"/>
      <c r="G257" s="1030">
        <f t="shared" si="9"/>
        <v>0.83680555555555314</v>
      </c>
    </row>
    <row r="258" spans="1:7" x14ac:dyDescent="0.2">
      <c r="A258" s="1030"/>
      <c r="B258" s="1030">
        <f t="shared" si="8"/>
        <v>0.84027777777777535</v>
      </c>
      <c r="F258" s="1030"/>
      <c r="G258" s="1030">
        <f t="shared" si="9"/>
        <v>0.84027777777777535</v>
      </c>
    </row>
    <row r="259" spans="1:7" x14ac:dyDescent="0.2">
      <c r="A259" s="1030"/>
      <c r="B259" s="1030">
        <f t="shared" si="8"/>
        <v>0.84374999999999756</v>
      </c>
      <c r="F259" s="1030"/>
      <c r="G259" s="1030">
        <f t="shared" si="9"/>
        <v>0.84374999999999756</v>
      </c>
    </row>
    <row r="260" spans="1:7" x14ac:dyDescent="0.2">
      <c r="A260" s="1030"/>
      <c r="B260" s="1030">
        <f t="shared" si="8"/>
        <v>0.84722222222221977</v>
      </c>
      <c r="F260" s="1030"/>
      <c r="G260" s="1030">
        <f t="shared" si="9"/>
        <v>0.84722222222221977</v>
      </c>
    </row>
    <row r="261" spans="1:7" x14ac:dyDescent="0.2">
      <c r="A261" s="1030"/>
      <c r="B261" s="1030">
        <f t="shared" si="8"/>
        <v>0.85069444444444198</v>
      </c>
      <c r="F261" s="1030"/>
      <c r="G261" s="1030">
        <f t="shared" si="9"/>
        <v>0.85069444444444198</v>
      </c>
    </row>
    <row r="262" spans="1:7" x14ac:dyDescent="0.2">
      <c r="A262" s="1030"/>
      <c r="B262" s="1030">
        <f t="shared" si="8"/>
        <v>0.85416666666666419</v>
      </c>
      <c r="F262" s="1030"/>
      <c r="G262" s="1030">
        <f t="shared" si="9"/>
        <v>0.85416666666666419</v>
      </c>
    </row>
    <row r="263" spans="1:7" x14ac:dyDescent="0.2">
      <c r="A263" s="1030"/>
      <c r="B263" s="1030">
        <f t="shared" si="8"/>
        <v>0.8576388888888864</v>
      </c>
      <c r="F263" s="1030"/>
      <c r="G263" s="1030">
        <f t="shared" si="9"/>
        <v>0.8576388888888864</v>
      </c>
    </row>
    <row r="264" spans="1:7" x14ac:dyDescent="0.2">
      <c r="A264" s="1030"/>
      <c r="B264" s="1030">
        <f t="shared" si="8"/>
        <v>0.86111111111110861</v>
      </c>
      <c r="F264" s="1030"/>
      <c r="G264" s="1030">
        <f t="shared" si="9"/>
        <v>0.86111111111110861</v>
      </c>
    </row>
    <row r="265" spans="1:7" x14ac:dyDescent="0.2">
      <c r="A265" s="1030"/>
      <c r="B265" s="1030">
        <f t="shared" si="8"/>
        <v>0.86458333333333082</v>
      </c>
      <c r="F265" s="1030"/>
      <c r="G265" s="1030">
        <f t="shared" si="9"/>
        <v>0.86458333333333082</v>
      </c>
    </row>
    <row r="266" spans="1:7" x14ac:dyDescent="0.2">
      <c r="A266" s="1030"/>
      <c r="B266" s="1030">
        <f t="shared" si="8"/>
        <v>0.86805555555555303</v>
      </c>
      <c r="F266" s="1030"/>
      <c r="G266" s="1030">
        <f t="shared" si="9"/>
        <v>0.86805555555555303</v>
      </c>
    </row>
    <row r="267" spans="1:7" x14ac:dyDescent="0.2">
      <c r="A267" s="1030"/>
      <c r="B267" s="1030">
        <f t="shared" si="8"/>
        <v>0.87152777777777524</v>
      </c>
      <c r="F267" s="1030"/>
      <c r="G267" s="1030">
        <f t="shared" si="9"/>
        <v>0.87152777777777524</v>
      </c>
    </row>
    <row r="268" spans="1:7" x14ac:dyDescent="0.2">
      <c r="A268" s="1030"/>
      <c r="B268" s="1030">
        <f t="shared" si="8"/>
        <v>0.87499999999999745</v>
      </c>
      <c r="F268" s="1030"/>
      <c r="G268" s="1030">
        <f t="shared" si="9"/>
        <v>0.87499999999999745</v>
      </c>
    </row>
    <row r="269" spans="1:7" x14ac:dyDescent="0.2">
      <c r="A269" s="1030"/>
      <c r="B269" s="1030">
        <f t="shared" si="8"/>
        <v>0.87847222222221966</v>
      </c>
      <c r="F269" s="1030"/>
      <c r="G269" s="1030">
        <f t="shared" si="9"/>
        <v>0.87847222222221966</v>
      </c>
    </row>
    <row r="270" spans="1:7" x14ac:dyDescent="0.2">
      <c r="A270" s="1030"/>
      <c r="B270" s="1030">
        <f t="shared" si="8"/>
        <v>0.88194444444444187</v>
      </c>
      <c r="F270" s="1030"/>
      <c r="G270" s="1030">
        <f t="shared" si="9"/>
        <v>0.88194444444444187</v>
      </c>
    </row>
    <row r="271" spans="1:7" x14ac:dyDescent="0.2">
      <c r="A271" s="1030"/>
      <c r="B271" s="1030">
        <f t="shared" si="8"/>
        <v>0.88541666666666408</v>
      </c>
      <c r="F271" s="1030"/>
      <c r="G271" s="1030">
        <f t="shared" si="9"/>
        <v>0.88541666666666408</v>
      </c>
    </row>
    <row r="272" spans="1:7" x14ac:dyDescent="0.2">
      <c r="A272" s="1030"/>
      <c r="B272" s="1030">
        <f t="shared" si="8"/>
        <v>0.88888888888888629</v>
      </c>
      <c r="F272" s="1030"/>
      <c r="G272" s="1030">
        <f t="shared" si="9"/>
        <v>0.88888888888888629</v>
      </c>
    </row>
    <row r="273" spans="1:7" x14ac:dyDescent="0.2">
      <c r="A273" s="1030"/>
      <c r="B273" s="1030">
        <f t="shared" ref="B273:B336" si="10">B272+$C$17</f>
        <v>0.8923611111111085</v>
      </c>
      <c r="F273" s="1030"/>
      <c r="G273" s="1030">
        <f t="shared" ref="G273:G336" si="11">G272+$C$17</f>
        <v>0.8923611111111085</v>
      </c>
    </row>
    <row r="274" spans="1:7" x14ac:dyDescent="0.2">
      <c r="A274" s="1030"/>
      <c r="B274" s="1030">
        <f t="shared" si="10"/>
        <v>0.89583333333333071</v>
      </c>
      <c r="F274" s="1030"/>
      <c r="G274" s="1030">
        <f t="shared" si="11"/>
        <v>0.89583333333333071</v>
      </c>
    </row>
    <row r="275" spans="1:7" x14ac:dyDescent="0.2">
      <c r="A275" s="1030"/>
      <c r="B275" s="1030">
        <f t="shared" si="10"/>
        <v>0.89930555555555292</v>
      </c>
      <c r="F275" s="1030"/>
      <c r="G275" s="1030">
        <f t="shared" si="11"/>
        <v>0.89930555555555292</v>
      </c>
    </row>
    <row r="276" spans="1:7" x14ac:dyDescent="0.2">
      <c r="A276" s="1030"/>
      <c r="B276" s="1030">
        <f t="shared" si="10"/>
        <v>0.90277777777777513</v>
      </c>
      <c r="F276" s="1030"/>
      <c r="G276" s="1030">
        <f t="shared" si="11"/>
        <v>0.90277777777777513</v>
      </c>
    </row>
    <row r="277" spans="1:7" x14ac:dyDescent="0.2">
      <c r="A277" s="1030"/>
      <c r="B277" s="1030">
        <f t="shared" si="10"/>
        <v>0.90624999999999734</v>
      </c>
      <c r="F277" s="1030"/>
      <c r="G277" s="1030">
        <f t="shared" si="11"/>
        <v>0.90624999999999734</v>
      </c>
    </row>
    <row r="278" spans="1:7" x14ac:dyDescent="0.2">
      <c r="A278" s="1030"/>
      <c r="B278" s="1030">
        <f t="shared" si="10"/>
        <v>0.90972222222221955</v>
      </c>
      <c r="F278" s="1030"/>
      <c r="G278" s="1030">
        <f t="shared" si="11"/>
        <v>0.90972222222221955</v>
      </c>
    </row>
    <row r="279" spans="1:7" x14ac:dyDescent="0.2">
      <c r="A279" s="1030"/>
      <c r="B279" s="1030">
        <f t="shared" si="10"/>
        <v>0.91319444444444176</v>
      </c>
      <c r="F279" s="1030"/>
      <c r="G279" s="1030">
        <f t="shared" si="11"/>
        <v>0.91319444444444176</v>
      </c>
    </row>
    <row r="280" spans="1:7" x14ac:dyDescent="0.2">
      <c r="A280" s="1030"/>
      <c r="B280" s="1030">
        <f t="shared" si="10"/>
        <v>0.91666666666666397</v>
      </c>
      <c r="F280" s="1030"/>
      <c r="G280" s="1030">
        <f t="shared" si="11"/>
        <v>0.91666666666666397</v>
      </c>
    </row>
    <row r="281" spans="1:7" x14ac:dyDescent="0.2">
      <c r="A281" s="1030"/>
      <c r="B281" s="1030">
        <f t="shared" si="10"/>
        <v>0.92013888888888618</v>
      </c>
      <c r="F281" s="1030"/>
      <c r="G281" s="1030">
        <f t="shared" si="11"/>
        <v>0.92013888888888618</v>
      </c>
    </row>
    <row r="282" spans="1:7" x14ac:dyDescent="0.2">
      <c r="A282" s="1030"/>
      <c r="B282" s="1030">
        <f t="shared" si="10"/>
        <v>0.92361111111110838</v>
      </c>
      <c r="F282" s="1030"/>
      <c r="G282" s="1030">
        <f t="shared" si="11"/>
        <v>0.92361111111110838</v>
      </c>
    </row>
    <row r="283" spans="1:7" x14ac:dyDescent="0.2">
      <c r="A283" s="1030"/>
      <c r="B283" s="1030">
        <f t="shared" si="10"/>
        <v>0.92708333333333059</v>
      </c>
      <c r="F283" s="1030"/>
      <c r="G283" s="1030">
        <f t="shared" si="11"/>
        <v>0.92708333333333059</v>
      </c>
    </row>
    <row r="284" spans="1:7" x14ac:dyDescent="0.2">
      <c r="A284" s="1030"/>
      <c r="B284" s="1030">
        <f t="shared" si="10"/>
        <v>0.9305555555555528</v>
      </c>
      <c r="F284" s="1030"/>
      <c r="G284" s="1030">
        <f t="shared" si="11"/>
        <v>0.9305555555555528</v>
      </c>
    </row>
    <row r="285" spans="1:7" x14ac:dyDescent="0.2">
      <c r="A285" s="1030"/>
      <c r="B285" s="1030">
        <f t="shared" si="10"/>
        <v>0.93402777777777501</v>
      </c>
      <c r="F285" s="1030"/>
      <c r="G285" s="1030">
        <f t="shared" si="11"/>
        <v>0.93402777777777501</v>
      </c>
    </row>
    <row r="286" spans="1:7" x14ac:dyDescent="0.2">
      <c r="A286" s="1030"/>
      <c r="B286" s="1030">
        <f t="shared" si="10"/>
        <v>0.93749999999999722</v>
      </c>
      <c r="F286" s="1030"/>
      <c r="G286" s="1030">
        <f t="shared" si="11"/>
        <v>0.93749999999999722</v>
      </c>
    </row>
    <row r="287" spans="1:7" x14ac:dyDescent="0.2">
      <c r="A287" s="1030"/>
      <c r="B287" s="1030">
        <f t="shared" si="10"/>
        <v>0.94097222222221943</v>
      </c>
      <c r="F287" s="1030"/>
      <c r="G287" s="1030">
        <f t="shared" si="11"/>
        <v>0.94097222222221943</v>
      </c>
    </row>
    <row r="288" spans="1:7" x14ac:dyDescent="0.2">
      <c r="A288" s="1030"/>
      <c r="B288" s="1030">
        <f t="shared" si="10"/>
        <v>0.94444444444444164</v>
      </c>
      <c r="F288" s="1030"/>
      <c r="G288" s="1030">
        <f t="shared" si="11"/>
        <v>0.94444444444444164</v>
      </c>
    </row>
    <row r="289" spans="1:7" x14ac:dyDescent="0.2">
      <c r="A289" s="1030"/>
      <c r="B289" s="1030">
        <f t="shared" si="10"/>
        <v>0.94791666666666385</v>
      </c>
      <c r="F289" s="1030"/>
      <c r="G289" s="1030">
        <f t="shared" si="11"/>
        <v>0.94791666666666385</v>
      </c>
    </row>
    <row r="290" spans="1:7" x14ac:dyDescent="0.2">
      <c r="A290" s="1030"/>
      <c r="B290" s="1030">
        <f t="shared" si="10"/>
        <v>0.95138888888888606</v>
      </c>
      <c r="F290" s="1030"/>
      <c r="G290" s="1030">
        <f t="shared" si="11"/>
        <v>0.95138888888888606</v>
      </c>
    </row>
    <row r="291" spans="1:7" x14ac:dyDescent="0.2">
      <c r="A291" s="1030"/>
      <c r="B291" s="1030">
        <f t="shared" si="10"/>
        <v>0.95486111111110827</v>
      </c>
      <c r="F291" s="1030"/>
      <c r="G291" s="1030">
        <f t="shared" si="11"/>
        <v>0.95486111111110827</v>
      </c>
    </row>
    <row r="292" spans="1:7" x14ac:dyDescent="0.2">
      <c r="A292" s="1030"/>
      <c r="B292" s="1030">
        <f t="shared" si="10"/>
        <v>0.95833333333333048</v>
      </c>
      <c r="F292" s="1030"/>
      <c r="G292" s="1030">
        <f t="shared" si="11"/>
        <v>0.95833333333333048</v>
      </c>
    </row>
    <row r="293" spans="1:7" x14ac:dyDescent="0.2">
      <c r="A293" s="1030"/>
      <c r="B293" s="1030">
        <f t="shared" si="10"/>
        <v>0.96180555555555269</v>
      </c>
      <c r="F293" s="1030"/>
      <c r="G293" s="1030">
        <f t="shared" si="11"/>
        <v>0.96180555555555269</v>
      </c>
    </row>
    <row r="294" spans="1:7" x14ac:dyDescent="0.2">
      <c r="A294" s="1030"/>
      <c r="B294" s="1030">
        <f t="shared" si="10"/>
        <v>0.9652777777777749</v>
      </c>
      <c r="F294" s="1030"/>
      <c r="G294" s="1030">
        <f t="shared" si="11"/>
        <v>0.9652777777777749</v>
      </c>
    </row>
    <row r="295" spans="1:7" x14ac:dyDescent="0.2">
      <c r="A295" s="1030"/>
      <c r="B295" s="1030">
        <f t="shared" si="10"/>
        <v>0.96874999999999711</v>
      </c>
      <c r="F295" s="1030"/>
      <c r="G295" s="1030">
        <f t="shared" si="11"/>
        <v>0.96874999999999711</v>
      </c>
    </row>
    <row r="296" spans="1:7" x14ac:dyDescent="0.2">
      <c r="A296" s="1030"/>
      <c r="B296" s="1030">
        <f t="shared" si="10"/>
        <v>0.97222222222221932</v>
      </c>
      <c r="F296" s="1030"/>
      <c r="G296" s="1030">
        <f t="shared" si="11"/>
        <v>0.97222222222221932</v>
      </c>
    </row>
    <row r="297" spans="1:7" x14ac:dyDescent="0.2">
      <c r="A297" s="1030"/>
      <c r="B297" s="1030">
        <f t="shared" si="10"/>
        <v>0.97569444444444153</v>
      </c>
      <c r="F297" s="1030"/>
      <c r="G297" s="1030">
        <f t="shared" si="11"/>
        <v>0.97569444444444153</v>
      </c>
    </row>
    <row r="298" spans="1:7" x14ac:dyDescent="0.2">
      <c r="A298" s="1030"/>
      <c r="B298" s="1030">
        <f t="shared" si="10"/>
        <v>0.97916666666666374</v>
      </c>
      <c r="F298" s="1030"/>
      <c r="G298" s="1030">
        <f t="shared" si="11"/>
        <v>0.97916666666666374</v>
      </c>
    </row>
    <row r="299" spans="1:7" x14ac:dyDescent="0.2">
      <c r="A299" s="1030"/>
      <c r="B299" s="1030">
        <f t="shared" si="10"/>
        <v>0.98263888888888595</v>
      </c>
      <c r="F299" s="1030"/>
      <c r="G299" s="1030">
        <f t="shared" si="11"/>
        <v>0.98263888888888595</v>
      </c>
    </row>
    <row r="300" spans="1:7" x14ac:dyDescent="0.2">
      <c r="A300" s="1030"/>
      <c r="B300" s="1030">
        <f t="shared" si="10"/>
        <v>0.98611111111110816</v>
      </c>
      <c r="F300" s="1030"/>
      <c r="G300" s="1030">
        <f t="shared" si="11"/>
        <v>0.98611111111110816</v>
      </c>
    </row>
    <row r="301" spans="1:7" x14ac:dyDescent="0.2">
      <c r="A301" s="1030"/>
      <c r="B301" s="1030">
        <f t="shared" si="10"/>
        <v>0.98958333333333037</v>
      </c>
      <c r="F301" s="1030"/>
      <c r="G301" s="1030">
        <f t="shared" si="11"/>
        <v>0.98958333333333037</v>
      </c>
    </row>
    <row r="302" spans="1:7" x14ac:dyDescent="0.2">
      <c r="A302" s="1030"/>
      <c r="B302" s="1030">
        <f t="shared" si="10"/>
        <v>0.99305555555555258</v>
      </c>
      <c r="F302" s="1030"/>
      <c r="G302" s="1030">
        <f t="shared" si="11"/>
        <v>0.99305555555555258</v>
      </c>
    </row>
    <row r="303" spans="1:7" x14ac:dyDescent="0.2">
      <c r="A303" s="1030"/>
      <c r="B303" s="1030">
        <f t="shared" si="10"/>
        <v>0.99652777777777479</v>
      </c>
      <c r="F303" s="1030"/>
      <c r="G303" s="1030">
        <f t="shared" si="11"/>
        <v>0.99652777777777479</v>
      </c>
    </row>
    <row r="304" spans="1:7" x14ac:dyDescent="0.2">
      <c r="A304" s="1030"/>
      <c r="B304" s="1030">
        <f t="shared" si="10"/>
        <v>0.999999999999997</v>
      </c>
      <c r="F304" s="1030"/>
      <c r="G304" s="1030">
        <f t="shared" si="11"/>
        <v>0.999999999999997</v>
      </c>
    </row>
    <row r="305" spans="1:7" x14ac:dyDescent="0.2">
      <c r="A305" s="1030"/>
      <c r="B305" s="1030">
        <f t="shared" si="10"/>
        <v>1.0034722222222192</v>
      </c>
      <c r="F305" s="1030"/>
      <c r="G305" s="1030">
        <f t="shared" si="11"/>
        <v>1.0034722222222192</v>
      </c>
    </row>
    <row r="306" spans="1:7" x14ac:dyDescent="0.2">
      <c r="A306" s="1030"/>
      <c r="B306" s="1030">
        <f t="shared" si="10"/>
        <v>1.0069444444444415</v>
      </c>
      <c r="F306" s="1030"/>
      <c r="G306" s="1030">
        <f t="shared" si="11"/>
        <v>1.0069444444444415</v>
      </c>
    </row>
    <row r="307" spans="1:7" x14ac:dyDescent="0.2">
      <c r="A307" s="1030"/>
      <c r="B307" s="1030">
        <f t="shared" si="10"/>
        <v>1.0104166666666639</v>
      </c>
      <c r="F307" s="1030"/>
      <c r="G307" s="1030">
        <f t="shared" si="11"/>
        <v>1.0104166666666639</v>
      </c>
    </row>
    <row r="308" spans="1:7" x14ac:dyDescent="0.2">
      <c r="A308" s="1030"/>
      <c r="B308" s="1030">
        <f t="shared" si="10"/>
        <v>1.0138888888888862</v>
      </c>
      <c r="F308" s="1030"/>
      <c r="G308" s="1030">
        <f t="shared" si="11"/>
        <v>1.0138888888888862</v>
      </c>
    </row>
    <row r="309" spans="1:7" x14ac:dyDescent="0.2">
      <c r="A309" s="1030"/>
      <c r="B309" s="1030">
        <f t="shared" si="10"/>
        <v>1.0173611111111085</v>
      </c>
      <c r="F309" s="1030"/>
      <c r="G309" s="1030">
        <f t="shared" si="11"/>
        <v>1.0173611111111085</v>
      </c>
    </row>
    <row r="310" spans="1:7" x14ac:dyDescent="0.2">
      <c r="A310" s="1030"/>
      <c r="B310" s="1030">
        <f t="shared" si="10"/>
        <v>1.0208333333333308</v>
      </c>
      <c r="F310" s="1030"/>
      <c r="G310" s="1030">
        <f t="shared" si="11"/>
        <v>1.0208333333333308</v>
      </c>
    </row>
    <row r="311" spans="1:7" x14ac:dyDescent="0.2">
      <c r="A311" s="1030"/>
      <c r="B311" s="1030">
        <f t="shared" si="10"/>
        <v>1.0243055555555531</v>
      </c>
      <c r="F311" s="1030"/>
      <c r="G311" s="1030">
        <f t="shared" si="11"/>
        <v>1.0243055555555531</v>
      </c>
    </row>
    <row r="312" spans="1:7" x14ac:dyDescent="0.2">
      <c r="A312" s="1030"/>
      <c r="B312" s="1030">
        <f t="shared" si="10"/>
        <v>1.0277777777777755</v>
      </c>
      <c r="F312" s="1030"/>
      <c r="G312" s="1030">
        <f t="shared" si="11"/>
        <v>1.0277777777777755</v>
      </c>
    </row>
    <row r="313" spans="1:7" x14ac:dyDescent="0.2">
      <c r="A313" s="1030"/>
      <c r="B313" s="1030">
        <f t="shared" si="10"/>
        <v>1.0312499999999978</v>
      </c>
      <c r="F313" s="1030"/>
      <c r="G313" s="1030">
        <f t="shared" si="11"/>
        <v>1.0312499999999978</v>
      </c>
    </row>
    <row r="314" spans="1:7" x14ac:dyDescent="0.2">
      <c r="A314" s="1030"/>
      <c r="B314" s="1030">
        <f t="shared" si="10"/>
        <v>1.0347222222222201</v>
      </c>
      <c r="F314" s="1030"/>
      <c r="G314" s="1030">
        <f t="shared" si="11"/>
        <v>1.0347222222222201</v>
      </c>
    </row>
    <row r="315" spans="1:7" x14ac:dyDescent="0.2">
      <c r="A315" s="1030"/>
      <c r="B315" s="1030">
        <f t="shared" si="10"/>
        <v>1.0381944444444424</v>
      </c>
      <c r="F315" s="1030"/>
      <c r="G315" s="1030">
        <f t="shared" si="11"/>
        <v>1.0381944444444424</v>
      </c>
    </row>
    <row r="316" spans="1:7" x14ac:dyDescent="0.2">
      <c r="A316" s="1030"/>
      <c r="B316" s="1030">
        <f t="shared" si="10"/>
        <v>1.0416666666666647</v>
      </c>
      <c r="F316" s="1030"/>
      <c r="G316" s="1030">
        <f t="shared" si="11"/>
        <v>1.0416666666666647</v>
      </c>
    </row>
    <row r="317" spans="1:7" x14ac:dyDescent="0.2">
      <c r="A317" s="1030"/>
      <c r="B317" s="1030">
        <f t="shared" si="10"/>
        <v>1.0451388888888871</v>
      </c>
      <c r="F317" s="1030"/>
      <c r="G317" s="1030">
        <f t="shared" si="11"/>
        <v>1.0451388888888871</v>
      </c>
    </row>
    <row r="318" spans="1:7" x14ac:dyDescent="0.2">
      <c r="A318" s="1030"/>
      <c r="B318" s="1030">
        <f t="shared" si="10"/>
        <v>1.0486111111111094</v>
      </c>
      <c r="F318" s="1030"/>
      <c r="G318" s="1030">
        <f t="shared" si="11"/>
        <v>1.0486111111111094</v>
      </c>
    </row>
    <row r="319" spans="1:7" x14ac:dyDescent="0.2">
      <c r="A319" s="1030"/>
      <c r="B319" s="1030">
        <f t="shared" si="10"/>
        <v>1.0520833333333317</v>
      </c>
      <c r="F319" s="1030"/>
      <c r="G319" s="1030">
        <f t="shared" si="11"/>
        <v>1.0520833333333317</v>
      </c>
    </row>
    <row r="320" spans="1:7" x14ac:dyDescent="0.2">
      <c r="A320" s="1030"/>
      <c r="B320" s="1030">
        <f t="shared" si="10"/>
        <v>1.055555555555554</v>
      </c>
      <c r="F320" s="1030"/>
      <c r="G320" s="1030">
        <f t="shared" si="11"/>
        <v>1.055555555555554</v>
      </c>
    </row>
    <row r="321" spans="1:7" x14ac:dyDescent="0.2">
      <c r="A321" s="1030"/>
      <c r="B321" s="1030">
        <f t="shared" si="10"/>
        <v>1.0590277777777763</v>
      </c>
      <c r="F321" s="1030"/>
      <c r="G321" s="1030">
        <f t="shared" si="11"/>
        <v>1.0590277777777763</v>
      </c>
    </row>
    <row r="322" spans="1:7" x14ac:dyDescent="0.2">
      <c r="A322" s="1030"/>
      <c r="B322" s="1030">
        <f t="shared" si="10"/>
        <v>1.0624999999999987</v>
      </c>
      <c r="F322" s="1030"/>
      <c r="G322" s="1030">
        <f t="shared" si="11"/>
        <v>1.0624999999999987</v>
      </c>
    </row>
    <row r="323" spans="1:7" x14ac:dyDescent="0.2">
      <c r="A323" s="1030"/>
      <c r="B323" s="1030">
        <f t="shared" si="10"/>
        <v>1.065972222222221</v>
      </c>
      <c r="F323" s="1030"/>
      <c r="G323" s="1030">
        <f t="shared" si="11"/>
        <v>1.065972222222221</v>
      </c>
    </row>
    <row r="324" spans="1:7" x14ac:dyDescent="0.2">
      <c r="A324" s="1030"/>
      <c r="B324" s="1030">
        <f t="shared" si="10"/>
        <v>1.0694444444444433</v>
      </c>
      <c r="F324" s="1030"/>
      <c r="G324" s="1030">
        <f t="shared" si="11"/>
        <v>1.0694444444444433</v>
      </c>
    </row>
    <row r="325" spans="1:7" x14ac:dyDescent="0.2">
      <c r="A325" s="1030"/>
      <c r="B325" s="1030">
        <f t="shared" si="10"/>
        <v>1.0729166666666656</v>
      </c>
      <c r="F325" s="1030"/>
      <c r="G325" s="1030">
        <f t="shared" si="11"/>
        <v>1.0729166666666656</v>
      </c>
    </row>
    <row r="326" spans="1:7" x14ac:dyDescent="0.2">
      <c r="A326" s="1030"/>
      <c r="B326" s="1030">
        <f t="shared" si="10"/>
        <v>1.076388888888888</v>
      </c>
      <c r="F326" s="1030"/>
      <c r="G326" s="1030">
        <f t="shared" si="11"/>
        <v>1.076388888888888</v>
      </c>
    </row>
    <row r="327" spans="1:7" x14ac:dyDescent="0.2">
      <c r="A327" s="1030"/>
      <c r="B327" s="1030">
        <f t="shared" si="10"/>
        <v>1.0798611111111103</v>
      </c>
      <c r="F327" s="1030"/>
      <c r="G327" s="1030">
        <f t="shared" si="11"/>
        <v>1.0798611111111103</v>
      </c>
    </row>
    <row r="328" spans="1:7" x14ac:dyDescent="0.2">
      <c r="A328" s="1030"/>
      <c r="B328" s="1030">
        <f t="shared" si="10"/>
        <v>1.0833333333333326</v>
      </c>
      <c r="F328" s="1030"/>
      <c r="G328" s="1030">
        <f t="shared" si="11"/>
        <v>1.0833333333333326</v>
      </c>
    </row>
    <row r="329" spans="1:7" x14ac:dyDescent="0.2">
      <c r="A329" s="1030"/>
      <c r="B329" s="1030">
        <f t="shared" si="10"/>
        <v>1.0868055555555549</v>
      </c>
      <c r="F329" s="1030"/>
      <c r="G329" s="1030">
        <f t="shared" si="11"/>
        <v>1.0868055555555549</v>
      </c>
    </row>
    <row r="330" spans="1:7" x14ac:dyDescent="0.2">
      <c r="A330" s="1030"/>
      <c r="B330" s="1030">
        <f t="shared" si="10"/>
        <v>1.0902777777777772</v>
      </c>
      <c r="F330" s="1030"/>
      <c r="G330" s="1030">
        <f t="shared" si="11"/>
        <v>1.0902777777777772</v>
      </c>
    </row>
    <row r="331" spans="1:7" x14ac:dyDescent="0.2">
      <c r="A331" s="1030"/>
      <c r="B331" s="1030">
        <f t="shared" si="10"/>
        <v>1.0937499999999996</v>
      </c>
      <c r="F331" s="1030"/>
      <c r="G331" s="1030">
        <f t="shared" si="11"/>
        <v>1.0937499999999996</v>
      </c>
    </row>
    <row r="332" spans="1:7" x14ac:dyDescent="0.2">
      <c r="A332" s="1030"/>
      <c r="B332" s="1030">
        <f t="shared" si="10"/>
        <v>1.0972222222222219</v>
      </c>
      <c r="F332" s="1030"/>
      <c r="G332" s="1030">
        <f t="shared" si="11"/>
        <v>1.0972222222222219</v>
      </c>
    </row>
    <row r="333" spans="1:7" x14ac:dyDescent="0.2">
      <c r="A333" s="1030"/>
      <c r="B333" s="1030">
        <f t="shared" si="10"/>
        <v>1.1006944444444442</v>
      </c>
      <c r="F333" s="1030"/>
      <c r="G333" s="1030">
        <f t="shared" si="11"/>
        <v>1.1006944444444442</v>
      </c>
    </row>
    <row r="334" spans="1:7" x14ac:dyDescent="0.2">
      <c r="A334" s="1030"/>
      <c r="B334" s="1030">
        <f t="shared" si="10"/>
        <v>1.1041666666666665</v>
      </c>
      <c r="F334" s="1030"/>
      <c r="G334" s="1030">
        <f t="shared" si="11"/>
        <v>1.1041666666666665</v>
      </c>
    </row>
    <row r="335" spans="1:7" x14ac:dyDescent="0.2">
      <c r="A335" s="1030"/>
      <c r="B335" s="1030">
        <f t="shared" si="10"/>
        <v>1.1076388888888888</v>
      </c>
      <c r="F335" s="1030"/>
      <c r="G335" s="1030">
        <f t="shared" si="11"/>
        <v>1.1076388888888888</v>
      </c>
    </row>
    <row r="336" spans="1:7" x14ac:dyDescent="0.2">
      <c r="A336" s="1030"/>
      <c r="B336" s="1030">
        <f t="shared" si="10"/>
        <v>1.1111111111111112</v>
      </c>
      <c r="F336" s="1030"/>
      <c r="G336" s="1030">
        <f t="shared" si="11"/>
        <v>1.1111111111111112</v>
      </c>
    </row>
    <row r="337" spans="1:7" x14ac:dyDescent="0.2">
      <c r="A337" s="1030"/>
      <c r="B337" s="1030">
        <f t="shared" ref="B337:B400" si="12">B336+$C$17</f>
        <v>1.1145833333333335</v>
      </c>
      <c r="F337" s="1030"/>
      <c r="G337" s="1030">
        <f t="shared" ref="G337:G400" si="13">G336+$C$17</f>
        <v>1.1145833333333335</v>
      </c>
    </row>
    <row r="338" spans="1:7" x14ac:dyDescent="0.2">
      <c r="A338" s="1030"/>
      <c r="B338" s="1030">
        <f t="shared" si="12"/>
        <v>1.1180555555555558</v>
      </c>
      <c r="F338" s="1030"/>
      <c r="G338" s="1030">
        <f t="shared" si="13"/>
        <v>1.1180555555555558</v>
      </c>
    </row>
    <row r="339" spans="1:7" x14ac:dyDescent="0.2">
      <c r="A339" s="1030"/>
      <c r="B339" s="1030">
        <f t="shared" si="12"/>
        <v>1.1215277777777781</v>
      </c>
      <c r="F339" s="1030"/>
      <c r="G339" s="1030">
        <f t="shared" si="13"/>
        <v>1.1215277777777781</v>
      </c>
    </row>
    <row r="340" spans="1:7" x14ac:dyDescent="0.2">
      <c r="A340" s="1030"/>
      <c r="B340" s="1030">
        <f t="shared" si="12"/>
        <v>1.1250000000000004</v>
      </c>
      <c r="F340" s="1030"/>
      <c r="G340" s="1030">
        <f t="shared" si="13"/>
        <v>1.1250000000000004</v>
      </c>
    </row>
    <row r="341" spans="1:7" x14ac:dyDescent="0.2">
      <c r="A341" s="1030"/>
      <c r="B341" s="1030">
        <f t="shared" si="12"/>
        <v>1.1284722222222228</v>
      </c>
      <c r="F341" s="1030"/>
      <c r="G341" s="1030">
        <f t="shared" si="13"/>
        <v>1.1284722222222228</v>
      </c>
    </row>
    <row r="342" spans="1:7" x14ac:dyDescent="0.2">
      <c r="A342" s="1030"/>
      <c r="B342" s="1030">
        <f t="shared" si="12"/>
        <v>1.1319444444444451</v>
      </c>
      <c r="F342" s="1030"/>
      <c r="G342" s="1030">
        <f t="shared" si="13"/>
        <v>1.1319444444444451</v>
      </c>
    </row>
    <row r="343" spans="1:7" x14ac:dyDescent="0.2">
      <c r="A343" s="1030"/>
      <c r="B343" s="1030">
        <f t="shared" si="12"/>
        <v>1.1354166666666674</v>
      </c>
      <c r="F343" s="1030"/>
      <c r="G343" s="1030">
        <f t="shared" si="13"/>
        <v>1.1354166666666674</v>
      </c>
    </row>
    <row r="344" spans="1:7" x14ac:dyDescent="0.2">
      <c r="A344" s="1030"/>
      <c r="B344" s="1030">
        <f t="shared" si="12"/>
        <v>1.1388888888888897</v>
      </c>
      <c r="F344" s="1030"/>
      <c r="G344" s="1030">
        <f t="shared" si="13"/>
        <v>1.1388888888888897</v>
      </c>
    </row>
    <row r="345" spans="1:7" x14ac:dyDescent="0.2">
      <c r="A345" s="1030"/>
      <c r="B345" s="1030">
        <f t="shared" si="12"/>
        <v>1.142361111111112</v>
      </c>
      <c r="F345" s="1030"/>
      <c r="G345" s="1030">
        <f t="shared" si="13"/>
        <v>1.142361111111112</v>
      </c>
    </row>
    <row r="346" spans="1:7" x14ac:dyDescent="0.2">
      <c r="A346" s="1030"/>
      <c r="B346" s="1030">
        <f t="shared" si="12"/>
        <v>1.1458333333333344</v>
      </c>
      <c r="F346" s="1030"/>
      <c r="G346" s="1030">
        <f t="shared" si="13"/>
        <v>1.1458333333333344</v>
      </c>
    </row>
    <row r="347" spans="1:7" x14ac:dyDescent="0.2">
      <c r="A347" s="1030"/>
      <c r="B347" s="1030">
        <f t="shared" si="12"/>
        <v>1.1493055555555567</v>
      </c>
      <c r="F347" s="1030"/>
      <c r="G347" s="1030">
        <f t="shared" si="13"/>
        <v>1.1493055555555567</v>
      </c>
    </row>
    <row r="348" spans="1:7" x14ac:dyDescent="0.2">
      <c r="A348" s="1030"/>
      <c r="B348" s="1030">
        <f t="shared" si="12"/>
        <v>1.152777777777779</v>
      </c>
      <c r="F348" s="1030"/>
      <c r="G348" s="1030">
        <f t="shared" si="13"/>
        <v>1.152777777777779</v>
      </c>
    </row>
    <row r="349" spans="1:7" x14ac:dyDescent="0.2">
      <c r="A349" s="1030"/>
      <c r="B349" s="1030">
        <f t="shared" si="12"/>
        <v>1.1562500000000013</v>
      </c>
      <c r="F349" s="1030"/>
      <c r="G349" s="1030">
        <f t="shared" si="13"/>
        <v>1.1562500000000013</v>
      </c>
    </row>
    <row r="350" spans="1:7" x14ac:dyDescent="0.2">
      <c r="A350" s="1030"/>
      <c r="B350" s="1030">
        <f t="shared" si="12"/>
        <v>1.1597222222222237</v>
      </c>
      <c r="F350" s="1030"/>
      <c r="G350" s="1030">
        <f t="shared" si="13"/>
        <v>1.1597222222222237</v>
      </c>
    </row>
    <row r="351" spans="1:7" x14ac:dyDescent="0.2">
      <c r="A351" s="1030"/>
      <c r="B351" s="1030">
        <f t="shared" si="12"/>
        <v>1.163194444444446</v>
      </c>
      <c r="F351" s="1030"/>
      <c r="G351" s="1030">
        <f t="shared" si="13"/>
        <v>1.163194444444446</v>
      </c>
    </row>
    <row r="352" spans="1:7" x14ac:dyDescent="0.2">
      <c r="A352" s="1030"/>
      <c r="B352" s="1030">
        <f t="shared" si="12"/>
        <v>1.1666666666666683</v>
      </c>
      <c r="F352" s="1030"/>
      <c r="G352" s="1030">
        <f t="shared" si="13"/>
        <v>1.1666666666666683</v>
      </c>
    </row>
    <row r="353" spans="1:7" x14ac:dyDescent="0.2">
      <c r="A353" s="1030"/>
      <c r="B353" s="1030">
        <f t="shared" si="12"/>
        <v>1.1701388888888906</v>
      </c>
      <c r="F353" s="1030"/>
      <c r="G353" s="1030">
        <f t="shared" si="13"/>
        <v>1.1701388888888906</v>
      </c>
    </row>
    <row r="354" spans="1:7" x14ac:dyDescent="0.2">
      <c r="A354" s="1030"/>
      <c r="B354" s="1030">
        <f t="shared" si="12"/>
        <v>1.1736111111111129</v>
      </c>
      <c r="F354" s="1030"/>
      <c r="G354" s="1030">
        <f t="shared" si="13"/>
        <v>1.1736111111111129</v>
      </c>
    </row>
    <row r="355" spans="1:7" x14ac:dyDescent="0.2">
      <c r="A355" s="1030"/>
      <c r="B355" s="1030">
        <f t="shared" si="12"/>
        <v>1.1770833333333353</v>
      </c>
      <c r="F355" s="1030"/>
      <c r="G355" s="1030">
        <f t="shared" si="13"/>
        <v>1.1770833333333353</v>
      </c>
    </row>
    <row r="356" spans="1:7" x14ac:dyDescent="0.2">
      <c r="A356" s="1030"/>
      <c r="B356" s="1030">
        <f t="shared" si="12"/>
        <v>1.1805555555555576</v>
      </c>
      <c r="F356" s="1030"/>
      <c r="G356" s="1030">
        <f t="shared" si="13"/>
        <v>1.1805555555555576</v>
      </c>
    </row>
    <row r="357" spans="1:7" x14ac:dyDescent="0.2">
      <c r="A357" s="1030"/>
      <c r="B357" s="1030">
        <f t="shared" si="12"/>
        <v>1.1840277777777799</v>
      </c>
      <c r="F357" s="1030"/>
      <c r="G357" s="1030">
        <f t="shared" si="13"/>
        <v>1.1840277777777799</v>
      </c>
    </row>
    <row r="358" spans="1:7" x14ac:dyDescent="0.2">
      <c r="A358" s="1030"/>
      <c r="B358" s="1030">
        <f t="shared" si="12"/>
        <v>1.1875000000000022</v>
      </c>
      <c r="F358" s="1030"/>
      <c r="G358" s="1030">
        <f t="shared" si="13"/>
        <v>1.1875000000000022</v>
      </c>
    </row>
    <row r="359" spans="1:7" x14ac:dyDescent="0.2">
      <c r="A359" s="1030"/>
      <c r="B359" s="1030">
        <f t="shared" si="12"/>
        <v>1.1909722222222245</v>
      </c>
      <c r="F359" s="1030"/>
      <c r="G359" s="1030">
        <f t="shared" si="13"/>
        <v>1.1909722222222245</v>
      </c>
    </row>
    <row r="360" spans="1:7" x14ac:dyDescent="0.2">
      <c r="A360" s="1030"/>
      <c r="B360" s="1030">
        <f t="shared" si="12"/>
        <v>1.1944444444444469</v>
      </c>
      <c r="F360" s="1030"/>
      <c r="G360" s="1030">
        <f t="shared" si="13"/>
        <v>1.1944444444444469</v>
      </c>
    </row>
    <row r="361" spans="1:7" x14ac:dyDescent="0.2">
      <c r="A361" s="1030"/>
      <c r="B361" s="1030">
        <f t="shared" si="12"/>
        <v>1.1979166666666692</v>
      </c>
      <c r="F361" s="1030"/>
      <c r="G361" s="1030">
        <f t="shared" si="13"/>
        <v>1.1979166666666692</v>
      </c>
    </row>
    <row r="362" spans="1:7" x14ac:dyDescent="0.2">
      <c r="A362" s="1030"/>
      <c r="B362" s="1030">
        <f t="shared" si="12"/>
        <v>1.2013888888888915</v>
      </c>
      <c r="F362" s="1030"/>
      <c r="G362" s="1030">
        <f t="shared" si="13"/>
        <v>1.2013888888888915</v>
      </c>
    </row>
    <row r="363" spans="1:7" x14ac:dyDescent="0.2">
      <c r="A363" s="1030"/>
      <c r="B363" s="1030">
        <f t="shared" si="12"/>
        <v>1.2048611111111138</v>
      </c>
      <c r="F363" s="1030"/>
      <c r="G363" s="1030">
        <f t="shared" si="13"/>
        <v>1.2048611111111138</v>
      </c>
    </row>
    <row r="364" spans="1:7" x14ac:dyDescent="0.2">
      <c r="A364" s="1030"/>
      <c r="B364" s="1030">
        <f t="shared" si="12"/>
        <v>1.2083333333333361</v>
      </c>
      <c r="F364" s="1030"/>
      <c r="G364" s="1030">
        <f t="shared" si="13"/>
        <v>1.2083333333333361</v>
      </c>
    </row>
    <row r="365" spans="1:7" x14ac:dyDescent="0.2">
      <c r="A365" s="1030"/>
      <c r="B365" s="1030">
        <f t="shared" si="12"/>
        <v>1.2118055555555585</v>
      </c>
      <c r="F365" s="1030"/>
      <c r="G365" s="1030">
        <f t="shared" si="13"/>
        <v>1.2118055555555585</v>
      </c>
    </row>
    <row r="366" spans="1:7" x14ac:dyDescent="0.2">
      <c r="A366" s="1030"/>
      <c r="B366" s="1030">
        <f t="shared" si="12"/>
        <v>1.2152777777777808</v>
      </c>
      <c r="F366" s="1030"/>
      <c r="G366" s="1030">
        <f t="shared" si="13"/>
        <v>1.2152777777777808</v>
      </c>
    </row>
    <row r="367" spans="1:7" x14ac:dyDescent="0.2">
      <c r="A367" s="1030"/>
      <c r="B367" s="1030">
        <f t="shared" si="12"/>
        <v>1.2187500000000031</v>
      </c>
      <c r="F367" s="1030"/>
      <c r="G367" s="1030">
        <f t="shared" si="13"/>
        <v>1.2187500000000031</v>
      </c>
    </row>
    <row r="368" spans="1:7" x14ac:dyDescent="0.2">
      <c r="A368" s="1030"/>
      <c r="B368" s="1030">
        <f t="shared" si="12"/>
        <v>1.2222222222222254</v>
      </c>
      <c r="F368" s="1030"/>
      <c r="G368" s="1030">
        <f t="shared" si="13"/>
        <v>1.2222222222222254</v>
      </c>
    </row>
    <row r="369" spans="1:7" x14ac:dyDescent="0.2">
      <c r="A369" s="1030"/>
      <c r="B369" s="1030">
        <f t="shared" si="12"/>
        <v>1.2256944444444478</v>
      </c>
      <c r="F369" s="1030"/>
      <c r="G369" s="1030">
        <f t="shared" si="13"/>
        <v>1.2256944444444478</v>
      </c>
    </row>
    <row r="370" spans="1:7" x14ac:dyDescent="0.2">
      <c r="A370" s="1030"/>
      <c r="B370" s="1030">
        <f t="shared" si="12"/>
        <v>1.2291666666666701</v>
      </c>
      <c r="F370" s="1030"/>
      <c r="G370" s="1030">
        <f t="shared" si="13"/>
        <v>1.2291666666666701</v>
      </c>
    </row>
    <row r="371" spans="1:7" x14ac:dyDescent="0.2">
      <c r="A371" s="1030"/>
      <c r="B371" s="1030">
        <f t="shared" si="12"/>
        <v>1.2326388888888924</v>
      </c>
      <c r="F371" s="1030"/>
      <c r="G371" s="1030">
        <f t="shared" si="13"/>
        <v>1.2326388888888924</v>
      </c>
    </row>
    <row r="372" spans="1:7" x14ac:dyDescent="0.2">
      <c r="A372" s="1030"/>
      <c r="B372" s="1030">
        <f t="shared" si="12"/>
        <v>1.2361111111111147</v>
      </c>
      <c r="F372" s="1030"/>
      <c r="G372" s="1030">
        <f t="shared" si="13"/>
        <v>1.2361111111111147</v>
      </c>
    </row>
    <row r="373" spans="1:7" x14ac:dyDescent="0.2">
      <c r="A373" s="1030"/>
      <c r="B373" s="1030">
        <f t="shared" si="12"/>
        <v>1.239583333333337</v>
      </c>
      <c r="F373" s="1030"/>
      <c r="G373" s="1030">
        <f t="shared" si="13"/>
        <v>1.239583333333337</v>
      </c>
    </row>
    <row r="374" spans="1:7" x14ac:dyDescent="0.2">
      <c r="A374" s="1030"/>
      <c r="B374" s="1030">
        <f t="shared" si="12"/>
        <v>1.2430555555555594</v>
      </c>
      <c r="F374" s="1030"/>
      <c r="G374" s="1030">
        <f t="shared" si="13"/>
        <v>1.2430555555555594</v>
      </c>
    </row>
    <row r="375" spans="1:7" x14ac:dyDescent="0.2">
      <c r="A375" s="1030"/>
      <c r="B375" s="1030">
        <f t="shared" si="12"/>
        <v>1.2465277777777817</v>
      </c>
      <c r="F375" s="1030"/>
      <c r="G375" s="1030">
        <f t="shared" si="13"/>
        <v>1.2465277777777817</v>
      </c>
    </row>
    <row r="376" spans="1:7" x14ac:dyDescent="0.2">
      <c r="A376" s="1030"/>
      <c r="B376" s="1030">
        <f t="shared" si="12"/>
        <v>1.250000000000004</v>
      </c>
      <c r="F376" s="1030"/>
      <c r="G376" s="1030">
        <f t="shared" si="13"/>
        <v>1.250000000000004</v>
      </c>
    </row>
    <row r="377" spans="1:7" x14ac:dyDescent="0.2">
      <c r="A377" s="1030"/>
      <c r="B377" s="1030">
        <f t="shared" si="12"/>
        <v>1.2534722222222263</v>
      </c>
      <c r="F377" s="1030"/>
      <c r="G377" s="1030">
        <f t="shared" si="13"/>
        <v>1.2534722222222263</v>
      </c>
    </row>
    <row r="378" spans="1:7" x14ac:dyDescent="0.2">
      <c r="A378" s="1030"/>
      <c r="B378" s="1030">
        <f t="shared" si="12"/>
        <v>1.2569444444444486</v>
      </c>
      <c r="F378" s="1030"/>
      <c r="G378" s="1030">
        <f t="shared" si="13"/>
        <v>1.2569444444444486</v>
      </c>
    </row>
    <row r="379" spans="1:7" x14ac:dyDescent="0.2">
      <c r="A379" s="1030"/>
      <c r="B379" s="1030">
        <f t="shared" si="12"/>
        <v>1.260416666666671</v>
      </c>
      <c r="F379" s="1030"/>
      <c r="G379" s="1030">
        <f t="shared" si="13"/>
        <v>1.260416666666671</v>
      </c>
    </row>
    <row r="380" spans="1:7" x14ac:dyDescent="0.2">
      <c r="A380" s="1030"/>
      <c r="B380" s="1030">
        <f t="shared" si="12"/>
        <v>1.2638888888888933</v>
      </c>
      <c r="F380" s="1030"/>
      <c r="G380" s="1030">
        <f t="shared" si="13"/>
        <v>1.2638888888888933</v>
      </c>
    </row>
    <row r="381" spans="1:7" x14ac:dyDescent="0.2">
      <c r="A381" s="1030"/>
      <c r="B381" s="1030">
        <f t="shared" si="12"/>
        <v>1.2673611111111156</v>
      </c>
      <c r="F381" s="1030"/>
      <c r="G381" s="1030">
        <f t="shared" si="13"/>
        <v>1.2673611111111156</v>
      </c>
    </row>
    <row r="382" spans="1:7" x14ac:dyDescent="0.2">
      <c r="A382" s="1030"/>
      <c r="B382" s="1030">
        <f t="shared" si="12"/>
        <v>1.2708333333333379</v>
      </c>
      <c r="F382" s="1030"/>
      <c r="G382" s="1030">
        <f t="shared" si="13"/>
        <v>1.2708333333333379</v>
      </c>
    </row>
    <row r="383" spans="1:7" x14ac:dyDescent="0.2">
      <c r="A383" s="1030"/>
      <c r="B383" s="1030">
        <f t="shared" si="12"/>
        <v>1.2743055555555602</v>
      </c>
      <c r="F383" s="1030"/>
      <c r="G383" s="1030">
        <f t="shared" si="13"/>
        <v>1.2743055555555602</v>
      </c>
    </row>
    <row r="384" spans="1:7" x14ac:dyDescent="0.2">
      <c r="A384" s="1030"/>
      <c r="B384" s="1030">
        <f t="shared" si="12"/>
        <v>1.2777777777777826</v>
      </c>
      <c r="F384" s="1030"/>
      <c r="G384" s="1030">
        <f t="shared" si="13"/>
        <v>1.2777777777777826</v>
      </c>
    </row>
    <row r="385" spans="1:7" x14ac:dyDescent="0.2">
      <c r="A385" s="1030"/>
      <c r="B385" s="1030">
        <f t="shared" si="12"/>
        <v>1.2812500000000049</v>
      </c>
      <c r="F385" s="1030"/>
      <c r="G385" s="1030">
        <f t="shared" si="13"/>
        <v>1.2812500000000049</v>
      </c>
    </row>
    <row r="386" spans="1:7" x14ac:dyDescent="0.2">
      <c r="A386" s="1030"/>
      <c r="B386" s="1030">
        <f t="shared" si="12"/>
        <v>1.2847222222222272</v>
      </c>
      <c r="F386" s="1030"/>
      <c r="G386" s="1030">
        <f t="shared" si="13"/>
        <v>1.2847222222222272</v>
      </c>
    </row>
    <row r="387" spans="1:7" x14ac:dyDescent="0.2">
      <c r="A387" s="1030"/>
      <c r="B387" s="1030">
        <f t="shared" si="12"/>
        <v>1.2881944444444495</v>
      </c>
      <c r="F387" s="1030"/>
      <c r="G387" s="1030">
        <f t="shared" si="13"/>
        <v>1.2881944444444495</v>
      </c>
    </row>
    <row r="388" spans="1:7" x14ac:dyDescent="0.2">
      <c r="A388" s="1030"/>
      <c r="B388" s="1030">
        <f t="shared" si="12"/>
        <v>1.2916666666666718</v>
      </c>
      <c r="F388" s="1030"/>
      <c r="G388" s="1030">
        <f t="shared" si="13"/>
        <v>1.2916666666666718</v>
      </c>
    </row>
    <row r="389" spans="1:7" x14ac:dyDescent="0.2">
      <c r="A389" s="1030"/>
      <c r="B389" s="1030">
        <f t="shared" si="12"/>
        <v>1.2951388888888942</v>
      </c>
      <c r="F389" s="1030"/>
      <c r="G389" s="1030">
        <f t="shared" si="13"/>
        <v>1.2951388888888942</v>
      </c>
    </row>
    <row r="390" spans="1:7" x14ac:dyDescent="0.2">
      <c r="A390" s="1030"/>
      <c r="B390" s="1030">
        <f t="shared" si="12"/>
        <v>1.2986111111111165</v>
      </c>
      <c r="F390" s="1030"/>
      <c r="G390" s="1030">
        <f t="shared" si="13"/>
        <v>1.2986111111111165</v>
      </c>
    </row>
    <row r="391" spans="1:7" x14ac:dyDescent="0.2">
      <c r="A391" s="1030"/>
      <c r="B391" s="1030">
        <f t="shared" si="12"/>
        <v>1.3020833333333388</v>
      </c>
      <c r="F391" s="1030"/>
      <c r="G391" s="1030">
        <f t="shared" si="13"/>
        <v>1.3020833333333388</v>
      </c>
    </row>
    <row r="392" spans="1:7" x14ac:dyDescent="0.2">
      <c r="A392" s="1030"/>
      <c r="B392" s="1030">
        <f t="shared" si="12"/>
        <v>1.3055555555555611</v>
      </c>
      <c r="F392" s="1030"/>
      <c r="G392" s="1030">
        <f t="shared" si="13"/>
        <v>1.3055555555555611</v>
      </c>
    </row>
    <row r="393" spans="1:7" x14ac:dyDescent="0.2">
      <c r="A393" s="1030"/>
      <c r="B393" s="1030">
        <f t="shared" si="12"/>
        <v>1.3090277777777835</v>
      </c>
      <c r="F393" s="1030"/>
      <c r="G393" s="1030">
        <f t="shared" si="13"/>
        <v>1.3090277777777835</v>
      </c>
    </row>
    <row r="394" spans="1:7" x14ac:dyDescent="0.2">
      <c r="A394" s="1030"/>
      <c r="B394" s="1030">
        <f t="shared" si="12"/>
        <v>1.3125000000000058</v>
      </c>
      <c r="F394" s="1030"/>
      <c r="G394" s="1030">
        <f t="shared" si="13"/>
        <v>1.3125000000000058</v>
      </c>
    </row>
    <row r="395" spans="1:7" x14ac:dyDescent="0.2">
      <c r="A395" s="1030"/>
      <c r="B395" s="1030">
        <f t="shared" si="12"/>
        <v>1.3159722222222281</v>
      </c>
      <c r="F395" s="1030"/>
      <c r="G395" s="1030">
        <f t="shared" si="13"/>
        <v>1.3159722222222281</v>
      </c>
    </row>
    <row r="396" spans="1:7" x14ac:dyDescent="0.2">
      <c r="A396" s="1030"/>
      <c r="B396" s="1030">
        <f t="shared" si="12"/>
        <v>1.3194444444444504</v>
      </c>
      <c r="F396" s="1030"/>
      <c r="G396" s="1030">
        <f t="shared" si="13"/>
        <v>1.3194444444444504</v>
      </c>
    </row>
    <row r="397" spans="1:7" x14ac:dyDescent="0.2">
      <c r="A397" s="1030"/>
      <c r="B397" s="1030">
        <f t="shared" si="12"/>
        <v>1.3229166666666727</v>
      </c>
      <c r="F397" s="1030"/>
      <c r="G397" s="1030">
        <f t="shared" si="13"/>
        <v>1.3229166666666727</v>
      </c>
    </row>
    <row r="398" spans="1:7" x14ac:dyDescent="0.2">
      <c r="A398" s="1030"/>
      <c r="B398" s="1030">
        <f t="shared" si="12"/>
        <v>1.3263888888888951</v>
      </c>
      <c r="F398" s="1030"/>
      <c r="G398" s="1030">
        <f t="shared" si="13"/>
        <v>1.3263888888888951</v>
      </c>
    </row>
    <row r="399" spans="1:7" x14ac:dyDescent="0.2">
      <c r="A399" s="1030"/>
      <c r="B399" s="1030">
        <f t="shared" si="12"/>
        <v>1.3298611111111174</v>
      </c>
      <c r="F399" s="1030"/>
      <c r="G399" s="1030">
        <f t="shared" si="13"/>
        <v>1.3298611111111174</v>
      </c>
    </row>
    <row r="400" spans="1:7" x14ac:dyDescent="0.2">
      <c r="A400" s="1030"/>
      <c r="B400" s="1030">
        <f t="shared" si="12"/>
        <v>1.3333333333333397</v>
      </c>
      <c r="F400" s="1030"/>
      <c r="G400" s="1030">
        <f t="shared" si="13"/>
        <v>1.3333333333333397</v>
      </c>
    </row>
    <row r="401" spans="1:7" x14ac:dyDescent="0.2">
      <c r="A401" s="1030"/>
      <c r="B401" s="1030">
        <f t="shared" ref="B401:B464" si="14">B400+$C$17</f>
        <v>1.336805555555562</v>
      </c>
      <c r="F401" s="1030"/>
      <c r="G401" s="1030">
        <f t="shared" ref="G401:G464" si="15">G400+$C$17</f>
        <v>1.336805555555562</v>
      </c>
    </row>
    <row r="402" spans="1:7" x14ac:dyDescent="0.2">
      <c r="A402" s="1030"/>
      <c r="B402" s="1030">
        <f t="shared" si="14"/>
        <v>1.3402777777777843</v>
      </c>
      <c r="F402" s="1030"/>
      <c r="G402" s="1030">
        <f t="shared" si="15"/>
        <v>1.3402777777777843</v>
      </c>
    </row>
    <row r="403" spans="1:7" x14ac:dyDescent="0.2">
      <c r="A403" s="1030"/>
      <c r="B403" s="1030">
        <f t="shared" si="14"/>
        <v>1.3437500000000067</v>
      </c>
      <c r="F403" s="1030"/>
      <c r="G403" s="1030">
        <f t="shared" si="15"/>
        <v>1.3437500000000067</v>
      </c>
    </row>
    <row r="404" spans="1:7" x14ac:dyDescent="0.2">
      <c r="A404" s="1030"/>
      <c r="B404" s="1030">
        <f t="shared" si="14"/>
        <v>1.347222222222229</v>
      </c>
      <c r="F404" s="1030"/>
      <c r="G404" s="1030">
        <f t="shared" si="15"/>
        <v>1.347222222222229</v>
      </c>
    </row>
    <row r="405" spans="1:7" x14ac:dyDescent="0.2">
      <c r="A405" s="1030"/>
      <c r="B405" s="1030">
        <f t="shared" si="14"/>
        <v>1.3506944444444513</v>
      </c>
      <c r="F405" s="1030"/>
      <c r="G405" s="1030">
        <f t="shared" si="15"/>
        <v>1.3506944444444513</v>
      </c>
    </row>
    <row r="406" spans="1:7" x14ac:dyDescent="0.2">
      <c r="A406" s="1030"/>
      <c r="B406" s="1030">
        <f t="shared" si="14"/>
        <v>1.3541666666666736</v>
      </c>
      <c r="F406" s="1030"/>
      <c r="G406" s="1030">
        <f t="shared" si="15"/>
        <v>1.3541666666666736</v>
      </c>
    </row>
    <row r="407" spans="1:7" x14ac:dyDescent="0.2">
      <c r="A407" s="1030"/>
      <c r="B407" s="1030">
        <f t="shared" si="14"/>
        <v>1.3576388888888959</v>
      </c>
      <c r="F407" s="1030"/>
      <c r="G407" s="1030">
        <f t="shared" si="15"/>
        <v>1.3576388888888959</v>
      </c>
    </row>
    <row r="408" spans="1:7" x14ac:dyDescent="0.2">
      <c r="A408" s="1030"/>
      <c r="B408" s="1030">
        <f t="shared" si="14"/>
        <v>1.3611111111111183</v>
      </c>
      <c r="F408" s="1030"/>
      <c r="G408" s="1030">
        <f t="shared" si="15"/>
        <v>1.3611111111111183</v>
      </c>
    </row>
    <row r="409" spans="1:7" x14ac:dyDescent="0.2">
      <c r="A409" s="1030"/>
      <c r="B409" s="1030">
        <f t="shared" si="14"/>
        <v>1.3645833333333406</v>
      </c>
      <c r="F409" s="1030"/>
      <c r="G409" s="1030">
        <f t="shared" si="15"/>
        <v>1.3645833333333406</v>
      </c>
    </row>
    <row r="410" spans="1:7" x14ac:dyDescent="0.2">
      <c r="A410" s="1030"/>
      <c r="B410" s="1030">
        <f t="shared" si="14"/>
        <v>1.3680555555555629</v>
      </c>
      <c r="F410" s="1030"/>
      <c r="G410" s="1030">
        <f t="shared" si="15"/>
        <v>1.3680555555555629</v>
      </c>
    </row>
    <row r="411" spans="1:7" x14ac:dyDescent="0.2">
      <c r="A411" s="1030"/>
      <c r="B411" s="1030">
        <f t="shared" si="14"/>
        <v>1.3715277777777852</v>
      </c>
      <c r="F411" s="1030"/>
      <c r="G411" s="1030">
        <f t="shared" si="15"/>
        <v>1.3715277777777852</v>
      </c>
    </row>
    <row r="412" spans="1:7" x14ac:dyDescent="0.2">
      <c r="A412" s="1030"/>
      <c r="B412" s="1030">
        <f t="shared" si="14"/>
        <v>1.3750000000000075</v>
      </c>
      <c r="F412" s="1030"/>
      <c r="G412" s="1030">
        <f t="shared" si="15"/>
        <v>1.3750000000000075</v>
      </c>
    </row>
    <row r="413" spans="1:7" x14ac:dyDescent="0.2">
      <c r="A413" s="1030"/>
      <c r="B413" s="1030">
        <f t="shared" si="14"/>
        <v>1.3784722222222299</v>
      </c>
      <c r="F413" s="1030"/>
      <c r="G413" s="1030">
        <f t="shared" si="15"/>
        <v>1.3784722222222299</v>
      </c>
    </row>
    <row r="414" spans="1:7" x14ac:dyDescent="0.2">
      <c r="A414" s="1030"/>
      <c r="B414" s="1030">
        <f t="shared" si="14"/>
        <v>1.3819444444444522</v>
      </c>
      <c r="F414" s="1030"/>
      <c r="G414" s="1030">
        <f t="shared" si="15"/>
        <v>1.3819444444444522</v>
      </c>
    </row>
    <row r="415" spans="1:7" x14ac:dyDescent="0.2">
      <c r="A415" s="1030"/>
      <c r="B415" s="1030">
        <f t="shared" si="14"/>
        <v>1.3854166666666745</v>
      </c>
      <c r="F415" s="1030"/>
      <c r="G415" s="1030">
        <f t="shared" si="15"/>
        <v>1.3854166666666745</v>
      </c>
    </row>
    <row r="416" spans="1:7" x14ac:dyDescent="0.2">
      <c r="A416" s="1030"/>
      <c r="B416" s="1030">
        <f t="shared" si="14"/>
        <v>1.3888888888888968</v>
      </c>
      <c r="F416" s="1030"/>
      <c r="G416" s="1030">
        <f t="shared" si="15"/>
        <v>1.3888888888888968</v>
      </c>
    </row>
    <row r="417" spans="1:7" x14ac:dyDescent="0.2">
      <c r="A417" s="1030"/>
      <c r="B417" s="1030">
        <f t="shared" si="14"/>
        <v>1.3923611111111192</v>
      </c>
      <c r="F417" s="1030"/>
      <c r="G417" s="1030">
        <f t="shared" si="15"/>
        <v>1.3923611111111192</v>
      </c>
    </row>
    <row r="418" spans="1:7" x14ac:dyDescent="0.2">
      <c r="A418" s="1030"/>
      <c r="B418" s="1030">
        <f t="shared" si="14"/>
        <v>1.3958333333333415</v>
      </c>
      <c r="F418" s="1030"/>
      <c r="G418" s="1030">
        <f t="shared" si="15"/>
        <v>1.3958333333333415</v>
      </c>
    </row>
    <row r="419" spans="1:7" x14ac:dyDescent="0.2">
      <c r="A419" s="1030"/>
      <c r="B419" s="1030">
        <f t="shared" si="14"/>
        <v>1.3993055555555638</v>
      </c>
      <c r="F419" s="1030"/>
      <c r="G419" s="1030">
        <f t="shared" si="15"/>
        <v>1.3993055555555638</v>
      </c>
    </row>
    <row r="420" spans="1:7" x14ac:dyDescent="0.2">
      <c r="A420" s="1030"/>
      <c r="B420" s="1030">
        <f t="shared" si="14"/>
        <v>1.4027777777777861</v>
      </c>
      <c r="F420" s="1030"/>
      <c r="G420" s="1030">
        <f t="shared" si="15"/>
        <v>1.4027777777777861</v>
      </c>
    </row>
    <row r="421" spans="1:7" x14ac:dyDescent="0.2">
      <c r="A421" s="1030"/>
      <c r="B421" s="1030">
        <f t="shared" si="14"/>
        <v>1.4062500000000084</v>
      </c>
      <c r="F421" s="1030"/>
      <c r="G421" s="1030">
        <f t="shared" si="15"/>
        <v>1.4062500000000084</v>
      </c>
    </row>
    <row r="422" spans="1:7" x14ac:dyDescent="0.2">
      <c r="A422" s="1030"/>
      <c r="B422" s="1030">
        <f t="shared" si="14"/>
        <v>1.4097222222222308</v>
      </c>
      <c r="F422" s="1030"/>
      <c r="G422" s="1030">
        <f t="shared" si="15"/>
        <v>1.4097222222222308</v>
      </c>
    </row>
    <row r="423" spans="1:7" x14ac:dyDescent="0.2">
      <c r="A423" s="1030"/>
      <c r="B423" s="1030">
        <f t="shared" si="14"/>
        <v>1.4131944444444531</v>
      </c>
      <c r="F423" s="1030"/>
      <c r="G423" s="1030">
        <f t="shared" si="15"/>
        <v>1.4131944444444531</v>
      </c>
    </row>
    <row r="424" spans="1:7" x14ac:dyDescent="0.2">
      <c r="A424" s="1030"/>
      <c r="B424" s="1030">
        <f t="shared" si="14"/>
        <v>1.4166666666666754</v>
      </c>
      <c r="F424" s="1030"/>
      <c r="G424" s="1030">
        <f t="shared" si="15"/>
        <v>1.4166666666666754</v>
      </c>
    </row>
    <row r="425" spans="1:7" x14ac:dyDescent="0.2">
      <c r="A425" s="1030"/>
      <c r="B425" s="1030">
        <f t="shared" si="14"/>
        <v>1.4201388888888977</v>
      </c>
      <c r="F425" s="1030"/>
      <c r="G425" s="1030">
        <f t="shared" si="15"/>
        <v>1.4201388888888977</v>
      </c>
    </row>
    <row r="426" spans="1:7" x14ac:dyDescent="0.2">
      <c r="A426" s="1030"/>
      <c r="B426" s="1030">
        <f t="shared" si="14"/>
        <v>1.42361111111112</v>
      </c>
      <c r="F426" s="1030"/>
      <c r="G426" s="1030">
        <f t="shared" si="15"/>
        <v>1.42361111111112</v>
      </c>
    </row>
    <row r="427" spans="1:7" x14ac:dyDescent="0.2">
      <c r="A427" s="1030"/>
      <c r="B427" s="1030">
        <f t="shared" si="14"/>
        <v>1.4270833333333424</v>
      </c>
      <c r="F427" s="1030"/>
      <c r="G427" s="1030">
        <f t="shared" si="15"/>
        <v>1.4270833333333424</v>
      </c>
    </row>
    <row r="428" spans="1:7" x14ac:dyDescent="0.2">
      <c r="A428" s="1030"/>
      <c r="B428" s="1030">
        <f t="shared" si="14"/>
        <v>1.4305555555555647</v>
      </c>
      <c r="F428" s="1030"/>
      <c r="G428" s="1030">
        <f t="shared" si="15"/>
        <v>1.4305555555555647</v>
      </c>
    </row>
    <row r="429" spans="1:7" x14ac:dyDescent="0.2">
      <c r="A429" s="1030"/>
      <c r="B429" s="1030">
        <f t="shared" si="14"/>
        <v>1.434027777777787</v>
      </c>
      <c r="F429" s="1030"/>
      <c r="G429" s="1030">
        <f t="shared" si="15"/>
        <v>1.434027777777787</v>
      </c>
    </row>
    <row r="430" spans="1:7" x14ac:dyDescent="0.2">
      <c r="A430" s="1030"/>
      <c r="B430" s="1030">
        <f t="shared" si="14"/>
        <v>1.4375000000000093</v>
      </c>
      <c r="F430" s="1030"/>
      <c r="G430" s="1030">
        <f t="shared" si="15"/>
        <v>1.4375000000000093</v>
      </c>
    </row>
    <row r="431" spans="1:7" x14ac:dyDescent="0.2">
      <c r="A431" s="1030"/>
      <c r="B431" s="1030">
        <f t="shared" si="14"/>
        <v>1.4409722222222316</v>
      </c>
      <c r="F431" s="1030"/>
      <c r="G431" s="1030">
        <f t="shared" si="15"/>
        <v>1.4409722222222316</v>
      </c>
    </row>
    <row r="432" spans="1:7" x14ac:dyDescent="0.2">
      <c r="A432" s="1030"/>
      <c r="B432" s="1030">
        <f t="shared" si="14"/>
        <v>1.444444444444454</v>
      </c>
      <c r="F432" s="1030"/>
      <c r="G432" s="1030">
        <f t="shared" si="15"/>
        <v>1.444444444444454</v>
      </c>
    </row>
    <row r="433" spans="1:7" x14ac:dyDescent="0.2">
      <c r="A433" s="1030"/>
      <c r="B433" s="1030">
        <f t="shared" si="14"/>
        <v>1.4479166666666763</v>
      </c>
      <c r="F433" s="1030"/>
      <c r="G433" s="1030">
        <f t="shared" si="15"/>
        <v>1.4479166666666763</v>
      </c>
    </row>
    <row r="434" spans="1:7" x14ac:dyDescent="0.2">
      <c r="A434" s="1030"/>
      <c r="B434" s="1030">
        <f t="shared" si="14"/>
        <v>1.4513888888888986</v>
      </c>
      <c r="F434" s="1030"/>
      <c r="G434" s="1030">
        <f t="shared" si="15"/>
        <v>1.4513888888888986</v>
      </c>
    </row>
    <row r="435" spans="1:7" x14ac:dyDescent="0.2">
      <c r="A435" s="1030"/>
      <c r="B435" s="1030">
        <f t="shared" si="14"/>
        <v>1.4548611111111209</v>
      </c>
      <c r="F435" s="1030"/>
      <c r="G435" s="1030">
        <f t="shared" si="15"/>
        <v>1.4548611111111209</v>
      </c>
    </row>
    <row r="436" spans="1:7" x14ac:dyDescent="0.2">
      <c r="A436" s="1030"/>
      <c r="B436" s="1030">
        <f t="shared" si="14"/>
        <v>1.4583333333333433</v>
      </c>
      <c r="F436" s="1030"/>
      <c r="G436" s="1030">
        <f t="shared" si="15"/>
        <v>1.4583333333333433</v>
      </c>
    </row>
    <row r="437" spans="1:7" x14ac:dyDescent="0.2">
      <c r="A437" s="1030"/>
      <c r="B437" s="1030">
        <f t="shared" si="14"/>
        <v>1.4618055555555656</v>
      </c>
      <c r="F437" s="1030"/>
      <c r="G437" s="1030">
        <f t="shared" si="15"/>
        <v>1.4618055555555656</v>
      </c>
    </row>
    <row r="438" spans="1:7" x14ac:dyDescent="0.2">
      <c r="A438" s="1030"/>
      <c r="B438" s="1030">
        <f t="shared" si="14"/>
        <v>1.4652777777777879</v>
      </c>
      <c r="F438" s="1030"/>
      <c r="G438" s="1030">
        <f t="shared" si="15"/>
        <v>1.4652777777777879</v>
      </c>
    </row>
    <row r="439" spans="1:7" x14ac:dyDescent="0.2">
      <c r="A439" s="1030"/>
      <c r="B439" s="1030">
        <f t="shared" si="14"/>
        <v>1.4687500000000102</v>
      </c>
      <c r="F439" s="1030"/>
      <c r="G439" s="1030">
        <f t="shared" si="15"/>
        <v>1.4687500000000102</v>
      </c>
    </row>
    <row r="440" spans="1:7" x14ac:dyDescent="0.2">
      <c r="A440" s="1030"/>
      <c r="B440" s="1030">
        <f t="shared" si="14"/>
        <v>1.4722222222222325</v>
      </c>
      <c r="F440" s="1030"/>
      <c r="G440" s="1030">
        <f t="shared" si="15"/>
        <v>1.4722222222222325</v>
      </c>
    </row>
    <row r="441" spans="1:7" x14ac:dyDescent="0.2">
      <c r="A441" s="1030"/>
      <c r="B441" s="1030">
        <f t="shared" si="14"/>
        <v>1.4756944444444549</v>
      </c>
      <c r="F441" s="1030"/>
      <c r="G441" s="1030">
        <f t="shared" si="15"/>
        <v>1.4756944444444549</v>
      </c>
    </row>
    <row r="442" spans="1:7" x14ac:dyDescent="0.2">
      <c r="A442" s="1030"/>
      <c r="B442" s="1030">
        <f t="shared" si="14"/>
        <v>1.4791666666666772</v>
      </c>
      <c r="F442" s="1030"/>
      <c r="G442" s="1030">
        <f t="shared" si="15"/>
        <v>1.4791666666666772</v>
      </c>
    </row>
    <row r="443" spans="1:7" x14ac:dyDescent="0.2">
      <c r="A443" s="1030"/>
      <c r="B443" s="1030">
        <f t="shared" si="14"/>
        <v>1.4826388888888995</v>
      </c>
      <c r="F443" s="1030"/>
      <c r="G443" s="1030">
        <f t="shared" si="15"/>
        <v>1.4826388888888995</v>
      </c>
    </row>
    <row r="444" spans="1:7" x14ac:dyDescent="0.2">
      <c r="A444" s="1030"/>
      <c r="B444" s="1030">
        <f t="shared" si="14"/>
        <v>1.4861111111111218</v>
      </c>
      <c r="F444" s="1030"/>
      <c r="G444" s="1030">
        <f t="shared" si="15"/>
        <v>1.4861111111111218</v>
      </c>
    </row>
    <row r="445" spans="1:7" x14ac:dyDescent="0.2">
      <c r="A445" s="1030"/>
      <c r="B445" s="1030">
        <f t="shared" si="14"/>
        <v>1.4895833333333441</v>
      </c>
      <c r="F445" s="1030"/>
      <c r="G445" s="1030">
        <f t="shared" si="15"/>
        <v>1.4895833333333441</v>
      </c>
    </row>
    <row r="446" spans="1:7" x14ac:dyDescent="0.2">
      <c r="A446" s="1030"/>
      <c r="B446" s="1030">
        <f t="shared" si="14"/>
        <v>1.4930555555555665</v>
      </c>
      <c r="F446" s="1030"/>
      <c r="G446" s="1030">
        <f t="shared" si="15"/>
        <v>1.4930555555555665</v>
      </c>
    </row>
    <row r="447" spans="1:7" x14ac:dyDescent="0.2">
      <c r="A447" s="1030"/>
      <c r="B447" s="1030">
        <f t="shared" si="14"/>
        <v>1.4965277777777888</v>
      </c>
      <c r="F447" s="1030"/>
      <c r="G447" s="1030">
        <f t="shared" si="15"/>
        <v>1.4965277777777888</v>
      </c>
    </row>
    <row r="448" spans="1:7" x14ac:dyDescent="0.2">
      <c r="A448" s="1030"/>
      <c r="B448" s="1030">
        <f t="shared" si="14"/>
        <v>1.5000000000000111</v>
      </c>
      <c r="F448" s="1030"/>
      <c r="G448" s="1030">
        <f t="shared" si="15"/>
        <v>1.5000000000000111</v>
      </c>
    </row>
    <row r="449" spans="1:7" x14ac:dyDescent="0.2">
      <c r="A449" s="1030"/>
      <c r="B449" s="1030">
        <f t="shared" si="14"/>
        <v>1.5034722222222334</v>
      </c>
      <c r="F449" s="1030"/>
      <c r="G449" s="1030">
        <f t="shared" si="15"/>
        <v>1.5034722222222334</v>
      </c>
    </row>
    <row r="450" spans="1:7" x14ac:dyDescent="0.2">
      <c r="A450" s="1030"/>
      <c r="B450" s="1030">
        <f t="shared" si="14"/>
        <v>1.5069444444444557</v>
      </c>
      <c r="F450" s="1030"/>
      <c r="G450" s="1030">
        <f t="shared" si="15"/>
        <v>1.5069444444444557</v>
      </c>
    </row>
    <row r="451" spans="1:7" x14ac:dyDescent="0.2">
      <c r="A451" s="1030"/>
      <c r="B451" s="1030">
        <f t="shared" si="14"/>
        <v>1.5104166666666781</v>
      </c>
      <c r="F451" s="1030"/>
      <c r="G451" s="1030">
        <f t="shared" si="15"/>
        <v>1.5104166666666781</v>
      </c>
    </row>
    <row r="452" spans="1:7" x14ac:dyDescent="0.2">
      <c r="A452" s="1030"/>
      <c r="B452" s="1030">
        <f t="shared" si="14"/>
        <v>1.5138888888889004</v>
      </c>
      <c r="F452" s="1030"/>
      <c r="G452" s="1030">
        <f t="shared" si="15"/>
        <v>1.5138888888889004</v>
      </c>
    </row>
    <row r="453" spans="1:7" x14ac:dyDescent="0.2">
      <c r="A453" s="1030"/>
      <c r="B453" s="1030">
        <f t="shared" si="14"/>
        <v>1.5173611111111227</v>
      </c>
      <c r="F453" s="1030"/>
      <c r="G453" s="1030">
        <f t="shared" si="15"/>
        <v>1.5173611111111227</v>
      </c>
    </row>
    <row r="454" spans="1:7" x14ac:dyDescent="0.2">
      <c r="A454" s="1030"/>
      <c r="B454" s="1030">
        <f t="shared" si="14"/>
        <v>1.520833333333345</v>
      </c>
      <c r="F454" s="1030"/>
      <c r="G454" s="1030">
        <f t="shared" si="15"/>
        <v>1.520833333333345</v>
      </c>
    </row>
    <row r="455" spans="1:7" x14ac:dyDescent="0.2">
      <c r="A455" s="1030"/>
      <c r="B455" s="1030">
        <f t="shared" si="14"/>
        <v>1.5243055555555673</v>
      </c>
      <c r="F455" s="1030"/>
      <c r="G455" s="1030">
        <f t="shared" si="15"/>
        <v>1.5243055555555673</v>
      </c>
    </row>
    <row r="456" spans="1:7" x14ac:dyDescent="0.2">
      <c r="A456" s="1030"/>
      <c r="B456" s="1030">
        <f t="shared" si="14"/>
        <v>1.5277777777777897</v>
      </c>
      <c r="F456" s="1030"/>
      <c r="G456" s="1030">
        <f t="shared" si="15"/>
        <v>1.5277777777777897</v>
      </c>
    </row>
    <row r="457" spans="1:7" x14ac:dyDescent="0.2">
      <c r="A457" s="1030"/>
      <c r="B457" s="1030">
        <f t="shared" si="14"/>
        <v>1.531250000000012</v>
      </c>
      <c r="F457" s="1030"/>
      <c r="G457" s="1030">
        <f t="shared" si="15"/>
        <v>1.531250000000012</v>
      </c>
    </row>
    <row r="458" spans="1:7" x14ac:dyDescent="0.2">
      <c r="A458" s="1030"/>
      <c r="B458" s="1030">
        <f t="shared" si="14"/>
        <v>1.5347222222222343</v>
      </c>
      <c r="F458" s="1030"/>
      <c r="G458" s="1030">
        <f t="shared" si="15"/>
        <v>1.5347222222222343</v>
      </c>
    </row>
    <row r="459" spans="1:7" x14ac:dyDescent="0.2">
      <c r="A459" s="1030"/>
      <c r="B459" s="1030">
        <f t="shared" si="14"/>
        <v>1.5381944444444566</v>
      </c>
      <c r="F459" s="1030"/>
      <c r="G459" s="1030">
        <f t="shared" si="15"/>
        <v>1.5381944444444566</v>
      </c>
    </row>
    <row r="460" spans="1:7" x14ac:dyDescent="0.2">
      <c r="A460" s="1030"/>
      <c r="B460" s="1030">
        <f t="shared" si="14"/>
        <v>1.541666666666679</v>
      </c>
      <c r="F460" s="1030"/>
      <c r="G460" s="1030">
        <f t="shared" si="15"/>
        <v>1.541666666666679</v>
      </c>
    </row>
    <row r="461" spans="1:7" x14ac:dyDescent="0.2">
      <c r="A461" s="1030"/>
      <c r="B461" s="1030">
        <f t="shared" si="14"/>
        <v>1.5451388888889013</v>
      </c>
      <c r="F461" s="1030"/>
      <c r="G461" s="1030">
        <f t="shared" si="15"/>
        <v>1.5451388888889013</v>
      </c>
    </row>
    <row r="462" spans="1:7" x14ac:dyDescent="0.2">
      <c r="A462" s="1030"/>
      <c r="B462" s="1030">
        <f t="shared" si="14"/>
        <v>1.5486111111111236</v>
      </c>
      <c r="F462" s="1030"/>
      <c r="G462" s="1030">
        <f t="shared" si="15"/>
        <v>1.5486111111111236</v>
      </c>
    </row>
    <row r="463" spans="1:7" x14ac:dyDescent="0.2">
      <c r="A463" s="1030"/>
      <c r="B463" s="1030">
        <f t="shared" si="14"/>
        <v>1.5520833333333459</v>
      </c>
      <c r="F463" s="1030"/>
      <c r="G463" s="1030">
        <f t="shared" si="15"/>
        <v>1.5520833333333459</v>
      </c>
    </row>
    <row r="464" spans="1:7" x14ac:dyDescent="0.2">
      <c r="A464" s="1030"/>
      <c r="B464" s="1030">
        <f t="shared" si="14"/>
        <v>1.5555555555555682</v>
      </c>
      <c r="F464" s="1030"/>
      <c r="G464" s="1030">
        <f t="shared" si="15"/>
        <v>1.5555555555555682</v>
      </c>
    </row>
    <row r="465" spans="1:7" x14ac:dyDescent="0.2">
      <c r="A465" s="1030"/>
      <c r="B465" s="1030">
        <f t="shared" ref="B465:B528" si="16">B464+$C$17</f>
        <v>1.5590277777777906</v>
      </c>
      <c r="F465" s="1030"/>
      <c r="G465" s="1030">
        <f t="shared" ref="G465:G528" si="17">G464+$C$17</f>
        <v>1.5590277777777906</v>
      </c>
    </row>
    <row r="466" spans="1:7" x14ac:dyDescent="0.2">
      <c r="A466" s="1030"/>
      <c r="B466" s="1030">
        <f t="shared" si="16"/>
        <v>1.5625000000000129</v>
      </c>
      <c r="F466" s="1030"/>
      <c r="G466" s="1030">
        <f t="shared" si="17"/>
        <v>1.5625000000000129</v>
      </c>
    </row>
    <row r="467" spans="1:7" x14ac:dyDescent="0.2">
      <c r="A467" s="1030"/>
      <c r="B467" s="1030">
        <f t="shared" si="16"/>
        <v>1.5659722222222352</v>
      </c>
      <c r="F467" s="1030"/>
      <c r="G467" s="1030">
        <f t="shared" si="17"/>
        <v>1.5659722222222352</v>
      </c>
    </row>
    <row r="468" spans="1:7" x14ac:dyDescent="0.2">
      <c r="A468" s="1030"/>
      <c r="B468" s="1030">
        <f t="shared" si="16"/>
        <v>1.5694444444444575</v>
      </c>
      <c r="F468" s="1030"/>
      <c r="G468" s="1030">
        <f t="shared" si="17"/>
        <v>1.5694444444444575</v>
      </c>
    </row>
    <row r="469" spans="1:7" x14ac:dyDescent="0.2">
      <c r="A469" s="1030"/>
      <c r="B469" s="1030">
        <f t="shared" si="16"/>
        <v>1.5729166666666798</v>
      </c>
      <c r="F469" s="1030"/>
      <c r="G469" s="1030">
        <f t="shared" si="17"/>
        <v>1.5729166666666798</v>
      </c>
    </row>
    <row r="470" spans="1:7" x14ac:dyDescent="0.2">
      <c r="A470" s="1030"/>
      <c r="B470" s="1030">
        <f t="shared" si="16"/>
        <v>1.5763888888889022</v>
      </c>
      <c r="F470" s="1030"/>
      <c r="G470" s="1030">
        <f t="shared" si="17"/>
        <v>1.5763888888889022</v>
      </c>
    </row>
    <row r="471" spans="1:7" x14ac:dyDescent="0.2">
      <c r="A471" s="1030"/>
      <c r="B471" s="1030">
        <f t="shared" si="16"/>
        <v>1.5798611111111245</v>
      </c>
      <c r="F471" s="1030"/>
      <c r="G471" s="1030">
        <f t="shared" si="17"/>
        <v>1.5798611111111245</v>
      </c>
    </row>
    <row r="472" spans="1:7" x14ac:dyDescent="0.2">
      <c r="A472" s="1030"/>
      <c r="B472" s="1030">
        <f t="shared" si="16"/>
        <v>1.5833333333333468</v>
      </c>
      <c r="F472" s="1030"/>
      <c r="G472" s="1030">
        <f t="shared" si="17"/>
        <v>1.5833333333333468</v>
      </c>
    </row>
    <row r="473" spans="1:7" x14ac:dyDescent="0.2">
      <c r="A473" s="1030"/>
      <c r="B473" s="1030">
        <f t="shared" si="16"/>
        <v>1.5868055555555691</v>
      </c>
      <c r="F473" s="1030"/>
      <c r="G473" s="1030">
        <f t="shared" si="17"/>
        <v>1.5868055555555691</v>
      </c>
    </row>
    <row r="474" spans="1:7" x14ac:dyDescent="0.2">
      <c r="A474" s="1030"/>
      <c r="B474" s="1030">
        <f t="shared" si="16"/>
        <v>1.5902777777777914</v>
      </c>
      <c r="F474" s="1030"/>
      <c r="G474" s="1030">
        <f t="shared" si="17"/>
        <v>1.5902777777777914</v>
      </c>
    </row>
    <row r="475" spans="1:7" x14ac:dyDescent="0.2">
      <c r="A475" s="1030"/>
      <c r="B475" s="1030">
        <f t="shared" si="16"/>
        <v>1.5937500000000138</v>
      </c>
      <c r="F475" s="1030"/>
      <c r="G475" s="1030">
        <f t="shared" si="17"/>
        <v>1.5937500000000138</v>
      </c>
    </row>
    <row r="476" spans="1:7" x14ac:dyDescent="0.2">
      <c r="A476" s="1030"/>
      <c r="B476" s="1030">
        <f t="shared" si="16"/>
        <v>1.5972222222222361</v>
      </c>
      <c r="F476" s="1030"/>
      <c r="G476" s="1030">
        <f t="shared" si="17"/>
        <v>1.5972222222222361</v>
      </c>
    </row>
    <row r="477" spans="1:7" x14ac:dyDescent="0.2">
      <c r="A477" s="1030"/>
      <c r="B477" s="1030">
        <f t="shared" si="16"/>
        <v>1.6006944444444584</v>
      </c>
      <c r="F477" s="1030"/>
      <c r="G477" s="1030">
        <f t="shared" si="17"/>
        <v>1.6006944444444584</v>
      </c>
    </row>
    <row r="478" spans="1:7" x14ac:dyDescent="0.2">
      <c r="A478" s="1030"/>
      <c r="B478" s="1030">
        <f t="shared" si="16"/>
        <v>1.6041666666666807</v>
      </c>
      <c r="F478" s="1030"/>
      <c r="G478" s="1030">
        <f t="shared" si="17"/>
        <v>1.6041666666666807</v>
      </c>
    </row>
    <row r="479" spans="1:7" x14ac:dyDescent="0.2">
      <c r="A479" s="1030"/>
      <c r="B479" s="1030">
        <f t="shared" si="16"/>
        <v>1.6076388888889031</v>
      </c>
      <c r="F479" s="1030"/>
      <c r="G479" s="1030">
        <f t="shared" si="17"/>
        <v>1.6076388888889031</v>
      </c>
    </row>
    <row r="480" spans="1:7" x14ac:dyDescent="0.2">
      <c r="A480" s="1030"/>
      <c r="B480" s="1030">
        <f t="shared" si="16"/>
        <v>1.6111111111111254</v>
      </c>
      <c r="F480" s="1030"/>
      <c r="G480" s="1030">
        <f t="shared" si="17"/>
        <v>1.6111111111111254</v>
      </c>
    </row>
    <row r="481" spans="1:7" x14ac:dyDescent="0.2">
      <c r="A481" s="1030"/>
      <c r="B481" s="1030">
        <f t="shared" si="16"/>
        <v>1.6145833333333477</v>
      </c>
      <c r="F481" s="1030"/>
      <c r="G481" s="1030">
        <f t="shared" si="17"/>
        <v>1.6145833333333477</v>
      </c>
    </row>
    <row r="482" spans="1:7" x14ac:dyDescent="0.2">
      <c r="A482" s="1030"/>
      <c r="B482" s="1030">
        <f t="shared" si="16"/>
        <v>1.61805555555557</v>
      </c>
      <c r="F482" s="1030"/>
      <c r="G482" s="1030">
        <f t="shared" si="17"/>
        <v>1.61805555555557</v>
      </c>
    </row>
    <row r="483" spans="1:7" x14ac:dyDescent="0.2">
      <c r="A483" s="1030"/>
      <c r="B483" s="1030">
        <f t="shared" si="16"/>
        <v>1.6215277777777923</v>
      </c>
      <c r="F483" s="1030"/>
      <c r="G483" s="1030">
        <f t="shared" si="17"/>
        <v>1.6215277777777923</v>
      </c>
    </row>
    <row r="484" spans="1:7" x14ac:dyDescent="0.2">
      <c r="A484" s="1030"/>
      <c r="B484" s="1030">
        <f t="shared" si="16"/>
        <v>1.6250000000000147</v>
      </c>
      <c r="F484" s="1030"/>
      <c r="G484" s="1030">
        <f t="shared" si="17"/>
        <v>1.6250000000000147</v>
      </c>
    </row>
    <row r="485" spans="1:7" x14ac:dyDescent="0.2">
      <c r="A485" s="1030"/>
      <c r="B485" s="1030">
        <f t="shared" si="16"/>
        <v>1.628472222222237</v>
      </c>
      <c r="F485" s="1030"/>
      <c r="G485" s="1030">
        <f t="shared" si="17"/>
        <v>1.628472222222237</v>
      </c>
    </row>
    <row r="486" spans="1:7" x14ac:dyDescent="0.2">
      <c r="A486" s="1030"/>
      <c r="B486" s="1030">
        <f t="shared" si="16"/>
        <v>1.6319444444444593</v>
      </c>
      <c r="F486" s="1030"/>
      <c r="G486" s="1030">
        <f t="shared" si="17"/>
        <v>1.6319444444444593</v>
      </c>
    </row>
    <row r="487" spans="1:7" x14ac:dyDescent="0.2">
      <c r="A487" s="1030"/>
      <c r="B487" s="1030">
        <f t="shared" si="16"/>
        <v>1.6354166666666816</v>
      </c>
      <c r="F487" s="1030"/>
      <c r="G487" s="1030">
        <f t="shared" si="17"/>
        <v>1.6354166666666816</v>
      </c>
    </row>
    <row r="488" spans="1:7" x14ac:dyDescent="0.2">
      <c r="A488" s="1030"/>
      <c r="B488" s="1030">
        <f t="shared" si="16"/>
        <v>1.6388888888889039</v>
      </c>
      <c r="F488" s="1030"/>
      <c r="G488" s="1030">
        <f t="shared" si="17"/>
        <v>1.6388888888889039</v>
      </c>
    </row>
    <row r="489" spans="1:7" x14ac:dyDescent="0.2">
      <c r="A489" s="1030"/>
      <c r="B489" s="1030">
        <f t="shared" si="16"/>
        <v>1.6423611111111263</v>
      </c>
      <c r="F489" s="1030"/>
      <c r="G489" s="1030">
        <f t="shared" si="17"/>
        <v>1.6423611111111263</v>
      </c>
    </row>
    <row r="490" spans="1:7" x14ac:dyDescent="0.2">
      <c r="A490" s="1030"/>
      <c r="B490" s="1030">
        <f t="shared" si="16"/>
        <v>1.6458333333333486</v>
      </c>
      <c r="F490" s="1030"/>
      <c r="G490" s="1030">
        <f t="shared" si="17"/>
        <v>1.6458333333333486</v>
      </c>
    </row>
    <row r="491" spans="1:7" x14ac:dyDescent="0.2">
      <c r="A491" s="1030"/>
      <c r="B491" s="1030">
        <f t="shared" si="16"/>
        <v>1.6493055555555709</v>
      </c>
      <c r="F491" s="1030"/>
      <c r="G491" s="1030">
        <f t="shared" si="17"/>
        <v>1.6493055555555709</v>
      </c>
    </row>
    <row r="492" spans="1:7" x14ac:dyDescent="0.2">
      <c r="A492" s="1030"/>
      <c r="B492" s="1030">
        <f t="shared" si="16"/>
        <v>1.6527777777777932</v>
      </c>
      <c r="F492" s="1030"/>
      <c r="G492" s="1030">
        <f t="shared" si="17"/>
        <v>1.6527777777777932</v>
      </c>
    </row>
    <row r="493" spans="1:7" x14ac:dyDescent="0.2">
      <c r="A493" s="1030"/>
      <c r="B493" s="1030">
        <f t="shared" si="16"/>
        <v>1.6562500000000155</v>
      </c>
      <c r="F493" s="1030"/>
      <c r="G493" s="1030">
        <f t="shared" si="17"/>
        <v>1.6562500000000155</v>
      </c>
    </row>
    <row r="494" spans="1:7" x14ac:dyDescent="0.2">
      <c r="A494" s="1030"/>
      <c r="B494" s="1030">
        <f t="shared" si="16"/>
        <v>1.6597222222222379</v>
      </c>
      <c r="F494" s="1030"/>
      <c r="G494" s="1030">
        <f t="shared" si="17"/>
        <v>1.6597222222222379</v>
      </c>
    </row>
    <row r="495" spans="1:7" x14ac:dyDescent="0.2">
      <c r="A495" s="1030"/>
      <c r="B495" s="1030">
        <f t="shared" si="16"/>
        <v>1.6631944444444602</v>
      </c>
      <c r="F495" s="1030"/>
      <c r="G495" s="1030">
        <f t="shared" si="17"/>
        <v>1.6631944444444602</v>
      </c>
    </row>
    <row r="496" spans="1:7" x14ac:dyDescent="0.2">
      <c r="A496" s="1030"/>
      <c r="B496" s="1030">
        <f t="shared" si="16"/>
        <v>1.6666666666666825</v>
      </c>
      <c r="F496" s="1030"/>
      <c r="G496" s="1030">
        <f t="shared" si="17"/>
        <v>1.6666666666666825</v>
      </c>
    </row>
    <row r="497" spans="1:7" x14ac:dyDescent="0.2">
      <c r="A497" s="1030"/>
      <c r="B497" s="1030">
        <f t="shared" si="16"/>
        <v>1.6701388888889048</v>
      </c>
      <c r="F497" s="1030"/>
      <c r="G497" s="1030">
        <f t="shared" si="17"/>
        <v>1.6701388888889048</v>
      </c>
    </row>
    <row r="498" spans="1:7" x14ac:dyDescent="0.2">
      <c r="A498" s="1030"/>
      <c r="B498" s="1030">
        <f t="shared" si="16"/>
        <v>1.6736111111111271</v>
      </c>
      <c r="F498" s="1030"/>
      <c r="G498" s="1030">
        <f t="shared" si="17"/>
        <v>1.6736111111111271</v>
      </c>
    </row>
    <row r="499" spans="1:7" x14ac:dyDescent="0.2">
      <c r="A499" s="1030"/>
      <c r="B499" s="1030">
        <f t="shared" si="16"/>
        <v>1.6770833333333495</v>
      </c>
      <c r="F499" s="1030"/>
      <c r="G499" s="1030">
        <f t="shared" si="17"/>
        <v>1.6770833333333495</v>
      </c>
    </row>
    <row r="500" spans="1:7" x14ac:dyDescent="0.2">
      <c r="A500" s="1030"/>
      <c r="B500" s="1030">
        <f t="shared" si="16"/>
        <v>1.6805555555555718</v>
      </c>
      <c r="F500" s="1030"/>
      <c r="G500" s="1030">
        <f t="shared" si="17"/>
        <v>1.6805555555555718</v>
      </c>
    </row>
    <row r="501" spans="1:7" x14ac:dyDescent="0.2">
      <c r="A501" s="1030"/>
      <c r="B501" s="1030">
        <f t="shared" si="16"/>
        <v>1.6840277777777941</v>
      </c>
      <c r="F501" s="1030"/>
      <c r="G501" s="1030">
        <f t="shared" si="17"/>
        <v>1.6840277777777941</v>
      </c>
    </row>
    <row r="502" spans="1:7" x14ac:dyDescent="0.2">
      <c r="A502" s="1030"/>
      <c r="B502" s="1030">
        <f t="shared" si="16"/>
        <v>1.6875000000000164</v>
      </c>
      <c r="F502" s="1030"/>
      <c r="G502" s="1030">
        <f t="shared" si="17"/>
        <v>1.6875000000000164</v>
      </c>
    </row>
    <row r="503" spans="1:7" x14ac:dyDescent="0.2">
      <c r="A503" s="1030"/>
      <c r="B503" s="1030">
        <f t="shared" si="16"/>
        <v>1.6909722222222388</v>
      </c>
      <c r="F503" s="1030"/>
      <c r="G503" s="1030">
        <f t="shared" si="17"/>
        <v>1.6909722222222388</v>
      </c>
    </row>
    <row r="504" spans="1:7" x14ac:dyDescent="0.2">
      <c r="A504" s="1030"/>
      <c r="B504" s="1030">
        <f t="shared" si="16"/>
        <v>1.6944444444444611</v>
      </c>
      <c r="F504" s="1030"/>
      <c r="G504" s="1030">
        <f t="shared" si="17"/>
        <v>1.6944444444444611</v>
      </c>
    </row>
    <row r="505" spans="1:7" x14ac:dyDescent="0.2">
      <c r="A505" s="1030"/>
      <c r="B505" s="1030">
        <f t="shared" si="16"/>
        <v>1.6979166666666834</v>
      </c>
      <c r="F505" s="1030"/>
      <c r="G505" s="1030">
        <f t="shared" si="17"/>
        <v>1.6979166666666834</v>
      </c>
    </row>
    <row r="506" spans="1:7" x14ac:dyDescent="0.2">
      <c r="A506" s="1030"/>
      <c r="B506" s="1030">
        <f t="shared" si="16"/>
        <v>1.7013888888889057</v>
      </c>
      <c r="F506" s="1030"/>
      <c r="G506" s="1030">
        <f t="shared" si="17"/>
        <v>1.7013888888889057</v>
      </c>
    </row>
    <row r="507" spans="1:7" x14ac:dyDescent="0.2">
      <c r="A507" s="1030"/>
      <c r="B507" s="1030">
        <f t="shared" si="16"/>
        <v>1.704861111111128</v>
      </c>
      <c r="F507" s="1030"/>
      <c r="G507" s="1030">
        <f t="shared" si="17"/>
        <v>1.704861111111128</v>
      </c>
    </row>
    <row r="508" spans="1:7" x14ac:dyDescent="0.2">
      <c r="A508" s="1030"/>
      <c r="B508" s="1030">
        <f t="shared" si="16"/>
        <v>1.7083333333333504</v>
      </c>
      <c r="F508" s="1030"/>
      <c r="G508" s="1030">
        <f t="shared" si="17"/>
        <v>1.7083333333333504</v>
      </c>
    </row>
    <row r="509" spans="1:7" x14ac:dyDescent="0.2">
      <c r="A509" s="1030"/>
      <c r="B509" s="1030">
        <f t="shared" si="16"/>
        <v>1.7118055555555727</v>
      </c>
      <c r="F509" s="1030"/>
      <c r="G509" s="1030">
        <f t="shared" si="17"/>
        <v>1.7118055555555727</v>
      </c>
    </row>
    <row r="510" spans="1:7" x14ac:dyDescent="0.2">
      <c r="A510" s="1030"/>
      <c r="B510" s="1030">
        <f t="shared" si="16"/>
        <v>1.715277777777795</v>
      </c>
      <c r="F510" s="1030"/>
      <c r="G510" s="1030">
        <f t="shared" si="17"/>
        <v>1.715277777777795</v>
      </c>
    </row>
    <row r="511" spans="1:7" x14ac:dyDescent="0.2">
      <c r="A511" s="1030"/>
      <c r="B511" s="1030">
        <f t="shared" si="16"/>
        <v>1.7187500000000173</v>
      </c>
      <c r="F511" s="1030"/>
      <c r="G511" s="1030">
        <f t="shared" si="17"/>
        <v>1.7187500000000173</v>
      </c>
    </row>
    <row r="512" spans="1:7" x14ac:dyDescent="0.2">
      <c r="A512" s="1030"/>
      <c r="B512" s="1030">
        <f t="shared" si="16"/>
        <v>1.7222222222222396</v>
      </c>
      <c r="F512" s="1030"/>
      <c r="G512" s="1030">
        <f t="shared" si="17"/>
        <v>1.7222222222222396</v>
      </c>
    </row>
    <row r="513" spans="1:7" x14ac:dyDescent="0.2">
      <c r="A513" s="1030"/>
      <c r="B513" s="1030">
        <f t="shared" si="16"/>
        <v>1.725694444444462</v>
      </c>
      <c r="F513" s="1030"/>
      <c r="G513" s="1030">
        <f t="shared" si="17"/>
        <v>1.725694444444462</v>
      </c>
    </row>
    <row r="514" spans="1:7" x14ac:dyDescent="0.2">
      <c r="A514" s="1030"/>
      <c r="B514" s="1030">
        <f t="shared" si="16"/>
        <v>1.7291666666666843</v>
      </c>
      <c r="F514" s="1030"/>
      <c r="G514" s="1030">
        <f t="shared" si="17"/>
        <v>1.7291666666666843</v>
      </c>
    </row>
    <row r="515" spans="1:7" x14ac:dyDescent="0.2">
      <c r="A515" s="1030"/>
      <c r="B515" s="1030">
        <f t="shared" si="16"/>
        <v>1.7326388888889066</v>
      </c>
      <c r="F515" s="1030"/>
      <c r="G515" s="1030">
        <f t="shared" si="17"/>
        <v>1.7326388888889066</v>
      </c>
    </row>
    <row r="516" spans="1:7" x14ac:dyDescent="0.2">
      <c r="A516" s="1030"/>
      <c r="B516" s="1030">
        <f t="shared" si="16"/>
        <v>1.7361111111111289</v>
      </c>
      <c r="F516" s="1030"/>
      <c r="G516" s="1030">
        <f t="shared" si="17"/>
        <v>1.7361111111111289</v>
      </c>
    </row>
    <row r="517" spans="1:7" x14ac:dyDescent="0.2">
      <c r="A517" s="1030"/>
      <c r="B517" s="1030">
        <f t="shared" si="16"/>
        <v>1.7395833333333512</v>
      </c>
      <c r="F517" s="1030"/>
      <c r="G517" s="1030">
        <f t="shared" si="17"/>
        <v>1.7395833333333512</v>
      </c>
    </row>
    <row r="518" spans="1:7" x14ac:dyDescent="0.2">
      <c r="A518" s="1030"/>
      <c r="B518" s="1030">
        <f t="shared" si="16"/>
        <v>1.7430555555555736</v>
      </c>
      <c r="F518" s="1030"/>
      <c r="G518" s="1030">
        <f t="shared" si="17"/>
        <v>1.7430555555555736</v>
      </c>
    </row>
    <row r="519" spans="1:7" x14ac:dyDescent="0.2">
      <c r="A519" s="1030"/>
      <c r="B519" s="1030">
        <f t="shared" si="16"/>
        <v>1.7465277777777959</v>
      </c>
      <c r="F519" s="1030"/>
      <c r="G519" s="1030">
        <f t="shared" si="17"/>
        <v>1.7465277777777959</v>
      </c>
    </row>
    <row r="520" spans="1:7" x14ac:dyDescent="0.2">
      <c r="A520" s="1030"/>
      <c r="B520" s="1030">
        <f t="shared" si="16"/>
        <v>1.7500000000000182</v>
      </c>
      <c r="F520" s="1030"/>
      <c r="G520" s="1030">
        <f t="shared" si="17"/>
        <v>1.7500000000000182</v>
      </c>
    </row>
    <row r="521" spans="1:7" x14ac:dyDescent="0.2">
      <c r="A521" s="1030"/>
      <c r="B521" s="1030">
        <f t="shared" si="16"/>
        <v>1.7534722222222405</v>
      </c>
      <c r="F521" s="1030"/>
      <c r="G521" s="1030">
        <f t="shared" si="17"/>
        <v>1.7534722222222405</v>
      </c>
    </row>
    <row r="522" spans="1:7" x14ac:dyDescent="0.2">
      <c r="A522" s="1030"/>
      <c r="B522" s="1030">
        <f t="shared" si="16"/>
        <v>1.7569444444444628</v>
      </c>
      <c r="F522" s="1030"/>
      <c r="G522" s="1030">
        <f t="shared" si="17"/>
        <v>1.7569444444444628</v>
      </c>
    </row>
    <row r="523" spans="1:7" x14ac:dyDescent="0.2">
      <c r="A523" s="1030"/>
      <c r="B523" s="1030">
        <f t="shared" si="16"/>
        <v>1.7604166666666852</v>
      </c>
      <c r="F523" s="1030"/>
      <c r="G523" s="1030">
        <f t="shared" si="17"/>
        <v>1.7604166666666852</v>
      </c>
    </row>
    <row r="524" spans="1:7" x14ac:dyDescent="0.2">
      <c r="A524" s="1030"/>
      <c r="B524" s="1030">
        <f t="shared" si="16"/>
        <v>1.7638888888889075</v>
      </c>
      <c r="F524" s="1030"/>
      <c r="G524" s="1030">
        <f t="shared" si="17"/>
        <v>1.7638888888889075</v>
      </c>
    </row>
    <row r="525" spans="1:7" x14ac:dyDescent="0.2">
      <c r="A525" s="1030"/>
      <c r="B525" s="1030">
        <f t="shared" si="16"/>
        <v>1.7673611111111298</v>
      </c>
      <c r="F525" s="1030"/>
      <c r="G525" s="1030">
        <f t="shared" si="17"/>
        <v>1.7673611111111298</v>
      </c>
    </row>
    <row r="526" spans="1:7" x14ac:dyDescent="0.2">
      <c r="A526" s="1030"/>
      <c r="B526" s="1030">
        <f t="shared" si="16"/>
        <v>1.7708333333333521</v>
      </c>
      <c r="F526" s="1030"/>
      <c r="G526" s="1030">
        <f t="shared" si="17"/>
        <v>1.7708333333333521</v>
      </c>
    </row>
    <row r="527" spans="1:7" x14ac:dyDescent="0.2">
      <c r="A527" s="1030"/>
      <c r="B527" s="1030">
        <f t="shared" si="16"/>
        <v>1.7743055555555745</v>
      </c>
      <c r="F527" s="1030"/>
      <c r="G527" s="1030">
        <f t="shared" si="17"/>
        <v>1.7743055555555745</v>
      </c>
    </row>
    <row r="528" spans="1:7" x14ac:dyDescent="0.2">
      <c r="A528" s="1030"/>
      <c r="B528" s="1030">
        <f t="shared" si="16"/>
        <v>1.7777777777777968</v>
      </c>
      <c r="F528" s="1030"/>
      <c r="G528" s="1030">
        <f t="shared" si="17"/>
        <v>1.7777777777777968</v>
      </c>
    </row>
    <row r="529" spans="1:7" x14ac:dyDescent="0.2">
      <c r="A529" s="1030"/>
      <c r="B529" s="1030">
        <f t="shared" ref="B529:B592" si="18">B528+$C$17</f>
        <v>1.7812500000000191</v>
      </c>
      <c r="F529" s="1030"/>
      <c r="G529" s="1030">
        <f t="shared" ref="G529:G592" si="19">G528+$C$17</f>
        <v>1.7812500000000191</v>
      </c>
    </row>
    <row r="530" spans="1:7" x14ac:dyDescent="0.2">
      <c r="A530" s="1030"/>
      <c r="B530" s="1030">
        <f t="shared" si="18"/>
        <v>1.7847222222222414</v>
      </c>
      <c r="F530" s="1030"/>
      <c r="G530" s="1030">
        <f t="shared" si="19"/>
        <v>1.7847222222222414</v>
      </c>
    </row>
    <row r="531" spans="1:7" x14ac:dyDescent="0.2">
      <c r="A531" s="1030"/>
      <c r="B531" s="1030">
        <f t="shared" si="18"/>
        <v>1.7881944444444637</v>
      </c>
      <c r="F531" s="1030"/>
      <c r="G531" s="1030">
        <f t="shared" si="19"/>
        <v>1.7881944444444637</v>
      </c>
    </row>
    <row r="532" spans="1:7" x14ac:dyDescent="0.2">
      <c r="A532" s="1030"/>
      <c r="B532" s="1030">
        <f t="shared" si="18"/>
        <v>1.7916666666666861</v>
      </c>
      <c r="F532" s="1030"/>
      <c r="G532" s="1030">
        <f t="shared" si="19"/>
        <v>1.7916666666666861</v>
      </c>
    </row>
    <row r="533" spans="1:7" x14ac:dyDescent="0.2">
      <c r="A533" s="1030"/>
      <c r="B533" s="1030">
        <f t="shared" si="18"/>
        <v>1.7951388888889084</v>
      </c>
      <c r="F533" s="1030"/>
      <c r="G533" s="1030">
        <f t="shared" si="19"/>
        <v>1.7951388888889084</v>
      </c>
    </row>
    <row r="534" spans="1:7" x14ac:dyDescent="0.2">
      <c r="A534" s="1030"/>
      <c r="B534" s="1030">
        <f t="shared" si="18"/>
        <v>1.7986111111111307</v>
      </c>
      <c r="F534" s="1030"/>
      <c r="G534" s="1030">
        <f t="shared" si="19"/>
        <v>1.7986111111111307</v>
      </c>
    </row>
    <row r="535" spans="1:7" x14ac:dyDescent="0.2">
      <c r="A535" s="1030"/>
      <c r="B535" s="1030">
        <f t="shared" si="18"/>
        <v>1.802083333333353</v>
      </c>
      <c r="F535" s="1030"/>
      <c r="G535" s="1030">
        <f t="shared" si="19"/>
        <v>1.802083333333353</v>
      </c>
    </row>
    <row r="536" spans="1:7" x14ac:dyDescent="0.2">
      <c r="A536" s="1030"/>
      <c r="B536" s="1030">
        <f t="shared" si="18"/>
        <v>1.8055555555555753</v>
      </c>
      <c r="F536" s="1030"/>
      <c r="G536" s="1030">
        <f t="shared" si="19"/>
        <v>1.8055555555555753</v>
      </c>
    </row>
    <row r="537" spans="1:7" x14ac:dyDescent="0.2">
      <c r="A537" s="1030"/>
      <c r="B537" s="1030">
        <f t="shared" si="18"/>
        <v>1.8090277777777977</v>
      </c>
      <c r="F537" s="1030"/>
      <c r="G537" s="1030">
        <f t="shared" si="19"/>
        <v>1.8090277777777977</v>
      </c>
    </row>
    <row r="538" spans="1:7" x14ac:dyDescent="0.2">
      <c r="A538" s="1030"/>
      <c r="B538" s="1030">
        <f t="shared" si="18"/>
        <v>1.81250000000002</v>
      </c>
      <c r="F538" s="1030"/>
      <c r="G538" s="1030">
        <f t="shared" si="19"/>
        <v>1.81250000000002</v>
      </c>
    </row>
    <row r="539" spans="1:7" x14ac:dyDescent="0.2">
      <c r="A539" s="1030"/>
      <c r="B539" s="1030">
        <f t="shared" si="18"/>
        <v>1.8159722222222423</v>
      </c>
      <c r="F539" s="1030"/>
      <c r="G539" s="1030">
        <f t="shared" si="19"/>
        <v>1.8159722222222423</v>
      </c>
    </row>
    <row r="540" spans="1:7" x14ac:dyDescent="0.2">
      <c r="A540" s="1030"/>
      <c r="B540" s="1030">
        <f t="shared" si="18"/>
        <v>1.8194444444444646</v>
      </c>
      <c r="F540" s="1030"/>
      <c r="G540" s="1030">
        <f t="shared" si="19"/>
        <v>1.8194444444444646</v>
      </c>
    </row>
    <row r="541" spans="1:7" x14ac:dyDescent="0.2">
      <c r="A541" s="1030"/>
      <c r="B541" s="1030">
        <f t="shared" si="18"/>
        <v>1.8229166666666869</v>
      </c>
      <c r="F541" s="1030"/>
      <c r="G541" s="1030">
        <f t="shared" si="19"/>
        <v>1.8229166666666869</v>
      </c>
    </row>
    <row r="542" spans="1:7" x14ac:dyDescent="0.2">
      <c r="A542" s="1030"/>
      <c r="B542" s="1030">
        <f t="shared" si="18"/>
        <v>1.8263888888889093</v>
      </c>
      <c r="F542" s="1030"/>
      <c r="G542" s="1030">
        <f t="shared" si="19"/>
        <v>1.8263888888889093</v>
      </c>
    </row>
    <row r="543" spans="1:7" x14ac:dyDescent="0.2">
      <c r="A543" s="1030"/>
      <c r="B543" s="1030">
        <f t="shared" si="18"/>
        <v>1.8298611111111316</v>
      </c>
      <c r="F543" s="1030"/>
      <c r="G543" s="1030">
        <f t="shared" si="19"/>
        <v>1.8298611111111316</v>
      </c>
    </row>
    <row r="544" spans="1:7" x14ac:dyDescent="0.2">
      <c r="A544" s="1030"/>
      <c r="B544" s="1030">
        <f t="shared" si="18"/>
        <v>1.8333333333333539</v>
      </c>
      <c r="F544" s="1030"/>
      <c r="G544" s="1030">
        <f t="shared" si="19"/>
        <v>1.8333333333333539</v>
      </c>
    </row>
    <row r="545" spans="1:7" x14ac:dyDescent="0.2">
      <c r="A545" s="1030"/>
      <c r="B545" s="1030">
        <f t="shared" si="18"/>
        <v>1.8368055555555762</v>
      </c>
      <c r="F545" s="1030"/>
      <c r="G545" s="1030">
        <f t="shared" si="19"/>
        <v>1.8368055555555762</v>
      </c>
    </row>
    <row r="546" spans="1:7" x14ac:dyDescent="0.2">
      <c r="A546" s="1030"/>
      <c r="B546" s="1030">
        <f t="shared" si="18"/>
        <v>1.8402777777777986</v>
      </c>
      <c r="F546" s="1030"/>
      <c r="G546" s="1030">
        <f t="shared" si="19"/>
        <v>1.8402777777777986</v>
      </c>
    </row>
    <row r="547" spans="1:7" x14ac:dyDescent="0.2">
      <c r="A547" s="1030"/>
      <c r="B547" s="1030">
        <f t="shared" si="18"/>
        <v>1.8437500000000209</v>
      </c>
      <c r="F547" s="1030"/>
      <c r="G547" s="1030">
        <f t="shared" si="19"/>
        <v>1.8437500000000209</v>
      </c>
    </row>
    <row r="548" spans="1:7" x14ac:dyDescent="0.2">
      <c r="A548" s="1030"/>
      <c r="B548" s="1030">
        <f t="shared" si="18"/>
        <v>1.8472222222222432</v>
      </c>
      <c r="F548" s="1030"/>
      <c r="G548" s="1030">
        <f t="shared" si="19"/>
        <v>1.8472222222222432</v>
      </c>
    </row>
    <row r="549" spans="1:7" x14ac:dyDescent="0.2">
      <c r="A549" s="1030"/>
      <c r="B549" s="1030">
        <f t="shared" si="18"/>
        <v>1.8506944444444655</v>
      </c>
      <c r="F549" s="1030"/>
      <c r="G549" s="1030">
        <f t="shared" si="19"/>
        <v>1.8506944444444655</v>
      </c>
    </row>
    <row r="550" spans="1:7" x14ac:dyDescent="0.2">
      <c r="A550" s="1030"/>
      <c r="B550" s="1030">
        <f t="shared" si="18"/>
        <v>1.8541666666666878</v>
      </c>
      <c r="F550" s="1030"/>
      <c r="G550" s="1030">
        <f t="shared" si="19"/>
        <v>1.8541666666666878</v>
      </c>
    </row>
    <row r="551" spans="1:7" x14ac:dyDescent="0.2">
      <c r="A551" s="1030"/>
      <c r="B551" s="1030">
        <f t="shared" si="18"/>
        <v>1.8576388888889102</v>
      </c>
      <c r="F551" s="1030"/>
      <c r="G551" s="1030">
        <f t="shared" si="19"/>
        <v>1.8576388888889102</v>
      </c>
    </row>
    <row r="552" spans="1:7" x14ac:dyDescent="0.2">
      <c r="A552" s="1030"/>
      <c r="B552" s="1030">
        <f t="shared" si="18"/>
        <v>1.8611111111111325</v>
      </c>
      <c r="F552" s="1030"/>
      <c r="G552" s="1030">
        <f t="shared" si="19"/>
        <v>1.8611111111111325</v>
      </c>
    </row>
    <row r="553" spans="1:7" x14ac:dyDescent="0.2">
      <c r="A553" s="1030"/>
      <c r="B553" s="1030">
        <f t="shared" si="18"/>
        <v>1.8645833333333548</v>
      </c>
      <c r="F553" s="1030"/>
      <c r="G553" s="1030">
        <f t="shared" si="19"/>
        <v>1.8645833333333548</v>
      </c>
    </row>
    <row r="554" spans="1:7" x14ac:dyDescent="0.2">
      <c r="A554" s="1030"/>
      <c r="B554" s="1030">
        <f t="shared" si="18"/>
        <v>1.8680555555555771</v>
      </c>
      <c r="F554" s="1030"/>
      <c r="G554" s="1030">
        <f t="shared" si="19"/>
        <v>1.8680555555555771</v>
      </c>
    </row>
    <row r="555" spans="1:7" x14ac:dyDescent="0.2">
      <c r="A555" s="1030"/>
      <c r="B555" s="1030">
        <f t="shared" si="18"/>
        <v>1.8715277777777994</v>
      </c>
      <c r="F555" s="1030"/>
      <c r="G555" s="1030">
        <f t="shared" si="19"/>
        <v>1.8715277777777994</v>
      </c>
    </row>
    <row r="556" spans="1:7" x14ac:dyDescent="0.2">
      <c r="A556" s="1030"/>
      <c r="B556" s="1030">
        <f t="shared" si="18"/>
        <v>1.8750000000000218</v>
      </c>
      <c r="F556" s="1030"/>
      <c r="G556" s="1030">
        <f t="shared" si="19"/>
        <v>1.8750000000000218</v>
      </c>
    </row>
    <row r="557" spans="1:7" x14ac:dyDescent="0.2">
      <c r="A557" s="1030"/>
      <c r="B557" s="1030">
        <f t="shared" si="18"/>
        <v>1.8784722222222441</v>
      </c>
      <c r="F557" s="1030"/>
      <c r="G557" s="1030">
        <f t="shared" si="19"/>
        <v>1.8784722222222441</v>
      </c>
    </row>
    <row r="558" spans="1:7" x14ac:dyDescent="0.2">
      <c r="A558" s="1030"/>
      <c r="B558" s="1030">
        <f t="shared" si="18"/>
        <v>1.8819444444444664</v>
      </c>
      <c r="F558" s="1030"/>
      <c r="G558" s="1030">
        <f t="shared" si="19"/>
        <v>1.8819444444444664</v>
      </c>
    </row>
    <row r="559" spans="1:7" x14ac:dyDescent="0.2">
      <c r="A559" s="1030"/>
      <c r="B559" s="1030">
        <f t="shared" si="18"/>
        <v>1.8854166666666887</v>
      </c>
      <c r="F559" s="1030"/>
      <c r="G559" s="1030">
        <f t="shared" si="19"/>
        <v>1.8854166666666887</v>
      </c>
    </row>
    <row r="560" spans="1:7" x14ac:dyDescent="0.2">
      <c r="A560" s="1030"/>
      <c r="B560" s="1030">
        <f t="shared" si="18"/>
        <v>1.888888888888911</v>
      </c>
      <c r="F560" s="1030"/>
      <c r="G560" s="1030">
        <f t="shared" si="19"/>
        <v>1.888888888888911</v>
      </c>
    </row>
    <row r="561" spans="1:7" x14ac:dyDescent="0.2">
      <c r="A561" s="1030"/>
      <c r="B561" s="1030">
        <f t="shared" si="18"/>
        <v>1.8923611111111334</v>
      </c>
      <c r="F561" s="1030"/>
      <c r="G561" s="1030">
        <f t="shared" si="19"/>
        <v>1.8923611111111334</v>
      </c>
    </row>
    <row r="562" spans="1:7" x14ac:dyDescent="0.2">
      <c r="A562" s="1030"/>
      <c r="B562" s="1030">
        <f t="shared" si="18"/>
        <v>1.8958333333333557</v>
      </c>
      <c r="F562" s="1030"/>
      <c r="G562" s="1030">
        <f t="shared" si="19"/>
        <v>1.8958333333333557</v>
      </c>
    </row>
    <row r="563" spans="1:7" x14ac:dyDescent="0.2">
      <c r="A563" s="1030"/>
      <c r="B563" s="1030">
        <f t="shared" si="18"/>
        <v>1.899305555555578</v>
      </c>
      <c r="F563" s="1030"/>
      <c r="G563" s="1030">
        <f t="shared" si="19"/>
        <v>1.899305555555578</v>
      </c>
    </row>
    <row r="564" spans="1:7" x14ac:dyDescent="0.2">
      <c r="A564" s="1030"/>
      <c r="B564" s="1030">
        <f t="shared" si="18"/>
        <v>1.9027777777778003</v>
      </c>
      <c r="F564" s="1030"/>
      <c r="G564" s="1030">
        <f t="shared" si="19"/>
        <v>1.9027777777778003</v>
      </c>
    </row>
    <row r="565" spans="1:7" x14ac:dyDescent="0.2">
      <c r="A565" s="1030"/>
      <c r="B565" s="1030">
        <f t="shared" si="18"/>
        <v>1.9062500000000226</v>
      </c>
      <c r="F565" s="1030"/>
      <c r="G565" s="1030">
        <f t="shared" si="19"/>
        <v>1.9062500000000226</v>
      </c>
    </row>
    <row r="566" spans="1:7" x14ac:dyDescent="0.2">
      <c r="A566" s="1030"/>
      <c r="B566" s="1030">
        <f t="shared" si="18"/>
        <v>1.909722222222245</v>
      </c>
      <c r="F566" s="1030"/>
      <c r="G566" s="1030">
        <f t="shared" si="19"/>
        <v>1.909722222222245</v>
      </c>
    </row>
    <row r="567" spans="1:7" x14ac:dyDescent="0.2">
      <c r="A567" s="1030"/>
      <c r="B567" s="1030">
        <f t="shared" si="18"/>
        <v>1.9131944444444673</v>
      </c>
      <c r="F567" s="1030"/>
      <c r="G567" s="1030">
        <f t="shared" si="19"/>
        <v>1.9131944444444673</v>
      </c>
    </row>
    <row r="568" spans="1:7" x14ac:dyDescent="0.2">
      <c r="A568" s="1030"/>
      <c r="B568" s="1030">
        <f t="shared" si="18"/>
        <v>1.9166666666666896</v>
      </c>
      <c r="F568" s="1030"/>
      <c r="G568" s="1030">
        <f t="shared" si="19"/>
        <v>1.9166666666666896</v>
      </c>
    </row>
    <row r="569" spans="1:7" x14ac:dyDescent="0.2">
      <c r="A569" s="1030"/>
      <c r="B569" s="1030">
        <f t="shared" si="18"/>
        <v>1.9201388888889119</v>
      </c>
      <c r="F569" s="1030"/>
      <c r="G569" s="1030">
        <f t="shared" si="19"/>
        <v>1.9201388888889119</v>
      </c>
    </row>
    <row r="570" spans="1:7" x14ac:dyDescent="0.2">
      <c r="A570" s="1030"/>
      <c r="B570" s="1030">
        <f t="shared" si="18"/>
        <v>1.9236111111111343</v>
      </c>
      <c r="F570" s="1030"/>
      <c r="G570" s="1030">
        <f t="shared" si="19"/>
        <v>1.9236111111111343</v>
      </c>
    </row>
    <row r="571" spans="1:7" x14ac:dyDescent="0.2">
      <c r="A571" s="1030"/>
      <c r="B571" s="1030">
        <f t="shared" si="18"/>
        <v>1.9270833333333566</v>
      </c>
      <c r="F571" s="1030"/>
      <c r="G571" s="1030">
        <f t="shared" si="19"/>
        <v>1.9270833333333566</v>
      </c>
    </row>
    <row r="572" spans="1:7" x14ac:dyDescent="0.2">
      <c r="A572" s="1030"/>
      <c r="B572" s="1030">
        <f t="shared" si="18"/>
        <v>1.9305555555555789</v>
      </c>
      <c r="F572" s="1030"/>
      <c r="G572" s="1030">
        <f t="shared" si="19"/>
        <v>1.9305555555555789</v>
      </c>
    </row>
    <row r="573" spans="1:7" x14ac:dyDescent="0.2">
      <c r="A573" s="1030"/>
      <c r="B573" s="1030">
        <f t="shared" si="18"/>
        <v>1.9340277777778012</v>
      </c>
      <c r="F573" s="1030"/>
      <c r="G573" s="1030">
        <f t="shared" si="19"/>
        <v>1.9340277777778012</v>
      </c>
    </row>
    <row r="574" spans="1:7" x14ac:dyDescent="0.2">
      <c r="A574" s="1030"/>
      <c r="B574" s="1030">
        <f t="shared" si="18"/>
        <v>1.9375000000000235</v>
      </c>
      <c r="F574" s="1030"/>
      <c r="G574" s="1030">
        <f t="shared" si="19"/>
        <v>1.9375000000000235</v>
      </c>
    </row>
    <row r="575" spans="1:7" x14ac:dyDescent="0.2">
      <c r="A575" s="1030"/>
      <c r="B575" s="1030">
        <f t="shared" si="18"/>
        <v>1.9409722222222459</v>
      </c>
      <c r="F575" s="1030"/>
      <c r="G575" s="1030">
        <f t="shared" si="19"/>
        <v>1.9409722222222459</v>
      </c>
    </row>
    <row r="576" spans="1:7" x14ac:dyDescent="0.2">
      <c r="A576" s="1030"/>
      <c r="B576" s="1030">
        <f t="shared" si="18"/>
        <v>1.9444444444444682</v>
      </c>
      <c r="F576" s="1030"/>
      <c r="G576" s="1030">
        <f t="shared" si="19"/>
        <v>1.9444444444444682</v>
      </c>
    </row>
    <row r="577" spans="1:7" x14ac:dyDescent="0.2">
      <c r="A577" s="1030"/>
      <c r="B577" s="1030">
        <f t="shared" si="18"/>
        <v>1.9479166666666905</v>
      </c>
      <c r="F577" s="1030"/>
      <c r="G577" s="1030">
        <f t="shared" si="19"/>
        <v>1.9479166666666905</v>
      </c>
    </row>
    <row r="578" spans="1:7" x14ac:dyDescent="0.2">
      <c r="A578" s="1030"/>
      <c r="B578" s="1030">
        <f t="shared" si="18"/>
        <v>1.9513888888889128</v>
      </c>
      <c r="F578" s="1030"/>
      <c r="G578" s="1030">
        <f t="shared" si="19"/>
        <v>1.9513888888889128</v>
      </c>
    </row>
    <row r="579" spans="1:7" x14ac:dyDescent="0.2">
      <c r="A579" s="1030"/>
      <c r="B579" s="1030">
        <f t="shared" si="18"/>
        <v>1.9548611111111351</v>
      </c>
      <c r="F579" s="1030"/>
      <c r="G579" s="1030">
        <f t="shared" si="19"/>
        <v>1.9548611111111351</v>
      </c>
    </row>
    <row r="580" spans="1:7" x14ac:dyDescent="0.2">
      <c r="A580" s="1030"/>
      <c r="B580" s="1030">
        <f t="shared" si="18"/>
        <v>1.9583333333333575</v>
      </c>
      <c r="F580" s="1030"/>
      <c r="G580" s="1030">
        <f t="shared" si="19"/>
        <v>1.9583333333333575</v>
      </c>
    </row>
    <row r="581" spans="1:7" x14ac:dyDescent="0.2">
      <c r="A581" s="1030"/>
      <c r="B581" s="1030">
        <f t="shared" si="18"/>
        <v>1.9618055555555798</v>
      </c>
      <c r="F581" s="1030"/>
      <c r="G581" s="1030">
        <f t="shared" si="19"/>
        <v>1.9618055555555798</v>
      </c>
    </row>
    <row r="582" spans="1:7" x14ac:dyDescent="0.2">
      <c r="A582" s="1030"/>
      <c r="B582" s="1030">
        <f t="shared" si="18"/>
        <v>1.9652777777778021</v>
      </c>
      <c r="F582" s="1030"/>
      <c r="G582" s="1030">
        <f t="shared" si="19"/>
        <v>1.9652777777778021</v>
      </c>
    </row>
    <row r="583" spans="1:7" x14ac:dyDescent="0.2">
      <c r="A583" s="1030"/>
      <c r="B583" s="1030">
        <f t="shared" si="18"/>
        <v>1.9687500000000244</v>
      </c>
      <c r="F583" s="1030"/>
      <c r="G583" s="1030">
        <f t="shared" si="19"/>
        <v>1.9687500000000244</v>
      </c>
    </row>
    <row r="584" spans="1:7" x14ac:dyDescent="0.2">
      <c r="A584" s="1030"/>
      <c r="B584" s="1030">
        <f t="shared" si="18"/>
        <v>1.9722222222222467</v>
      </c>
      <c r="F584" s="1030"/>
      <c r="G584" s="1030">
        <f t="shared" si="19"/>
        <v>1.9722222222222467</v>
      </c>
    </row>
    <row r="585" spans="1:7" x14ac:dyDescent="0.2">
      <c r="A585" s="1030"/>
      <c r="B585" s="1030">
        <f t="shared" si="18"/>
        <v>1.9756944444444691</v>
      </c>
      <c r="F585" s="1030"/>
      <c r="G585" s="1030">
        <f t="shared" si="19"/>
        <v>1.9756944444444691</v>
      </c>
    </row>
    <row r="586" spans="1:7" x14ac:dyDescent="0.2">
      <c r="A586" s="1030"/>
      <c r="B586" s="1030">
        <f t="shared" si="18"/>
        <v>1.9791666666666914</v>
      </c>
      <c r="F586" s="1030"/>
      <c r="G586" s="1030">
        <f t="shared" si="19"/>
        <v>1.9791666666666914</v>
      </c>
    </row>
    <row r="587" spans="1:7" x14ac:dyDescent="0.2">
      <c r="A587" s="1030"/>
      <c r="B587" s="1030">
        <f t="shared" si="18"/>
        <v>1.9826388888889137</v>
      </c>
      <c r="F587" s="1030"/>
      <c r="G587" s="1030">
        <f t="shared" si="19"/>
        <v>1.9826388888889137</v>
      </c>
    </row>
    <row r="588" spans="1:7" x14ac:dyDescent="0.2">
      <c r="A588" s="1030"/>
      <c r="B588" s="1030">
        <f t="shared" si="18"/>
        <v>1.986111111111136</v>
      </c>
      <c r="F588" s="1030"/>
      <c r="G588" s="1030">
        <f t="shared" si="19"/>
        <v>1.986111111111136</v>
      </c>
    </row>
    <row r="589" spans="1:7" x14ac:dyDescent="0.2">
      <c r="A589" s="1030"/>
      <c r="B589" s="1030">
        <f t="shared" si="18"/>
        <v>1.9895833333333584</v>
      </c>
      <c r="F589" s="1030"/>
      <c r="G589" s="1030">
        <f t="shared" si="19"/>
        <v>1.9895833333333584</v>
      </c>
    </row>
    <row r="590" spans="1:7" x14ac:dyDescent="0.2">
      <c r="A590" s="1030"/>
      <c r="B590" s="1030">
        <f t="shared" si="18"/>
        <v>1.9930555555555807</v>
      </c>
      <c r="F590" s="1030"/>
      <c r="G590" s="1030">
        <f t="shared" si="19"/>
        <v>1.9930555555555807</v>
      </c>
    </row>
    <row r="591" spans="1:7" x14ac:dyDescent="0.2">
      <c r="A591" s="1030"/>
      <c r="B591" s="1030">
        <f t="shared" si="18"/>
        <v>1.996527777777803</v>
      </c>
      <c r="F591" s="1030"/>
      <c r="G591" s="1030">
        <f t="shared" si="19"/>
        <v>1.996527777777803</v>
      </c>
    </row>
    <row r="592" spans="1:7" x14ac:dyDescent="0.2">
      <c r="A592" s="1030"/>
      <c r="B592" s="1030">
        <f t="shared" si="18"/>
        <v>2.0000000000000253</v>
      </c>
      <c r="F592" s="1030"/>
      <c r="G592" s="1030">
        <f t="shared" si="19"/>
        <v>2.0000000000000253</v>
      </c>
    </row>
    <row r="593" spans="1:7" x14ac:dyDescent="0.2">
      <c r="A593" s="1030"/>
      <c r="B593" s="1030">
        <f t="shared" ref="B593:B656" si="20">B592+$C$17</f>
        <v>2.0034722222222476</v>
      </c>
      <c r="F593" s="1030"/>
      <c r="G593" s="1030">
        <f t="shared" ref="G593:G656" si="21">G592+$C$17</f>
        <v>2.0034722222222476</v>
      </c>
    </row>
    <row r="594" spans="1:7" x14ac:dyDescent="0.2">
      <c r="A594" s="1030"/>
      <c r="B594" s="1030">
        <f t="shared" si="20"/>
        <v>2.00694444444447</v>
      </c>
      <c r="F594" s="1030"/>
      <c r="G594" s="1030">
        <f t="shared" si="21"/>
        <v>2.00694444444447</v>
      </c>
    </row>
    <row r="595" spans="1:7" x14ac:dyDescent="0.2">
      <c r="A595" s="1030"/>
      <c r="B595" s="1030">
        <f t="shared" si="20"/>
        <v>2.0104166666666923</v>
      </c>
      <c r="F595" s="1030"/>
      <c r="G595" s="1030">
        <f t="shared" si="21"/>
        <v>2.0104166666666923</v>
      </c>
    </row>
    <row r="596" spans="1:7" x14ac:dyDescent="0.2">
      <c r="A596" s="1030"/>
      <c r="B596" s="1030">
        <f t="shared" si="20"/>
        <v>2.0138888888889146</v>
      </c>
      <c r="F596" s="1030"/>
      <c r="G596" s="1030">
        <f t="shared" si="21"/>
        <v>2.0138888888889146</v>
      </c>
    </row>
    <row r="597" spans="1:7" x14ac:dyDescent="0.2">
      <c r="A597" s="1030"/>
      <c r="B597" s="1030">
        <f t="shared" si="20"/>
        <v>2.0173611111111369</v>
      </c>
      <c r="F597" s="1030"/>
      <c r="G597" s="1030">
        <f t="shared" si="21"/>
        <v>2.0173611111111369</v>
      </c>
    </row>
    <row r="598" spans="1:7" x14ac:dyDescent="0.2">
      <c r="A598" s="1030"/>
      <c r="B598" s="1030">
        <f t="shared" si="20"/>
        <v>2.0208333333333592</v>
      </c>
      <c r="F598" s="1030"/>
      <c r="G598" s="1030">
        <f t="shared" si="21"/>
        <v>2.0208333333333592</v>
      </c>
    </row>
    <row r="599" spans="1:7" x14ac:dyDescent="0.2">
      <c r="A599" s="1030"/>
      <c r="B599" s="1030">
        <f t="shared" si="20"/>
        <v>2.0243055555555816</v>
      </c>
      <c r="F599" s="1030"/>
      <c r="G599" s="1030">
        <f t="shared" si="21"/>
        <v>2.0243055555555816</v>
      </c>
    </row>
    <row r="600" spans="1:7" x14ac:dyDescent="0.2">
      <c r="A600" s="1030"/>
      <c r="B600" s="1030">
        <f t="shared" si="20"/>
        <v>2.0277777777778039</v>
      </c>
      <c r="F600" s="1030"/>
      <c r="G600" s="1030">
        <f t="shared" si="21"/>
        <v>2.0277777777778039</v>
      </c>
    </row>
    <row r="601" spans="1:7" x14ac:dyDescent="0.2">
      <c r="A601" s="1030"/>
      <c r="B601" s="1030">
        <f t="shared" si="20"/>
        <v>2.0312500000000262</v>
      </c>
      <c r="F601" s="1030"/>
      <c r="G601" s="1030">
        <f t="shared" si="21"/>
        <v>2.0312500000000262</v>
      </c>
    </row>
    <row r="602" spans="1:7" x14ac:dyDescent="0.2">
      <c r="A602" s="1030"/>
      <c r="B602" s="1030">
        <f t="shared" si="20"/>
        <v>2.0347222222222485</v>
      </c>
      <c r="F602" s="1030"/>
      <c r="G602" s="1030">
        <f t="shared" si="21"/>
        <v>2.0347222222222485</v>
      </c>
    </row>
    <row r="603" spans="1:7" x14ac:dyDescent="0.2">
      <c r="A603" s="1030"/>
      <c r="B603" s="1030">
        <f t="shared" si="20"/>
        <v>2.0381944444444708</v>
      </c>
      <c r="F603" s="1030"/>
      <c r="G603" s="1030">
        <f t="shared" si="21"/>
        <v>2.0381944444444708</v>
      </c>
    </row>
    <row r="604" spans="1:7" x14ac:dyDescent="0.2">
      <c r="A604" s="1030"/>
      <c r="B604" s="1030">
        <f t="shared" si="20"/>
        <v>2.0416666666666932</v>
      </c>
      <c r="F604" s="1030"/>
      <c r="G604" s="1030">
        <f t="shared" si="21"/>
        <v>2.0416666666666932</v>
      </c>
    </row>
    <row r="605" spans="1:7" x14ac:dyDescent="0.2">
      <c r="A605" s="1030"/>
      <c r="B605" s="1030">
        <f t="shared" si="20"/>
        <v>2.0451388888889155</v>
      </c>
      <c r="F605" s="1030"/>
      <c r="G605" s="1030">
        <f t="shared" si="21"/>
        <v>2.0451388888889155</v>
      </c>
    </row>
    <row r="606" spans="1:7" x14ac:dyDescent="0.2">
      <c r="A606" s="1030"/>
      <c r="B606" s="1030">
        <f t="shared" si="20"/>
        <v>2.0486111111111378</v>
      </c>
      <c r="F606" s="1030"/>
      <c r="G606" s="1030">
        <f t="shared" si="21"/>
        <v>2.0486111111111378</v>
      </c>
    </row>
    <row r="607" spans="1:7" x14ac:dyDescent="0.2">
      <c r="A607" s="1030"/>
      <c r="B607" s="1030">
        <f t="shared" si="20"/>
        <v>2.0520833333333601</v>
      </c>
      <c r="F607" s="1030"/>
      <c r="G607" s="1030">
        <f t="shared" si="21"/>
        <v>2.0520833333333601</v>
      </c>
    </row>
    <row r="608" spans="1:7" x14ac:dyDescent="0.2">
      <c r="A608" s="1030"/>
      <c r="B608" s="1030">
        <f t="shared" si="20"/>
        <v>2.0555555555555824</v>
      </c>
      <c r="F608" s="1030"/>
      <c r="G608" s="1030">
        <f t="shared" si="21"/>
        <v>2.0555555555555824</v>
      </c>
    </row>
    <row r="609" spans="1:7" x14ac:dyDescent="0.2">
      <c r="A609" s="1030"/>
      <c r="B609" s="1030">
        <f t="shared" si="20"/>
        <v>2.0590277777778048</v>
      </c>
      <c r="F609" s="1030"/>
      <c r="G609" s="1030">
        <f t="shared" si="21"/>
        <v>2.0590277777778048</v>
      </c>
    </row>
    <row r="610" spans="1:7" x14ac:dyDescent="0.2">
      <c r="A610" s="1030"/>
      <c r="B610" s="1030">
        <f t="shared" si="20"/>
        <v>2.0625000000000271</v>
      </c>
      <c r="F610" s="1030"/>
      <c r="G610" s="1030">
        <f t="shared" si="21"/>
        <v>2.0625000000000271</v>
      </c>
    </row>
    <row r="611" spans="1:7" x14ac:dyDescent="0.2">
      <c r="A611" s="1030"/>
      <c r="B611" s="1030">
        <f t="shared" si="20"/>
        <v>2.0659722222222494</v>
      </c>
      <c r="F611" s="1030"/>
      <c r="G611" s="1030">
        <f t="shared" si="21"/>
        <v>2.0659722222222494</v>
      </c>
    </row>
    <row r="612" spans="1:7" x14ac:dyDescent="0.2">
      <c r="A612" s="1030"/>
      <c r="B612" s="1030">
        <f t="shared" si="20"/>
        <v>2.0694444444444717</v>
      </c>
      <c r="F612" s="1030"/>
      <c r="G612" s="1030">
        <f t="shared" si="21"/>
        <v>2.0694444444444717</v>
      </c>
    </row>
    <row r="613" spans="1:7" x14ac:dyDescent="0.2">
      <c r="A613" s="1030"/>
      <c r="B613" s="1030">
        <f t="shared" si="20"/>
        <v>2.0729166666666941</v>
      </c>
      <c r="F613" s="1030"/>
      <c r="G613" s="1030">
        <f t="shared" si="21"/>
        <v>2.0729166666666941</v>
      </c>
    </row>
    <row r="614" spans="1:7" x14ac:dyDescent="0.2">
      <c r="A614" s="1030"/>
      <c r="B614" s="1030">
        <f t="shared" si="20"/>
        <v>2.0763888888889164</v>
      </c>
      <c r="F614" s="1030"/>
      <c r="G614" s="1030">
        <f t="shared" si="21"/>
        <v>2.0763888888889164</v>
      </c>
    </row>
    <row r="615" spans="1:7" x14ac:dyDescent="0.2">
      <c r="A615" s="1030"/>
      <c r="B615" s="1030">
        <f t="shared" si="20"/>
        <v>2.0798611111111387</v>
      </c>
      <c r="F615" s="1030"/>
      <c r="G615" s="1030">
        <f t="shared" si="21"/>
        <v>2.0798611111111387</v>
      </c>
    </row>
    <row r="616" spans="1:7" x14ac:dyDescent="0.2">
      <c r="A616" s="1030"/>
      <c r="B616" s="1030">
        <f t="shared" si="20"/>
        <v>2.083333333333361</v>
      </c>
      <c r="F616" s="1030"/>
      <c r="G616" s="1030">
        <f t="shared" si="21"/>
        <v>2.083333333333361</v>
      </c>
    </row>
    <row r="617" spans="1:7" x14ac:dyDescent="0.2">
      <c r="A617" s="1030"/>
      <c r="B617" s="1030">
        <f t="shared" si="20"/>
        <v>2.0868055555555833</v>
      </c>
      <c r="F617" s="1030"/>
      <c r="G617" s="1030">
        <f t="shared" si="21"/>
        <v>2.0868055555555833</v>
      </c>
    </row>
    <row r="618" spans="1:7" x14ac:dyDescent="0.2">
      <c r="A618" s="1030"/>
      <c r="B618" s="1030">
        <f t="shared" si="20"/>
        <v>2.0902777777778057</v>
      </c>
      <c r="F618" s="1030"/>
      <c r="G618" s="1030">
        <f t="shared" si="21"/>
        <v>2.0902777777778057</v>
      </c>
    </row>
    <row r="619" spans="1:7" x14ac:dyDescent="0.2">
      <c r="A619" s="1030"/>
      <c r="B619" s="1030">
        <f t="shared" si="20"/>
        <v>2.093750000000028</v>
      </c>
      <c r="F619" s="1030"/>
      <c r="G619" s="1030">
        <f t="shared" si="21"/>
        <v>2.093750000000028</v>
      </c>
    </row>
    <row r="620" spans="1:7" x14ac:dyDescent="0.2">
      <c r="A620" s="1030"/>
      <c r="B620" s="1030">
        <f t="shared" si="20"/>
        <v>2.0972222222222503</v>
      </c>
      <c r="F620" s="1030"/>
      <c r="G620" s="1030">
        <f t="shared" si="21"/>
        <v>2.0972222222222503</v>
      </c>
    </row>
    <row r="621" spans="1:7" x14ac:dyDescent="0.2">
      <c r="A621" s="1030"/>
      <c r="B621" s="1030">
        <f t="shared" si="20"/>
        <v>2.1006944444444726</v>
      </c>
      <c r="F621" s="1030"/>
      <c r="G621" s="1030">
        <f t="shared" si="21"/>
        <v>2.1006944444444726</v>
      </c>
    </row>
    <row r="622" spans="1:7" x14ac:dyDescent="0.2">
      <c r="A622" s="1030"/>
      <c r="B622" s="1030">
        <f t="shared" si="20"/>
        <v>2.1041666666666949</v>
      </c>
      <c r="F622" s="1030"/>
      <c r="G622" s="1030">
        <f t="shared" si="21"/>
        <v>2.1041666666666949</v>
      </c>
    </row>
    <row r="623" spans="1:7" x14ac:dyDescent="0.2">
      <c r="A623" s="1030"/>
      <c r="B623" s="1030">
        <f t="shared" si="20"/>
        <v>2.1076388888889173</v>
      </c>
      <c r="F623" s="1030"/>
      <c r="G623" s="1030">
        <f t="shared" si="21"/>
        <v>2.1076388888889173</v>
      </c>
    </row>
    <row r="624" spans="1:7" x14ac:dyDescent="0.2">
      <c r="A624" s="1030"/>
      <c r="B624" s="1030">
        <f t="shared" si="20"/>
        <v>2.1111111111111396</v>
      </c>
      <c r="F624" s="1030"/>
      <c r="G624" s="1030">
        <f t="shared" si="21"/>
        <v>2.1111111111111396</v>
      </c>
    </row>
    <row r="625" spans="1:7" x14ac:dyDescent="0.2">
      <c r="A625" s="1030"/>
      <c r="B625" s="1030">
        <f t="shared" si="20"/>
        <v>2.1145833333333619</v>
      </c>
      <c r="F625" s="1030"/>
      <c r="G625" s="1030">
        <f t="shared" si="21"/>
        <v>2.1145833333333619</v>
      </c>
    </row>
    <row r="626" spans="1:7" x14ac:dyDescent="0.2">
      <c r="A626" s="1030"/>
      <c r="B626" s="1030">
        <f t="shared" si="20"/>
        <v>2.1180555555555842</v>
      </c>
      <c r="F626" s="1030"/>
      <c r="G626" s="1030">
        <f t="shared" si="21"/>
        <v>2.1180555555555842</v>
      </c>
    </row>
    <row r="627" spans="1:7" x14ac:dyDescent="0.2">
      <c r="A627" s="1030"/>
      <c r="B627" s="1030">
        <f t="shared" si="20"/>
        <v>2.1215277777778065</v>
      </c>
      <c r="F627" s="1030"/>
      <c r="G627" s="1030">
        <f t="shared" si="21"/>
        <v>2.1215277777778065</v>
      </c>
    </row>
    <row r="628" spans="1:7" x14ac:dyDescent="0.2">
      <c r="A628" s="1030"/>
      <c r="B628" s="1030">
        <f t="shared" si="20"/>
        <v>2.1250000000000289</v>
      </c>
      <c r="F628" s="1030"/>
      <c r="G628" s="1030">
        <f t="shared" si="21"/>
        <v>2.1250000000000289</v>
      </c>
    </row>
    <row r="629" spans="1:7" x14ac:dyDescent="0.2">
      <c r="A629" s="1030"/>
      <c r="B629" s="1030">
        <f t="shared" si="20"/>
        <v>2.1284722222222512</v>
      </c>
      <c r="F629" s="1030"/>
      <c r="G629" s="1030">
        <f t="shared" si="21"/>
        <v>2.1284722222222512</v>
      </c>
    </row>
    <row r="630" spans="1:7" x14ac:dyDescent="0.2">
      <c r="A630" s="1030"/>
      <c r="B630" s="1030">
        <f t="shared" si="20"/>
        <v>2.1319444444444735</v>
      </c>
      <c r="F630" s="1030"/>
      <c r="G630" s="1030">
        <f t="shared" si="21"/>
        <v>2.1319444444444735</v>
      </c>
    </row>
    <row r="631" spans="1:7" x14ac:dyDescent="0.2">
      <c r="A631" s="1030"/>
      <c r="B631" s="1030">
        <f t="shared" si="20"/>
        <v>2.1354166666666958</v>
      </c>
      <c r="F631" s="1030"/>
      <c r="G631" s="1030">
        <f t="shared" si="21"/>
        <v>2.1354166666666958</v>
      </c>
    </row>
    <row r="632" spans="1:7" x14ac:dyDescent="0.2">
      <c r="A632" s="1030"/>
      <c r="B632" s="1030">
        <f t="shared" si="20"/>
        <v>2.1388888888889181</v>
      </c>
      <c r="F632" s="1030"/>
      <c r="G632" s="1030">
        <f t="shared" si="21"/>
        <v>2.1388888888889181</v>
      </c>
    </row>
    <row r="633" spans="1:7" x14ac:dyDescent="0.2">
      <c r="A633" s="1030"/>
      <c r="B633" s="1030">
        <f t="shared" si="20"/>
        <v>2.1423611111111405</v>
      </c>
      <c r="F633" s="1030"/>
      <c r="G633" s="1030">
        <f t="shared" si="21"/>
        <v>2.1423611111111405</v>
      </c>
    </row>
    <row r="634" spans="1:7" x14ac:dyDescent="0.2">
      <c r="A634" s="1030"/>
      <c r="B634" s="1030">
        <f t="shared" si="20"/>
        <v>2.1458333333333628</v>
      </c>
      <c r="F634" s="1030"/>
      <c r="G634" s="1030">
        <f t="shared" si="21"/>
        <v>2.1458333333333628</v>
      </c>
    </row>
    <row r="635" spans="1:7" x14ac:dyDescent="0.2">
      <c r="A635" s="1030"/>
      <c r="B635" s="1030">
        <f t="shared" si="20"/>
        <v>2.1493055555555851</v>
      </c>
      <c r="F635" s="1030"/>
      <c r="G635" s="1030">
        <f t="shared" si="21"/>
        <v>2.1493055555555851</v>
      </c>
    </row>
    <row r="636" spans="1:7" x14ac:dyDescent="0.2">
      <c r="A636" s="1030"/>
      <c r="B636" s="1030">
        <f t="shared" si="20"/>
        <v>2.1527777777778074</v>
      </c>
      <c r="F636" s="1030"/>
      <c r="G636" s="1030">
        <f t="shared" si="21"/>
        <v>2.1527777777778074</v>
      </c>
    </row>
    <row r="637" spans="1:7" x14ac:dyDescent="0.2">
      <c r="A637" s="1030"/>
      <c r="B637" s="1030">
        <f t="shared" si="20"/>
        <v>2.1562500000000298</v>
      </c>
      <c r="F637" s="1030"/>
      <c r="G637" s="1030">
        <f t="shared" si="21"/>
        <v>2.1562500000000298</v>
      </c>
    </row>
    <row r="638" spans="1:7" x14ac:dyDescent="0.2">
      <c r="A638" s="1030"/>
      <c r="B638" s="1030">
        <f t="shared" si="20"/>
        <v>2.1597222222222521</v>
      </c>
      <c r="F638" s="1030"/>
      <c r="G638" s="1030">
        <f t="shared" si="21"/>
        <v>2.1597222222222521</v>
      </c>
    </row>
    <row r="639" spans="1:7" x14ac:dyDescent="0.2">
      <c r="A639" s="1030"/>
      <c r="B639" s="1030">
        <f t="shared" si="20"/>
        <v>2.1631944444444744</v>
      </c>
      <c r="F639" s="1030"/>
      <c r="G639" s="1030">
        <f t="shared" si="21"/>
        <v>2.1631944444444744</v>
      </c>
    </row>
    <row r="640" spans="1:7" x14ac:dyDescent="0.2">
      <c r="A640" s="1030"/>
      <c r="B640" s="1030">
        <f t="shared" si="20"/>
        <v>2.1666666666666967</v>
      </c>
      <c r="F640" s="1030"/>
      <c r="G640" s="1030">
        <f t="shared" si="21"/>
        <v>2.1666666666666967</v>
      </c>
    </row>
    <row r="641" spans="1:7" x14ac:dyDescent="0.2">
      <c r="A641" s="1030"/>
      <c r="B641" s="1030">
        <f t="shared" si="20"/>
        <v>2.170138888888919</v>
      </c>
      <c r="F641" s="1030"/>
      <c r="G641" s="1030">
        <f t="shared" si="21"/>
        <v>2.170138888888919</v>
      </c>
    </row>
    <row r="642" spans="1:7" x14ac:dyDescent="0.2">
      <c r="A642" s="1030"/>
      <c r="B642" s="1030">
        <f t="shared" si="20"/>
        <v>2.1736111111111414</v>
      </c>
      <c r="F642" s="1030"/>
      <c r="G642" s="1030">
        <f t="shared" si="21"/>
        <v>2.1736111111111414</v>
      </c>
    </row>
    <row r="643" spans="1:7" x14ac:dyDescent="0.2">
      <c r="A643" s="1030"/>
      <c r="B643" s="1030">
        <f t="shared" si="20"/>
        <v>2.1770833333333637</v>
      </c>
      <c r="F643" s="1030"/>
      <c r="G643" s="1030">
        <f t="shared" si="21"/>
        <v>2.1770833333333637</v>
      </c>
    </row>
    <row r="644" spans="1:7" x14ac:dyDescent="0.2">
      <c r="A644" s="1030"/>
      <c r="B644" s="1030">
        <f t="shared" si="20"/>
        <v>2.180555555555586</v>
      </c>
      <c r="F644" s="1030"/>
      <c r="G644" s="1030">
        <f t="shared" si="21"/>
        <v>2.180555555555586</v>
      </c>
    </row>
    <row r="645" spans="1:7" x14ac:dyDescent="0.2">
      <c r="A645" s="1030"/>
      <c r="B645" s="1030">
        <f t="shared" si="20"/>
        <v>2.1840277777778083</v>
      </c>
      <c r="F645" s="1030"/>
      <c r="G645" s="1030">
        <f t="shared" si="21"/>
        <v>2.1840277777778083</v>
      </c>
    </row>
    <row r="646" spans="1:7" x14ac:dyDescent="0.2">
      <c r="A646" s="1030"/>
      <c r="B646" s="1030">
        <f t="shared" si="20"/>
        <v>2.1875000000000306</v>
      </c>
      <c r="F646" s="1030"/>
      <c r="G646" s="1030">
        <f t="shared" si="21"/>
        <v>2.1875000000000306</v>
      </c>
    </row>
    <row r="647" spans="1:7" x14ac:dyDescent="0.2">
      <c r="A647" s="1030"/>
      <c r="B647" s="1030">
        <f t="shared" si="20"/>
        <v>2.190972222222253</v>
      </c>
      <c r="F647" s="1030"/>
      <c r="G647" s="1030">
        <f t="shared" si="21"/>
        <v>2.190972222222253</v>
      </c>
    </row>
    <row r="648" spans="1:7" x14ac:dyDescent="0.2">
      <c r="A648" s="1030"/>
      <c r="B648" s="1030">
        <f t="shared" si="20"/>
        <v>2.1944444444444753</v>
      </c>
      <c r="F648" s="1030"/>
      <c r="G648" s="1030">
        <f t="shared" si="21"/>
        <v>2.1944444444444753</v>
      </c>
    </row>
    <row r="649" spans="1:7" x14ac:dyDescent="0.2">
      <c r="A649" s="1030"/>
      <c r="B649" s="1030">
        <f t="shared" si="20"/>
        <v>2.1979166666666976</v>
      </c>
      <c r="F649" s="1030"/>
      <c r="G649" s="1030">
        <f t="shared" si="21"/>
        <v>2.1979166666666976</v>
      </c>
    </row>
    <row r="650" spans="1:7" x14ac:dyDescent="0.2">
      <c r="A650" s="1030"/>
      <c r="B650" s="1030">
        <f t="shared" si="20"/>
        <v>2.2013888888889199</v>
      </c>
      <c r="F650" s="1030"/>
      <c r="G650" s="1030">
        <f t="shared" si="21"/>
        <v>2.2013888888889199</v>
      </c>
    </row>
    <row r="651" spans="1:7" x14ac:dyDescent="0.2">
      <c r="A651" s="1030"/>
      <c r="B651" s="1030">
        <f t="shared" si="20"/>
        <v>2.2048611111111422</v>
      </c>
      <c r="F651" s="1030"/>
      <c r="G651" s="1030">
        <f t="shared" si="21"/>
        <v>2.2048611111111422</v>
      </c>
    </row>
    <row r="652" spans="1:7" x14ac:dyDescent="0.2">
      <c r="A652" s="1030"/>
      <c r="B652" s="1030">
        <f t="shared" si="20"/>
        <v>2.2083333333333646</v>
      </c>
      <c r="F652" s="1030"/>
      <c r="G652" s="1030">
        <f t="shared" si="21"/>
        <v>2.2083333333333646</v>
      </c>
    </row>
    <row r="653" spans="1:7" x14ac:dyDescent="0.2">
      <c r="A653" s="1030"/>
      <c r="B653" s="1030">
        <f t="shared" si="20"/>
        <v>2.2118055555555869</v>
      </c>
      <c r="F653" s="1030"/>
      <c r="G653" s="1030">
        <f t="shared" si="21"/>
        <v>2.2118055555555869</v>
      </c>
    </row>
    <row r="654" spans="1:7" x14ac:dyDescent="0.2">
      <c r="A654" s="1030"/>
      <c r="B654" s="1030">
        <f t="shared" si="20"/>
        <v>2.2152777777778092</v>
      </c>
      <c r="F654" s="1030"/>
      <c r="G654" s="1030">
        <f t="shared" si="21"/>
        <v>2.2152777777778092</v>
      </c>
    </row>
    <row r="655" spans="1:7" x14ac:dyDescent="0.2">
      <c r="A655" s="1030"/>
      <c r="B655" s="1030">
        <f t="shared" si="20"/>
        <v>2.2187500000000315</v>
      </c>
      <c r="F655" s="1030"/>
      <c r="G655" s="1030">
        <f t="shared" si="21"/>
        <v>2.2187500000000315</v>
      </c>
    </row>
    <row r="656" spans="1:7" x14ac:dyDescent="0.2">
      <c r="A656" s="1030"/>
      <c r="B656" s="1030">
        <f t="shared" si="20"/>
        <v>2.2222222222222539</v>
      </c>
      <c r="F656" s="1030"/>
      <c r="G656" s="1030">
        <f t="shared" si="21"/>
        <v>2.2222222222222539</v>
      </c>
    </row>
    <row r="657" spans="1:7" x14ac:dyDescent="0.2">
      <c r="A657" s="1030"/>
      <c r="B657" s="1030">
        <f t="shared" ref="B657:B720" si="22">B656+$C$17</f>
        <v>2.2256944444444762</v>
      </c>
      <c r="F657" s="1030"/>
      <c r="G657" s="1030">
        <f t="shared" ref="G657:G720" si="23">G656+$C$17</f>
        <v>2.2256944444444762</v>
      </c>
    </row>
    <row r="658" spans="1:7" x14ac:dyDescent="0.2">
      <c r="A658" s="1030"/>
      <c r="B658" s="1030">
        <f t="shared" si="22"/>
        <v>2.2291666666666985</v>
      </c>
      <c r="F658" s="1030"/>
      <c r="G658" s="1030">
        <f t="shared" si="23"/>
        <v>2.2291666666666985</v>
      </c>
    </row>
    <row r="659" spans="1:7" x14ac:dyDescent="0.2">
      <c r="A659" s="1030"/>
      <c r="B659" s="1030">
        <f t="shared" si="22"/>
        <v>2.2326388888889208</v>
      </c>
      <c r="F659" s="1030"/>
      <c r="G659" s="1030">
        <f t="shared" si="23"/>
        <v>2.2326388888889208</v>
      </c>
    </row>
    <row r="660" spans="1:7" x14ac:dyDescent="0.2">
      <c r="A660" s="1030"/>
      <c r="B660" s="1030">
        <f t="shared" si="22"/>
        <v>2.2361111111111431</v>
      </c>
      <c r="F660" s="1030"/>
      <c r="G660" s="1030">
        <f t="shared" si="23"/>
        <v>2.2361111111111431</v>
      </c>
    </row>
    <row r="661" spans="1:7" x14ac:dyDescent="0.2">
      <c r="A661" s="1030"/>
      <c r="B661" s="1030">
        <f t="shared" si="22"/>
        <v>2.2395833333333655</v>
      </c>
      <c r="F661" s="1030"/>
      <c r="G661" s="1030">
        <f t="shared" si="23"/>
        <v>2.2395833333333655</v>
      </c>
    </row>
    <row r="662" spans="1:7" x14ac:dyDescent="0.2">
      <c r="A662" s="1030"/>
      <c r="B662" s="1030">
        <f t="shared" si="22"/>
        <v>2.2430555555555878</v>
      </c>
      <c r="F662" s="1030"/>
      <c r="G662" s="1030">
        <f t="shared" si="23"/>
        <v>2.2430555555555878</v>
      </c>
    </row>
    <row r="663" spans="1:7" x14ac:dyDescent="0.2">
      <c r="A663" s="1030"/>
      <c r="B663" s="1030">
        <f t="shared" si="22"/>
        <v>2.2465277777778101</v>
      </c>
      <c r="F663" s="1030"/>
      <c r="G663" s="1030">
        <f t="shared" si="23"/>
        <v>2.2465277777778101</v>
      </c>
    </row>
    <row r="664" spans="1:7" x14ac:dyDescent="0.2">
      <c r="A664" s="1030"/>
      <c r="B664" s="1030">
        <f t="shared" si="22"/>
        <v>2.2500000000000324</v>
      </c>
      <c r="F664" s="1030"/>
      <c r="G664" s="1030">
        <f t="shared" si="23"/>
        <v>2.2500000000000324</v>
      </c>
    </row>
    <row r="665" spans="1:7" x14ac:dyDescent="0.2">
      <c r="A665" s="1030"/>
      <c r="B665" s="1030">
        <f t="shared" si="22"/>
        <v>2.2534722222222547</v>
      </c>
      <c r="F665" s="1030"/>
      <c r="G665" s="1030">
        <f t="shared" si="23"/>
        <v>2.2534722222222547</v>
      </c>
    </row>
    <row r="666" spans="1:7" x14ac:dyDescent="0.2">
      <c r="A666" s="1030"/>
      <c r="B666" s="1030">
        <f t="shared" si="22"/>
        <v>2.2569444444444771</v>
      </c>
      <c r="F666" s="1030"/>
      <c r="G666" s="1030">
        <f t="shared" si="23"/>
        <v>2.2569444444444771</v>
      </c>
    </row>
    <row r="667" spans="1:7" x14ac:dyDescent="0.2">
      <c r="A667" s="1030"/>
      <c r="B667" s="1030">
        <f t="shared" si="22"/>
        <v>2.2604166666666994</v>
      </c>
      <c r="F667" s="1030"/>
      <c r="G667" s="1030">
        <f t="shared" si="23"/>
        <v>2.2604166666666994</v>
      </c>
    </row>
    <row r="668" spans="1:7" x14ac:dyDescent="0.2">
      <c r="A668" s="1030"/>
      <c r="B668" s="1030">
        <f t="shared" si="22"/>
        <v>2.2638888888889217</v>
      </c>
      <c r="F668" s="1030"/>
      <c r="G668" s="1030">
        <f t="shared" si="23"/>
        <v>2.2638888888889217</v>
      </c>
    </row>
    <row r="669" spans="1:7" x14ac:dyDescent="0.2">
      <c r="A669" s="1030"/>
      <c r="B669" s="1030">
        <f t="shared" si="22"/>
        <v>2.267361111111144</v>
      </c>
      <c r="F669" s="1030"/>
      <c r="G669" s="1030">
        <f t="shared" si="23"/>
        <v>2.267361111111144</v>
      </c>
    </row>
    <row r="670" spans="1:7" x14ac:dyDescent="0.2">
      <c r="A670" s="1030"/>
      <c r="B670" s="1030">
        <f t="shared" si="22"/>
        <v>2.2708333333333663</v>
      </c>
      <c r="F670" s="1030"/>
      <c r="G670" s="1030">
        <f t="shared" si="23"/>
        <v>2.2708333333333663</v>
      </c>
    </row>
    <row r="671" spans="1:7" x14ac:dyDescent="0.2">
      <c r="A671" s="1030"/>
      <c r="B671" s="1030">
        <f t="shared" si="22"/>
        <v>2.2743055555555887</v>
      </c>
      <c r="F671" s="1030"/>
      <c r="G671" s="1030">
        <f t="shared" si="23"/>
        <v>2.2743055555555887</v>
      </c>
    </row>
    <row r="672" spans="1:7" x14ac:dyDescent="0.2">
      <c r="A672" s="1030"/>
      <c r="B672" s="1030">
        <f t="shared" si="22"/>
        <v>2.277777777777811</v>
      </c>
      <c r="F672" s="1030"/>
      <c r="G672" s="1030">
        <f t="shared" si="23"/>
        <v>2.277777777777811</v>
      </c>
    </row>
    <row r="673" spans="1:7" x14ac:dyDescent="0.2">
      <c r="A673" s="1030"/>
      <c r="B673" s="1030">
        <f t="shared" si="22"/>
        <v>2.2812500000000333</v>
      </c>
      <c r="F673" s="1030"/>
      <c r="G673" s="1030">
        <f t="shared" si="23"/>
        <v>2.2812500000000333</v>
      </c>
    </row>
    <row r="674" spans="1:7" x14ac:dyDescent="0.2">
      <c r="A674" s="1030"/>
      <c r="B674" s="1030">
        <f t="shared" si="22"/>
        <v>2.2847222222222556</v>
      </c>
      <c r="F674" s="1030"/>
      <c r="G674" s="1030">
        <f t="shared" si="23"/>
        <v>2.2847222222222556</v>
      </c>
    </row>
    <row r="675" spans="1:7" x14ac:dyDescent="0.2">
      <c r="A675" s="1030"/>
      <c r="B675" s="1030">
        <f t="shared" si="22"/>
        <v>2.2881944444444779</v>
      </c>
      <c r="F675" s="1030"/>
      <c r="G675" s="1030">
        <f t="shared" si="23"/>
        <v>2.2881944444444779</v>
      </c>
    </row>
    <row r="676" spans="1:7" x14ac:dyDescent="0.2">
      <c r="A676" s="1030"/>
      <c r="B676" s="1030">
        <f t="shared" si="22"/>
        <v>2.2916666666667003</v>
      </c>
      <c r="F676" s="1030"/>
      <c r="G676" s="1030">
        <f t="shared" si="23"/>
        <v>2.2916666666667003</v>
      </c>
    </row>
    <row r="677" spans="1:7" x14ac:dyDescent="0.2">
      <c r="A677" s="1030"/>
      <c r="B677" s="1030">
        <f t="shared" si="22"/>
        <v>2.2951388888889226</v>
      </c>
      <c r="F677" s="1030"/>
      <c r="G677" s="1030">
        <f t="shared" si="23"/>
        <v>2.2951388888889226</v>
      </c>
    </row>
    <row r="678" spans="1:7" x14ac:dyDescent="0.2">
      <c r="A678" s="1030"/>
      <c r="B678" s="1030">
        <f t="shared" si="22"/>
        <v>2.2986111111111449</v>
      </c>
      <c r="F678" s="1030"/>
      <c r="G678" s="1030">
        <f t="shared" si="23"/>
        <v>2.2986111111111449</v>
      </c>
    </row>
    <row r="679" spans="1:7" x14ac:dyDescent="0.2">
      <c r="A679" s="1030"/>
      <c r="B679" s="1030">
        <f t="shared" si="22"/>
        <v>2.3020833333333672</v>
      </c>
      <c r="F679" s="1030"/>
      <c r="G679" s="1030">
        <f t="shared" si="23"/>
        <v>2.3020833333333672</v>
      </c>
    </row>
    <row r="680" spans="1:7" x14ac:dyDescent="0.2">
      <c r="A680" s="1030"/>
      <c r="B680" s="1030">
        <f t="shared" si="22"/>
        <v>2.3055555555555896</v>
      </c>
      <c r="F680" s="1030"/>
      <c r="G680" s="1030">
        <f t="shared" si="23"/>
        <v>2.3055555555555896</v>
      </c>
    </row>
    <row r="681" spans="1:7" x14ac:dyDescent="0.2">
      <c r="A681" s="1030"/>
      <c r="B681" s="1030">
        <f t="shared" si="22"/>
        <v>2.3090277777778119</v>
      </c>
      <c r="F681" s="1030"/>
      <c r="G681" s="1030">
        <f t="shared" si="23"/>
        <v>2.3090277777778119</v>
      </c>
    </row>
    <row r="682" spans="1:7" x14ac:dyDescent="0.2">
      <c r="A682" s="1030"/>
      <c r="B682" s="1030">
        <f t="shared" si="22"/>
        <v>2.3125000000000342</v>
      </c>
      <c r="F682" s="1030"/>
      <c r="G682" s="1030">
        <f t="shared" si="23"/>
        <v>2.3125000000000342</v>
      </c>
    </row>
    <row r="683" spans="1:7" x14ac:dyDescent="0.2">
      <c r="A683" s="1030"/>
      <c r="B683" s="1030">
        <f t="shared" si="22"/>
        <v>2.3159722222222565</v>
      </c>
      <c r="F683" s="1030"/>
      <c r="G683" s="1030">
        <f t="shared" si="23"/>
        <v>2.3159722222222565</v>
      </c>
    </row>
    <row r="684" spans="1:7" x14ac:dyDescent="0.2">
      <c r="A684" s="1030"/>
      <c r="B684" s="1030">
        <f t="shared" si="22"/>
        <v>2.3194444444444788</v>
      </c>
      <c r="F684" s="1030"/>
      <c r="G684" s="1030">
        <f t="shared" si="23"/>
        <v>2.3194444444444788</v>
      </c>
    </row>
    <row r="685" spans="1:7" x14ac:dyDescent="0.2">
      <c r="A685" s="1030"/>
      <c r="B685" s="1030">
        <f t="shared" si="22"/>
        <v>2.3229166666667012</v>
      </c>
      <c r="F685" s="1030"/>
      <c r="G685" s="1030">
        <f t="shared" si="23"/>
        <v>2.3229166666667012</v>
      </c>
    </row>
    <row r="686" spans="1:7" x14ac:dyDescent="0.2">
      <c r="A686" s="1030"/>
      <c r="B686" s="1030">
        <f t="shared" si="22"/>
        <v>2.3263888888889235</v>
      </c>
      <c r="F686" s="1030"/>
      <c r="G686" s="1030">
        <f t="shared" si="23"/>
        <v>2.3263888888889235</v>
      </c>
    </row>
    <row r="687" spans="1:7" x14ac:dyDescent="0.2">
      <c r="A687" s="1030"/>
      <c r="B687" s="1030">
        <f t="shared" si="22"/>
        <v>2.3298611111111458</v>
      </c>
      <c r="F687" s="1030"/>
      <c r="G687" s="1030">
        <f t="shared" si="23"/>
        <v>2.3298611111111458</v>
      </c>
    </row>
    <row r="688" spans="1:7" x14ac:dyDescent="0.2">
      <c r="A688" s="1030"/>
      <c r="B688" s="1030">
        <f t="shared" si="22"/>
        <v>2.3333333333333681</v>
      </c>
      <c r="F688" s="1030"/>
      <c r="G688" s="1030">
        <f t="shared" si="23"/>
        <v>2.3333333333333681</v>
      </c>
    </row>
    <row r="689" spans="1:7" x14ac:dyDescent="0.2">
      <c r="A689" s="1030"/>
      <c r="B689" s="1030">
        <f t="shared" si="22"/>
        <v>2.3368055555555904</v>
      </c>
      <c r="F689" s="1030"/>
      <c r="G689" s="1030">
        <f t="shared" si="23"/>
        <v>2.3368055555555904</v>
      </c>
    </row>
    <row r="690" spans="1:7" x14ac:dyDescent="0.2">
      <c r="A690" s="1030"/>
      <c r="B690" s="1030">
        <f t="shared" si="22"/>
        <v>2.3402777777778128</v>
      </c>
      <c r="F690" s="1030"/>
      <c r="G690" s="1030">
        <f t="shared" si="23"/>
        <v>2.3402777777778128</v>
      </c>
    </row>
    <row r="691" spans="1:7" x14ac:dyDescent="0.2">
      <c r="A691" s="1030"/>
      <c r="B691" s="1030">
        <f t="shared" si="22"/>
        <v>2.3437500000000351</v>
      </c>
      <c r="F691" s="1030"/>
      <c r="G691" s="1030">
        <f t="shared" si="23"/>
        <v>2.3437500000000351</v>
      </c>
    </row>
    <row r="692" spans="1:7" x14ac:dyDescent="0.2">
      <c r="A692" s="1030"/>
      <c r="B692" s="1030">
        <f t="shared" si="22"/>
        <v>2.3472222222222574</v>
      </c>
      <c r="F692" s="1030"/>
      <c r="G692" s="1030">
        <f t="shared" si="23"/>
        <v>2.3472222222222574</v>
      </c>
    </row>
    <row r="693" spans="1:7" x14ac:dyDescent="0.2">
      <c r="A693" s="1030"/>
      <c r="B693" s="1030">
        <f t="shared" si="22"/>
        <v>2.3506944444444797</v>
      </c>
      <c r="F693" s="1030"/>
      <c r="G693" s="1030">
        <f t="shared" si="23"/>
        <v>2.3506944444444797</v>
      </c>
    </row>
    <row r="694" spans="1:7" x14ac:dyDescent="0.2">
      <c r="A694" s="1030"/>
      <c r="B694" s="1030">
        <f t="shared" si="22"/>
        <v>2.354166666666702</v>
      </c>
      <c r="F694" s="1030"/>
      <c r="G694" s="1030">
        <f t="shared" si="23"/>
        <v>2.354166666666702</v>
      </c>
    </row>
    <row r="695" spans="1:7" x14ac:dyDescent="0.2">
      <c r="A695" s="1030"/>
      <c r="B695" s="1030">
        <f t="shared" si="22"/>
        <v>2.3576388888889244</v>
      </c>
      <c r="F695" s="1030"/>
      <c r="G695" s="1030">
        <f t="shared" si="23"/>
        <v>2.3576388888889244</v>
      </c>
    </row>
    <row r="696" spans="1:7" x14ac:dyDescent="0.2">
      <c r="A696" s="1030"/>
      <c r="B696" s="1030">
        <f t="shared" si="22"/>
        <v>2.3611111111111467</v>
      </c>
      <c r="F696" s="1030"/>
      <c r="G696" s="1030">
        <f t="shared" si="23"/>
        <v>2.3611111111111467</v>
      </c>
    </row>
    <row r="697" spans="1:7" x14ac:dyDescent="0.2">
      <c r="A697" s="1030"/>
      <c r="B697" s="1030">
        <f t="shared" si="22"/>
        <v>2.364583333333369</v>
      </c>
      <c r="F697" s="1030"/>
      <c r="G697" s="1030">
        <f t="shared" si="23"/>
        <v>2.364583333333369</v>
      </c>
    </row>
    <row r="698" spans="1:7" x14ac:dyDescent="0.2">
      <c r="A698" s="1030"/>
      <c r="B698" s="1030">
        <f t="shared" si="22"/>
        <v>2.3680555555555913</v>
      </c>
      <c r="F698" s="1030"/>
      <c r="G698" s="1030">
        <f t="shared" si="23"/>
        <v>2.3680555555555913</v>
      </c>
    </row>
    <row r="699" spans="1:7" x14ac:dyDescent="0.2">
      <c r="A699" s="1030"/>
      <c r="B699" s="1030">
        <f t="shared" si="22"/>
        <v>2.3715277777778137</v>
      </c>
      <c r="F699" s="1030"/>
      <c r="G699" s="1030">
        <f t="shared" si="23"/>
        <v>2.3715277777778137</v>
      </c>
    </row>
    <row r="700" spans="1:7" x14ac:dyDescent="0.2">
      <c r="A700" s="1030"/>
      <c r="B700" s="1030">
        <f t="shared" si="22"/>
        <v>2.375000000000036</v>
      </c>
      <c r="F700" s="1030"/>
      <c r="G700" s="1030">
        <f t="shared" si="23"/>
        <v>2.375000000000036</v>
      </c>
    </row>
    <row r="701" spans="1:7" x14ac:dyDescent="0.2">
      <c r="A701" s="1030"/>
      <c r="B701" s="1030">
        <f t="shared" si="22"/>
        <v>2.3784722222222583</v>
      </c>
      <c r="F701" s="1030"/>
      <c r="G701" s="1030">
        <f t="shared" si="23"/>
        <v>2.3784722222222583</v>
      </c>
    </row>
    <row r="702" spans="1:7" x14ac:dyDescent="0.2">
      <c r="A702" s="1030"/>
      <c r="B702" s="1030">
        <f t="shared" si="22"/>
        <v>2.3819444444444806</v>
      </c>
      <c r="F702" s="1030"/>
      <c r="G702" s="1030">
        <f t="shared" si="23"/>
        <v>2.3819444444444806</v>
      </c>
    </row>
    <row r="703" spans="1:7" x14ac:dyDescent="0.2">
      <c r="A703" s="1030"/>
      <c r="B703" s="1030">
        <f t="shared" si="22"/>
        <v>2.3854166666667029</v>
      </c>
      <c r="F703" s="1030"/>
      <c r="G703" s="1030">
        <f t="shared" si="23"/>
        <v>2.3854166666667029</v>
      </c>
    </row>
    <row r="704" spans="1:7" x14ac:dyDescent="0.2">
      <c r="A704" s="1030"/>
      <c r="B704" s="1030">
        <f t="shared" si="22"/>
        <v>2.3888888888889253</v>
      </c>
      <c r="F704" s="1030"/>
      <c r="G704" s="1030">
        <f t="shared" si="23"/>
        <v>2.3888888888889253</v>
      </c>
    </row>
    <row r="705" spans="1:7" x14ac:dyDescent="0.2">
      <c r="A705" s="1030"/>
      <c r="B705" s="1030">
        <f t="shared" si="22"/>
        <v>2.3923611111111476</v>
      </c>
      <c r="F705" s="1030"/>
      <c r="G705" s="1030">
        <f t="shared" si="23"/>
        <v>2.3923611111111476</v>
      </c>
    </row>
    <row r="706" spans="1:7" x14ac:dyDescent="0.2">
      <c r="A706" s="1030"/>
      <c r="B706" s="1030">
        <f t="shared" si="22"/>
        <v>2.3958333333333699</v>
      </c>
      <c r="F706" s="1030"/>
      <c r="G706" s="1030">
        <f t="shared" si="23"/>
        <v>2.3958333333333699</v>
      </c>
    </row>
    <row r="707" spans="1:7" x14ac:dyDescent="0.2">
      <c r="A707" s="1030"/>
      <c r="B707" s="1030">
        <f t="shared" si="22"/>
        <v>2.3993055555555922</v>
      </c>
      <c r="F707" s="1030"/>
      <c r="G707" s="1030">
        <f t="shared" si="23"/>
        <v>2.3993055555555922</v>
      </c>
    </row>
    <row r="708" spans="1:7" x14ac:dyDescent="0.2">
      <c r="A708" s="1030"/>
      <c r="B708" s="1030">
        <f t="shared" si="22"/>
        <v>2.4027777777778145</v>
      </c>
      <c r="F708" s="1030"/>
      <c r="G708" s="1030">
        <f t="shared" si="23"/>
        <v>2.4027777777778145</v>
      </c>
    </row>
    <row r="709" spans="1:7" x14ac:dyDescent="0.2">
      <c r="A709" s="1030"/>
      <c r="B709" s="1030">
        <f t="shared" si="22"/>
        <v>2.4062500000000369</v>
      </c>
      <c r="F709" s="1030"/>
      <c r="G709" s="1030">
        <f t="shared" si="23"/>
        <v>2.4062500000000369</v>
      </c>
    </row>
    <row r="710" spans="1:7" x14ac:dyDescent="0.2">
      <c r="A710" s="1030"/>
      <c r="B710" s="1030">
        <f t="shared" si="22"/>
        <v>2.4097222222222592</v>
      </c>
      <c r="F710" s="1030"/>
      <c r="G710" s="1030">
        <f t="shared" si="23"/>
        <v>2.4097222222222592</v>
      </c>
    </row>
    <row r="711" spans="1:7" x14ac:dyDescent="0.2">
      <c r="A711" s="1030"/>
      <c r="B711" s="1030">
        <f t="shared" si="22"/>
        <v>2.4131944444444815</v>
      </c>
      <c r="F711" s="1030"/>
      <c r="G711" s="1030">
        <f t="shared" si="23"/>
        <v>2.4131944444444815</v>
      </c>
    </row>
    <row r="712" spans="1:7" x14ac:dyDescent="0.2">
      <c r="A712" s="1030"/>
      <c r="B712" s="1030">
        <f t="shared" si="22"/>
        <v>2.4166666666667038</v>
      </c>
      <c r="F712" s="1030"/>
      <c r="G712" s="1030">
        <f t="shared" si="23"/>
        <v>2.4166666666667038</v>
      </c>
    </row>
    <row r="713" spans="1:7" x14ac:dyDescent="0.2">
      <c r="A713" s="1030"/>
      <c r="B713" s="1030">
        <f t="shared" si="22"/>
        <v>2.4201388888889261</v>
      </c>
      <c r="F713" s="1030"/>
      <c r="G713" s="1030">
        <f t="shared" si="23"/>
        <v>2.4201388888889261</v>
      </c>
    </row>
    <row r="714" spans="1:7" x14ac:dyDescent="0.2">
      <c r="A714" s="1030"/>
      <c r="B714" s="1030">
        <f t="shared" si="22"/>
        <v>2.4236111111111485</v>
      </c>
      <c r="F714" s="1030"/>
      <c r="G714" s="1030">
        <f t="shared" si="23"/>
        <v>2.4236111111111485</v>
      </c>
    </row>
    <row r="715" spans="1:7" x14ac:dyDescent="0.2">
      <c r="A715" s="1030"/>
      <c r="B715" s="1030">
        <f t="shared" si="22"/>
        <v>2.4270833333333708</v>
      </c>
      <c r="F715" s="1030"/>
      <c r="G715" s="1030">
        <f t="shared" si="23"/>
        <v>2.4270833333333708</v>
      </c>
    </row>
    <row r="716" spans="1:7" x14ac:dyDescent="0.2">
      <c r="A716" s="1030"/>
      <c r="B716" s="1030">
        <f t="shared" si="22"/>
        <v>2.4305555555555931</v>
      </c>
      <c r="F716" s="1030"/>
      <c r="G716" s="1030">
        <f t="shared" si="23"/>
        <v>2.4305555555555931</v>
      </c>
    </row>
    <row r="717" spans="1:7" x14ac:dyDescent="0.2">
      <c r="A717" s="1030"/>
      <c r="B717" s="1030">
        <f t="shared" si="22"/>
        <v>2.4340277777778154</v>
      </c>
      <c r="F717" s="1030"/>
      <c r="G717" s="1030">
        <f t="shared" si="23"/>
        <v>2.4340277777778154</v>
      </c>
    </row>
    <row r="718" spans="1:7" x14ac:dyDescent="0.2">
      <c r="A718" s="1030"/>
      <c r="B718" s="1030">
        <f t="shared" si="22"/>
        <v>2.4375000000000377</v>
      </c>
      <c r="F718" s="1030"/>
      <c r="G718" s="1030">
        <f t="shared" si="23"/>
        <v>2.4375000000000377</v>
      </c>
    </row>
    <row r="719" spans="1:7" x14ac:dyDescent="0.2">
      <c r="A719" s="1030"/>
      <c r="B719" s="1030">
        <f t="shared" si="22"/>
        <v>2.4409722222222601</v>
      </c>
      <c r="F719" s="1030"/>
      <c r="G719" s="1030">
        <f t="shared" si="23"/>
        <v>2.4409722222222601</v>
      </c>
    </row>
    <row r="720" spans="1:7" x14ac:dyDescent="0.2">
      <c r="A720" s="1030"/>
      <c r="B720" s="1030">
        <f t="shared" si="22"/>
        <v>2.4444444444444824</v>
      </c>
      <c r="F720" s="1030"/>
      <c r="G720" s="1030">
        <f t="shared" si="23"/>
        <v>2.4444444444444824</v>
      </c>
    </row>
    <row r="721" spans="1:7" x14ac:dyDescent="0.2">
      <c r="A721" s="1030"/>
      <c r="B721" s="1030">
        <f t="shared" ref="B721:B735" si="24">B720+$C$17</f>
        <v>2.4479166666667047</v>
      </c>
      <c r="F721" s="1030"/>
      <c r="G721" s="1030">
        <f t="shared" ref="G721:G735" si="25">G720+$C$17</f>
        <v>2.4479166666667047</v>
      </c>
    </row>
    <row r="722" spans="1:7" x14ac:dyDescent="0.2">
      <c r="A722" s="1030"/>
      <c r="B722" s="1030">
        <f t="shared" si="24"/>
        <v>2.451388888888927</v>
      </c>
      <c r="F722" s="1030"/>
      <c r="G722" s="1030">
        <f t="shared" si="25"/>
        <v>2.451388888888927</v>
      </c>
    </row>
    <row r="723" spans="1:7" x14ac:dyDescent="0.2">
      <c r="A723" s="1030"/>
      <c r="B723" s="1030">
        <f t="shared" si="24"/>
        <v>2.4548611111111494</v>
      </c>
      <c r="F723" s="1030"/>
      <c r="G723" s="1030">
        <f t="shared" si="25"/>
        <v>2.4548611111111494</v>
      </c>
    </row>
    <row r="724" spans="1:7" x14ac:dyDescent="0.2">
      <c r="A724" s="1030"/>
      <c r="B724" s="1030">
        <f t="shared" si="24"/>
        <v>2.4583333333333717</v>
      </c>
      <c r="F724" s="1030"/>
      <c r="G724" s="1030">
        <f t="shared" si="25"/>
        <v>2.4583333333333717</v>
      </c>
    </row>
    <row r="725" spans="1:7" x14ac:dyDescent="0.2">
      <c r="A725" s="1030"/>
      <c r="B725" s="1030">
        <f t="shared" si="24"/>
        <v>2.461805555555594</v>
      </c>
      <c r="F725" s="1030"/>
      <c r="G725" s="1030">
        <f t="shared" si="25"/>
        <v>2.461805555555594</v>
      </c>
    </row>
    <row r="726" spans="1:7" x14ac:dyDescent="0.2">
      <c r="A726" s="1030"/>
      <c r="B726" s="1030">
        <f t="shared" si="24"/>
        <v>2.4652777777778163</v>
      </c>
      <c r="F726" s="1030"/>
      <c r="G726" s="1030">
        <f t="shared" si="25"/>
        <v>2.4652777777778163</v>
      </c>
    </row>
    <row r="727" spans="1:7" x14ac:dyDescent="0.2">
      <c r="B727" s="1030">
        <f t="shared" si="24"/>
        <v>2.4687500000000386</v>
      </c>
      <c r="G727" s="1030">
        <f t="shared" si="25"/>
        <v>2.4687500000000386</v>
      </c>
    </row>
    <row r="728" spans="1:7" x14ac:dyDescent="0.2">
      <c r="B728" s="1030">
        <f t="shared" si="24"/>
        <v>2.472222222222261</v>
      </c>
      <c r="G728" s="1030">
        <f t="shared" si="25"/>
        <v>2.472222222222261</v>
      </c>
    </row>
    <row r="729" spans="1:7" x14ac:dyDescent="0.2">
      <c r="B729" s="1030">
        <f t="shared" si="24"/>
        <v>2.4756944444444833</v>
      </c>
      <c r="G729" s="1030">
        <f t="shared" si="25"/>
        <v>2.4756944444444833</v>
      </c>
    </row>
    <row r="730" spans="1:7" x14ac:dyDescent="0.2">
      <c r="B730" s="1030">
        <f t="shared" si="24"/>
        <v>2.4791666666667056</v>
      </c>
      <c r="G730" s="1030">
        <f t="shared" si="25"/>
        <v>2.4791666666667056</v>
      </c>
    </row>
    <row r="731" spans="1:7" x14ac:dyDescent="0.2">
      <c r="B731" s="1030">
        <f t="shared" si="24"/>
        <v>2.4826388888889279</v>
      </c>
      <c r="G731" s="1030">
        <f t="shared" si="25"/>
        <v>2.4826388888889279</v>
      </c>
    </row>
    <row r="732" spans="1:7" x14ac:dyDescent="0.2">
      <c r="B732" s="1030">
        <f t="shared" si="24"/>
        <v>2.4861111111111502</v>
      </c>
      <c r="G732" s="1030">
        <f t="shared" si="25"/>
        <v>2.4861111111111502</v>
      </c>
    </row>
    <row r="733" spans="1:7" x14ac:dyDescent="0.2">
      <c r="B733" s="1030">
        <f t="shared" si="24"/>
        <v>2.4895833333333726</v>
      </c>
      <c r="G733" s="1030">
        <f t="shared" si="25"/>
        <v>2.4895833333333726</v>
      </c>
    </row>
    <row r="734" spans="1:7" x14ac:dyDescent="0.2">
      <c r="B734" s="1030">
        <f t="shared" si="24"/>
        <v>2.4930555555555949</v>
      </c>
      <c r="G734" s="1030">
        <f t="shared" si="25"/>
        <v>2.4930555555555949</v>
      </c>
    </row>
    <row r="735" spans="1:7" x14ac:dyDescent="0.2">
      <c r="B735" s="1030">
        <f t="shared" si="24"/>
        <v>2.4965277777778172</v>
      </c>
      <c r="G735" s="1030">
        <f t="shared" si="25"/>
        <v>2.4965277777778172</v>
      </c>
    </row>
  </sheetData>
  <sheetProtection password="C9F9" sheet="1" objects="1" scenarios="1" pivotTables="0"/>
  <pageMargins left="0.7" right="0.7" top="0.75" bottom="0.75" header="0.3" footer="0.3"/>
  <pageSetup paperSize="9" orientation="portrait" r:id="rId1"/>
  <headerFooter>
    <oddHeader>&amp;C&amp;16 TOURNOI DE PÂQUES&amp;L&amp;G</oddHeader>
    <oddFooter>&amp;C&amp;8 AFFILIATION FFF N° 503&amp;R&amp;2Planing Offert par Ludovic THIEFFRY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AC28"/>
  <sheetViews>
    <sheetView workbookViewId="0">
      <selection sqref="A1:AC28"/>
    </sheetView>
  </sheetViews>
  <sheetFormatPr baseColWidth="10" defaultRowHeight="12.75" x14ac:dyDescent="0.2"/>
  <sheetData>
    <row r="1" spans="1:29" x14ac:dyDescent="0.2">
      <c r="A1" s="1058" t="s">
        <v>188</v>
      </c>
      <c r="C1" s="1040">
        <v>4</v>
      </c>
      <c r="D1">
        <v>18</v>
      </c>
      <c r="E1">
        <v>10</v>
      </c>
      <c r="F1">
        <v>2</v>
      </c>
      <c r="G1">
        <v>20</v>
      </c>
      <c r="H1">
        <v>16</v>
      </c>
      <c r="I1">
        <v>12</v>
      </c>
      <c r="J1">
        <v>6</v>
      </c>
      <c r="K1">
        <v>26</v>
      </c>
      <c r="L1">
        <v>23</v>
      </c>
      <c r="M1">
        <v>21</v>
      </c>
      <c r="N1">
        <v>13</v>
      </c>
      <c r="O1">
        <v>1</v>
      </c>
      <c r="P1">
        <v>7</v>
      </c>
      <c r="Q1">
        <v>24</v>
      </c>
      <c r="R1">
        <v>22</v>
      </c>
      <c r="S1">
        <v>15</v>
      </c>
      <c r="T1">
        <v>11</v>
      </c>
      <c r="U1">
        <v>17</v>
      </c>
      <c r="V1">
        <v>5</v>
      </c>
      <c r="W1">
        <v>3</v>
      </c>
      <c r="X1">
        <v>25</v>
      </c>
      <c r="Y1">
        <v>14</v>
      </c>
      <c r="Z1">
        <v>19</v>
      </c>
      <c r="AA1">
        <v>9</v>
      </c>
      <c r="AB1">
        <v>8</v>
      </c>
    </row>
    <row r="2" spans="1:29" x14ac:dyDescent="0.2">
      <c r="C2" t="str">
        <f>VLOOKUP(C1,$AB$3:$AC$28,2,FALSE)</f>
        <v>4</v>
      </c>
      <c r="D2">
        <f>VLOOKUP(D1,$AB$3:$AC$28,2,FALSE)</f>
        <v>18</v>
      </c>
      <c r="E2">
        <f t="shared" ref="E2:AB2" si="0">VLOOKUP(E1,$AB$3:$AC$28,2,FALSE)</f>
        <v>10</v>
      </c>
      <c r="F2" t="str">
        <f t="shared" si="0"/>
        <v>2</v>
      </c>
      <c r="G2">
        <f t="shared" si="0"/>
        <v>20</v>
      </c>
      <c r="H2">
        <f t="shared" si="0"/>
        <v>16</v>
      </c>
      <c r="I2">
        <f t="shared" si="0"/>
        <v>12</v>
      </c>
      <c r="J2" t="str">
        <f t="shared" si="0"/>
        <v>6</v>
      </c>
      <c r="K2">
        <f t="shared" si="0"/>
        <v>26</v>
      </c>
      <c r="L2">
        <f t="shared" si="0"/>
        <v>23</v>
      </c>
      <c r="M2">
        <f t="shared" si="0"/>
        <v>21</v>
      </c>
      <c r="N2">
        <f t="shared" si="0"/>
        <v>13</v>
      </c>
      <c r="O2" t="str">
        <f t="shared" si="0"/>
        <v>1</v>
      </c>
      <c r="P2" t="str">
        <f t="shared" si="0"/>
        <v>7</v>
      </c>
      <c r="Q2">
        <f t="shared" si="0"/>
        <v>24</v>
      </c>
      <c r="R2">
        <f t="shared" si="0"/>
        <v>22</v>
      </c>
      <c r="S2">
        <f t="shared" si="0"/>
        <v>15</v>
      </c>
      <c r="T2">
        <f t="shared" si="0"/>
        <v>11</v>
      </c>
      <c r="U2">
        <f t="shared" si="0"/>
        <v>17</v>
      </c>
      <c r="V2" t="str">
        <f t="shared" si="0"/>
        <v>5</v>
      </c>
      <c r="W2">
        <f t="shared" si="0"/>
        <v>3</v>
      </c>
      <c r="X2">
        <f t="shared" si="0"/>
        <v>25</v>
      </c>
      <c r="Y2">
        <f t="shared" si="0"/>
        <v>14</v>
      </c>
      <c r="Z2">
        <f t="shared" si="0"/>
        <v>19</v>
      </c>
      <c r="AA2" t="str">
        <f t="shared" si="0"/>
        <v>9</v>
      </c>
      <c r="AB2">
        <f t="shared" si="0"/>
        <v>8</v>
      </c>
    </row>
    <row r="3" spans="1:29" x14ac:dyDescent="0.2">
      <c r="C3">
        <v>1</v>
      </c>
      <c r="D3">
        <v>2</v>
      </c>
      <c r="E3">
        <v>3</v>
      </c>
      <c r="F3">
        <v>4</v>
      </c>
      <c r="G3">
        <v>5</v>
      </c>
      <c r="H3">
        <v>6</v>
      </c>
      <c r="I3">
        <v>7</v>
      </c>
      <c r="J3">
        <v>8</v>
      </c>
      <c r="K3">
        <v>9</v>
      </c>
      <c r="L3">
        <v>10</v>
      </c>
      <c r="M3">
        <v>11</v>
      </c>
      <c r="N3">
        <v>12</v>
      </c>
      <c r="O3">
        <v>13</v>
      </c>
      <c r="P3">
        <v>14</v>
      </c>
      <c r="Q3">
        <v>15</v>
      </c>
      <c r="R3">
        <v>16</v>
      </c>
      <c r="S3">
        <v>17</v>
      </c>
      <c r="T3">
        <v>18</v>
      </c>
      <c r="U3">
        <v>19</v>
      </c>
      <c r="V3">
        <v>20</v>
      </c>
      <c r="W3">
        <v>21</v>
      </c>
      <c r="X3">
        <v>22</v>
      </c>
      <c r="Y3">
        <v>23</v>
      </c>
      <c r="Z3">
        <v>24</v>
      </c>
      <c r="AA3">
        <v>25</v>
      </c>
      <c r="AB3">
        <v>1</v>
      </c>
      <c r="AC3" s="1041" t="str">
        <f>ACCUEIL!F6</f>
        <v>1</v>
      </c>
    </row>
    <row r="4" spans="1:29" x14ac:dyDescent="0.2">
      <c r="AB4">
        <v>2</v>
      </c>
      <c r="AC4" s="1041" t="str">
        <f>ACCUEIL!F7</f>
        <v>2</v>
      </c>
    </row>
    <row r="5" spans="1:29" x14ac:dyDescent="0.2">
      <c r="AB5">
        <v>3</v>
      </c>
      <c r="AC5" s="1041">
        <f>ACCUEIL!F8</f>
        <v>3</v>
      </c>
    </row>
    <row r="6" spans="1:29" x14ac:dyDescent="0.2">
      <c r="AB6">
        <v>4</v>
      </c>
      <c r="AC6" s="1041" t="str">
        <f>ACCUEIL!F9</f>
        <v>4</v>
      </c>
    </row>
    <row r="7" spans="1:29" x14ac:dyDescent="0.2">
      <c r="AB7">
        <v>5</v>
      </c>
      <c r="AC7" s="1041" t="str">
        <f>ACCUEIL!F10</f>
        <v>5</v>
      </c>
    </row>
    <row r="8" spans="1:29" x14ac:dyDescent="0.2">
      <c r="AB8">
        <v>6</v>
      </c>
      <c r="AC8" s="1041" t="str">
        <f>ACCUEIL!F11</f>
        <v>6</v>
      </c>
    </row>
    <row r="9" spans="1:29" x14ac:dyDescent="0.2">
      <c r="AB9">
        <v>7</v>
      </c>
      <c r="AC9" s="1041" t="str">
        <f>ACCUEIL!F12</f>
        <v>7</v>
      </c>
    </row>
    <row r="10" spans="1:29" x14ac:dyDescent="0.2">
      <c r="AB10">
        <v>8</v>
      </c>
      <c r="AC10" s="1041">
        <f>ACCUEIL!F13</f>
        <v>8</v>
      </c>
    </row>
    <row r="11" spans="1:29" x14ac:dyDescent="0.2">
      <c r="AB11">
        <v>9</v>
      </c>
      <c r="AC11" s="1041" t="str">
        <f>ACCUEIL!F14</f>
        <v>9</v>
      </c>
    </row>
    <row r="12" spans="1:29" x14ac:dyDescent="0.2">
      <c r="AB12">
        <v>10</v>
      </c>
      <c r="AC12" s="1041">
        <f>ACCUEIL!F15</f>
        <v>10</v>
      </c>
    </row>
    <row r="13" spans="1:29" x14ac:dyDescent="0.2">
      <c r="AB13">
        <v>11</v>
      </c>
      <c r="AC13" s="1041">
        <f>ACCUEIL!F16</f>
        <v>11</v>
      </c>
    </row>
    <row r="14" spans="1:29" x14ac:dyDescent="0.2">
      <c r="AB14">
        <v>12</v>
      </c>
      <c r="AC14" s="1041">
        <f>ACCUEIL!F17</f>
        <v>12</v>
      </c>
    </row>
    <row r="15" spans="1:29" x14ac:dyDescent="0.2">
      <c r="AB15">
        <v>13</v>
      </c>
      <c r="AC15" s="1041">
        <f>ACCUEIL!F18</f>
        <v>13</v>
      </c>
    </row>
    <row r="16" spans="1:29" x14ac:dyDescent="0.2">
      <c r="AB16">
        <v>14</v>
      </c>
      <c r="AC16" s="1041">
        <f>ACCUEIL!F19</f>
        <v>14</v>
      </c>
    </row>
    <row r="17" spans="28:29" x14ac:dyDescent="0.2">
      <c r="AB17">
        <v>15</v>
      </c>
      <c r="AC17" s="1041">
        <f>ACCUEIL!F20</f>
        <v>15</v>
      </c>
    </row>
    <row r="18" spans="28:29" x14ac:dyDescent="0.2">
      <c r="AB18">
        <v>16</v>
      </c>
      <c r="AC18" s="1041">
        <f>ACCUEIL!F21</f>
        <v>16</v>
      </c>
    </row>
    <row r="19" spans="28:29" x14ac:dyDescent="0.2">
      <c r="AB19">
        <v>17</v>
      </c>
      <c r="AC19" s="1041">
        <f>ACCUEIL!F22</f>
        <v>17</v>
      </c>
    </row>
    <row r="20" spans="28:29" x14ac:dyDescent="0.2">
      <c r="AB20">
        <v>18</v>
      </c>
      <c r="AC20" s="1041">
        <f>ACCUEIL!F23</f>
        <v>18</v>
      </c>
    </row>
    <row r="21" spans="28:29" x14ac:dyDescent="0.2">
      <c r="AB21">
        <v>19</v>
      </c>
      <c r="AC21" s="1041">
        <f>ACCUEIL!F24</f>
        <v>19</v>
      </c>
    </row>
    <row r="22" spans="28:29" x14ac:dyDescent="0.2">
      <c r="AB22">
        <v>20</v>
      </c>
      <c r="AC22" s="1041">
        <f>ACCUEIL!F25</f>
        <v>20</v>
      </c>
    </row>
    <row r="23" spans="28:29" x14ac:dyDescent="0.2">
      <c r="AB23">
        <v>21</v>
      </c>
      <c r="AC23" s="1041">
        <f>ACCUEIL!F26</f>
        <v>21</v>
      </c>
    </row>
    <row r="24" spans="28:29" x14ac:dyDescent="0.2">
      <c r="AB24">
        <v>22</v>
      </c>
      <c r="AC24" s="1041">
        <f>ACCUEIL!F27</f>
        <v>22</v>
      </c>
    </row>
    <row r="25" spans="28:29" x14ac:dyDescent="0.2">
      <c r="AB25">
        <v>23</v>
      </c>
      <c r="AC25" s="1041">
        <f>ACCUEIL!F28</f>
        <v>23</v>
      </c>
    </row>
    <row r="26" spans="28:29" x14ac:dyDescent="0.2">
      <c r="AB26">
        <v>24</v>
      </c>
      <c r="AC26" s="1041">
        <f>ACCUEIL!F29</f>
        <v>24</v>
      </c>
    </row>
    <row r="27" spans="28:29" x14ac:dyDescent="0.2">
      <c r="AB27">
        <v>25</v>
      </c>
      <c r="AC27" s="1041">
        <f>ACCUEIL!F30</f>
        <v>25</v>
      </c>
    </row>
    <row r="28" spans="28:29" x14ac:dyDescent="0.2">
      <c r="AB28">
        <v>26</v>
      </c>
      <c r="AC28" s="1041">
        <f>ACCUEIL!F31</f>
        <v>26</v>
      </c>
    </row>
  </sheetData>
  <sheetProtection password="C9F9" sheet="1" objects="1" scenarios="1" autoFilter="0"/>
  <pageMargins left="0.7" right="0.7" top="0.75" bottom="0.75" header="0.3" footer="0.3"/>
  <pageSetup paperSize="9" orientation="portrait" verticalDpi="300" r:id="rId1"/>
  <headerFooter>
    <oddHeader>&amp;C&amp;16 TOURNOI DE PÂQUES&amp;L&amp;G</oddHeader>
    <oddFooter>&amp;C&amp;8 AFFILIATION FFF N° 503&amp;R&amp;2Planing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5" name="Button 1">
              <controlPr defaultSize="0" print="0" autoFill="0" autoPict="0" macro="[0]!Distribuer">
                <anchor moveWithCells="1" sizeWithCells="1">
                  <from>
                    <xdr:col>0</xdr:col>
                    <xdr:colOff>457200</xdr:colOff>
                    <xdr:row>3</xdr:row>
                    <xdr:rowOff>133350</xdr:rowOff>
                  </from>
                  <to>
                    <xdr:col>2</xdr:col>
                    <xdr:colOff>266700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>
    <tabColor theme="7" tint="-0.249977111117893"/>
    <pageSetUpPr fitToPage="1"/>
  </sheetPr>
  <dimension ref="A1:W37"/>
  <sheetViews>
    <sheetView showGridLines="0" showRowColHeaders="0" view="pageBreakPreview" zoomScale="120" zoomScaleNormal="100" zoomScaleSheetLayoutView="120" workbookViewId="0">
      <selection activeCell="A34" sqref="A34:H34"/>
    </sheetView>
  </sheetViews>
  <sheetFormatPr baseColWidth="10" defaultRowHeight="12.75" x14ac:dyDescent="0.2"/>
  <cols>
    <col min="1" max="1" width="24.85546875" customWidth="1"/>
    <col min="2" max="2" width="12" customWidth="1"/>
    <col min="3" max="3" width="24.85546875" bestFit="1" customWidth="1"/>
    <col min="4" max="4" width="30.5703125" style="1" customWidth="1"/>
    <col min="5" max="5" width="3" customWidth="1"/>
    <col min="6" max="6" width="21.42578125" customWidth="1"/>
    <col min="7" max="7" width="3.140625" bestFit="1" customWidth="1"/>
    <col min="8" max="8" width="21.42578125" customWidth="1"/>
    <col min="9" max="10" width="15.7109375" customWidth="1"/>
  </cols>
  <sheetData>
    <row r="1" spans="1:23" x14ac:dyDescent="0.2">
      <c r="A1" s="1336" t="s">
        <v>163</v>
      </c>
      <c r="B1" s="1336"/>
      <c r="C1" s="1336"/>
      <c r="D1" s="1336"/>
      <c r="E1" s="1042"/>
      <c r="F1" s="1042"/>
      <c r="G1" s="1043"/>
      <c r="H1" s="1044"/>
      <c r="I1" s="1090"/>
      <c r="J1" s="1090"/>
    </row>
    <row r="2" spans="1:23" x14ac:dyDescent="0.2">
      <c r="A2" s="1336"/>
      <c r="B2" s="1336"/>
      <c r="C2" s="1336"/>
      <c r="D2" s="1336"/>
      <c r="E2" s="1042"/>
      <c r="F2" s="1042"/>
      <c r="G2" s="1043"/>
      <c r="H2" s="1061" t="s">
        <v>185</v>
      </c>
      <c r="I2" s="1090"/>
      <c r="J2" s="1090"/>
      <c r="W2" s="918"/>
    </row>
    <row r="3" spans="1:23" x14ac:dyDescent="0.2">
      <c r="A3" s="1336"/>
      <c r="B3" s="1336"/>
      <c r="C3" s="1336"/>
      <c r="D3" s="1336"/>
      <c r="E3" s="1042"/>
      <c r="F3" s="1042"/>
      <c r="G3" s="1043"/>
      <c r="H3" s="1062">
        <v>0</v>
      </c>
      <c r="I3" s="1091"/>
      <c r="J3" s="1090"/>
    </row>
    <row r="4" spans="1:23" x14ac:dyDescent="0.2">
      <c r="A4" s="1337" t="s">
        <v>164</v>
      </c>
      <c r="B4" s="1337"/>
      <c r="C4" s="1345" t="s">
        <v>42</v>
      </c>
      <c r="D4" s="1345"/>
      <c r="E4" s="1046"/>
      <c r="F4" s="1046"/>
      <c r="G4" s="1043"/>
      <c r="H4" s="1045"/>
      <c r="I4" s="1092"/>
      <c r="J4" s="1092"/>
    </row>
    <row r="5" spans="1:23" ht="13.5" thickBot="1" x14ac:dyDescent="0.25">
      <c r="A5" s="921"/>
      <c r="B5" s="921"/>
      <c r="C5" s="919"/>
      <c r="D5" s="920"/>
      <c r="E5" s="1046"/>
      <c r="F5" s="1047" t="s">
        <v>186</v>
      </c>
      <c r="G5" s="1048"/>
      <c r="H5" s="1049" t="s">
        <v>187</v>
      </c>
      <c r="I5" s="1092"/>
      <c r="J5" s="1092"/>
    </row>
    <row r="6" spans="1:23" ht="18" customHeight="1" thickBot="1" x14ac:dyDescent="0.25">
      <c r="A6" s="922" t="s">
        <v>14</v>
      </c>
      <c r="B6" s="1036">
        <f>Feuil1!B2</f>
        <v>1.4166666666666665</v>
      </c>
      <c r="C6" s="920" t="s">
        <v>204</v>
      </c>
      <c r="D6" s="1039" t="s">
        <v>165</v>
      </c>
      <c r="E6" s="1052"/>
      <c r="F6" s="1050" t="s">
        <v>189</v>
      </c>
      <c r="G6" s="1048">
        <v>1</v>
      </c>
      <c r="H6" s="1051" t="str">
        <f>Feuil2!$C$2</f>
        <v>4</v>
      </c>
      <c r="I6" s="1092"/>
      <c r="J6" s="1092"/>
    </row>
    <row r="7" spans="1:23" ht="18" customHeight="1" thickBot="1" x14ac:dyDescent="0.25">
      <c r="A7" s="923" t="s">
        <v>161</v>
      </c>
      <c r="B7" s="1036">
        <f>Feuil1!E2</f>
        <v>1.0416666666666668E-2</v>
      </c>
      <c r="C7" s="920" t="s">
        <v>205</v>
      </c>
      <c r="D7" s="1039" t="s">
        <v>166</v>
      </c>
      <c r="E7" s="1052"/>
      <c r="F7" s="1050" t="s">
        <v>190</v>
      </c>
      <c r="G7" s="1048">
        <v>2</v>
      </c>
      <c r="H7" s="1051">
        <f>Feuil2!$D$2</f>
        <v>18</v>
      </c>
      <c r="I7" s="1083" t="s">
        <v>207</v>
      </c>
      <c r="J7" s="1084">
        <v>4</v>
      </c>
    </row>
    <row r="8" spans="1:23" ht="18.75" customHeight="1" thickBot="1" x14ac:dyDescent="0.25">
      <c r="A8" s="921"/>
      <c r="B8" s="924"/>
      <c r="C8" s="920" t="s">
        <v>206</v>
      </c>
      <c r="D8" s="1039" t="s">
        <v>167</v>
      </c>
      <c r="E8" s="1060"/>
      <c r="F8" s="1053">
        <v>3</v>
      </c>
      <c r="G8" s="1048">
        <v>3</v>
      </c>
      <c r="H8" s="1054">
        <f>Feuil2!$E$2</f>
        <v>10</v>
      </c>
      <c r="I8" s="1085" t="s">
        <v>208</v>
      </c>
      <c r="J8" s="1086">
        <v>2</v>
      </c>
    </row>
    <row r="9" spans="1:23" ht="18" customHeight="1" thickBot="1" x14ac:dyDescent="0.25">
      <c r="A9" s="922" t="s">
        <v>41</v>
      </c>
      <c r="B9" s="1036">
        <f>Feuil1!G2</f>
        <v>1.583333333333333</v>
      </c>
      <c r="C9" s="1078"/>
      <c r="D9" s="920"/>
      <c r="E9" s="1055"/>
      <c r="F9" s="1050" t="s">
        <v>191</v>
      </c>
      <c r="G9" s="1048">
        <v>4</v>
      </c>
      <c r="H9" s="1054" t="str">
        <f>Feuil2!$F$2</f>
        <v>2</v>
      </c>
      <c r="I9" s="1083" t="s">
        <v>209</v>
      </c>
      <c r="J9" s="1087">
        <v>1</v>
      </c>
    </row>
    <row r="10" spans="1:23" ht="18" customHeight="1" thickBot="1" x14ac:dyDescent="0.25">
      <c r="A10" s="923" t="s">
        <v>162</v>
      </c>
      <c r="B10" s="1036">
        <f>Feuil1!J2</f>
        <v>1.0416666666666668E-2</v>
      </c>
      <c r="C10" s="1078"/>
      <c r="D10" s="1063"/>
      <c r="E10" s="1055"/>
      <c r="F10" s="1050" t="s">
        <v>192</v>
      </c>
      <c r="G10" s="1048">
        <v>5</v>
      </c>
      <c r="H10" s="1051">
        <f>Feuil2!$G$2</f>
        <v>20</v>
      </c>
      <c r="I10" s="1085" t="s">
        <v>210</v>
      </c>
      <c r="J10" s="1088">
        <v>0</v>
      </c>
    </row>
    <row r="11" spans="1:23" ht="15" customHeight="1" thickBot="1" x14ac:dyDescent="0.25">
      <c r="A11" s="921"/>
      <c r="B11" s="921"/>
      <c r="C11" s="1078"/>
      <c r="D11" s="920"/>
      <c r="E11" s="1046"/>
      <c r="F11" s="1050" t="s">
        <v>193</v>
      </c>
      <c r="G11" s="1048">
        <v>6</v>
      </c>
      <c r="H11" s="1051">
        <f>Feuil2!$H$2</f>
        <v>16</v>
      </c>
      <c r="I11" s="1092"/>
      <c r="J11" s="1092"/>
    </row>
    <row r="12" spans="1:23" ht="24" customHeight="1" thickBot="1" x14ac:dyDescent="0.25">
      <c r="A12" s="1038" t="s">
        <v>168</v>
      </c>
      <c r="B12" s="1338" t="s">
        <v>171</v>
      </c>
      <c r="C12" s="1339"/>
      <c r="D12" s="1340"/>
      <c r="E12" s="1056"/>
      <c r="F12" s="1050" t="s">
        <v>194</v>
      </c>
      <c r="G12" s="1048">
        <v>7</v>
      </c>
      <c r="H12" s="1051">
        <f>Feuil2!$I$2</f>
        <v>12</v>
      </c>
      <c r="I12" s="1089" t="s">
        <v>211</v>
      </c>
      <c r="J12" s="1048"/>
    </row>
    <row r="13" spans="1:23" ht="23.25" customHeight="1" x14ac:dyDescent="0.2">
      <c r="A13" s="1038" t="s">
        <v>169</v>
      </c>
      <c r="B13" s="1341" t="s">
        <v>184</v>
      </c>
      <c r="C13" s="1342"/>
      <c r="D13" s="1343"/>
      <c r="E13" s="1046"/>
      <c r="F13" s="1053">
        <v>8</v>
      </c>
      <c r="G13" s="1048">
        <v>8</v>
      </c>
      <c r="H13" s="1051" t="str">
        <f>Feuil2!$J$2</f>
        <v>6</v>
      </c>
      <c r="I13" s="1089" t="s">
        <v>212</v>
      </c>
      <c r="J13" s="1048"/>
    </row>
    <row r="14" spans="1:23" ht="15" customHeight="1" x14ac:dyDescent="0.2">
      <c r="A14" s="1344"/>
      <c r="B14" s="1344"/>
      <c r="C14" s="986"/>
      <c r="D14" s="987"/>
      <c r="E14" s="1046"/>
      <c r="F14" s="1050" t="s">
        <v>195</v>
      </c>
      <c r="G14" s="1048">
        <v>9</v>
      </c>
      <c r="H14" s="1051">
        <f>Feuil2!$K$2</f>
        <v>26</v>
      </c>
      <c r="I14" s="1089" t="s">
        <v>213</v>
      </c>
      <c r="J14" s="1048"/>
    </row>
    <row r="15" spans="1:23" ht="15" customHeight="1" x14ac:dyDescent="0.2">
      <c r="A15" s="988"/>
      <c r="B15" s="989"/>
      <c r="C15" s="984"/>
      <c r="D15" s="985"/>
      <c r="E15" s="1046"/>
      <c r="F15" s="1059">
        <v>10</v>
      </c>
      <c r="G15" s="1048">
        <v>10</v>
      </c>
      <c r="H15" s="1051">
        <f>Feuil2!$L$2</f>
        <v>23</v>
      </c>
      <c r="I15" s="1089" t="s">
        <v>214</v>
      </c>
      <c r="J15" s="1048"/>
    </row>
    <row r="16" spans="1:23" ht="15" customHeight="1" x14ac:dyDescent="0.2">
      <c r="A16" s="988"/>
      <c r="B16" s="989"/>
      <c r="C16" s="984"/>
      <c r="D16" s="985"/>
      <c r="E16" s="1046"/>
      <c r="F16" s="1059">
        <v>11</v>
      </c>
      <c r="G16" s="1048">
        <v>11</v>
      </c>
      <c r="H16" s="1051">
        <f>Feuil2!$M$2</f>
        <v>21</v>
      </c>
      <c r="I16" s="1089" t="s">
        <v>215</v>
      </c>
      <c r="J16" s="1048"/>
    </row>
    <row r="17" spans="1:10" ht="15" customHeight="1" x14ac:dyDescent="0.2">
      <c r="A17" s="988"/>
      <c r="B17" s="989"/>
      <c r="C17" s="984"/>
      <c r="D17" s="985"/>
      <c r="E17" s="1046"/>
      <c r="F17" s="1059">
        <v>12</v>
      </c>
      <c r="G17" s="1048">
        <v>12</v>
      </c>
      <c r="H17" s="1051">
        <f>Feuil2!$N$2</f>
        <v>13</v>
      </c>
      <c r="I17" s="1089" t="s">
        <v>216</v>
      </c>
      <c r="J17" s="1048"/>
    </row>
    <row r="18" spans="1:10" ht="15" customHeight="1" x14ac:dyDescent="0.2">
      <c r="A18" s="983"/>
      <c r="B18" s="983"/>
      <c r="C18" s="984"/>
      <c r="D18" s="985"/>
      <c r="E18" s="1046"/>
      <c r="F18" s="1059">
        <v>13</v>
      </c>
      <c r="G18" s="1048">
        <v>13</v>
      </c>
      <c r="H18" s="1051" t="str">
        <f>Feuil2!$O$2</f>
        <v>1</v>
      </c>
      <c r="I18" s="1048"/>
      <c r="J18" s="1048"/>
    </row>
    <row r="19" spans="1:10" ht="15" customHeight="1" x14ac:dyDescent="0.2">
      <c r="A19" s="983"/>
      <c r="B19" s="983"/>
      <c r="C19" s="984"/>
      <c r="D19" s="985"/>
      <c r="E19" s="1046"/>
      <c r="F19" s="1059">
        <v>14</v>
      </c>
      <c r="G19" s="1048">
        <v>14</v>
      </c>
      <c r="H19" s="1051" t="str">
        <f>Feuil2!$P$2</f>
        <v>7</v>
      </c>
      <c r="I19" s="1048"/>
      <c r="J19" s="1048"/>
    </row>
    <row r="20" spans="1:10" ht="15" customHeight="1" x14ac:dyDescent="0.2">
      <c r="A20" s="983"/>
      <c r="B20" s="983"/>
      <c r="C20" s="984"/>
      <c r="D20" s="985"/>
      <c r="E20" s="1046"/>
      <c r="F20" s="873">
        <v>15</v>
      </c>
      <c r="G20" s="1048">
        <v>15</v>
      </c>
      <c r="H20" s="1051">
        <f>Feuil2!$Q$2</f>
        <v>24</v>
      </c>
      <c r="I20" s="1048"/>
      <c r="J20" s="1048"/>
    </row>
    <row r="21" spans="1:10" ht="15" customHeight="1" x14ac:dyDescent="0.2">
      <c r="A21" s="983"/>
      <c r="B21" s="983"/>
      <c r="C21" s="984"/>
      <c r="D21" s="985"/>
      <c r="E21" s="1046"/>
      <c r="F21" s="873">
        <v>16</v>
      </c>
      <c r="G21" s="1048">
        <v>16</v>
      </c>
      <c r="H21" s="1051">
        <f>Feuil2!$R$2</f>
        <v>22</v>
      </c>
      <c r="I21" s="1048"/>
      <c r="J21" s="1048"/>
    </row>
    <row r="22" spans="1:10" ht="15" customHeight="1" x14ac:dyDescent="0.2">
      <c r="A22" s="983"/>
      <c r="B22" s="983"/>
      <c r="C22" s="984"/>
      <c r="D22" s="985"/>
      <c r="E22" s="1046"/>
      <c r="F22" s="873">
        <v>17</v>
      </c>
      <c r="G22" s="1048">
        <v>17</v>
      </c>
      <c r="H22" s="1051">
        <f>Feuil2!$S$2</f>
        <v>15</v>
      </c>
      <c r="I22" s="1048"/>
      <c r="J22" s="1048"/>
    </row>
    <row r="23" spans="1:10" ht="15" customHeight="1" x14ac:dyDescent="0.2">
      <c r="A23" s="983"/>
      <c r="B23" s="983"/>
      <c r="C23" s="984"/>
      <c r="D23" s="985"/>
      <c r="E23" s="1046"/>
      <c r="F23" s="873">
        <v>18</v>
      </c>
      <c r="G23" s="1048">
        <v>18</v>
      </c>
      <c r="H23" s="1051">
        <f>Feuil2!$T$2</f>
        <v>11</v>
      </c>
      <c r="I23" s="1048"/>
      <c r="J23" s="1048"/>
    </row>
    <row r="24" spans="1:10" ht="15" customHeight="1" x14ac:dyDescent="0.2">
      <c r="A24" s="983"/>
      <c r="B24" s="983"/>
      <c r="C24" s="984"/>
      <c r="D24" s="985"/>
      <c r="E24" s="1046"/>
      <c r="F24" s="1059">
        <v>19</v>
      </c>
      <c r="G24" s="1048">
        <v>19</v>
      </c>
      <c r="H24" s="1051">
        <f>Feuil2!$U$2</f>
        <v>17</v>
      </c>
      <c r="I24" s="1048"/>
      <c r="J24" s="1048"/>
    </row>
    <row r="25" spans="1:10" ht="15" customHeight="1" x14ac:dyDescent="0.2">
      <c r="A25" s="983"/>
      <c r="B25" s="983"/>
      <c r="C25" s="984"/>
      <c r="D25" s="985"/>
      <c r="E25" s="1046"/>
      <c r="F25" s="1059">
        <v>20</v>
      </c>
      <c r="G25" s="1048">
        <v>20</v>
      </c>
      <c r="H25" s="1051" t="str">
        <f>Feuil2!$V$2</f>
        <v>5</v>
      </c>
      <c r="I25" s="1048"/>
      <c r="J25" s="1048"/>
    </row>
    <row r="26" spans="1:10" ht="15" customHeight="1" x14ac:dyDescent="0.2">
      <c r="A26" s="983"/>
      <c r="B26" s="983"/>
      <c r="C26" s="984"/>
      <c r="D26" s="985"/>
      <c r="E26" s="1046"/>
      <c r="F26" s="1059">
        <v>21</v>
      </c>
      <c r="G26" s="1048">
        <v>21</v>
      </c>
      <c r="H26" s="1051">
        <f>Feuil2!$W$2</f>
        <v>3</v>
      </c>
      <c r="I26" s="1048"/>
      <c r="J26" s="1048"/>
    </row>
    <row r="27" spans="1:10" ht="15" customHeight="1" x14ac:dyDescent="0.2">
      <c r="E27" s="1046"/>
      <c r="F27" s="1059">
        <v>22</v>
      </c>
      <c r="G27" s="1048">
        <v>22</v>
      </c>
      <c r="H27" s="1051">
        <f>Feuil2!$X$2</f>
        <v>25</v>
      </c>
      <c r="I27" s="1048"/>
      <c r="J27" s="1048"/>
    </row>
    <row r="28" spans="1:10" ht="15" customHeight="1" x14ac:dyDescent="0.2">
      <c r="E28" s="1046"/>
      <c r="F28" s="873">
        <v>23</v>
      </c>
      <c r="G28" s="1048">
        <v>23</v>
      </c>
      <c r="H28" s="1051">
        <f>Feuil2!$Y$2</f>
        <v>14</v>
      </c>
      <c r="I28" s="1048"/>
      <c r="J28" s="1048"/>
    </row>
    <row r="29" spans="1:10" ht="15" customHeight="1" thickBot="1" x14ac:dyDescent="0.25">
      <c r="E29" s="1046"/>
      <c r="F29" s="873">
        <v>24</v>
      </c>
      <c r="G29" s="1057">
        <v>24</v>
      </c>
      <c r="H29" s="1051">
        <f>Feuil2!$Z$2</f>
        <v>19</v>
      </c>
      <c r="I29" s="1048"/>
      <c r="J29" s="1048"/>
    </row>
    <row r="30" spans="1:10" ht="15" customHeight="1" thickBot="1" x14ac:dyDescent="0.25">
      <c r="A30" s="1330" t="s">
        <v>217</v>
      </c>
      <c r="B30" s="1331"/>
      <c r="C30" s="1331"/>
      <c r="D30" s="1332"/>
      <c r="E30" s="1046"/>
      <c r="F30" s="873">
        <v>25</v>
      </c>
      <c r="G30" s="1057">
        <v>25</v>
      </c>
      <c r="H30" s="1051" t="str">
        <f>Feuil2!$AA$2</f>
        <v>9</v>
      </c>
      <c r="I30" s="1048"/>
      <c r="J30" s="1048"/>
    </row>
    <row r="31" spans="1:10" ht="15" customHeight="1" thickBot="1" x14ac:dyDescent="0.25">
      <c r="A31" s="1329" t="s">
        <v>198</v>
      </c>
      <c r="B31" s="1329"/>
      <c r="C31" s="1329"/>
      <c r="D31" s="1329"/>
      <c r="E31" s="1046"/>
      <c r="F31" s="1081">
        <v>26</v>
      </c>
      <c r="G31" s="1057">
        <v>26</v>
      </c>
      <c r="H31" s="1082">
        <f>Feuil2!$AB$2</f>
        <v>8</v>
      </c>
      <c r="I31" s="1048"/>
      <c r="J31" s="1048"/>
    </row>
    <row r="32" spans="1:10" ht="13.5" thickBot="1" x14ac:dyDescent="0.25">
      <c r="A32" s="1333" t="s">
        <v>199</v>
      </c>
      <c r="B32" s="1334"/>
      <c r="C32" s="1334"/>
      <c r="D32" s="1334"/>
      <c r="E32" s="1334"/>
      <c r="F32" s="1334"/>
      <c r="G32" s="1334"/>
      <c r="H32" s="1335"/>
      <c r="I32" s="1048"/>
      <c r="J32" s="1048"/>
    </row>
    <row r="33" spans="1:10" x14ac:dyDescent="0.2">
      <c r="A33" s="1329" t="s">
        <v>200</v>
      </c>
      <c r="B33" s="1329"/>
      <c r="C33" s="1329"/>
      <c r="D33" s="1329"/>
      <c r="E33" s="1329"/>
      <c r="F33" s="1329"/>
      <c r="G33" s="1329"/>
      <c r="H33" s="1329"/>
      <c r="I33" s="1048"/>
      <c r="J33" s="1048"/>
    </row>
    <row r="34" spans="1:10" x14ac:dyDescent="0.2">
      <c r="A34" s="1329" t="s">
        <v>201</v>
      </c>
      <c r="B34" s="1329"/>
      <c r="C34" s="1329"/>
      <c r="D34" s="1329"/>
      <c r="E34" s="1329"/>
      <c r="F34" s="1329"/>
      <c r="G34" s="1329"/>
      <c r="H34" s="1329"/>
      <c r="I34" s="1048"/>
      <c r="J34" s="1048"/>
    </row>
    <row r="35" spans="1:10" x14ac:dyDescent="0.2">
      <c r="A35" s="1329" t="s">
        <v>202</v>
      </c>
      <c r="B35" s="1329"/>
      <c r="C35" s="1329"/>
      <c r="D35" s="1329"/>
      <c r="E35" s="1329"/>
      <c r="F35" s="1329"/>
      <c r="G35" s="1329"/>
      <c r="H35" s="1329"/>
      <c r="I35" s="1048"/>
      <c r="J35" s="1048"/>
    </row>
    <row r="36" spans="1:10" x14ac:dyDescent="0.2">
      <c r="A36" s="1329" t="s">
        <v>203</v>
      </c>
      <c r="B36" s="1329"/>
      <c r="C36" s="1329"/>
      <c r="D36" s="1329"/>
      <c r="E36" s="1329"/>
      <c r="F36" s="1329"/>
      <c r="G36" s="1329"/>
      <c r="H36" s="1329"/>
      <c r="I36" s="1048"/>
      <c r="J36" s="1048"/>
    </row>
    <row r="37" spans="1:10" x14ac:dyDescent="0.2">
      <c r="A37" s="1079"/>
      <c r="B37" s="1079"/>
      <c r="C37" s="1079"/>
      <c r="D37" s="1080"/>
      <c r="E37" s="1079"/>
      <c r="F37" s="1079"/>
      <c r="G37" s="1079"/>
      <c r="H37" s="1079"/>
      <c r="I37" s="1048"/>
      <c r="J37" s="1048"/>
    </row>
  </sheetData>
  <sheetProtection password="C9F9" sheet="1" objects="1" scenarios="1" formatCells="0" formatColumns="0" formatRows="0" pivotTables="0"/>
  <mergeCells count="13">
    <mergeCell ref="A1:D3"/>
    <mergeCell ref="A4:B4"/>
    <mergeCell ref="B12:D12"/>
    <mergeCell ref="B13:D13"/>
    <mergeCell ref="A14:B14"/>
    <mergeCell ref="C4:D4"/>
    <mergeCell ref="A35:H35"/>
    <mergeCell ref="A36:H36"/>
    <mergeCell ref="A30:D30"/>
    <mergeCell ref="A31:D31"/>
    <mergeCell ref="A32:H32"/>
    <mergeCell ref="A33:H33"/>
    <mergeCell ref="A34:H34"/>
  </mergeCells>
  <conditionalFormatting sqref="D6:D8 B12:D13 A31 A33:H36 F6:F31 J7:J10">
    <cfRule type="containsBlanks" dxfId="2320" priority="2">
      <formula>LEN(TRIM(A6))=0</formula>
    </cfRule>
  </conditionalFormatting>
  <dataValidations count="1">
    <dataValidation type="time" errorStyle="information" allowBlank="1" showErrorMessage="1" sqref="I9">
      <formula1>N1</formula1>
      <formula2>N288</formula2>
    </dataValidation>
  </dataValidations>
  <printOptions horizontalCentered="1" verticalCentered="1"/>
  <pageMargins left="0.70866141732283472" right="0.70866141732283472" top="0.98425196850393704" bottom="0" header="0.39370078740157483" footer="0"/>
  <pageSetup paperSize="9" scale="51" orientation="portrait" verticalDpi="300" r:id="rId1"/>
  <headerFooter>
    <oddHeader>&amp;R&amp;14 &amp;C&amp;16 TOURNOI DE PÂQUES&amp;L&amp;G</oddHeader>
    <oddFooter>&amp;C&amp;8 AFFILIATION FFF N° 503&amp;R&amp;2Planing Offert par Ludovic THIEFFRY</oddFooter>
  </headerFooter>
  <ignoredErrors>
    <ignoredError sqref="H7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5" name="Button 1">
              <controlPr defaultSize="0" print="0" autoFill="0" autoPict="0" macro="[0]!ENTETE">
                <anchor>
                  <from>
                    <xdr:col>2</xdr:col>
                    <xdr:colOff>323850</xdr:colOff>
                    <xdr:row>15</xdr:row>
                    <xdr:rowOff>104775</xdr:rowOff>
                  </from>
                  <to>
                    <xdr:col>3</xdr:col>
                    <xdr:colOff>914400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Drop Down 3">
              <controlPr defaultSize="0" autoLine="0" autoPict="0" macro="[0]!ComboBox1_Change">
                <anchor>
                  <from>
                    <xdr:col>1</xdr:col>
                    <xdr:colOff>9525</xdr:colOff>
                    <xdr:row>5</xdr:row>
                    <xdr:rowOff>9525</xdr:rowOff>
                  </from>
                  <to>
                    <xdr:col>1</xdr:col>
                    <xdr:colOff>781050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7" name="Drop Down 5">
              <controlPr defaultSize="0" autoLine="0" autoPict="0" macro="[0]!ComboBox2_Change">
                <anchor>
                  <from>
                    <xdr:col>1</xdr:col>
                    <xdr:colOff>19050</xdr:colOff>
                    <xdr:row>6</xdr:row>
                    <xdr:rowOff>9525</xdr:rowOff>
                  </from>
                  <to>
                    <xdr:col>1</xdr:col>
                    <xdr:colOff>781050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8" name="Drop Down 6">
              <controlPr defaultSize="0" autoLine="0" autoPict="0" macro="[0]!ComboBox1_Change">
                <anchor>
                  <from>
                    <xdr:col>1</xdr:col>
                    <xdr:colOff>19050</xdr:colOff>
                    <xdr:row>8</xdr:row>
                    <xdr:rowOff>9525</xdr:rowOff>
                  </from>
                  <to>
                    <xdr:col>1</xdr:col>
                    <xdr:colOff>781050</xdr:colOff>
                    <xdr:row>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9" name="Drop Down 7">
              <controlPr defaultSize="0" autoLine="0" autoPict="0" macro="[0]!ComboBox2_Change">
                <anchor>
                  <from>
                    <xdr:col>1</xdr:col>
                    <xdr:colOff>9525</xdr:colOff>
                    <xdr:row>9</xdr:row>
                    <xdr:rowOff>19050</xdr:rowOff>
                  </from>
                  <to>
                    <xdr:col>1</xdr:col>
                    <xdr:colOff>771525</xdr:colOff>
                    <xdr:row>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0" name="Button 8">
              <controlPr defaultSize="0" print="0" autoFill="0" autoPict="0" macro="[0]!JoueSon1">
                <anchor>
                  <from>
                    <xdr:col>2</xdr:col>
                    <xdr:colOff>581025</xdr:colOff>
                    <xdr:row>19</xdr:row>
                    <xdr:rowOff>180975</xdr:rowOff>
                  </from>
                  <to>
                    <xdr:col>3</xdr:col>
                    <xdr:colOff>390525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1" name="Button 9">
              <controlPr defaultSize="0" print="0" autoFill="0" autoPict="0" macro="[0]!JoueSon2">
                <anchor>
                  <from>
                    <xdr:col>2</xdr:col>
                    <xdr:colOff>561975</xdr:colOff>
                    <xdr:row>22</xdr:row>
                    <xdr:rowOff>114300</xdr:rowOff>
                  </from>
                  <to>
                    <xdr:col>3</xdr:col>
                    <xdr:colOff>847725</xdr:colOff>
                    <xdr:row>23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2" name="Button 10">
              <controlPr defaultSize="0" print="0" autoFill="0" autoPict="0" macro="[0]!JoueSon3">
                <anchor>
                  <from>
                    <xdr:col>2</xdr:col>
                    <xdr:colOff>523875</xdr:colOff>
                    <xdr:row>24</xdr:row>
                    <xdr:rowOff>152400</xdr:rowOff>
                  </from>
                  <to>
                    <xdr:col>3</xdr:col>
                    <xdr:colOff>333375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3" name="Button 11">
              <controlPr defaultSize="0" print="0" autoFill="0" autoPict="0" macro="[0]!JoueSon4">
                <anchor>
                  <from>
                    <xdr:col>2</xdr:col>
                    <xdr:colOff>476250</xdr:colOff>
                    <xdr:row>26</xdr:row>
                    <xdr:rowOff>142875</xdr:rowOff>
                  </from>
                  <to>
                    <xdr:col>3</xdr:col>
                    <xdr:colOff>733425</xdr:colOff>
                    <xdr:row>27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14" name="Button 17">
              <controlPr defaultSize="0" print="0" autoFill="0" autoPict="0" macro="[0]!Distribuer">
                <anchor moveWithCells="1">
                  <from>
                    <xdr:col>5</xdr:col>
                    <xdr:colOff>9525</xdr:colOff>
                    <xdr:row>2</xdr:row>
                    <xdr:rowOff>0</xdr:rowOff>
                  </from>
                  <to>
                    <xdr:col>5</xdr:col>
                    <xdr:colOff>1047750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5" r:id="rId15" name="Button 21">
              <controlPr defaultSize="0" print="0" autoFill="0" autoPict="0" macro="[0]!oStart">
                <anchor moveWithCells="1" sizeWithCells="1">
                  <from>
                    <xdr:col>8</xdr:col>
                    <xdr:colOff>200025</xdr:colOff>
                    <xdr:row>23</xdr:row>
                    <xdr:rowOff>142875</xdr:rowOff>
                  </from>
                  <to>
                    <xdr:col>8</xdr:col>
                    <xdr:colOff>1000125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6" r:id="rId16" name="Button 22">
              <controlPr defaultSize="0" print="0" autoFill="0" autoPict="0" macro="[0]!oPause">
                <anchor moveWithCells="1" sizeWithCells="1">
                  <from>
                    <xdr:col>9</xdr:col>
                    <xdr:colOff>28575</xdr:colOff>
                    <xdr:row>23</xdr:row>
                    <xdr:rowOff>142875</xdr:rowOff>
                  </from>
                  <to>
                    <xdr:col>9</xdr:col>
                    <xdr:colOff>828675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7" r:id="rId17" name="Button 23">
              <controlPr defaultSize="0" print="0" autoFill="0" autoPict="0" macro="[0]!oStop">
                <anchor moveWithCells="1" sizeWithCells="1">
                  <from>
                    <xdr:col>8</xdr:col>
                    <xdr:colOff>209550</xdr:colOff>
                    <xdr:row>26</xdr:row>
                    <xdr:rowOff>28575</xdr:rowOff>
                  </from>
                  <to>
                    <xdr:col>8</xdr:col>
                    <xdr:colOff>1009650</xdr:colOff>
                    <xdr:row>27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8" r:id="rId18" name="Button 24">
              <controlPr defaultSize="0" print="0" autoFill="0" autoPict="0" macro="[0]!oReset">
                <anchor moveWithCells="1" sizeWithCells="1">
                  <from>
                    <xdr:col>9</xdr:col>
                    <xdr:colOff>47625</xdr:colOff>
                    <xdr:row>26</xdr:row>
                    <xdr:rowOff>28575</xdr:rowOff>
                  </from>
                  <to>
                    <xdr:col>9</xdr:col>
                    <xdr:colOff>847725</xdr:colOff>
                    <xdr:row>27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X28"/>
  <sheetViews>
    <sheetView showGridLines="0" showRowColHeaders="0" showRuler="0" view="pageBreakPreview" zoomScale="110" zoomScaleNormal="100" zoomScaleSheetLayoutView="110" workbookViewId="0">
      <selection activeCell="B19" sqref="B19"/>
    </sheetView>
  </sheetViews>
  <sheetFormatPr baseColWidth="10" defaultColWidth="11" defaultRowHeight="15" x14ac:dyDescent="0.2"/>
  <cols>
    <col min="1" max="1" width="1.7109375" customWidth="1"/>
    <col min="2" max="2" width="7.42578125" style="1" customWidth="1"/>
    <col min="3" max="3" width="2.7109375" customWidth="1"/>
    <col min="4" max="4" width="27.7109375" style="2" customWidth="1"/>
    <col min="5" max="5" width="1.85546875" customWidth="1"/>
    <col min="6" max="6" width="1.85546875" style="3" customWidth="1"/>
    <col min="7" max="7" width="1.85546875" customWidth="1"/>
    <col min="8" max="8" width="1.85546875" style="3" customWidth="1"/>
    <col min="9" max="9" width="1.85546875" customWidth="1"/>
    <col min="10" max="10" width="27.7109375" style="2" customWidth="1"/>
    <col min="11" max="12" width="2.85546875" style="3" customWidth="1"/>
    <col min="13" max="14" width="1.85546875" customWidth="1"/>
    <col min="15" max="15" width="27.7109375" customWidth="1"/>
    <col min="16" max="20" width="1.85546875" customWidth="1"/>
    <col min="21" max="21" width="27.7109375" customWidth="1"/>
    <col min="22" max="22" width="1.85546875" customWidth="1"/>
    <col min="23" max="23" width="2.85546875" customWidth="1"/>
    <col min="24" max="24" width="2" customWidth="1"/>
  </cols>
  <sheetData>
    <row r="1" spans="1:24" ht="15.75" x14ac:dyDescent="0.25">
      <c r="A1" s="16"/>
      <c r="B1" s="17"/>
      <c r="C1" s="18"/>
      <c r="D1" s="19" t="s">
        <v>0</v>
      </c>
      <c r="E1" s="20" t="s">
        <v>1</v>
      </c>
      <c r="F1" s="21" t="s">
        <v>2</v>
      </c>
      <c r="G1" s="22"/>
      <c r="H1" s="23"/>
      <c r="I1" s="24"/>
      <c r="J1" s="24"/>
      <c r="K1" s="24"/>
      <c r="L1" s="24"/>
      <c r="M1" s="25"/>
      <c r="N1" s="24"/>
      <c r="O1" s="24"/>
      <c r="P1" s="24"/>
      <c r="Q1" s="24"/>
      <c r="R1" s="26"/>
      <c r="S1" s="26"/>
      <c r="T1" s="27"/>
      <c r="U1" s="28" t="s">
        <v>3</v>
      </c>
      <c r="V1" s="29" t="s">
        <v>1</v>
      </c>
      <c r="W1" s="30" t="s">
        <v>2</v>
      </c>
      <c r="X1" s="31"/>
    </row>
    <row r="2" spans="1:24" ht="19.7" customHeight="1" x14ac:dyDescent="0.2">
      <c r="A2" s="32"/>
      <c r="B2" s="33"/>
      <c r="C2" s="34" t="s">
        <v>4</v>
      </c>
      <c r="D2" s="1064" t="str">
        <f>ACCUEIL!$H$6</f>
        <v>4</v>
      </c>
      <c r="E2" s="35">
        <f>CL($E$12,$I$12)+CL($E$14,$I$14)+CL($E$16,$I$16)+CL($E$18,$I$18)+CL($E$21,$I$21)+CL($E$22,$I$22)+CL($E$24,$I$24)</f>
        <v>0</v>
      </c>
      <c r="F2" s="36">
        <f>$E$12-$I$12+$E$14-$I$14+$E$16-$I$16+$E$18-$I$18+$E$21-$I$21+$E$22-$I$22+$E$24-$I$24</f>
        <v>0</v>
      </c>
      <c r="G2" s="37"/>
      <c r="H2" s="38"/>
      <c r="J2"/>
      <c r="K2"/>
      <c r="L2"/>
      <c r="M2" s="39"/>
      <c r="R2" s="40"/>
      <c r="S2" s="41"/>
      <c r="T2" s="42">
        <v>1</v>
      </c>
      <c r="U2" s="1071"/>
      <c r="V2" s="889"/>
      <c r="W2" s="890"/>
      <c r="X2" s="43"/>
    </row>
    <row r="3" spans="1:24" ht="19.7" customHeight="1" x14ac:dyDescent="0.2">
      <c r="A3" s="44"/>
      <c r="B3" s="874"/>
      <c r="C3" s="34" t="s">
        <v>5</v>
      </c>
      <c r="D3" s="1064">
        <f>ACCUEIL!$H$7</f>
        <v>18</v>
      </c>
      <c r="E3" s="35">
        <f>CL($I$12,$E$12)+CL($P$14,$T$14)+CL($T$16,$P$16)+CL($P$19,$T$19)+CL($P$20,$T$20)+CL($P$22,$T$22)+CL($P$24,$T$24)</f>
        <v>0</v>
      </c>
      <c r="F3" s="36">
        <f>$I$12-$E$12+$P$14-$T$14+$T$16-$P$16+$P$19-$T$19+$P$20-$T$20+$P$22-$T$22+$P$24-$T$24</f>
        <v>0</v>
      </c>
      <c r="G3" s="37"/>
      <c r="H3" s="38"/>
      <c r="J3"/>
      <c r="K3"/>
      <c r="L3"/>
      <c r="M3" s="39"/>
      <c r="T3" s="42">
        <v>2</v>
      </c>
      <c r="U3" s="1071"/>
      <c r="V3" s="889"/>
      <c r="W3" s="890"/>
      <c r="X3" s="43"/>
    </row>
    <row r="4" spans="1:24" ht="19.7" customHeight="1" x14ac:dyDescent="0.2">
      <c r="A4" s="44"/>
      <c r="B4" s="874"/>
      <c r="C4" s="34" t="s">
        <v>6</v>
      </c>
      <c r="D4" s="1064">
        <f>ACCUEIL!$H$8</f>
        <v>10</v>
      </c>
      <c r="E4" s="35">
        <f>CL($T$12,$P$12)+CL($I$14,$E$14)+CL($P$16,$T$16)+CL($P$18,$T$18)+CL($P$21,$T$21)+CL($E$23,$I$23)+CL($E$25,$I$25)</f>
        <v>0</v>
      </c>
      <c r="F4" s="36">
        <f>$T$12-$P$12+$I$14-$E$14+$P$16-$T$16+$P$18-$T$18+$P$21-$T$21+$E$23-$I$23+$E$25-$I$25</f>
        <v>0</v>
      </c>
      <c r="G4" s="37"/>
      <c r="H4" s="38"/>
      <c r="J4"/>
      <c r="K4"/>
      <c r="L4"/>
      <c r="M4" s="39"/>
      <c r="T4" s="42">
        <v>3</v>
      </c>
      <c r="U4" s="1071"/>
      <c r="V4" s="889"/>
      <c r="W4" s="890"/>
      <c r="X4" s="43"/>
    </row>
    <row r="5" spans="1:24" ht="19.7" customHeight="1" x14ac:dyDescent="0.2">
      <c r="A5" s="44"/>
      <c r="B5" s="874"/>
      <c r="C5" s="34" t="s">
        <v>7</v>
      </c>
      <c r="D5" s="1064" t="str">
        <f>ACCUEIL!$H$9</f>
        <v>2</v>
      </c>
      <c r="E5" s="35">
        <f>CL($P$12,$T$12)+CL($T$14,$P$14)+CL($I$16,$E$16)+CL($E$19,$I$19)+CL($E$20,$I$20)+CL($P$23,$T$23)+CL($P$25,$T$25)</f>
        <v>0</v>
      </c>
      <c r="F5" s="36">
        <f>$P$12-$T$12+$T$14-$P$14+$I$16-$E$16+$E$19-$I$19-$I$20+$E$20+$P$23-$T$23+$P$25-$T$25</f>
        <v>0</v>
      </c>
      <c r="G5" s="37"/>
      <c r="H5" s="45"/>
      <c r="T5" s="42">
        <v>4</v>
      </c>
      <c r="U5" s="1071"/>
      <c r="V5" s="889"/>
      <c r="W5" s="890"/>
      <c r="X5" s="43"/>
    </row>
    <row r="6" spans="1:24" ht="19.7" customHeight="1" x14ac:dyDescent="0.2">
      <c r="A6" s="44"/>
      <c r="B6"/>
      <c r="C6" s="34" t="s">
        <v>8</v>
      </c>
      <c r="D6" s="1064">
        <f>ACCUEIL!$H$10</f>
        <v>20</v>
      </c>
      <c r="E6" s="35">
        <f>CL($E$13,$I$13)+CL($E$15,$I$15)+CL($P$17,$T$17)+CL($T$19,$P$19)+CL($I$21,$E$21)+CL($T$23,$P$23)+CL($I$25,$E$25)</f>
        <v>0</v>
      </c>
      <c r="F6" s="36">
        <f>$E$13-$I$13+$E$15-$I$15+$P$17-$T$17+$T$19-$P$19+$I$21-$E$21+$T$23-$P$23+$I$25-$E$25</f>
        <v>0</v>
      </c>
      <c r="G6" s="37"/>
      <c r="H6" s="45"/>
      <c r="J6" s="46"/>
      <c r="K6" s="47"/>
      <c r="L6" s="40"/>
      <c r="M6" s="40"/>
      <c r="N6" s="41"/>
      <c r="O6" s="41"/>
      <c r="T6" s="42">
        <v>5</v>
      </c>
      <c r="U6" s="1071"/>
      <c r="V6" s="889"/>
      <c r="W6" s="890"/>
      <c r="X6" s="43"/>
    </row>
    <row r="7" spans="1:24" ht="19.7" customHeight="1" x14ac:dyDescent="0.2">
      <c r="A7" s="44"/>
      <c r="B7"/>
      <c r="C7" s="34" t="s">
        <v>9</v>
      </c>
      <c r="D7" s="1064">
        <f>ACCUEIL!$H$11</f>
        <v>16</v>
      </c>
      <c r="E7" s="35">
        <f>CL($I$13,$E$13)+CL($P$15,$T$15)+CL($E$17,$I$17)+CL($I$18,$E$18)+CL($T$20,$P$20)+CL($I$23,$E$23)+CL($T$25,$P$25)</f>
        <v>0</v>
      </c>
      <c r="F7" s="36">
        <f>$I$13-$E$13+$P$15-$T$15+$E$17-$I$17+$I$18-$E$18+$T$20-$P$20+$I$23-$E$23+$T$25-$P$25</f>
        <v>0</v>
      </c>
      <c r="G7" s="37"/>
      <c r="H7" s="38"/>
      <c r="T7" s="42">
        <v>6</v>
      </c>
      <c r="U7" s="1071"/>
      <c r="V7" s="889"/>
      <c r="W7" s="890"/>
      <c r="X7" s="43"/>
    </row>
    <row r="8" spans="1:24" ht="19.7" customHeight="1" x14ac:dyDescent="0.2">
      <c r="A8" s="32"/>
      <c r="B8" s="33"/>
      <c r="C8" s="34" t="s">
        <v>10</v>
      </c>
      <c r="D8" s="1064">
        <f>ACCUEIL!$H$12</f>
        <v>12</v>
      </c>
      <c r="E8" s="35">
        <f>CL($T$13,$P$13)+CL($I$15,$E$15)+CL($I$17,$E$17)+CL($I$19,$E$19)+CL($T$21,$P$21)+CL($T$22,$P$22)+CL($I$24,$E$24)</f>
        <v>0</v>
      </c>
      <c r="F8" s="36">
        <f>$T$13-$P$13+$I$15-$E$15+$I$17-$E$17+$I$19-$E$19+$T$21-$P$21+$T$22-$P$22+$I$24-$E$24</f>
        <v>0</v>
      </c>
      <c r="G8" s="37"/>
      <c r="H8" s="38"/>
      <c r="J8" s="46"/>
      <c r="K8" s="47"/>
      <c r="L8" s="40"/>
      <c r="M8" s="40"/>
      <c r="N8" s="41"/>
      <c r="O8" s="41"/>
      <c r="R8" s="40"/>
      <c r="S8" s="41"/>
      <c r="T8" s="42">
        <v>7</v>
      </c>
      <c r="U8" s="1071"/>
      <c r="V8" s="889"/>
      <c r="W8" s="890"/>
      <c r="X8" s="43"/>
    </row>
    <row r="9" spans="1:24" ht="19.7" customHeight="1" x14ac:dyDescent="0.2">
      <c r="A9" s="32"/>
      <c r="B9" s="33"/>
      <c r="C9" s="34" t="s">
        <v>11</v>
      </c>
      <c r="D9" s="1064" t="str">
        <f>ACCUEIL!$H$13</f>
        <v>6</v>
      </c>
      <c r="E9" s="35">
        <f>CL($P$13,$T$13)+CL($T$15,$P$15)+CL($T$17,$P$17)+CL($T$18,$P$18)+CL($I$20,$E$20)+CL($I$22,$E$22)+CL($T$24,$P$24)</f>
        <v>0</v>
      </c>
      <c r="F9" s="36">
        <f>$P$13-$T$13+$T$15-$P$15+$T$17-$P$17+$T$18-$P$18+$I$20-$E$20+$I$22-$E$22+$T$24-$P$24</f>
        <v>0</v>
      </c>
      <c r="G9" s="37"/>
      <c r="H9" s="45"/>
      <c r="R9" s="40"/>
      <c r="S9" s="41"/>
      <c r="T9" s="42">
        <v>8</v>
      </c>
      <c r="U9" s="1071"/>
      <c r="V9" s="889"/>
      <c r="W9" s="890"/>
      <c r="X9" s="43"/>
    </row>
    <row r="10" spans="1:24" ht="15.75" x14ac:dyDescent="0.25">
      <c r="A10" s="32"/>
      <c r="B10" s="33"/>
      <c r="C10" s="39"/>
      <c r="D10" s="48"/>
      <c r="E10" s="39"/>
      <c r="F10" s="45"/>
      <c r="G10" s="768" t="str">
        <f>ACCUEIL!$D$6</f>
        <v>VELODROME</v>
      </c>
      <c r="H10" s="45"/>
      <c r="I10" s="49"/>
      <c r="J10" s="48"/>
      <c r="K10" s="37"/>
      <c r="L10" s="37"/>
      <c r="M10" s="39"/>
      <c r="N10" s="40"/>
      <c r="O10" s="40"/>
      <c r="P10" s="40"/>
      <c r="Q10" s="40"/>
      <c r="R10" s="905" t="str">
        <f>ACCUEIL!$D$7</f>
        <v>SAN SIRO</v>
      </c>
      <c r="S10" s="41"/>
      <c r="T10" s="41"/>
      <c r="X10" s="43"/>
    </row>
    <row r="11" spans="1:24" x14ac:dyDescent="0.2">
      <c r="A11" s="32"/>
      <c r="B11" s="50" t="s">
        <v>12</v>
      </c>
      <c r="C11" s="51"/>
      <c r="D11" s="52"/>
      <c r="E11" s="53"/>
      <c r="F11" s="54"/>
      <c r="G11" s="55" t="s">
        <v>13</v>
      </c>
      <c r="H11" s="56"/>
      <c r="I11" s="57"/>
      <c r="J11" s="58"/>
      <c r="K11" s="38"/>
      <c r="L11" s="38"/>
      <c r="M11" s="53"/>
      <c r="Q11" s="41"/>
      <c r="R11" s="55" t="s">
        <v>13</v>
      </c>
      <c r="S11" s="59"/>
      <c r="T11" s="59"/>
      <c r="X11" s="43"/>
    </row>
    <row r="12" spans="1:24" ht="24" customHeight="1" x14ac:dyDescent="0.2">
      <c r="A12" s="32"/>
      <c r="B12" s="931">
        <f>ACCUEIL!$B$6</f>
        <v>1.4166666666666665</v>
      </c>
      <c r="C12" s="66" t="s">
        <v>4</v>
      </c>
      <c r="D12" s="1096" t="str">
        <f>D2</f>
        <v>4</v>
      </c>
      <c r="E12" s="1095"/>
      <c r="F12" s="62"/>
      <c r="G12" s="62"/>
      <c r="H12" s="62"/>
      <c r="I12" s="1094"/>
      <c r="J12" s="70">
        <f>D3</f>
        <v>18</v>
      </c>
      <c r="K12" s="64" t="s">
        <v>5</v>
      </c>
      <c r="L12" s="65">
        <v>1</v>
      </c>
      <c r="M12" s="53"/>
      <c r="N12" s="60" t="s">
        <v>7</v>
      </c>
      <c r="O12" s="61" t="str">
        <f>D5</f>
        <v>2</v>
      </c>
      <c r="P12" s="1094"/>
      <c r="Q12" s="62"/>
      <c r="R12" s="62"/>
      <c r="S12" s="62"/>
      <c r="T12" s="1094"/>
      <c r="U12" s="63">
        <f>D4</f>
        <v>10</v>
      </c>
      <c r="V12" s="64" t="s">
        <v>6</v>
      </c>
      <c r="W12" s="65">
        <v>2</v>
      </c>
      <c r="X12" s="43"/>
    </row>
    <row r="13" spans="1:24" ht="24" customHeight="1" x14ac:dyDescent="0.2">
      <c r="A13" s="32"/>
      <c r="B13" s="932">
        <f>B12+ACCUEIL!$B$7</f>
        <v>1.4270833333333333</v>
      </c>
      <c r="C13" s="66" t="s">
        <v>8</v>
      </c>
      <c r="D13" s="1096">
        <f>D6</f>
        <v>20</v>
      </c>
      <c r="E13" s="1095"/>
      <c r="F13" s="62"/>
      <c r="G13" s="62"/>
      <c r="H13" s="62"/>
      <c r="I13" s="1094"/>
      <c r="J13" s="70">
        <f>D7</f>
        <v>16</v>
      </c>
      <c r="K13" s="64" t="s">
        <v>9</v>
      </c>
      <c r="L13" s="65">
        <v>3</v>
      </c>
      <c r="M13" s="53"/>
      <c r="N13" s="60" t="s">
        <v>11</v>
      </c>
      <c r="O13" s="61" t="str">
        <f>D9</f>
        <v>6</v>
      </c>
      <c r="P13" s="1094"/>
      <c r="Q13" s="62"/>
      <c r="R13" s="62"/>
      <c r="S13" s="62"/>
      <c r="T13" s="1094"/>
      <c r="U13" s="63">
        <f>D8</f>
        <v>12</v>
      </c>
      <c r="V13" s="64" t="s">
        <v>10</v>
      </c>
      <c r="W13" s="65">
        <v>4</v>
      </c>
      <c r="X13" s="43"/>
    </row>
    <row r="14" spans="1:24" ht="24" customHeight="1" x14ac:dyDescent="0.2">
      <c r="A14" s="32"/>
      <c r="B14" s="932">
        <f>B13+ACCUEIL!$B$7</f>
        <v>1.4375</v>
      </c>
      <c r="C14" s="60" t="s">
        <v>4</v>
      </c>
      <c r="D14" s="1096" t="str">
        <f>D2</f>
        <v>4</v>
      </c>
      <c r="E14" s="1095"/>
      <c r="F14" s="62"/>
      <c r="G14" s="62"/>
      <c r="H14" s="62"/>
      <c r="I14" s="1094"/>
      <c r="J14" s="70">
        <f>D4</f>
        <v>10</v>
      </c>
      <c r="K14" s="64" t="s">
        <v>6</v>
      </c>
      <c r="L14" s="65">
        <v>5</v>
      </c>
      <c r="M14" s="53"/>
      <c r="N14" s="60" t="s">
        <v>5</v>
      </c>
      <c r="O14" s="61">
        <f>D3</f>
        <v>18</v>
      </c>
      <c r="P14" s="1094"/>
      <c r="Q14" s="62"/>
      <c r="R14" s="62"/>
      <c r="S14" s="62"/>
      <c r="T14" s="1094"/>
      <c r="U14" s="63" t="str">
        <f>D5</f>
        <v>2</v>
      </c>
      <c r="V14" s="64" t="s">
        <v>7</v>
      </c>
      <c r="W14" s="65">
        <v>6</v>
      </c>
      <c r="X14" s="43"/>
    </row>
    <row r="15" spans="1:24" ht="24" customHeight="1" x14ac:dyDescent="0.2">
      <c r="A15" s="32"/>
      <c r="B15" s="932">
        <f>B14+ACCUEIL!$B$7</f>
        <v>1.4479166666666667</v>
      </c>
      <c r="C15" s="60" t="s">
        <v>8</v>
      </c>
      <c r="D15" s="1096">
        <f>D6</f>
        <v>20</v>
      </c>
      <c r="E15" s="1095"/>
      <c r="F15" s="62"/>
      <c r="G15" s="62"/>
      <c r="H15" s="62"/>
      <c r="I15" s="1094"/>
      <c r="J15" s="70">
        <f>D8</f>
        <v>12</v>
      </c>
      <c r="K15" s="64" t="s">
        <v>10</v>
      </c>
      <c r="L15" s="65">
        <v>7</v>
      </c>
      <c r="M15" s="53"/>
      <c r="N15" s="60" t="s">
        <v>9</v>
      </c>
      <c r="O15" s="61">
        <f>D7</f>
        <v>16</v>
      </c>
      <c r="P15" s="1094"/>
      <c r="Q15" s="62"/>
      <c r="R15" s="62"/>
      <c r="S15" s="62"/>
      <c r="T15" s="1094"/>
      <c r="U15" s="63" t="str">
        <f>D9</f>
        <v>6</v>
      </c>
      <c r="V15" s="64" t="s">
        <v>11</v>
      </c>
      <c r="W15" s="65">
        <v>8</v>
      </c>
      <c r="X15" s="43"/>
    </row>
    <row r="16" spans="1:24" ht="24" customHeight="1" x14ac:dyDescent="0.2">
      <c r="A16" s="32"/>
      <c r="B16" s="932">
        <f>B15+ACCUEIL!$B$7</f>
        <v>1.4583333333333335</v>
      </c>
      <c r="C16" s="60" t="s">
        <v>4</v>
      </c>
      <c r="D16" s="1096" t="str">
        <f>D2</f>
        <v>4</v>
      </c>
      <c r="E16" s="1095"/>
      <c r="F16" s="62"/>
      <c r="G16" s="62"/>
      <c r="H16" s="62"/>
      <c r="I16" s="1094"/>
      <c r="J16" s="70" t="str">
        <f>D5</f>
        <v>2</v>
      </c>
      <c r="K16" s="64" t="s">
        <v>7</v>
      </c>
      <c r="L16" s="65">
        <v>9</v>
      </c>
      <c r="M16" s="53"/>
      <c r="N16" s="60" t="s">
        <v>6</v>
      </c>
      <c r="O16" s="61">
        <f>D4</f>
        <v>10</v>
      </c>
      <c r="P16" s="1094"/>
      <c r="Q16" s="62"/>
      <c r="R16" s="62"/>
      <c r="S16" s="62"/>
      <c r="T16" s="1094"/>
      <c r="U16" s="63">
        <f>D3</f>
        <v>18</v>
      </c>
      <c r="V16" s="64" t="s">
        <v>5</v>
      </c>
      <c r="W16" s="65">
        <v>10</v>
      </c>
      <c r="X16" s="43"/>
    </row>
    <row r="17" spans="1:24" ht="24" customHeight="1" x14ac:dyDescent="0.2">
      <c r="A17" s="32"/>
      <c r="B17" s="932">
        <f>B16+ACCUEIL!$B$7</f>
        <v>1.4687500000000002</v>
      </c>
      <c r="C17" s="66" t="s">
        <v>9</v>
      </c>
      <c r="D17" s="1096">
        <f>D7</f>
        <v>16</v>
      </c>
      <c r="E17" s="1095"/>
      <c r="F17" s="62"/>
      <c r="G17" s="62"/>
      <c r="H17" s="62"/>
      <c r="I17" s="1094"/>
      <c r="J17" s="68">
        <f>D8</f>
        <v>12</v>
      </c>
      <c r="K17" s="64" t="s">
        <v>10</v>
      </c>
      <c r="L17" s="65">
        <v>11</v>
      </c>
      <c r="M17" s="37"/>
      <c r="N17" s="60" t="s">
        <v>8</v>
      </c>
      <c r="O17" s="67">
        <f>D6</f>
        <v>20</v>
      </c>
      <c r="P17" s="1094"/>
      <c r="Q17" s="62"/>
      <c r="R17" s="62"/>
      <c r="S17" s="62"/>
      <c r="T17" s="1094"/>
      <c r="U17" s="68" t="str">
        <f>D9</f>
        <v>6</v>
      </c>
      <c r="V17" s="64" t="s">
        <v>11</v>
      </c>
      <c r="W17" s="65">
        <v>12</v>
      </c>
      <c r="X17" s="43"/>
    </row>
    <row r="18" spans="1:24" ht="24" customHeight="1" x14ac:dyDescent="0.2">
      <c r="A18" s="32"/>
      <c r="B18" s="932">
        <f>B17+ACCUEIL!$B$7</f>
        <v>1.479166666666667</v>
      </c>
      <c r="C18" s="66" t="s">
        <v>4</v>
      </c>
      <c r="D18" s="1096" t="str">
        <f>D2</f>
        <v>4</v>
      </c>
      <c r="E18" s="1095"/>
      <c r="F18" s="62"/>
      <c r="G18" s="62"/>
      <c r="H18" s="62"/>
      <c r="I18" s="1094"/>
      <c r="J18" s="68">
        <f>D7</f>
        <v>16</v>
      </c>
      <c r="K18" s="64" t="s">
        <v>9</v>
      </c>
      <c r="L18" s="65">
        <v>13</v>
      </c>
      <c r="M18" s="53"/>
      <c r="N18" s="60" t="s">
        <v>6</v>
      </c>
      <c r="O18" s="61">
        <f>D4</f>
        <v>10</v>
      </c>
      <c r="P18" s="1094"/>
      <c r="Q18" s="62"/>
      <c r="R18" s="62"/>
      <c r="S18" s="62"/>
      <c r="T18" s="1094"/>
      <c r="U18" s="63" t="str">
        <f>D9</f>
        <v>6</v>
      </c>
      <c r="V18" s="64" t="s">
        <v>11</v>
      </c>
      <c r="W18" s="65">
        <v>14</v>
      </c>
      <c r="X18" s="43"/>
    </row>
    <row r="19" spans="1:24" ht="24" customHeight="1" x14ac:dyDescent="0.2">
      <c r="A19" s="32"/>
      <c r="B19" s="933">
        <f>ACCUEIL!$B$9</f>
        <v>1.583333333333333</v>
      </c>
      <c r="C19" s="66" t="s">
        <v>7</v>
      </c>
      <c r="D19" s="1096" t="str">
        <f>D5</f>
        <v>2</v>
      </c>
      <c r="E19" s="1095"/>
      <c r="F19" s="62"/>
      <c r="G19" s="62"/>
      <c r="H19" s="62"/>
      <c r="I19" s="1094"/>
      <c r="J19" s="70">
        <f>D8</f>
        <v>12</v>
      </c>
      <c r="K19" s="64" t="s">
        <v>10</v>
      </c>
      <c r="L19" s="65">
        <v>15</v>
      </c>
      <c r="M19" s="49"/>
      <c r="N19" s="60" t="s">
        <v>5</v>
      </c>
      <c r="O19" s="61">
        <f>D3</f>
        <v>18</v>
      </c>
      <c r="P19" s="1094"/>
      <c r="Q19" s="62"/>
      <c r="R19" s="62"/>
      <c r="S19" s="62"/>
      <c r="T19" s="1094"/>
      <c r="U19" s="63">
        <f>D6</f>
        <v>20</v>
      </c>
      <c r="V19" s="64" t="s">
        <v>8</v>
      </c>
      <c r="W19" s="65">
        <v>16</v>
      </c>
      <c r="X19" s="43"/>
    </row>
    <row r="20" spans="1:24" ht="24" customHeight="1" x14ac:dyDescent="0.2">
      <c r="A20" s="32"/>
      <c r="B20" s="1037">
        <f>B19+ACCUEIL!$B$10</f>
        <v>1.5937499999999998</v>
      </c>
      <c r="C20" s="66" t="s">
        <v>7</v>
      </c>
      <c r="D20" s="1096" t="str">
        <f>D5</f>
        <v>2</v>
      </c>
      <c r="E20" s="1095"/>
      <c r="F20" s="62"/>
      <c r="G20" s="62"/>
      <c r="H20" s="62"/>
      <c r="I20" s="1094"/>
      <c r="J20" s="70" t="str">
        <f>D9</f>
        <v>6</v>
      </c>
      <c r="K20" s="64" t="s">
        <v>11</v>
      </c>
      <c r="L20" s="65">
        <v>17</v>
      </c>
      <c r="M20" s="53"/>
      <c r="N20" s="60" t="s">
        <v>5</v>
      </c>
      <c r="O20" s="69">
        <f>D3</f>
        <v>18</v>
      </c>
      <c r="P20" s="1094"/>
      <c r="Q20" s="62"/>
      <c r="R20" s="62"/>
      <c r="S20" s="62"/>
      <c r="T20" s="1094"/>
      <c r="U20" s="70">
        <f>D7</f>
        <v>16</v>
      </c>
      <c r="V20" s="64" t="s">
        <v>9</v>
      </c>
      <c r="W20" s="65">
        <v>18</v>
      </c>
      <c r="X20" s="43"/>
    </row>
    <row r="21" spans="1:24" ht="24" customHeight="1" x14ac:dyDescent="0.2">
      <c r="A21" s="32"/>
      <c r="B21" s="1037">
        <f>B20+ACCUEIL!$B$10</f>
        <v>1.6041666666666665</v>
      </c>
      <c r="C21" s="66" t="s">
        <v>4</v>
      </c>
      <c r="D21" s="1096" t="str">
        <f>D2</f>
        <v>4</v>
      </c>
      <c r="E21" s="1095"/>
      <c r="F21" s="62"/>
      <c r="G21" s="62"/>
      <c r="H21" s="62"/>
      <c r="I21" s="1094"/>
      <c r="J21" s="70">
        <f>D6</f>
        <v>20</v>
      </c>
      <c r="K21" s="64" t="s">
        <v>8</v>
      </c>
      <c r="L21" s="65">
        <v>19</v>
      </c>
      <c r="M21" s="49"/>
      <c r="N21" s="60" t="s">
        <v>6</v>
      </c>
      <c r="O21" s="61">
        <f>D4</f>
        <v>10</v>
      </c>
      <c r="P21" s="1094"/>
      <c r="Q21" s="62"/>
      <c r="R21" s="62"/>
      <c r="S21" s="62"/>
      <c r="T21" s="1094"/>
      <c r="U21" s="63">
        <f>D8</f>
        <v>12</v>
      </c>
      <c r="V21" s="64" t="s">
        <v>10</v>
      </c>
      <c r="W21" s="65">
        <v>20</v>
      </c>
      <c r="X21" s="43"/>
    </row>
    <row r="22" spans="1:24" ht="24" customHeight="1" x14ac:dyDescent="0.2">
      <c r="A22" s="32"/>
      <c r="B22" s="1037">
        <f>B21+ACCUEIL!$B$10</f>
        <v>1.6145833333333333</v>
      </c>
      <c r="C22" s="66" t="s">
        <v>4</v>
      </c>
      <c r="D22" s="1096" t="str">
        <f>D2</f>
        <v>4</v>
      </c>
      <c r="E22" s="1095"/>
      <c r="F22" s="62"/>
      <c r="G22" s="62"/>
      <c r="H22" s="62"/>
      <c r="I22" s="1094"/>
      <c r="J22" s="70" t="str">
        <f>D9</f>
        <v>6</v>
      </c>
      <c r="K22" s="64" t="s">
        <v>11</v>
      </c>
      <c r="L22" s="65">
        <v>21</v>
      </c>
      <c r="M22" s="33"/>
      <c r="N22" s="60" t="s">
        <v>5</v>
      </c>
      <c r="O22" s="61">
        <f>D3</f>
        <v>18</v>
      </c>
      <c r="P22" s="1094"/>
      <c r="Q22" s="62"/>
      <c r="R22" s="62"/>
      <c r="S22" s="62"/>
      <c r="T22" s="1094"/>
      <c r="U22" s="63">
        <f>D8</f>
        <v>12</v>
      </c>
      <c r="V22" s="64" t="s">
        <v>10</v>
      </c>
      <c r="W22" s="65">
        <v>22</v>
      </c>
      <c r="X22" s="43"/>
    </row>
    <row r="23" spans="1:24" ht="24" customHeight="1" x14ac:dyDescent="0.2">
      <c r="A23" s="32"/>
      <c r="B23" s="1037">
        <f>B22+ACCUEIL!$B$10</f>
        <v>1.625</v>
      </c>
      <c r="C23" s="66" t="s">
        <v>6</v>
      </c>
      <c r="D23" s="1096">
        <f>D4</f>
        <v>10</v>
      </c>
      <c r="E23" s="1095"/>
      <c r="F23" s="62"/>
      <c r="G23" s="62"/>
      <c r="H23" s="62"/>
      <c r="I23" s="1094"/>
      <c r="J23" s="70">
        <f>D7</f>
        <v>16</v>
      </c>
      <c r="K23" s="64" t="s">
        <v>9</v>
      </c>
      <c r="L23" s="65">
        <v>23</v>
      </c>
      <c r="M23" s="71"/>
      <c r="N23" s="60" t="s">
        <v>7</v>
      </c>
      <c r="O23" s="61" t="str">
        <f>D5</f>
        <v>2</v>
      </c>
      <c r="P23" s="1094"/>
      <c r="Q23" s="62"/>
      <c r="R23" s="62"/>
      <c r="S23" s="62"/>
      <c r="T23" s="1094"/>
      <c r="U23" s="63">
        <f>D6</f>
        <v>20</v>
      </c>
      <c r="V23" s="64" t="s">
        <v>8</v>
      </c>
      <c r="W23" s="65">
        <v>24</v>
      </c>
      <c r="X23" s="43"/>
    </row>
    <row r="24" spans="1:24" ht="24" customHeight="1" x14ac:dyDescent="0.2">
      <c r="A24" s="32"/>
      <c r="B24" s="1037">
        <f>B23+ACCUEIL!$B$10</f>
        <v>1.6354166666666667</v>
      </c>
      <c r="C24" s="66" t="s">
        <v>4</v>
      </c>
      <c r="D24" s="1096" t="str">
        <f>D2</f>
        <v>4</v>
      </c>
      <c r="E24" s="1095"/>
      <c r="F24" s="62"/>
      <c r="G24" s="62"/>
      <c r="H24" s="62"/>
      <c r="I24" s="1094"/>
      <c r="J24" s="70">
        <f>D8</f>
        <v>12</v>
      </c>
      <c r="K24" s="64" t="s">
        <v>10</v>
      </c>
      <c r="L24" s="65">
        <v>25</v>
      </c>
      <c r="M24" s="53"/>
      <c r="N24" s="60" t="s">
        <v>5</v>
      </c>
      <c r="O24" s="61">
        <f>D3</f>
        <v>18</v>
      </c>
      <c r="P24" s="1094"/>
      <c r="Q24" s="62"/>
      <c r="R24" s="62"/>
      <c r="S24" s="62"/>
      <c r="T24" s="1094"/>
      <c r="U24" s="63" t="str">
        <f>D9</f>
        <v>6</v>
      </c>
      <c r="V24" s="64" t="s">
        <v>11</v>
      </c>
      <c r="W24" s="65">
        <v>26</v>
      </c>
      <c r="X24" s="43"/>
    </row>
    <row r="25" spans="1:24" ht="24" customHeight="1" x14ac:dyDescent="0.2">
      <c r="A25" s="32"/>
      <c r="B25" s="1037">
        <f>B24+ACCUEIL!$B$10</f>
        <v>1.6458333333333335</v>
      </c>
      <c r="C25" s="66" t="s">
        <v>6</v>
      </c>
      <c r="D25" s="1096">
        <f>D4</f>
        <v>10</v>
      </c>
      <c r="E25" s="1095"/>
      <c r="F25" s="62"/>
      <c r="G25" s="62"/>
      <c r="H25" s="62"/>
      <c r="I25" s="1094"/>
      <c r="J25" s="70">
        <f>D6</f>
        <v>20</v>
      </c>
      <c r="K25" s="64" t="s">
        <v>8</v>
      </c>
      <c r="L25" s="65">
        <v>27</v>
      </c>
      <c r="M25" s="72"/>
      <c r="N25" s="60" t="s">
        <v>7</v>
      </c>
      <c r="O25" s="61" t="str">
        <f>D5</f>
        <v>2</v>
      </c>
      <c r="P25" s="1094"/>
      <c r="Q25" s="62"/>
      <c r="R25" s="62"/>
      <c r="S25" s="62"/>
      <c r="T25" s="1094"/>
      <c r="U25" s="63">
        <f>D7</f>
        <v>16</v>
      </c>
      <c r="V25" s="64" t="s">
        <v>9</v>
      </c>
      <c r="W25" s="65">
        <v>28</v>
      </c>
      <c r="X25" s="43"/>
    </row>
    <row r="26" spans="1:24" x14ac:dyDescent="0.2">
      <c r="A26" s="73"/>
      <c r="B26" s="74"/>
      <c r="C26" s="75"/>
      <c r="D26" s="76"/>
      <c r="E26" s="77"/>
      <c r="F26" s="78"/>
      <c r="G26" s="78"/>
      <c r="H26" s="79"/>
      <c r="I26" s="80"/>
      <c r="J26" s="76"/>
      <c r="K26" s="78"/>
      <c r="L26" s="81"/>
      <c r="M26" s="82"/>
      <c r="N26" s="83"/>
      <c r="O26" s="83"/>
      <c r="P26" s="83"/>
      <c r="Q26" s="84"/>
      <c r="R26" s="85"/>
      <c r="S26" s="85"/>
      <c r="T26" s="86"/>
      <c r="U26" s="83"/>
      <c r="V26" s="83"/>
      <c r="W26" s="83"/>
      <c r="X26" s="87"/>
    </row>
    <row r="27" spans="1:24" x14ac:dyDescent="0.2">
      <c r="A27" s="88"/>
      <c r="B27" s="89"/>
      <c r="C27" s="90"/>
      <c r="D27" s="91"/>
      <c r="E27" s="92"/>
      <c r="F27" s="93"/>
      <c r="G27" s="93"/>
      <c r="H27" s="94"/>
      <c r="I27" s="95"/>
      <c r="J27" s="91"/>
      <c r="K27" s="93"/>
      <c r="L27" s="96"/>
      <c r="M27" s="88"/>
      <c r="N27" s="97"/>
      <c r="O27" s="97"/>
      <c r="P27" s="97"/>
      <c r="Q27" s="98"/>
      <c r="R27" s="99"/>
      <c r="S27" s="99"/>
      <c r="T27" s="100"/>
      <c r="U27" s="97"/>
      <c r="V27" s="97"/>
      <c r="W27" s="97"/>
      <c r="X27" s="97"/>
    </row>
    <row r="28" spans="1:24" x14ac:dyDescent="0.2">
      <c r="A28" s="101"/>
      <c r="B28" s="33"/>
      <c r="C28" s="49"/>
      <c r="D28" s="102"/>
      <c r="E28" s="101"/>
      <c r="F28" s="37"/>
      <c r="G28" s="101"/>
      <c r="H28" s="37"/>
      <c r="I28" s="101"/>
      <c r="J28" s="102"/>
      <c r="K28" s="37"/>
      <c r="L28" s="37"/>
      <c r="M28" s="101"/>
      <c r="N28" s="103"/>
      <c r="O28" s="103"/>
      <c r="P28" s="103"/>
      <c r="Q28" s="104"/>
      <c r="R28" s="103"/>
      <c r="S28" s="103"/>
      <c r="T28" s="103"/>
      <c r="U28" s="103"/>
      <c r="V28" s="103"/>
      <c r="W28" s="103"/>
      <c r="X28" s="103"/>
    </row>
  </sheetData>
  <sheetProtection password="C9F9" sheet="1" objects="1" scenarios="1" formatCells="0" formatColumns="0" formatRows="0" sort="0" autoFilter="0" pivotTables="0"/>
  <sortState caseSensitive="1" ref="U2:W9">
    <sortCondition descending="1" ref="V2:V9"/>
    <sortCondition descending="1" ref="W2:W9"/>
  </sortState>
  <phoneticPr fontId="8" type="noConversion"/>
  <conditionalFormatting sqref="E12">
    <cfRule type="notContainsBlanks" dxfId="2319" priority="5">
      <formula>LEN(TRIM(E12))&gt;0</formula>
    </cfRule>
  </conditionalFormatting>
  <conditionalFormatting sqref="E13:E25">
    <cfRule type="notContainsBlanks" dxfId="2318" priority="4">
      <formula>LEN(TRIM(E13))&gt;0</formula>
    </cfRule>
  </conditionalFormatting>
  <conditionalFormatting sqref="I12:I25">
    <cfRule type="notContainsBlanks" dxfId="2317" priority="3">
      <formula>LEN(TRIM(I12))&gt;0</formula>
    </cfRule>
  </conditionalFormatting>
  <conditionalFormatting sqref="P12:P25">
    <cfRule type="notContainsBlanks" dxfId="2316" priority="2">
      <formula>LEN(TRIM(P12))&gt;0</formula>
    </cfRule>
  </conditionalFormatting>
  <conditionalFormatting sqref="T12:T25">
    <cfRule type="notContainsBlanks" dxfId="2315" priority="1">
      <formula>LEN(TRIM(T12))&gt;0</formula>
    </cfRule>
  </conditionalFormatting>
  <printOptions horizontalCentered="1" verticalCentered="1"/>
  <pageMargins left="0" right="0" top="1.3779527559055118" bottom="0" header="0.39370078740157483" footer="0"/>
  <pageSetup paperSize="9" scale="90" orientation="landscape" useFirstPageNumber="1" r:id="rId1"/>
  <headerFooter>
    <oddHeader>&amp;R&amp;14 &amp;C&amp;16 TOURNOI DE PÂQUES&amp;L&amp;G</oddHeader>
    <oddFooter>&amp;C&amp;8 AFFILIATION FFF N° 503&amp;R&amp;2Planing Offert par Ludovic THIEFFRY</oddFooter>
  </headerFooter>
  <ignoredErrors>
    <ignoredError sqref="J17 D22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LASSER8">
                <anchor>
                  <from>
                    <xdr:col>14</xdr:col>
                    <xdr:colOff>657225</xdr:colOff>
                    <xdr:row>2</xdr:row>
                    <xdr:rowOff>66675</xdr:rowOff>
                  </from>
                  <to>
                    <xdr:col>18</xdr:col>
                    <xdr:colOff>28575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RAZ8E">
                <anchor>
                  <from>
                    <xdr:col>14</xdr:col>
                    <xdr:colOff>1047750</xdr:colOff>
                    <xdr:row>4</xdr:row>
                    <xdr:rowOff>38100</xdr:rowOff>
                  </from>
                  <to>
                    <xdr:col>17</xdr:col>
                    <xdr:colOff>104775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0]!IMP8EL">
                <anchor>
                  <from>
                    <xdr:col>8</xdr:col>
                    <xdr:colOff>66675</xdr:colOff>
                    <xdr:row>1</xdr:row>
                    <xdr:rowOff>38100</xdr:rowOff>
                  </from>
                  <to>
                    <xdr:col>9</xdr:col>
                    <xdr:colOff>1590675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8"/>
  </sheetPr>
  <dimension ref="A1:AD59"/>
  <sheetViews>
    <sheetView showGridLines="0" showRowColHeaders="0" showRuler="0" view="pageBreakPreview" topLeftCell="A16" zoomScale="130" zoomScaleNormal="100" zoomScaleSheetLayoutView="130" zoomScalePageLayoutView="120" workbookViewId="0">
      <selection activeCell="D29" sqref="D29"/>
    </sheetView>
  </sheetViews>
  <sheetFormatPr baseColWidth="10" defaultColWidth="11.5703125" defaultRowHeight="15.6" customHeight="1" x14ac:dyDescent="0.2"/>
  <cols>
    <col min="1" max="1" width="7.140625" customWidth="1"/>
    <col min="2" max="2" width="1.85546875" style="105" customWidth="1"/>
    <col min="3" max="3" width="1.85546875" customWidth="1"/>
    <col min="4" max="4" width="23.140625" customWidth="1"/>
    <col min="5" max="9" width="1.85546875" customWidth="1"/>
    <col min="10" max="10" width="23.140625" customWidth="1"/>
    <col min="11" max="12" width="1.85546875" customWidth="1"/>
    <col min="13" max="14" width="1.85546875" style="106" customWidth="1"/>
    <col min="15" max="15" width="23.140625" style="106" customWidth="1"/>
    <col min="16" max="16" width="1.85546875" style="106" customWidth="1"/>
    <col min="17" max="20" width="1.85546875" customWidth="1"/>
    <col min="21" max="21" width="23.140625" customWidth="1"/>
    <col min="22" max="23" width="1.85546875" customWidth="1"/>
    <col min="24" max="24" width="11.5703125" customWidth="1"/>
    <col min="25" max="26" width="1.85546875" customWidth="1"/>
    <col min="27" max="27" width="4.140625" customWidth="1"/>
  </cols>
  <sheetData>
    <row r="1" spans="1:27" s="41" customFormat="1" ht="15.6" customHeight="1" x14ac:dyDescent="0.2">
      <c r="B1" s="107"/>
      <c r="C1" s="108"/>
      <c r="D1" s="109" t="s">
        <v>15</v>
      </c>
      <c r="E1" s="110" t="s">
        <v>1</v>
      </c>
      <c r="F1" s="110" t="s">
        <v>2</v>
      </c>
      <c r="G1" s="111"/>
      <c r="H1" s="112"/>
      <c r="I1"/>
      <c r="J1"/>
      <c r="K1"/>
      <c r="L1"/>
      <c r="M1" s="113"/>
      <c r="N1" s="113"/>
      <c r="O1" s="113"/>
      <c r="P1" s="113"/>
      <c r="Q1" s="112"/>
      <c r="R1" s="114"/>
      <c r="S1" s="111"/>
      <c r="T1" s="115" t="s">
        <v>16</v>
      </c>
      <c r="U1" s="109" t="s">
        <v>17</v>
      </c>
      <c r="V1" s="110" t="s">
        <v>1</v>
      </c>
      <c r="W1" s="110" t="s">
        <v>2</v>
      </c>
      <c r="X1" s="114"/>
      <c r="Y1" s="111"/>
      <c r="Z1" s="111"/>
    </row>
    <row r="2" spans="1:27" s="41" customFormat="1" ht="18.399999999999999" customHeight="1" x14ac:dyDescent="0.2">
      <c r="B2" s="107"/>
      <c r="C2" s="117" t="s">
        <v>4</v>
      </c>
      <c r="D2" s="1065" t="str">
        <f>ACCUEIL!$H$6</f>
        <v>4</v>
      </c>
      <c r="E2" s="110">
        <f>CL($E$9,$I$9)+CL($I$11,$E$11)+CL($E$14,$I$14)+CL($E$17,$I$17)</f>
        <v>0</v>
      </c>
      <c r="F2" s="119">
        <f>$E$9-$I$9+$I$11-$E$11+$E$14-$I$14+$E$17-$I$17</f>
        <v>0</v>
      </c>
      <c r="G2" s="120"/>
      <c r="H2" s="40"/>
      <c r="I2"/>
      <c r="J2"/>
      <c r="K2"/>
      <c r="L2"/>
      <c r="M2" s="121"/>
      <c r="N2" s="121"/>
      <c r="O2" s="121"/>
      <c r="P2" s="121"/>
      <c r="Q2" s="40"/>
      <c r="R2" s="12"/>
      <c r="S2" s="110"/>
      <c r="T2" s="117" t="s">
        <v>9</v>
      </c>
      <c r="U2" s="1065">
        <f>ACCUEIL!$H$11</f>
        <v>16</v>
      </c>
      <c r="V2" s="110">
        <f>CL($P$9,$T$9)+CL($T$11,$P$11)+CL($P$14,$T$14)+CL($P$17,$T$17)</f>
        <v>0</v>
      </c>
      <c r="W2" s="119">
        <f>$P$9-$T$9+$T$11-$P$11+$P$14-$T$14+$P$17-$T$17</f>
        <v>0</v>
      </c>
      <c r="X2" s="12"/>
      <c r="Y2" s="110"/>
      <c r="Z2" s="119"/>
    </row>
    <row r="3" spans="1:27" s="41" customFormat="1" ht="18.399999999999999" customHeight="1" x14ac:dyDescent="0.2">
      <c r="B3" s="107"/>
      <c r="C3" s="117" t="s">
        <v>5</v>
      </c>
      <c r="D3" s="1065">
        <f>ACCUEIL!$H$7</f>
        <v>18</v>
      </c>
      <c r="E3" s="110">
        <f>CL($I$9,$E$9)+CL($E$12,$I$12)+CL($E$15,$I$15)+CL($I$18,$E$18)</f>
        <v>0</v>
      </c>
      <c r="F3" s="119">
        <f>$I$9-$E$9+$E$12-$I$12+$E$15-$I$15+$I$18-$E$18</f>
        <v>0</v>
      </c>
      <c r="G3" s="120"/>
      <c r="H3" s="40"/>
      <c r="I3"/>
      <c r="J3"/>
      <c r="K3"/>
      <c r="L3"/>
      <c r="M3" s="121"/>
      <c r="N3" s="121"/>
      <c r="O3" s="121"/>
      <c r="P3" s="121"/>
      <c r="Q3" s="40"/>
      <c r="R3" s="12"/>
      <c r="S3" s="110"/>
      <c r="T3" s="117" t="s">
        <v>10</v>
      </c>
      <c r="U3" s="1065">
        <f>ACCUEIL!$H$12</f>
        <v>12</v>
      </c>
      <c r="V3" s="110">
        <f>CL($T$9,$P$9)+CL($P$12,$T$12)+CL($P$15,$T$15)+CL($T$18,$P$18)</f>
        <v>0</v>
      </c>
      <c r="W3" s="119">
        <f>$T$9-$P$9+$P$12-$T$12+$P$15-$T$15+$T$18-$P$18</f>
        <v>0</v>
      </c>
      <c r="X3" s="12"/>
      <c r="Y3" s="110"/>
      <c r="Z3" s="119"/>
    </row>
    <row r="4" spans="1:27" s="41" customFormat="1" ht="18.399999999999999" customHeight="1" x14ac:dyDescent="0.2">
      <c r="B4" s="107"/>
      <c r="C4" s="117" t="s">
        <v>6</v>
      </c>
      <c r="D4" s="1065">
        <f>ACCUEIL!$H$8</f>
        <v>10</v>
      </c>
      <c r="E4" s="110">
        <f>CL($I$10,$E$10)+CL($I$13,$E$13)+CL($I$15,$E$15)+CL($I$17,$E$17)</f>
        <v>0</v>
      </c>
      <c r="F4" s="119">
        <f>$I$10-$E$10+$I$13-$E$13+$I$15-$E$15+$I$17-$E$17</f>
        <v>0</v>
      </c>
      <c r="G4" s="120"/>
      <c r="H4" s="40"/>
      <c r="I4"/>
      <c r="K4"/>
      <c r="L4"/>
      <c r="M4" s="121"/>
      <c r="N4" s="121"/>
      <c r="O4" s="121"/>
      <c r="P4" s="121"/>
      <c r="Q4" s="40"/>
      <c r="R4" s="12"/>
      <c r="S4" s="110"/>
      <c r="T4" s="117" t="s">
        <v>11</v>
      </c>
      <c r="U4" s="1065" t="str">
        <f>ACCUEIL!$H$13</f>
        <v>6</v>
      </c>
      <c r="V4" s="110">
        <f>CL($P$10,$T$10)+CL($T$13,$P$13)+CL($T$15,$P$15)+CL($T$17,$P$17)</f>
        <v>0</v>
      </c>
      <c r="W4" s="119">
        <f>$P$10-$T$10+$T$13-$P$13+$T$15-$P$15+$T$17-$P$17</f>
        <v>0</v>
      </c>
      <c r="X4" s="12"/>
      <c r="Y4" s="110"/>
      <c r="Z4" s="119"/>
    </row>
    <row r="5" spans="1:27" s="41" customFormat="1" ht="18.399999999999999" customHeight="1" x14ac:dyDescent="0.2">
      <c r="B5" s="107"/>
      <c r="C5" s="117" t="s">
        <v>7</v>
      </c>
      <c r="D5" s="1065" t="str">
        <f>ACCUEIL!$H$9</f>
        <v>2</v>
      </c>
      <c r="E5" s="110">
        <f>CL($E$10,$I$10)+CL($I$12,$E$12)+CL($I$14,$E$14)+CL($I$16,$E$16)</f>
        <v>0</v>
      </c>
      <c r="F5" s="119">
        <f>$E$10-$I$10+$I$12-$E$12+$I$14-$E$14+$I$16-$E$16</f>
        <v>0</v>
      </c>
      <c r="G5" s="120"/>
      <c r="H5" s="40"/>
      <c r="I5"/>
      <c r="K5"/>
      <c r="L5"/>
      <c r="M5" s="121"/>
      <c r="N5" s="121"/>
      <c r="O5" s="121"/>
      <c r="P5" s="121"/>
      <c r="Q5" s="40"/>
      <c r="R5" s="12"/>
      <c r="S5" s="110"/>
      <c r="T5" s="117" t="s">
        <v>18</v>
      </c>
      <c r="U5" s="1065">
        <f>ACCUEIL!$H$14</f>
        <v>26</v>
      </c>
      <c r="V5" s="110">
        <f>CL($T$10,$P$10)+CL($T$12,$P$12)+CL($T$14,$P$14)+CL($P$16,$T$16)</f>
        <v>0</v>
      </c>
      <c r="W5" s="119">
        <f>$T$10-$P$10+$T$12-$P$12+$T$14-$P$14+$P$16-$T$16</f>
        <v>0</v>
      </c>
      <c r="X5" s="12"/>
      <c r="Y5" s="110"/>
      <c r="Z5" s="119"/>
    </row>
    <row r="6" spans="1:27" s="41" customFormat="1" ht="18.399999999999999" customHeight="1" x14ac:dyDescent="0.2">
      <c r="B6" s="107"/>
      <c r="C6" s="117" t="s">
        <v>8</v>
      </c>
      <c r="D6" s="1065">
        <f>ACCUEIL!$H$10</f>
        <v>20</v>
      </c>
      <c r="E6" s="110">
        <f>CL($E$11,$I$11)+CL($E$13,$I$13)+CL($E$16,$I$16)+CL($E$18,$I$18)</f>
        <v>0</v>
      </c>
      <c r="F6" s="119">
        <f>$E$11-$I$11+$E$13-$I$13+$E$16-$I$16+$E$18-$I$18</f>
        <v>0</v>
      </c>
      <c r="G6" s="120"/>
      <c r="H6" s="40"/>
      <c r="I6"/>
      <c r="K6"/>
      <c r="L6"/>
      <c r="M6" s="121"/>
      <c r="N6" s="121"/>
      <c r="O6" s="121"/>
      <c r="P6" s="121"/>
      <c r="Q6" s="40"/>
      <c r="R6" s="12"/>
      <c r="S6" s="110"/>
      <c r="T6" s="117" t="s">
        <v>19</v>
      </c>
      <c r="U6" s="1065">
        <f>ACCUEIL!$H$15</f>
        <v>23</v>
      </c>
      <c r="V6" s="110">
        <f>CL($P$11,$T$11)+CL($P$13,$T$13)+CL($T$16,$P$16)+CL($P$18,$T$18)</f>
        <v>0</v>
      </c>
      <c r="W6" s="119">
        <f>$P$11-$T$11+$P$13-$T$13+$T$16-$P$16+$P$18-$T$18</f>
        <v>0</v>
      </c>
      <c r="X6" s="12"/>
      <c r="Y6" s="110"/>
      <c r="Z6" s="119"/>
    </row>
    <row r="7" spans="1:27" s="41" customFormat="1" ht="11.65" customHeight="1" x14ac:dyDescent="0.2">
      <c r="A7"/>
      <c r="B7" s="107"/>
      <c r="C7" s="40"/>
      <c r="D7" s="12"/>
      <c r="E7" s="110"/>
      <c r="F7" s="119"/>
      <c r="G7" s="120"/>
      <c r="H7" s="40"/>
      <c r="I7" s="40"/>
      <c r="J7" s="12"/>
      <c r="K7" s="110"/>
      <c r="L7" s="119"/>
      <c r="M7" s="121"/>
      <c r="N7" s="121"/>
      <c r="O7" s="121"/>
      <c r="P7" s="121"/>
      <c r="Q7" s="40"/>
      <c r="R7" s="9"/>
      <c r="S7" s="123"/>
      <c r="T7" s="124"/>
      <c r="U7" s="45"/>
      <c r="V7" s="39"/>
      <c r="W7" s="39"/>
      <c r="X7" s="9"/>
      <c r="Y7" s="123"/>
      <c r="Z7" s="124"/>
      <c r="AA7" s="57"/>
    </row>
    <row r="8" spans="1:27" ht="14.85" customHeight="1" x14ac:dyDescent="0.25">
      <c r="A8" s="125" t="s">
        <v>12</v>
      </c>
      <c r="B8" s="126"/>
      <c r="C8" s="127"/>
      <c r="D8" s="127"/>
      <c r="E8" s="24"/>
      <c r="F8" s="26"/>
      <c r="G8" s="939" t="str">
        <f>ACCUEIL!$D$6</f>
        <v>VELODROME</v>
      </c>
      <c r="H8" s="26"/>
      <c r="I8" s="26"/>
      <c r="J8" s="26"/>
      <c r="K8" s="127"/>
      <c r="L8" s="128"/>
      <c r="M8" s="129"/>
      <c r="N8" s="130"/>
      <c r="O8" s="130"/>
      <c r="P8" s="130"/>
      <c r="Q8" s="127"/>
      <c r="R8" s="940" t="str">
        <f>ACCUEIL!$D$7</f>
        <v>SAN SIRO</v>
      </c>
      <c r="S8" s="131"/>
      <c r="T8" s="25"/>
      <c r="U8" s="132"/>
      <c r="V8" s="25"/>
      <c r="W8" s="133"/>
      <c r="X8" s="39"/>
      <c r="Y8" s="39"/>
      <c r="Z8" s="134"/>
      <c r="AA8" s="51"/>
    </row>
    <row r="9" spans="1:27" ht="24.95" customHeight="1" x14ac:dyDescent="0.2">
      <c r="A9" s="925">
        <f>ACCUEIL!$B$6</f>
        <v>1.4166666666666665</v>
      </c>
      <c r="B9" s="44"/>
      <c r="C9" s="64" t="s">
        <v>4</v>
      </c>
      <c r="D9" s="136" t="str">
        <f>D2</f>
        <v>4</v>
      </c>
      <c r="E9" s="1094"/>
      <c r="F9" s="138"/>
      <c r="G9" s="139"/>
      <c r="H9" s="138"/>
      <c r="I9" s="1094"/>
      <c r="J9" s="136">
        <f>D3</f>
        <v>18</v>
      </c>
      <c r="K9" s="64" t="s">
        <v>5</v>
      </c>
      <c r="L9" s="141"/>
      <c r="M9" s="44"/>
      <c r="N9" s="64" t="s">
        <v>9</v>
      </c>
      <c r="O9" s="136">
        <f>U2</f>
        <v>16</v>
      </c>
      <c r="P9" s="1094"/>
      <c r="Q9" s="138"/>
      <c r="R9" s="139"/>
      <c r="S9" s="138"/>
      <c r="T9" s="1094"/>
      <c r="U9" s="136">
        <f>U3</f>
        <v>12</v>
      </c>
      <c r="V9" s="64" t="s">
        <v>10</v>
      </c>
      <c r="W9" s="142"/>
      <c r="X9" s="33"/>
    </row>
    <row r="10" spans="1:27" ht="24.95" customHeight="1" x14ac:dyDescent="0.2">
      <c r="A10" s="926">
        <f>A9+ACCUEIL!$B$7</f>
        <v>1.4270833333333333</v>
      </c>
      <c r="B10" s="44"/>
      <c r="C10" s="64" t="s">
        <v>7</v>
      </c>
      <c r="D10" s="136" t="str">
        <f>D5</f>
        <v>2</v>
      </c>
      <c r="E10" s="1094"/>
      <c r="F10" s="138"/>
      <c r="G10" s="139"/>
      <c r="H10" s="138"/>
      <c r="I10" s="1094"/>
      <c r="J10" s="136">
        <f>D4</f>
        <v>10</v>
      </c>
      <c r="K10" s="64" t="s">
        <v>6</v>
      </c>
      <c r="L10" s="141"/>
      <c r="M10" s="44"/>
      <c r="N10" s="64" t="s">
        <v>11</v>
      </c>
      <c r="O10" s="136" t="str">
        <f>U4</f>
        <v>6</v>
      </c>
      <c r="P10" s="1094"/>
      <c r="Q10" s="138"/>
      <c r="R10" s="139"/>
      <c r="S10" s="138"/>
      <c r="T10" s="1094"/>
      <c r="U10" s="136">
        <f>U5</f>
        <v>26</v>
      </c>
      <c r="V10" s="64" t="s">
        <v>18</v>
      </c>
      <c r="W10" s="142"/>
      <c r="X10" s="33"/>
    </row>
    <row r="11" spans="1:27" ht="24.95" customHeight="1" x14ac:dyDescent="0.2">
      <c r="A11" s="926">
        <f>A10+ACCUEIL!$B$7</f>
        <v>1.4375</v>
      </c>
      <c r="B11" s="44"/>
      <c r="C11" s="64" t="s">
        <v>8</v>
      </c>
      <c r="D11" s="136">
        <f>D6</f>
        <v>20</v>
      </c>
      <c r="E11" s="1094"/>
      <c r="F11" s="138"/>
      <c r="G11" s="139"/>
      <c r="H11" s="138"/>
      <c r="I11" s="1094"/>
      <c r="J11" s="136" t="str">
        <f>D2</f>
        <v>4</v>
      </c>
      <c r="K11" s="64" t="s">
        <v>4</v>
      </c>
      <c r="L11" s="141"/>
      <c r="M11" s="44"/>
      <c r="N11" s="64" t="s">
        <v>19</v>
      </c>
      <c r="O11" s="136">
        <f>U6</f>
        <v>23</v>
      </c>
      <c r="P11" s="1094"/>
      <c r="Q11" s="138"/>
      <c r="R11" s="139"/>
      <c r="S11" s="138"/>
      <c r="T11" s="1094"/>
      <c r="U11" s="136">
        <f>U2</f>
        <v>16</v>
      </c>
      <c r="V11" s="64" t="s">
        <v>9</v>
      </c>
      <c r="W11" s="143"/>
      <c r="X11" s="33"/>
    </row>
    <row r="12" spans="1:27" ht="24.95" customHeight="1" x14ac:dyDescent="0.2">
      <c r="A12" s="926">
        <f>A11+ACCUEIL!$B$7</f>
        <v>1.4479166666666667</v>
      </c>
      <c r="B12" s="44"/>
      <c r="C12" s="64" t="s">
        <v>5</v>
      </c>
      <c r="D12" s="136">
        <f>D3</f>
        <v>18</v>
      </c>
      <c r="E12" s="1094"/>
      <c r="F12" s="138"/>
      <c r="G12" s="139"/>
      <c r="H12" s="138"/>
      <c r="I12" s="1094"/>
      <c r="J12" s="136" t="str">
        <f>D5</f>
        <v>2</v>
      </c>
      <c r="K12" s="64" t="s">
        <v>7</v>
      </c>
      <c r="L12" s="141"/>
      <c r="M12" s="44"/>
      <c r="N12" s="64" t="s">
        <v>10</v>
      </c>
      <c r="O12" s="136">
        <f>U3</f>
        <v>12</v>
      </c>
      <c r="P12" s="1094"/>
      <c r="Q12" s="138"/>
      <c r="R12" s="139"/>
      <c r="S12" s="138"/>
      <c r="T12" s="1094"/>
      <c r="U12" s="136">
        <f>U5</f>
        <v>26</v>
      </c>
      <c r="V12" s="64" t="s">
        <v>18</v>
      </c>
      <c r="W12" s="143"/>
      <c r="X12" s="33"/>
    </row>
    <row r="13" spans="1:27" ht="24.95" customHeight="1" x14ac:dyDescent="0.2">
      <c r="A13" s="926">
        <f>A12+ACCUEIL!$B$7</f>
        <v>1.4583333333333335</v>
      </c>
      <c r="B13" s="44"/>
      <c r="C13" s="64" t="s">
        <v>8</v>
      </c>
      <c r="D13" s="136">
        <f>D6</f>
        <v>20</v>
      </c>
      <c r="E13" s="1094"/>
      <c r="F13" s="138"/>
      <c r="G13" s="139"/>
      <c r="H13" s="138"/>
      <c r="I13" s="1094"/>
      <c r="J13" s="136">
        <f>D4</f>
        <v>10</v>
      </c>
      <c r="K13" s="64" t="s">
        <v>6</v>
      </c>
      <c r="L13" s="141"/>
      <c r="M13" s="44"/>
      <c r="N13" s="64" t="s">
        <v>19</v>
      </c>
      <c r="O13" s="136">
        <f>U6</f>
        <v>23</v>
      </c>
      <c r="P13" s="1094"/>
      <c r="Q13" s="138"/>
      <c r="R13" s="139"/>
      <c r="S13" s="138"/>
      <c r="T13" s="1094"/>
      <c r="U13" s="136" t="str">
        <f>U4</f>
        <v>6</v>
      </c>
      <c r="V13" s="64" t="s">
        <v>11</v>
      </c>
      <c r="W13" s="143"/>
      <c r="X13" s="33"/>
    </row>
    <row r="14" spans="1:27" ht="24.95" customHeight="1" x14ac:dyDescent="0.2">
      <c r="A14" s="926">
        <f>A13+ACCUEIL!$B$7</f>
        <v>1.4687500000000002</v>
      </c>
      <c r="B14" s="44"/>
      <c r="C14" s="64" t="s">
        <v>4</v>
      </c>
      <c r="D14" s="136" t="str">
        <f>D2</f>
        <v>4</v>
      </c>
      <c r="E14" s="1094"/>
      <c r="F14" s="138"/>
      <c r="G14" s="139"/>
      <c r="H14" s="138"/>
      <c r="I14" s="1094"/>
      <c r="J14" s="136" t="str">
        <f>D5</f>
        <v>2</v>
      </c>
      <c r="K14" s="64" t="s">
        <v>7</v>
      </c>
      <c r="L14" s="141"/>
      <c r="M14" s="44"/>
      <c r="N14" s="64" t="s">
        <v>9</v>
      </c>
      <c r="O14" s="136">
        <f>U2</f>
        <v>16</v>
      </c>
      <c r="P14" s="1094"/>
      <c r="Q14" s="138"/>
      <c r="R14" s="139"/>
      <c r="S14" s="138"/>
      <c r="T14" s="1094"/>
      <c r="U14" s="136">
        <f>U5</f>
        <v>26</v>
      </c>
      <c r="V14" s="64" t="s">
        <v>18</v>
      </c>
      <c r="W14" s="143"/>
      <c r="X14" s="33"/>
    </row>
    <row r="15" spans="1:27" ht="24.95" customHeight="1" x14ac:dyDescent="0.2">
      <c r="A15" s="926">
        <f>A14+ACCUEIL!$B$7</f>
        <v>1.479166666666667</v>
      </c>
      <c r="B15" s="44"/>
      <c r="C15" s="64" t="s">
        <v>5</v>
      </c>
      <c r="D15" s="136">
        <f>D3</f>
        <v>18</v>
      </c>
      <c r="E15" s="1094"/>
      <c r="F15" s="138"/>
      <c r="G15" s="139"/>
      <c r="H15" s="138"/>
      <c r="I15" s="1094"/>
      <c r="J15" s="136">
        <f>D4</f>
        <v>10</v>
      </c>
      <c r="K15" s="64" t="s">
        <v>6</v>
      </c>
      <c r="L15" s="141"/>
      <c r="M15" s="44"/>
      <c r="N15" s="64" t="s">
        <v>10</v>
      </c>
      <c r="O15" s="136">
        <f>U3</f>
        <v>12</v>
      </c>
      <c r="P15" s="1094"/>
      <c r="Q15" s="138"/>
      <c r="R15" s="139"/>
      <c r="S15" s="138"/>
      <c r="T15" s="1094"/>
      <c r="U15" s="136" t="str">
        <f>U4</f>
        <v>6</v>
      </c>
      <c r="V15" s="64" t="s">
        <v>11</v>
      </c>
      <c r="W15" s="143"/>
      <c r="X15" s="33"/>
    </row>
    <row r="16" spans="1:27" ht="24.95" customHeight="1" x14ac:dyDescent="0.2">
      <c r="A16" s="926">
        <f>A15+ACCUEIL!$B$7</f>
        <v>1.4895833333333337</v>
      </c>
      <c r="B16" s="44"/>
      <c r="C16" s="64" t="s">
        <v>8</v>
      </c>
      <c r="D16" s="136">
        <f>D6</f>
        <v>20</v>
      </c>
      <c r="E16" s="1094"/>
      <c r="F16" s="138"/>
      <c r="G16" s="139"/>
      <c r="H16" s="138"/>
      <c r="I16" s="1094"/>
      <c r="J16" s="136" t="str">
        <f>D5</f>
        <v>2</v>
      </c>
      <c r="K16" s="64" t="s">
        <v>7</v>
      </c>
      <c r="L16" s="141"/>
      <c r="M16" s="44"/>
      <c r="N16" s="64" t="s">
        <v>18</v>
      </c>
      <c r="O16" s="136">
        <f>U5</f>
        <v>26</v>
      </c>
      <c r="P16" s="1094"/>
      <c r="Q16" s="138"/>
      <c r="R16" s="139"/>
      <c r="S16" s="138"/>
      <c r="T16" s="1094"/>
      <c r="U16" s="136">
        <f>U6</f>
        <v>23</v>
      </c>
      <c r="V16" s="64" t="s">
        <v>19</v>
      </c>
      <c r="W16" s="143"/>
      <c r="X16" s="33"/>
    </row>
    <row r="17" spans="1:30" ht="24.95" customHeight="1" x14ac:dyDescent="0.2">
      <c r="A17" s="926">
        <f>A16+ACCUEIL!$B$7</f>
        <v>1.5000000000000004</v>
      </c>
      <c r="B17" s="44"/>
      <c r="C17" s="64" t="s">
        <v>4</v>
      </c>
      <c r="D17" s="136" t="str">
        <f>D2</f>
        <v>4</v>
      </c>
      <c r="E17" s="1094"/>
      <c r="F17" s="138"/>
      <c r="G17" s="139"/>
      <c r="H17" s="138"/>
      <c r="I17" s="1094"/>
      <c r="J17" s="136">
        <f>D4</f>
        <v>10</v>
      </c>
      <c r="K17" s="64" t="s">
        <v>6</v>
      </c>
      <c r="L17" s="141"/>
      <c r="M17" s="44"/>
      <c r="N17" s="64" t="s">
        <v>9</v>
      </c>
      <c r="O17" s="136">
        <f>U2</f>
        <v>16</v>
      </c>
      <c r="P17" s="1094"/>
      <c r="Q17" s="138"/>
      <c r="R17" s="139"/>
      <c r="S17" s="138"/>
      <c r="T17" s="1094"/>
      <c r="U17" s="136" t="str">
        <f>U4</f>
        <v>6</v>
      </c>
      <c r="V17" s="64" t="s">
        <v>11</v>
      </c>
      <c r="W17" s="143"/>
      <c r="X17" s="33"/>
    </row>
    <row r="18" spans="1:30" ht="24.95" customHeight="1" x14ac:dyDescent="0.2">
      <c r="A18" s="926">
        <f>A17+ACCUEIL!$B$7</f>
        <v>1.5104166666666672</v>
      </c>
      <c r="B18" s="44"/>
      <c r="C18" s="64" t="s">
        <v>8</v>
      </c>
      <c r="D18" s="136">
        <f>D6</f>
        <v>20</v>
      </c>
      <c r="E18" s="1094"/>
      <c r="F18" s="138"/>
      <c r="G18" s="139"/>
      <c r="H18" s="138"/>
      <c r="I18" s="1094"/>
      <c r="J18" s="136">
        <f>D3</f>
        <v>18</v>
      </c>
      <c r="K18" s="64" t="s">
        <v>5</v>
      </c>
      <c r="L18" s="141"/>
      <c r="M18" s="44"/>
      <c r="N18" s="64" t="s">
        <v>19</v>
      </c>
      <c r="O18" s="136">
        <f>U6</f>
        <v>23</v>
      </c>
      <c r="P18" s="1094"/>
      <c r="Q18" s="138"/>
      <c r="R18" s="139"/>
      <c r="S18" s="138"/>
      <c r="T18" s="1094"/>
      <c r="U18" s="136">
        <f>U3</f>
        <v>12</v>
      </c>
      <c r="V18" s="64" t="s">
        <v>10</v>
      </c>
      <c r="W18" s="143"/>
      <c r="X18" s="33"/>
      <c r="Y18" s="71"/>
      <c r="Z18" s="101"/>
      <c r="AA18" s="53"/>
    </row>
    <row r="19" spans="1:30" ht="15.6" customHeight="1" x14ac:dyDescent="0.2">
      <c r="A19" s="106"/>
      <c r="B19" s="44"/>
      <c r="L19" s="141"/>
      <c r="M19" s="44"/>
      <c r="Q19" s="144"/>
      <c r="R19" s="33"/>
      <c r="S19" s="8"/>
      <c r="T19" s="145"/>
      <c r="U19" s="45"/>
      <c r="V19" s="145"/>
      <c r="W19" s="143"/>
      <c r="X19" s="33"/>
      <c r="Y19" s="71"/>
      <c r="Z19" s="101"/>
      <c r="AA19" s="53"/>
    </row>
    <row r="20" spans="1:30" s="53" customFormat="1" ht="15.6" customHeight="1" x14ac:dyDescent="0.2">
      <c r="B20" s="146"/>
      <c r="C20" s="147"/>
      <c r="D20" s="148"/>
      <c r="E20" s="149"/>
      <c r="F20" s="150"/>
      <c r="G20" s="151"/>
      <c r="H20" s="150"/>
      <c r="I20" s="152"/>
      <c r="J20" s="148"/>
      <c r="K20" s="147"/>
      <c r="L20" s="153"/>
      <c r="M20" s="154"/>
      <c r="N20" s="155"/>
      <c r="O20" s="155"/>
      <c r="P20" s="155"/>
      <c r="Q20" s="147"/>
      <c r="R20" s="148"/>
      <c r="S20" s="149"/>
      <c r="T20" s="150"/>
      <c r="U20" s="151"/>
      <c r="V20" s="150"/>
      <c r="W20" s="156"/>
      <c r="X20" s="33"/>
      <c r="Y20" s="71"/>
      <c r="Z20" s="101"/>
    </row>
    <row r="21" spans="1:30" s="53" customFormat="1" ht="15.6" customHeight="1" x14ac:dyDescent="0.2">
      <c r="B21" s="101"/>
      <c r="C21" s="71"/>
      <c r="D21" s="33"/>
      <c r="E21" s="8"/>
      <c r="F21" s="145"/>
      <c r="G21" s="45"/>
      <c r="H21" s="145"/>
      <c r="I21" s="157"/>
      <c r="J21" s="33"/>
      <c r="K21" s="71"/>
      <c r="L21" s="33"/>
      <c r="M21" s="158"/>
      <c r="N21" s="158"/>
      <c r="O21" s="158"/>
      <c r="P21" s="158"/>
      <c r="Q21" s="71"/>
      <c r="R21" s="33"/>
      <c r="S21" s="8"/>
      <c r="T21" s="145"/>
      <c r="U21" s="45"/>
      <c r="V21" s="145"/>
      <c r="W21" s="159"/>
      <c r="X21" s="33"/>
      <c r="Y21" s="71"/>
      <c r="Z21" s="101"/>
    </row>
    <row r="22" spans="1:30" s="53" customFormat="1" ht="15.6" customHeight="1" x14ac:dyDescent="0.2">
      <c r="B22" s="101"/>
      <c r="C22" s="160"/>
      <c r="D22" s="161" t="str">
        <f>D1</f>
        <v>POULE A</v>
      </c>
      <c r="E22" s="162" t="s">
        <v>1</v>
      </c>
      <c r="F22" s="162" t="s">
        <v>2</v>
      </c>
      <c r="G22" s="45"/>
      <c r="H22" s="145"/>
      <c r="I22" s="157"/>
      <c r="J22" s="33"/>
      <c r="K22" s="71"/>
      <c r="L22" s="33"/>
      <c r="M22" s="158"/>
      <c r="N22" s="160"/>
      <c r="O22" s="161" t="str">
        <f>U1</f>
        <v>POULE B</v>
      </c>
      <c r="P22" s="162" t="s">
        <v>1</v>
      </c>
      <c r="Q22" s="162" t="s">
        <v>2</v>
      </c>
      <c r="R22" s="33"/>
      <c r="S22" s="8"/>
      <c r="T22" s="145"/>
      <c r="U22" s="45"/>
      <c r="V22" s="145"/>
      <c r="W22" s="159"/>
      <c r="X22" s="33"/>
      <c r="Y22" s="71"/>
      <c r="Z22" s="101"/>
    </row>
    <row r="23" spans="1:30" s="53" customFormat="1" ht="15.6" customHeight="1" x14ac:dyDescent="0.2">
      <c r="B23" s="101"/>
      <c r="C23" s="163">
        <v>1</v>
      </c>
      <c r="D23" s="1072"/>
      <c r="E23" s="777"/>
      <c r="F23" s="812"/>
      <c r="G23" s="45"/>
      <c r="H23" s="145"/>
      <c r="I23" s="157"/>
      <c r="J23" s="33"/>
      <c r="K23" s="71"/>
      <c r="L23" s="33"/>
      <c r="M23" s="158"/>
      <c r="N23" s="163">
        <v>1</v>
      </c>
      <c r="O23" s="1072"/>
      <c r="P23" s="777"/>
      <c r="Q23" s="812"/>
      <c r="R23" s="33"/>
      <c r="S23" s="8"/>
      <c r="T23" s="145"/>
      <c r="U23" s="45"/>
      <c r="V23" s="145"/>
      <c r="W23" s="159"/>
      <c r="X23" s="33"/>
      <c r="Y23" s="71"/>
      <c r="Z23" s="101"/>
    </row>
    <row r="24" spans="1:30" s="53" customFormat="1" ht="15.6" customHeight="1" x14ac:dyDescent="0.2">
      <c r="B24" s="101"/>
      <c r="C24" s="163">
        <v>2</v>
      </c>
      <c r="D24" s="1072"/>
      <c r="E24" s="777"/>
      <c r="F24" s="812"/>
      <c r="G24" s="45"/>
      <c r="H24" s="145"/>
      <c r="I24" s="157"/>
      <c r="J24" s="33"/>
      <c r="K24" s="71"/>
      <c r="L24" s="33"/>
      <c r="M24" s="158"/>
      <c r="N24" s="163">
        <v>2</v>
      </c>
      <c r="O24" s="1072"/>
      <c r="P24" s="777"/>
      <c r="Q24" s="812"/>
      <c r="R24" s="33"/>
      <c r="S24" s="8"/>
      <c r="T24" s="145"/>
      <c r="U24" s="45"/>
      <c r="V24" s="145"/>
      <c r="W24" s="159"/>
      <c r="X24" s="33"/>
      <c r="Y24" s="71"/>
      <c r="Z24" s="101"/>
    </row>
    <row r="25" spans="1:30" s="53" customFormat="1" ht="15.6" customHeight="1" x14ac:dyDescent="0.2">
      <c r="B25" s="101"/>
      <c r="C25" s="163">
        <v>3</v>
      </c>
      <c r="D25" s="1072"/>
      <c r="E25" s="777"/>
      <c r="F25" s="812"/>
      <c r="G25" s="45"/>
      <c r="H25" s="145"/>
      <c r="I25" s="157"/>
      <c r="J25" s="33"/>
      <c r="K25" s="71"/>
      <c r="L25" s="33"/>
      <c r="M25" s="158"/>
      <c r="N25" s="163">
        <v>3</v>
      </c>
      <c r="O25" s="1072"/>
      <c r="P25" s="777"/>
      <c r="Q25" s="812"/>
      <c r="R25" s="33"/>
      <c r="S25" s="8"/>
      <c r="T25" s="145"/>
      <c r="U25" s="45"/>
      <c r="V25" s="145"/>
      <c r="W25" s="159"/>
      <c r="X25" s="33"/>
      <c r="Y25" s="71"/>
      <c r="Z25" s="101"/>
    </row>
    <row r="26" spans="1:30" ht="12.75" x14ac:dyDescent="0.2">
      <c r="C26" s="163">
        <v>4</v>
      </c>
      <c r="D26" s="1072"/>
      <c r="E26" s="777"/>
      <c r="F26" s="812"/>
      <c r="I26" s="105"/>
      <c r="N26" s="163">
        <v>4</v>
      </c>
      <c r="O26" s="1072"/>
      <c r="P26" s="777"/>
      <c r="Q26" s="812"/>
      <c r="R26" s="53"/>
      <c r="S26" s="53"/>
      <c r="T26" s="53"/>
      <c r="U26" s="53"/>
      <c r="V26" s="53"/>
      <c r="W26" s="53"/>
      <c r="X26" s="53"/>
      <c r="Y26" s="53"/>
      <c r="Z26" s="53"/>
      <c r="AA26" s="53"/>
    </row>
    <row r="27" spans="1:30" ht="12.75" x14ac:dyDescent="0.2">
      <c r="C27" s="163">
        <v>5</v>
      </c>
      <c r="D27" s="1072"/>
      <c r="E27" s="777"/>
      <c r="F27" s="812"/>
      <c r="G27" s="167"/>
      <c r="H27" s="166"/>
      <c r="I27" s="168"/>
      <c r="J27" s="165"/>
      <c r="K27" s="165"/>
      <c r="M27"/>
      <c r="N27" s="163">
        <v>5</v>
      </c>
      <c r="O27" s="1072"/>
      <c r="P27" s="777"/>
      <c r="Q27" s="812"/>
      <c r="U27" s="104"/>
      <c r="V27" s="104"/>
      <c r="W27" s="104"/>
      <c r="X27" s="165"/>
      <c r="Y27" s="169"/>
      <c r="Z27" s="170"/>
    </row>
    <row r="28" spans="1:30" ht="12.75" x14ac:dyDescent="0.2">
      <c r="A28" s="103"/>
      <c r="C28" s="171"/>
      <c r="D28" s="172"/>
      <c r="E28" s="172"/>
      <c r="F28" s="172" t="s">
        <v>28</v>
      </c>
      <c r="G28" s="173"/>
      <c r="H28" s="172"/>
      <c r="I28" s="172"/>
      <c r="J28" s="174"/>
      <c r="M28" s="175"/>
      <c r="N28" s="108"/>
      <c r="O28" s="161" t="s">
        <v>15</v>
      </c>
      <c r="P28" s="176" t="s">
        <v>1</v>
      </c>
      <c r="Q28" s="176" t="s">
        <v>2</v>
      </c>
      <c r="R28" s="167"/>
      <c r="S28" s="166"/>
      <c r="T28" s="115"/>
      <c r="U28" s="177" t="s">
        <v>17</v>
      </c>
      <c r="V28" s="176" t="s">
        <v>1</v>
      </c>
      <c r="W28" s="176" t="s">
        <v>2</v>
      </c>
      <c r="X28" s="165"/>
      <c r="Y28" s="169"/>
      <c r="AB28" s="181" t="s">
        <v>4</v>
      </c>
      <c r="AC28" s="813">
        <v>0</v>
      </c>
      <c r="AD28" s="813">
        <v>0</v>
      </c>
    </row>
    <row r="29" spans="1:30" ht="20.100000000000001" customHeight="1" x14ac:dyDescent="0.2">
      <c r="A29" s="103"/>
      <c r="C29" s="176" t="s">
        <v>20</v>
      </c>
      <c r="D29" s="178" t="s">
        <v>20</v>
      </c>
      <c r="E29" s="172"/>
      <c r="F29" s="173"/>
      <c r="G29" s="173"/>
      <c r="H29" s="179"/>
      <c r="I29" s="180" t="s">
        <v>22</v>
      </c>
      <c r="J29" s="174" t="s">
        <v>22</v>
      </c>
      <c r="M29" s="175"/>
      <c r="N29" s="181" t="s">
        <v>4</v>
      </c>
      <c r="O29" s="181" t="s">
        <v>4</v>
      </c>
      <c r="P29" s="182">
        <f>CL($P$44,$T$44)+CL($P$36,$T$36)</f>
        <v>0</v>
      </c>
      <c r="Q29" s="182">
        <f>$P$44-$T$44+$P$36-$T$36</f>
        <v>0</v>
      </c>
      <c r="R29" s="167"/>
      <c r="S29" s="166"/>
      <c r="T29" s="136" t="s">
        <v>8</v>
      </c>
      <c r="U29" s="118" t="s">
        <v>8</v>
      </c>
      <c r="V29" s="183">
        <f>CL($P$46,$T$46)+CL($P$38,$T$38)</f>
        <v>0</v>
      </c>
      <c r="W29" s="182">
        <f>$P$46-$T$46+$P$38-$T$38</f>
        <v>0</v>
      </c>
      <c r="X29" s="165"/>
      <c r="Y29" s="169"/>
      <c r="AB29" s="181" t="s">
        <v>5</v>
      </c>
      <c r="AC29" s="813">
        <v>0</v>
      </c>
      <c r="AD29" s="813">
        <v>0</v>
      </c>
    </row>
    <row r="30" spans="1:30" ht="20.100000000000001" customHeight="1" x14ac:dyDescent="0.2">
      <c r="A30" s="103"/>
      <c r="C30" s="176" t="s">
        <v>21</v>
      </c>
      <c r="D30" s="178" t="s">
        <v>21</v>
      </c>
      <c r="E30" s="172"/>
      <c r="F30" s="173"/>
      <c r="G30" s="173"/>
      <c r="H30" s="179"/>
      <c r="I30" s="180" t="s">
        <v>23</v>
      </c>
      <c r="J30" s="174" t="s">
        <v>23</v>
      </c>
      <c r="M30" s="175"/>
      <c r="N30" s="181" t="s">
        <v>5</v>
      </c>
      <c r="O30" s="181" t="s">
        <v>5</v>
      </c>
      <c r="P30" s="182">
        <f>CL($T$44,$P$44)+CL($P$40,$T$40)</f>
        <v>0</v>
      </c>
      <c r="Q30" s="182">
        <f>$T$44-$P$44+$P$40-$T$40</f>
        <v>0</v>
      </c>
      <c r="R30" s="167"/>
      <c r="S30" s="166"/>
      <c r="T30" s="136" t="s">
        <v>9</v>
      </c>
      <c r="U30" s="118" t="s">
        <v>9</v>
      </c>
      <c r="V30" s="183">
        <f>CL($T$46,$P$46)+CL($P$42,$T$42)</f>
        <v>2</v>
      </c>
      <c r="W30" s="182">
        <f>$T$46-$P$46+$P$42-$T$42</f>
        <v>0</v>
      </c>
      <c r="X30" s="165"/>
      <c r="Y30" s="169"/>
      <c r="AB30" s="181" t="s">
        <v>6</v>
      </c>
      <c r="AC30" s="813">
        <v>0</v>
      </c>
      <c r="AD30" s="813">
        <v>0</v>
      </c>
    </row>
    <row r="31" spans="1:30" ht="20.100000000000001" customHeight="1" x14ac:dyDescent="0.2">
      <c r="A31" s="103"/>
      <c r="C31" s="170"/>
      <c r="D31" s="121"/>
      <c r="E31" s="121"/>
      <c r="F31" s="184"/>
      <c r="G31" s="184"/>
      <c r="H31" s="103"/>
      <c r="I31" s="184"/>
      <c r="J31" s="185"/>
      <c r="M31" s="175"/>
      <c r="N31" s="181" t="s">
        <v>6</v>
      </c>
      <c r="O31" s="181" t="s">
        <v>6</v>
      </c>
      <c r="P31" s="182">
        <f>CL($T$36,$P$36)+CL($T$40,$P$40)</f>
        <v>0</v>
      </c>
      <c r="Q31" s="182">
        <f>$T$36-$P$36+$T$40-$P$40</f>
        <v>0</v>
      </c>
      <c r="R31" s="167"/>
      <c r="S31" s="166"/>
      <c r="T31" s="136" t="s">
        <v>10</v>
      </c>
      <c r="U31" s="118" t="s">
        <v>10</v>
      </c>
      <c r="V31" s="183">
        <f>CL($T$38,$P$38)+CL($T$42,$P$42)</f>
        <v>2</v>
      </c>
      <c r="W31" s="182">
        <f>$T$38-$P$38+$T$42-$P$42</f>
        <v>0</v>
      </c>
      <c r="X31" s="165"/>
      <c r="Y31" s="169"/>
      <c r="AB31" s="118"/>
      <c r="AC31" s="814"/>
      <c r="AD31" s="813"/>
    </row>
    <row r="32" spans="1:30" ht="12.75" x14ac:dyDescent="0.2">
      <c r="A32" s="103"/>
      <c r="C32" s="106"/>
      <c r="D32" s="186"/>
      <c r="J32" s="135"/>
      <c r="K32" s="165"/>
      <c r="L32" s="175"/>
      <c r="N32"/>
      <c r="O32"/>
      <c r="P32"/>
      <c r="V32" s="104"/>
      <c r="W32" s="104"/>
      <c r="X32" s="165"/>
      <c r="Y32" s="187"/>
      <c r="AB32" s="837" t="s">
        <v>10</v>
      </c>
      <c r="AC32" s="991">
        <v>4</v>
      </c>
      <c r="AD32" s="992">
        <v>1</v>
      </c>
    </row>
    <row r="33" spans="1:30" ht="15.75" x14ac:dyDescent="0.25">
      <c r="A33" s="910" t="s">
        <v>12</v>
      </c>
      <c r="B33" s="402"/>
      <c r="C33" s="127"/>
      <c r="D33" s="127"/>
      <c r="E33" s="24"/>
      <c r="F33" s="127"/>
      <c r="G33" s="898" t="str">
        <f>ACCUEIL!$D$6</f>
        <v>VELODROME</v>
      </c>
      <c r="H33" s="127"/>
      <c r="I33" s="127"/>
      <c r="J33" s="127"/>
      <c r="K33" s="127"/>
      <c r="L33" s="128"/>
      <c r="M33" s="129"/>
      <c r="N33" s="130"/>
      <c r="O33" s="24"/>
      <c r="P33" s="24"/>
      <c r="Q33" s="24"/>
      <c r="R33" s="936" t="str">
        <f>ACCUEIL!$D$7</f>
        <v>SAN SIRO</v>
      </c>
      <c r="S33" s="24"/>
      <c r="T33" s="24"/>
      <c r="U33" s="24"/>
      <c r="V33" s="127"/>
      <c r="W33" s="128"/>
      <c r="X33" s="184"/>
      <c r="Y33" s="103"/>
      <c r="Z33" s="103"/>
      <c r="AB33" s="118" t="s">
        <v>9</v>
      </c>
      <c r="AC33" s="814">
        <v>1</v>
      </c>
      <c r="AD33" s="813">
        <v>-1</v>
      </c>
    </row>
    <row r="34" spans="1:30" ht="12.95" customHeight="1" x14ac:dyDescent="0.2">
      <c r="A34" s="911"/>
      <c r="B34" s="333"/>
      <c r="C34" s="59"/>
      <c r="D34" s="59"/>
      <c r="F34" s="59"/>
      <c r="G34" s="189" t="s">
        <v>29</v>
      </c>
      <c r="H34" s="59"/>
      <c r="I34" s="59"/>
      <c r="J34" s="59"/>
      <c r="K34" s="59"/>
      <c r="L34" s="190"/>
      <c r="M34" s="191"/>
      <c r="N34" s="186"/>
      <c r="O34"/>
      <c r="P34"/>
      <c r="W34" s="190"/>
      <c r="X34" s="59"/>
      <c r="Z34" s="103"/>
      <c r="AB34" s="118" t="s">
        <v>8</v>
      </c>
      <c r="AC34" s="814">
        <v>0</v>
      </c>
      <c r="AD34" s="813">
        <v>0</v>
      </c>
    </row>
    <row r="35" spans="1:30" ht="12.95" customHeight="1" x14ac:dyDescent="0.2">
      <c r="A35" s="911"/>
      <c r="B35" s="103"/>
      <c r="L35" s="190"/>
      <c r="M35" s="44"/>
      <c r="N35"/>
      <c r="O35"/>
      <c r="P35"/>
      <c r="W35" s="192"/>
      <c r="Z35" s="103"/>
      <c r="AB35" s="118" t="s">
        <v>8</v>
      </c>
      <c r="AC35" s="814">
        <v>0</v>
      </c>
      <c r="AD35" s="813">
        <v>0</v>
      </c>
    </row>
    <row r="36" spans="1:30" ht="24.95" customHeight="1" x14ac:dyDescent="0.2">
      <c r="A36" s="934">
        <f>ACCUEIL!$B$9</f>
        <v>1.583333333333333</v>
      </c>
      <c r="B36" s="908" t="s">
        <v>30</v>
      </c>
      <c r="C36" s="194" t="s">
        <v>20</v>
      </c>
      <c r="D36" s="866" t="str">
        <f>D29</f>
        <v>1A</v>
      </c>
      <c r="E36" s="1094"/>
      <c r="F36" s="197"/>
      <c r="G36" s="198"/>
      <c r="H36" s="197"/>
      <c r="I36" s="1094"/>
      <c r="J36" s="195" t="str">
        <f>J29</f>
        <v>2A</v>
      </c>
      <c r="K36" s="194" t="s">
        <v>31</v>
      </c>
      <c r="L36" s="200"/>
      <c r="M36" s="44"/>
      <c r="N36" s="162" t="s">
        <v>4</v>
      </c>
      <c r="O36" s="201" t="str">
        <f>O29</f>
        <v>A</v>
      </c>
      <c r="P36" s="1094"/>
      <c r="Q36" s="202"/>
      <c r="R36" s="202"/>
      <c r="S36" s="202"/>
      <c r="T36" s="1094"/>
      <c r="U36" s="201" t="str">
        <f>O31</f>
        <v>C</v>
      </c>
      <c r="V36" s="162" t="s">
        <v>6</v>
      </c>
      <c r="W36" s="192"/>
      <c r="Z36" s="103"/>
    </row>
    <row r="37" spans="1:30" ht="24.95" hidden="1" customHeight="1" x14ac:dyDescent="0.2">
      <c r="A37" s="934"/>
      <c r="B37" s="908"/>
      <c r="C37" s="194"/>
      <c r="D37" s="1325" t="s">
        <v>222</v>
      </c>
      <c r="E37" s="1094"/>
      <c r="F37" s="197"/>
      <c r="G37" s="198"/>
      <c r="H37" s="197"/>
      <c r="I37" s="1094"/>
      <c r="J37" s="1325" t="s">
        <v>222</v>
      </c>
      <c r="K37" s="194"/>
      <c r="L37" s="200"/>
      <c r="M37" s="44"/>
      <c r="N37" s="1217"/>
      <c r="O37" s="1241"/>
      <c r="P37" s="1194"/>
      <c r="Q37" s="1252"/>
      <c r="R37" s="1252"/>
      <c r="S37" s="1252"/>
      <c r="T37" s="1194"/>
      <c r="U37" s="1241"/>
      <c r="V37" s="1219"/>
      <c r="W37" s="192"/>
      <c r="Z37" s="103"/>
    </row>
    <row r="38" spans="1:30" ht="24.95" customHeight="1" x14ac:dyDescent="0.2">
      <c r="A38" s="935">
        <f>A36+ACCUEIL!$B$10</f>
        <v>1.5937499999999998</v>
      </c>
      <c r="B38" s="908" t="s">
        <v>32</v>
      </c>
      <c r="C38" s="194" t="s">
        <v>21</v>
      </c>
      <c r="D38" s="195" t="str">
        <f>D30</f>
        <v>1B</v>
      </c>
      <c r="E38" s="1094"/>
      <c r="F38" s="202"/>
      <c r="G38" s="202"/>
      <c r="H38" s="202"/>
      <c r="I38" s="1094"/>
      <c r="J38" s="195" t="str">
        <f>J30</f>
        <v>2B</v>
      </c>
      <c r="K38" s="194" t="s">
        <v>33</v>
      </c>
      <c r="L38" s="200"/>
      <c r="M38" s="44"/>
      <c r="N38" s="162" t="s">
        <v>8</v>
      </c>
      <c r="O38" s="201" t="str">
        <f>U29</f>
        <v>E</v>
      </c>
      <c r="P38" s="1094"/>
      <c r="Q38" s="202"/>
      <c r="R38" s="202"/>
      <c r="S38" s="202"/>
      <c r="T38" s="1094"/>
      <c r="U38" s="201" t="str">
        <f>U31</f>
        <v>G</v>
      </c>
      <c r="V38" s="162" t="s">
        <v>10</v>
      </c>
      <c r="W38" s="143"/>
      <c r="X38" s="112"/>
      <c r="Y38" s="120"/>
      <c r="Z38" s="103"/>
    </row>
    <row r="39" spans="1:30" ht="24.95" hidden="1" customHeight="1" x14ac:dyDescent="0.2">
      <c r="A39" s="935"/>
      <c r="B39" s="908"/>
      <c r="C39" s="194"/>
      <c r="D39" s="1325" t="s">
        <v>222</v>
      </c>
      <c r="E39" s="1094"/>
      <c r="F39" s="197"/>
      <c r="G39" s="198"/>
      <c r="H39" s="197"/>
      <c r="I39" s="1094"/>
      <c r="J39" s="1325" t="s">
        <v>222</v>
      </c>
      <c r="K39" s="194"/>
      <c r="L39" s="200"/>
      <c r="M39" s="44"/>
      <c r="N39" s="1217"/>
      <c r="O39" s="1241"/>
      <c r="P39" s="1194"/>
      <c r="Q39" s="1252"/>
      <c r="R39" s="1252"/>
      <c r="S39" s="1252"/>
      <c r="T39" s="1194"/>
      <c r="U39" s="1241"/>
      <c r="V39" s="1219"/>
      <c r="W39" s="143"/>
      <c r="X39" s="112"/>
      <c r="Y39" s="120"/>
      <c r="Z39" s="103"/>
    </row>
    <row r="40" spans="1:30" ht="24.95" customHeight="1" x14ac:dyDescent="0.2">
      <c r="A40" s="935">
        <f>A38+ACCUEIL!$B$10</f>
        <v>1.6041666666666665</v>
      </c>
      <c r="B40" s="103"/>
      <c r="L40" s="43"/>
      <c r="M40" s="44"/>
      <c r="N40" s="194" t="s">
        <v>5</v>
      </c>
      <c r="O40" s="201" t="str">
        <f>O30</f>
        <v>B</v>
      </c>
      <c r="P40" s="1094"/>
      <c r="Q40" s="202"/>
      <c r="R40" s="202"/>
      <c r="S40" s="202"/>
      <c r="T40" s="1094"/>
      <c r="U40" s="201" t="str">
        <f>O31</f>
        <v>C</v>
      </c>
      <c r="V40" s="194" t="s">
        <v>6</v>
      </c>
      <c r="W40" s="143"/>
      <c r="X40" s="112"/>
      <c r="Y40" s="120"/>
      <c r="Z40" s="103"/>
    </row>
    <row r="41" spans="1:30" ht="19.7" customHeight="1" x14ac:dyDescent="0.2">
      <c r="A41" s="912"/>
      <c r="B41" s="103"/>
      <c r="C41" s="203"/>
      <c r="D41" s="204" t="s">
        <v>34</v>
      </c>
      <c r="E41" s="205"/>
      <c r="F41" s="206"/>
      <c r="G41" s="206"/>
      <c r="H41" s="206"/>
      <c r="I41" s="206"/>
      <c r="J41" s="204" t="s">
        <v>35</v>
      </c>
      <c r="K41" s="207"/>
      <c r="L41" s="43"/>
      <c r="M41" s="44"/>
      <c r="N41" s="208"/>
      <c r="O41" s="208"/>
      <c r="P41"/>
      <c r="W41" s="192"/>
      <c r="Z41" s="103"/>
    </row>
    <row r="42" spans="1:30" ht="24.95" customHeight="1" x14ac:dyDescent="0.2">
      <c r="A42" s="935">
        <f>A40+ACCUEIL!$B$10</f>
        <v>1.6145833333333333</v>
      </c>
      <c r="B42" s="103"/>
      <c r="C42" s="64" t="s">
        <v>6</v>
      </c>
      <c r="D42" s="866">
        <f>GL(I36,E36,D36,J36,I37,E37)</f>
        <v>0</v>
      </c>
      <c r="E42" s="1094"/>
      <c r="F42" s="202"/>
      <c r="G42" s="202"/>
      <c r="H42" s="202"/>
      <c r="I42" s="1094"/>
      <c r="J42" s="880">
        <f>GL(I38,E38,D38,J38,I39,E39)</f>
        <v>0</v>
      </c>
      <c r="K42" s="210"/>
      <c r="L42" s="43"/>
      <c r="M42" s="44"/>
      <c r="N42" s="194" t="s">
        <v>9</v>
      </c>
      <c r="O42" s="201" t="str">
        <f>U30</f>
        <v>F</v>
      </c>
      <c r="P42" s="1094">
        <v>0</v>
      </c>
      <c r="Q42" s="202"/>
      <c r="R42" s="202"/>
      <c r="S42" s="202"/>
      <c r="T42" s="1094"/>
      <c r="U42" s="201" t="str">
        <f>U31</f>
        <v>G</v>
      </c>
      <c r="V42" s="194" t="s">
        <v>10</v>
      </c>
      <c r="W42" s="43"/>
      <c r="Z42" s="103"/>
    </row>
    <row r="43" spans="1:30" ht="24.95" hidden="1" customHeight="1" x14ac:dyDescent="0.2">
      <c r="A43" s="935"/>
      <c r="B43" s="103"/>
      <c r="C43" s="194"/>
      <c r="D43" s="1325" t="s">
        <v>222</v>
      </c>
      <c r="E43" s="1094"/>
      <c r="F43" s="197"/>
      <c r="G43" s="198"/>
      <c r="H43" s="197"/>
      <c r="I43" s="1094"/>
      <c r="J43" s="1325" t="s">
        <v>222</v>
      </c>
      <c r="K43" s="194"/>
      <c r="L43" s="43"/>
      <c r="M43" s="44"/>
      <c r="N43" s="1217"/>
      <c r="O43" s="1241"/>
      <c r="P43" s="1194"/>
      <c r="Q43" s="1252"/>
      <c r="R43" s="1252"/>
      <c r="S43" s="1252"/>
      <c r="T43" s="1194"/>
      <c r="U43" s="1241"/>
      <c r="V43" s="1219"/>
      <c r="W43" s="43"/>
      <c r="Z43" s="103"/>
    </row>
    <row r="44" spans="1:30" ht="24.95" customHeight="1" x14ac:dyDescent="0.2">
      <c r="A44" s="935">
        <f>A42+ACCUEIL!$B$10</f>
        <v>1.625</v>
      </c>
      <c r="B44" s="144"/>
      <c r="D44" s="876"/>
      <c r="J44" s="874"/>
      <c r="L44" s="43"/>
      <c r="M44" s="44"/>
      <c r="N44" s="162" t="s">
        <v>4</v>
      </c>
      <c r="O44" s="211" t="str">
        <f>O29</f>
        <v>A</v>
      </c>
      <c r="P44" s="1094"/>
      <c r="Q44" s="202"/>
      <c r="R44" s="202"/>
      <c r="S44" s="202"/>
      <c r="T44" s="1094"/>
      <c r="U44" s="195" t="str">
        <f>O30</f>
        <v>B</v>
      </c>
      <c r="V44" s="162" t="s">
        <v>5</v>
      </c>
      <c r="W44" s="43"/>
      <c r="Z44" s="103"/>
    </row>
    <row r="45" spans="1:30" ht="24.95" customHeight="1" x14ac:dyDescent="0.2">
      <c r="A45" s="912"/>
      <c r="B45" s="103"/>
      <c r="C45" s="212"/>
      <c r="D45" s="877"/>
      <c r="F45" s="103"/>
      <c r="G45" s="213" t="s">
        <v>36</v>
      </c>
      <c r="H45" s="103"/>
      <c r="I45" s="103"/>
      <c r="J45" s="875"/>
      <c r="K45" s="103"/>
      <c r="L45" s="43"/>
      <c r="M45" s="44"/>
      <c r="N45" s="208"/>
      <c r="O45" s="208"/>
      <c r="P45"/>
      <c r="W45" s="43"/>
      <c r="Z45" s="103"/>
    </row>
    <row r="46" spans="1:30" ht="24.95" customHeight="1" x14ac:dyDescent="0.2">
      <c r="A46" s="935">
        <f>A44+ACCUEIL!$B$10</f>
        <v>1.6354166666666667</v>
      </c>
      <c r="B46" s="144"/>
      <c r="C46" s="64" t="s">
        <v>9</v>
      </c>
      <c r="D46" s="866">
        <f>GL(E36,I36,D36,J36,E37,I37)</f>
        <v>0</v>
      </c>
      <c r="E46" s="1094"/>
      <c r="F46" s="197"/>
      <c r="G46" s="198"/>
      <c r="H46" s="197"/>
      <c r="I46" s="1094"/>
      <c r="J46" s="866">
        <f>GL(E38,I38,D38,J38,E39,I39)</f>
        <v>0</v>
      </c>
      <c r="K46" s="164"/>
      <c r="L46" s="43"/>
      <c r="M46" s="44"/>
      <c r="N46" s="852" t="s">
        <v>8</v>
      </c>
      <c r="O46" s="1239" t="str">
        <f>U29</f>
        <v>E</v>
      </c>
      <c r="P46" s="1300"/>
      <c r="Q46" s="1251"/>
      <c r="R46" s="1251"/>
      <c r="S46" s="1251"/>
      <c r="T46" s="1300"/>
      <c r="U46" s="1239" t="str">
        <f>U30</f>
        <v>F</v>
      </c>
      <c r="V46" s="852" t="s">
        <v>9</v>
      </c>
      <c r="W46" s="15"/>
      <c r="X46" s="112"/>
      <c r="Y46" s="120"/>
      <c r="Z46" s="103"/>
    </row>
    <row r="47" spans="1:30" ht="24.95" hidden="1" customHeight="1" x14ac:dyDescent="0.2">
      <c r="A47" s="935"/>
      <c r="B47" s="144"/>
      <c r="C47" s="194"/>
      <c r="D47" s="1325" t="s">
        <v>222</v>
      </c>
      <c r="E47" s="1094"/>
      <c r="F47" s="197"/>
      <c r="G47" s="198"/>
      <c r="H47" s="197"/>
      <c r="I47" s="1094"/>
      <c r="J47" s="1325" t="s">
        <v>222</v>
      </c>
      <c r="K47" s="194"/>
      <c r="L47" s="43"/>
      <c r="M47" s="44"/>
      <c r="N47" s="1217"/>
      <c r="O47" s="1241"/>
      <c r="P47" s="1194"/>
      <c r="Q47" s="1252"/>
      <c r="R47" s="1252"/>
      <c r="S47" s="1252"/>
      <c r="T47" s="1194"/>
      <c r="U47" s="1241"/>
      <c r="V47" s="1219"/>
      <c r="W47" s="15"/>
      <c r="X47" s="112"/>
      <c r="Y47" s="120"/>
      <c r="Z47" s="103"/>
    </row>
    <row r="48" spans="1:30" ht="24.95" customHeight="1" x14ac:dyDescent="0.2">
      <c r="A48" s="912"/>
      <c r="B48" s="545"/>
      <c r="C48" s="215"/>
      <c r="D48" s="878"/>
      <c r="E48" s="215"/>
      <c r="F48" s="215"/>
      <c r="G48" s="215"/>
      <c r="H48" s="215"/>
      <c r="I48" s="215"/>
      <c r="J48" s="875"/>
      <c r="K48" s="215"/>
      <c r="L48" s="216"/>
      <c r="M48" s="217"/>
      <c r="N48" s="1326"/>
      <c r="O48" s="1326"/>
      <c r="P48" s="1131"/>
      <c r="Q48" s="1131"/>
      <c r="R48" s="1131"/>
      <c r="S48" s="1131"/>
      <c r="T48" s="1131"/>
      <c r="U48" s="1131"/>
      <c r="V48" s="1131"/>
      <c r="W48" s="216"/>
      <c r="Z48" s="103"/>
    </row>
    <row r="49" spans="1:26" ht="15.6" customHeight="1" x14ac:dyDescent="0.2">
      <c r="A49" s="208"/>
      <c r="B49" s="144"/>
      <c r="D49" s="308" t="s">
        <v>61</v>
      </c>
      <c r="J49" s="944">
        <f>A46+ACCUEIL!$B$10</f>
        <v>1.6458333333333335</v>
      </c>
      <c r="L49" s="103"/>
      <c r="N49" s="208"/>
      <c r="O49" s="208"/>
      <c r="P49"/>
      <c r="Z49" s="103"/>
    </row>
    <row r="50" spans="1:26" ht="15.6" customHeight="1" x14ac:dyDescent="0.2">
      <c r="A50" s="912"/>
      <c r="B50" s="24"/>
      <c r="C50" s="24"/>
      <c r="D50" s="879"/>
      <c r="E50" s="24"/>
      <c r="F50" s="24"/>
      <c r="G50" s="24"/>
      <c r="H50" s="24"/>
      <c r="I50" s="24"/>
      <c r="J50" s="943" t="s">
        <v>37</v>
      </c>
      <c r="K50" s="24"/>
      <c r="L50" s="24"/>
      <c r="M50" s="24"/>
      <c r="N50" s="130"/>
      <c r="O50" s="130"/>
      <c r="P50" s="24"/>
      <c r="Q50" s="24"/>
      <c r="R50" s="24"/>
      <c r="S50" s="24"/>
      <c r="T50" s="24"/>
      <c r="U50" s="24"/>
      <c r="V50" s="31"/>
      <c r="Z50" s="220"/>
    </row>
    <row r="51" spans="1:26" ht="20.100000000000001" customHeight="1" x14ac:dyDescent="0.2">
      <c r="A51" s="911"/>
      <c r="B51" s="103"/>
      <c r="C51" s="221">
        <v>1</v>
      </c>
      <c r="D51" s="866">
        <f>GL(E46,I46,D46,J46,E47,I47)</f>
        <v>0</v>
      </c>
      <c r="E51" s="103"/>
      <c r="F51" s="103"/>
      <c r="G51" s="103"/>
      <c r="H51" s="103"/>
      <c r="I51" s="221">
        <v>3</v>
      </c>
      <c r="J51" s="880">
        <f>GL(E42,I42,D42,J42,E43,I43)</f>
        <v>0</v>
      </c>
      <c r="K51" s="103"/>
      <c r="L51" s="103"/>
      <c r="M51"/>
      <c r="N51" s="221">
        <v>5</v>
      </c>
      <c r="O51" s="1225" t="str">
        <f t="shared" ref="O51:O53" si="0">AB28</f>
        <v>A</v>
      </c>
      <c r="Q51" s="103"/>
      <c r="R51" s="103"/>
      <c r="S51" s="103"/>
      <c r="T51" s="221">
        <v>8</v>
      </c>
      <c r="U51" s="445" t="str">
        <f t="shared" ref="U51:U53" si="1">AB32</f>
        <v>G</v>
      </c>
      <c r="V51" s="1016"/>
      <c r="W51" s="103"/>
      <c r="X51" s="103"/>
      <c r="Y51" s="103"/>
      <c r="Z51" s="103"/>
    </row>
    <row r="52" spans="1:26" ht="20.100000000000001" customHeight="1" x14ac:dyDescent="0.2">
      <c r="A52" s="911"/>
      <c r="B52" s="103"/>
      <c r="C52" s="221">
        <v>2</v>
      </c>
      <c r="D52" s="866">
        <f>GL(I46,E46,D46,J46,I47,E47)</f>
        <v>0</v>
      </c>
      <c r="I52" s="221">
        <v>4</v>
      </c>
      <c r="J52" s="880">
        <f>GL(I42,E42,D42,J42,I43,E43)</f>
        <v>0</v>
      </c>
      <c r="M52"/>
      <c r="N52" s="221">
        <v>6</v>
      </c>
      <c r="O52" s="1225" t="str">
        <f t="shared" si="0"/>
        <v>B</v>
      </c>
      <c r="T52" s="221">
        <v>9</v>
      </c>
      <c r="U52" s="201" t="str">
        <f t="shared" si="1"/>
        <v>F</v>
      </c>
      <c r="V52" s="43"/>
    </row>
    <row r="53" spans="1:26" s="53" customFormat="1" ht="20.100000000000001" customHeight="1" x14ac:dyDescent="0.2">
      <c r="A53" s="913"/>
      <c r="B53" s="71"/>
      <c r="C53" s="11"/>
      <c r="D53" s="159"/>
      <c r="E53" s="159"/>
      <c r="F53" s="223"/>
      <c r="G53" s="224"/>
      <c r="H53" s="223"/>
      <c r="I53" s="159"/>
      <c r="J53" s="159"/>
      <c r="K53" s="159"/>
      <c r="L53" s="101"/>
      <c r="M53" s="158"/>
      <c r="N53" s="221">
        <v>7</v>
      </c>
      <c r="O53" s="1225" t="str">
        <f t="shared" si="0"/>
        <v>C</v>
      </c>
      <c r="P53" s="225"/>
      <c r="T53" s="226">
        <v>10</v>
      </c>
      <c r="U53" s="201" t="str">
        <f t="shared" si="1"/>
        <v>E</v>
      </c>
      <c r="V53" s="192"/>
    </row>
    <row r="54" spans="1:26" ht="15.6" customHeight="1" x14ac:dyDescent="0.2">
      <c r="A54" s="911"/>
      <c r="B54" s="909"/>
      <c r="C54" s="227"/>
      <c r="D54" s="227"/>
      <c r="E54" s="215"/>
      <c r="F54" s="215"/>
      <c r="G54" s="215"/>
      <c r="H54" s="215"/>
      <c r="I54" s="215"/>
      <c r="J54" s="215"/>
      <c r="K54" s="215"/>
      <c r="L54" s="215"/>
      <c r="M54" s="215"/>
      <c r="N54" s="218"/>
      <c r="O54" s="218"/>
      <c r="P54" s="218"/>
      <c r="Q54" s="215"/>
      <c r="R54" s="215"/>
      <c r="S54" s="215"/>
      <c r="T54" s="215"/>
      <c r="U54" s="215"/>
      <c r="V54" s="216"/>
      <c r="W54" s="103"/>
      <c r="X54" s="103"/>
      <c r="Y54" s="103"/>
    </row>
    <row r="55" spans="1:26" ht="15.6" customHeight="1" x14ac:dyDescent="0.2">
      <c r="B55" s="186"/>
      <c r="E55" s="101"/>
      <c r="M55" s="208"/>
      <c r="Q55" s="228"/>
      <c r="R55" s="187"/>
      <c r="W55" s="228"/>
      <c r="X55" s="187"/>
      <c r="Y55" s="103"/>
    </row>
    <row r="56" spans="1:26" ht="15.6" customHeight="1" x14ac:dyDescent="0.2">
      <c r="B56" s="175"/>
      <c r="E56" s="101"/>
      <c r="M56" s="208"/>
      <c r="Q56" s="228"/>
      <c r="R56" s="187"/>
      <c r="W56" s="228"/>
      <c r="X56" s="187"/>
      <c r="Y56" s="103"/>
    </row>
    <row r="57" spans="1:26" ht="15.6" customHeight="1" x14ac:dyDescent="0.2">
      <c r="B57" s="208"/>
      <c r="E57" s="159"/>
      <c r="M57" s="208"/>
      <c r="Q57" s="228"/>
      <c r="R57" s="187"/>
      <c r="W57" s="228"/>
      <c r="X57" s="187"/>
      <c r="Y57" s="103"/>
    </row>
    <row r="58" spans="1:26" ht="15.6" customHeight="1" x14ac:dyDescent="0.2">
      <c r="B58" s="208"/>
      <c r="E58" s="159"/>
      <c r="M58" s="208"/>
      <c r="Q58" s="228"/>
      <c r="R58" s="187"/>
      <c r="W58" s="228"/>
      <c r="X58" s="187"/>
      <c r="Y58" s="103"/>
    </row>
    <row r="59" spans="1:26" ht="15.6" customHeight="1" x14ac:dyDescent="0.2">
      <c r="B59" s="208"/>
      <c r="E59" s="101"/>
      <c r="M59" s="208"/>
      <c r="Q59" s="228"/>
      <c r="R59" s="187"/>
      <c r="W59" s="228"/>
      <c r="X59" s="187"/>
      <c r="Y59" s="103"/>
    </row>
  </sheetData>
  <sheetProtection password="C9F9" sheet="1" objects="1" scenarios="1" formatCells="0" formatColumns="0" formatRows="0" sort="0" autoFilter="0" pivotTables="0"/>
  <sortState caseSensitive="1" ref="AB32:AD35">
    <sortCondition descending="1" ref="AC33:AC35"/>
    <sortCondition descending="1" ref="AD33:AD35"/>
  </sortState>
  <phoneticPr fontId="8" type="noConversion"/>
  <conditionalFormatting sqref="E9:E18">
    <cfRule type="notContainsBlanks" dxfId="2314" priority="30">
      <formula>LEN(TRIM(E9))&gt;0</formula>
    </cfRule>
  </conditionalFormatting>
  <conditionalFormatting sqref="I9:I18">
    <cfRule type="notContainsBlanks" dxfId="2313" priority="29">
      <formula>LEN(TRIM(I9))&gt;0</formula>
    </cfRule>
  </conditionalFormatting>
  <conditionalFormatting sqref="P9:P18">
    <cfRule type="notContainsBlanks" dxfId="2312" priority="28">
      <formula>LEN(TRIM(P9))&gt;0</formula>
    </cfRule>
  </conditionalFormatting>
  <conditionalFormatting sqref="T9:T18">
    <cfRule type="notContainsBlanks" dxfId="2311" priority="27">
      <formula>LEN(TRIM(T9))&gt;0</formula>
    </cfRule>
  </conditionalFormatting>
  <conditionalFormatting sqref="E36:E38">
    <cfRule type="notContainsBlanks" dxfId="2310" priority="26">
      <formula>LEN(TRIM(E36))&gt;0</formula>
    </cfRule>
  </conditionalFormatting>
  <conditionalFormatting sqref="I36:I38">
    <cfRule type="notContainsBlanks" dxfId="2309" priority="25">
      <formula>LEN(TRIM(I36))&gt;0</formula>
    </cfRule>
  </conditionalFormatting>
  <conditionalFormatting sqref="E42">
    <cfRule type="notContainsBlanks" dxfId="2308" priority="24">
      <formula>LEN(TRIM(E42))&gt;0</formula>
    </cfRule>
  </conditionalFormatting>
  <conditionalFormatting sqref="I42">
    <cfRule type="notContainsBlanks" dxfId="2307" priority="23">
      <formula>LEN(TRIM(I42))&gt;0</formula>
    </cfRule>
  </conditionalFormatting>
  <conditionalFormatting sqref="E46">
    <cfRule type="notContainsBlanks" dxfId="2306" priority="20">
      <formula>LEN(TRIM(E46))&gt;0</formula>
    </cfRule>
  </conditionalFormatting>
  <conditionalFormatting sqref="I46">
    <cfRule type="notContainsBlanks" dxfId="2305" priority="19">
      <formula>LEN(TRIM(I46))&gt;0</formula>
    </cfRule>
  </conditionalFormatting>
  <conditionalFormatting sqref="P36 P40 P38">
    <cfRule type="notContainsBlanks" dxfId="2304" priority="18">
      <formula>LEN(TRIM(P36))&gt;0</formula>
    </cfRule>
  </conditionalFormatting>
  <conditionalFormatting sqref="T36 T40 T38">
    <cfRule type="notContainsBlanks" dxfId="2303" priority="17">
      <formula>LEN(TRIM(T36))&gt;0</formula>
    </cfRule>
  </conditionalFormatting>
  <conditionalFormatting sqref="P42 P44">
    <cfRule type="notContainsBlanks" dxfId="2302" priority="16">
      <formula>LEN(TRIM(P42))&gt;0</formula>
    </cfRule>
  </conditionalFormatting>
  <conditionalFormatting sqref="T42 T44">
    <cfRule type="notContainsBlanks" dxfId="2301" priority="15">
      <formula>LEN(TRIM(T42))&gt;0</formula>
    </cfRule>
  </conditionalFormatting>
  <conditionalFormatting sqref="P46:P47">
    <cfRule type="notContainsBlanks" dxfId="2300" priority="14">
      <formula>LEN(TRIM(P46))&gt;0</formula>
    </cfRule>
  </conditionalFormatting>
  <conditionalFormatting sqref="T46:T47">
    <cfRule type="notContainsBlanks" dxfId="2299" priority="13">
      <formula>LEN(TRIM(T46))&gt;0</formula>
    </cfRule>
  </conditionalFormatting>
  <conditionalFormatting sqref="E39">
    <cfRule type="notContainsBlanks" dxfId="2298" priority="12">
      <formula>LEN(TRIM(E39))&gt;0</formula>
    </cfRule>
  </conditionalFormatting>
  <conditionalFormatting sqref="I39">
    <cfRule type="notContainsBlanks" dxfId="2297" priority="11">
      <formula>LEN(TRIM(I39))&gt;0</formula>
    </cfRule>
  </conditionalFormatting>
  <conditionalFormatting sqref="E43">
    <cfRule type="notContainsBlanks" dxfId="2296" priority="10">
      <formula>LEN(TRIM(E43))&gt;0</formula>
    </cfRule>
  </conditionalFormatting>
  <conditionalFormatting sqref="I43">
    <cfRule type="notContainsBlanks" dxfId="2295" priority="9">
      <formula>LEN(TRIM(I43))&gt;0</formula>
    </cfRule>
  </conditionalFormatting>
  <conditionalFormatting sqref="E47">
    <cfRule type="notContainsBlanks" dxfId="2294" priority="8">
      <formula>LEN(TRIM(E47))&gt;0</formula>
    </cfRule>
  </conditionalFormatting>
  <conditionalFormatting sqref="I47">
    <cfRule type="notContainsBlanks" dxfId="2293" priority="7">
      <formula>LEN(TRIM(I47))&gt;0</formula>
    </cfRule>
  </conditionalFormatting>
  <conditionalFormatting sqref="P43">
    <cfRule type="notContainsBlanks" dxfId="2292" priority="6">
      <formula>LEN(TRIM(P43))&gt;0</formula>
    </cfRule>
  </conditionalFormatting>
  <conditionalFormatting sqref="T43">
    <cfRule type="notContainsBlanks" dxfId="2291" priority="5">
      <formula>LEN(TRIM(T43))&gt;0</formula>
    </cfRule>
  </conditionalFormatting>
  <conditionalFormatting sqref="P39">
    <cfRule type="notContainsBlanks" dxfId="2290" priority="4">
      <formula>LEN(TRIM(P39))&gt;0</formula>
    </cfRule>
  </conditionalFormatting>
  <conditionalFormatting sqref="T39">
    <cfRule type="notContainsBlanks" dxfId="2289" priority="3">
      <formula>LEN(TRIM(T39))&gt;0</formula>
    </cfRule>
  </conditionalFormatting>
  <conditionalFormatting sqref="P37">
    <cfRule type="notContainsBlanks" dxfId="2288" priority="2">
      <formula>LEN(TRIM(P37))&gt;0</formula>
    </cfRule>
  </conditionalFormatting>
  <conditionalFormatting sqref="T37">
    <cfRule type="notContainsBlanks" dxfId="2287" priority="1">
      <formula>LEN(TRIM(T37))&gt;0</formula>
    </cfRule>
  </conditionalFormatting>
  <printOptions horizontalCentered="1" verticalCentered="1"/>
  <pageMargins left="0" right="0" top="1.1811023622047245" bottom="0.19685039370078741" header="0" footer="0"/>
  <pageSetup paperSize="9" scale="80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7" max="22" man="1"/>
  </rowBreaks>
  <ignoredErrors>
    <ignoredError sqref="J12 U12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CLASSER10">
                <anchor>
                  <from>
                    <xdr:col>9</xdr:col>
                    <xdr:colOff>9525</xdr:colOff>
                    <xdr:row>23</xdr:row>
                    <xdr:rowOff>66675</xdr:rowOff>
                  </from>
                  <to>
                    <xdr:col>10</xdr:col>
                    <xdr:colOff>38100</xdr:colOff>
                    <xdr:row>24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RAZ10E">
                <anchor>
                  <from>
                    <xdr:col>9</xdr:col>
                    <xdr:colOff>285750</xdr:colOff>
                    <xdr:row>25</xdr:row>
                    <xdr:rowOff>66675</xdr:rowOff>
                  </from>
                  <to>
                    <xdr:col>9</xdr:col>
                    <xdr:colOff>866775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CLASSER10C">
                <anchor moveWithCells="1" sizeWithCells="1">
                  <from>
                    <xdr:col>9</xdr:col>
                    <xdr:colOff>733425</xdr:colOff>
                    <xdr:row>52</xdr:row>
                    <xdr:rowOff>47625</xdr:rowOff>
                  </from>
                  <to>
                    <xdr:col>10</xdr:col>
                    <xdr:colOff>95250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defaultSize="0" print="0" autoFill="0" autoPict="0" macro="[0]!RAZ10C">
                <anchor moveWithCells="1" sizeWithCells="1">
                  <from>
                    <xdr:col>7</xdr:col>
                    <xdr:colOff>123825</xdr:colOff>
                    <xdr:row>52</xdr:row>
                    <xdr:rowOff>171450</xdr:rowOff>
                  </from>
                  <to>
                    <xdr:col>9</xdr:col>
                    <xdr:colOff>485775</xdr:colOff>
                    <xdr:row>53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Button 10">
              <controlPr defaultSize="0" print="0" autoFill="0" autoPict="0" macro="[0]!IMP10EL">
                <anchor>
                  <from>
                    <xdr:col>9</xdr:col>
                    <xdr:colOff>323850</xdr:colOff>
                    <xdr:row>2</xdr:row>
                    <xdr:rowOff>47625</xdr:rowOff>
                  </from>
                  <to>
                    <xdr:col>12</xdr:col>
                    <xdr:colOff>95250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Button 11">
              <controlPr defaultSize="0" print="0" autoFill="0" autoPict="0" macro="[0]!IMP10FI">
                <anchor>
                  <from>
                    <xdr:col>3</xdr:col>
                    <xdr:colOff>19050</xdr:colOff>
                    <xdr:row>30</xdr:row>
                    <xdr:rowOff>66675</xdr:rowOff>
                  </from>
                  <to>
                    <xdr:col>4</xdr:col>
                    <xdr:colOff>57150</xdr:colOff>
                    <xdr:row>31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2060"/>
  </sheetPr>
  <dimension ref="B1:AJ61"/>
  <sheetViews>
    <sheetView showGridLines="0" showRowColHeaders="0" showRuler="0" view="pageBreakPreview" zoomScale="110" zoomScaleNormal="100" zoomScaleSheetLayoutView="110" zoomScalePageLayoutView="80" workbookViewId="0">
      <selection activeCell="AB21" sqref="AB21:AD24"/>
    </sheetView>
  </sheetViews>
  <sheetFormatPr baseColWidth="10" defaultColWidth="11.5703125" defaultRowHeight="12.75" x14ac:dyDescent="0.2"/>
  <cols>
    <col min="1" max="2" width="1.85546875" customWidth="1"/>
    <col min="3" max="3" width="1.85546875" style="3" customWidth="1"/>
    <col min="4" max="4" width="18.140625" customWidth="1"/>
    <col min="5" max="6" width="1.85546875" style="3" customWidth="1"/>
    <col min="7" max="7" width="0.85546875" style="3" customWidth="1"/>
    <col min="8" max="9" width="1.85546875" style="3" customWidth="1"/>
    <col min="10" max="10" width="18.140625" customWidth="1"/>
    <col min="11" max="11" width="1.85546875" style="3" customWidth="1"/>
    <col min="12" max="12" width="1.85546875" customWidth="1"/>
    <col min="13" max="13" width="7.140625" style="106" customWidth="1"/>
    <col min="14" max="14" width="1.85546875" style="229" customWidth="1"/>
    <col min="15" max="15" width="1.85546875" style="3" customWidth="1"/>
    <col min="16" max="16" width="18.140625" customWidth="1"/>
    <col min="17" max="18" width="1.85546875" style="3" customWidth="1"/>
    <col min="19" max="19" width="0.85546875" style="3" customWidth="1"/>
    <col min="20" max="21" width="1.85546875" style="3" customWidth="1"/>
    <col min="22" max="22" width="18.140625" customWidth="1"/>
    <col min="23" max="27" width="1.85546875" customWidth="1"/>
    <col min="28" max="28" width="18.28515625" customWidth="1"/>
    <col min="29" max="30" width="1.85546875" customWidth="1"/>
    <col min="31" max="31" width="0.85546875" customWidth="1"/>
    <col min="32" max="33" width="1.85546875" customWidth="1"/>
    <col min="34" max="34" width="18.28515625" customWidth="1"/>
    <col min="35" max="36" width="1.85546875" customWidth="1"/>
  </cols>
  <sheetData>
    <row r="1" spans="2:36" ht="15.6" customHeight="1" x14ac:dyDescent="0.2">
      <c r="C1" s="160"/>
      <c r="D1" s="109" t="s">
        <v>38</v>
      </c>
      <c r="E1" s="230" t="s">
        <v>1</v>
      </c>
      <c r="F1" s="230" t="s">
        <v>2</v>
      </c>
      <c r="G1" s="120"/>
      <c r="H1" s="231"/>
      <c r="I1" s="232" t="s">
        <v>16</v>
      </c>
      <c r="J1" s="109" t="s">
        <v>39</v>
      </c>
      <c r="K1" s="230" t="s">
        <v>1</v>
      </c>
      <c r="L1" s="230" t="s">
        <v>2</v>
      </c>
      <c r="M1" s="135"/>
      <c r="O1"/>
      <c r="W1" s="230"/>
      <c r="X1" s="230"/>
      <c r="AA1" s="232"/>
      <c r="AB1" s="109" t="s">
        <v>40</v>
      </c>
      <c r="AC1" s="233" t="s">
        <v>1</v>
      </c>
      <c r="AD1" s="233" t="s">
        <v>2</v>
      </c>
    </row>
    <row r="2" spans="2:36" ht="20.100000000000001" customHeight="1" x14ac:dyDescent="0.2">
      <c r="C2" s="162" t="s">
        <v>4</v>
      </c>
      <c r="D2" s="1065" t="str">
        <f>ACCUEIL!$H$6</f>
        <v>4</v>
      </c>
      <c r="E2" s="234">
        <f>CL($E$10,$I$10)+CL($I$12,$E$12)+CL($I$14,$E$14)</f>
        <v>0</v>
      </c>
      <c r="F2" s="234">
        <f>$E$10-$I$10+$I$12-$E$12+$I$14-$E$14</f>
        <v>0</v>
      </c>
      <c r="G2" s="120"/>
      <c r="H2" s="231"/>
      <c r="I2" s="162" t="s">
        <v>8</v>
      </c>
      <c r="J2" s="1065">
        <f>ACCUEIL!$H$10</f>
        <v>20</v>
      </c>
      <c r="K2" s="234">
        <f>CL($AC$10,$AG$10)+CL($I$13,$E$13)+CL($E$15,$I$15)</f>
        <v>0</v>
      </c>
      <c r="L2" s="234">
        <f>$AC$10-$AG$10+$I$13-$E$13+$E$15-$I$15</f>
        <v>0</v>
      </c>
      <c r="O2"/>
      <c r="W2" s="234"/>
      <c r="X2" s="234"/>
      <c r="AA2" s="162" t="s">
        <v>18</v>
      </c>
      <c r="AB2" s="1065">
        <f>ACCUEIL!$H$14</f>
        <v>26</v>
      </c>
      <c r="AC2" s="110">
        <f>CL($Q$11,$U$11)+CL($AG$13,$AC$13)+CL($Q$16,$U$16)</f>
        <v>0</v>
      </c>
      <c r="AD2" s="234">
        <f>$Q$11-$U$11+$AG$13-$AC$13+$Q$16-$U$16</f>
        <v>0</v>
      </c>
    </row>
    <row r="3" spans="2:36" ht="20.100000000000001" customHeight="1" x14ac:dyDescent="0.2">
      <c r="C3" s="162" t="s">
        <v>5</v>
      </c>
      <c r="D3" s="1065">
        <f>ACCUEIL!$H$7</f>
        <v>18</v>
      </c>
      <c r="E3" s="234">
        <f>CL($I$10,$E$10)+CL($U$12,$Q$12)+CL($Q$14,$U$14)</f>
        <v>0</v>
      </c>
      <c r="F3" s="234">
        <f>$I$10-$E$10+$U$12-$Q$12+$Q$14-$U$14</f>
        <v>0</v>
      </c>
      <c r="G3" s="120"/>
      <c r="H3" s="231"/>
      <c r="I3" s="162" t="s">
        <v>9</v>
      </c>
      <c r="J3" s="1065">
        <f>ACCUEIL!$H$11</f>
        <v>16</v>
      </c>
      <c r="K3" s="234">
        <f>CL($AG$10,$AC$10)+CL($U$13,$Q$13)+CL($Q$15,$U$15)</f>
        <v>0</v>
      </c>
      <c r="L3" s="234">
        <f>$AG$10-$AC$10+$U$13-$Q$13+$Q$15-$U$15</f>
        <v>0</v>
      </c>
      <c r="O3"/>
      <c r="W3" s="234"/>
      <c r="X3" s="234"/>
      <c r="AA3" s="162" t="s">
        <v>19</v>
      </c>
      <c r="AB3" s="1065">
        <f>ACCUEIL!$H$15</f>
        <v>23</v>
      </c>
      <c r="AC3" s="110">
        <f>CL($U$11,$Q$11)+CL($AG$14,$AC$14)+CL($E$16,$I$16)</f>
        <v>0</v>
      </c>
      <c r="AD3" s="234">
        <f>$U$11-$Q$11+$AG$14-$AC$14+$E$16-$I$16</f>
        <v>0</v>
      </c>
    </row>
    <row r="4" spans="2:36" ht="20.100000000000001" customHeight="1" x14ac:dyDescent="0.2">
      <c r="C4" s="162" t="s">
        <v>6</v>
      </c>
      <c r="D4" s="1065">
        <f>ACCUEIL!$H$8</f>
        <v>10</v>
      </c>
      <c r="E4" s="234">
        <f>CL($U$10,$Q$10)+CL($E$12,$I$12)+CL($U$14,$Q$14)</f>
        <v>0</v>
      </c>
      <c r="F4" s="234">
        <f>$U$10-$Q$10+$E$12-$I$12+$U$14-$Q$14</f>
        <v>0</v>
      </c>
      <c r="G4" s="120"/>
      <c r="H4" s="231"/>
      <c r="I4" s="162" t="s">
        <v>10</v>
      </c>
      <c r="J4" s="1065">
        <f>ACCUEIL!$H$12</f>
        <v>12</v>
      </c>
      <c r="K4" s="234">
        <f>CL($I$11,$E$11)+CL($E$13,$I$13)+CL($U$15,$Q$15)</f>
        <v>0</v>
      </c>
      <c r="L4" s="234">
        <f>$I$11-$E$11+$E$13-$I$13+$U$15-$Q$15</f>
        <v>0</v>
      </c>
      <c r="O4"/>
      <c r="W4" s="234"/>
      <c r="X4" s="234"/>
      <c r="AA4" s="162" t="s">
        <v>43</v>
      </c>
      <c r="AB4" s="1065">
        <f>ACCUEIL!$H$16</f>
        <v>21</v>
      </c>
      <c r="AC4" s="110">
        <f>CL($AG$11,$AC$11)+CL($AC$13,$AG$13)+CL($I$16,$E$16)</f>
        <v>0</v>
      </c>
      <c r="AD4" s="234">
        <f>$AG$11-$AC$11+$AC$13-$AG$13+$I$16-$E$16</f>
        <v>0</v>
      </c>
    </row>
    <row r="5" spans="2:36" ht="20.100000000000001" customHeight="1" x14ac:dyDescent="0.2">
      <c r="C5" s="162" t="s">
        <v>7</v>
      </c>
      <c r="D5" s="1065" t="str">
        <f>ACCUEIL!$H$9</f>
        <v>2</v>
      </c>
      <c r="E5" s="234">
        <f>CL($Q$10,$U$10)+CL($Q$12,$U$12)+CL($E$14,$I$14)</f>
        <v>0</v>
      </c>
      <c r="F5" s="234">
        <f>$Q$10-$U$10+$Q$12-$U$12+$E$14-$I$14</f>
        <v>0</v>
      </c>
      <c r="G5" s="120"/>
      <c r="H5" s="231"/>
      <c r="I5" s="162" t="s">
        <v>11</v>
      </c>
      <c r="J5" s="1065" t="str">
        <f>ACCUEIL!$H$13</f>
        <v>6</v>
      </c>
      <c r="K5" s="234">
        <f>CL($E$11,$I$11)+CL($Q$13,$U$13)+CL($I$15,$E$15)</f>
        <v>0</v>
      </c>
      <c r="L5" s="234">
        <f>$E$11-$I$11+$Q$13-$U$13+$I$15-$E$15</f>
        <v>0</v>
      </c>
      <c r="O5"/>
      <c r="W5" s="234"/>
      <c r="X5" s="234"/>
      <c r="AA5" s="162" t="s">
        <v>44</v>
      </c>
      <c r="AB5" s="1065">
        <f>ACCUEIL!$H$17</f>
        <v>13</v>
      </c>
      <c r="AC5" s="110">
        <f>CL($AC$11,$AG$11)+CL($AC$14,$AG$14)+CL($U$16,$Q$16)</f>
        <v>0</v>
      </c>
      <c r="AD5" s="234">
        <f>$AC$11-$AG$11+$AC$14-$AG$14+$U$16-$Q$16</f>
        <v>0</v>
      </c>
    </row>
    <row r="6" spans="2:36" ht="15" customHeight="1" x14ac:dyDescent="0.2">
      <c r="C6" s="120"/>
      <c r="D6" s="165"/>
      <c r="E6" s="110"/>
      <c r="F6" s="234"/>
      <c r="G6" s="120"/>
      <c r="H6" s="120"/>
      <c r="I6" s="120"/>
      <c r="J6" s="165"/>
      <c r="K6" s="110"/>
      <c r="L6" s="234"/>
      <c r="O6" s="120"/>
      <c r="W6" s="110"/>
      <c r="X6" s="234"/>
    </row>
    <row r="7" spans="2:36" ht="15" customHeight="1" x14ac:dyDescent="0.2">
      <c r="B7" s="219"/>
      <c r="C7" s="235"/>
      <c r="D7" s="24"/>
      <c r="E7" s="235"/>
      <c r="F7" s="236"/>
      <c r="G7" s="235"/>
      <c r="H7" s="235"/>
      <c r="I7" s="235"/>
      <c r="J7" s="24"/>
      <c r="K7" s="235"/>
      <c r="L7" s="237"/>
      <c r="N7" s="219"/>
      <c r="O7" s="24"/>
      <c r="P7" s="24"/>
      <c r="Q7" s="24"/>
      <c r="R7" s="24"/>
      <c r="S7" s="24"/>
      <c r="T7" s="24"/>
      <c r="U7" s="24"/>
      <c r="V7" s="24"/>
      <c r="W7" s="24"/>
      <c r="X7" s="31"/>
      <c r="Z7" s="238"/>
      <c r="AA7" s="235"/>
      <c r="AB7" s="24"/>
      <c r="AC7" s="235"/>
      <c r="AD7" s="236"/>
      <c r="AE7" s="235"/>
      <c r="AF7" s="235"/>
      <c r="AG7" s="235"/>
      <c r="AH7" s="24"/>
      <c r="AI7" s="24"/>
      <c r="AJ7" s="31"/>
    </row>
    <row r="8" spans="2:36" ht="15" customHeight="1" x14ac:dyDescent="0.25">
      <c r="B8" s="44"/>
      <c r="C8" s="212"/>
      <c r="D8" s="103"/>
      <c r="E8" s="212"/>
      <c r="F8" s="212"/>
      <c r="G8" s="768" t="str">
        <f>ACCUEIL!$D$6</f>
        <v>VELODROME</v>
      </c>
      <c r="H8" s="120"/>
      <c r="I8" s="120"/>
      <c r="J8" s="104"/>
      <c r="K8" s="120"/>
      <c r="L8" s="43"/>
      <c r="N8" s="44"/>
      <c r="O8"/>
      <c r="Q8"/>
      <c r="R8"/>
      <c r="S8" s="905" t="str">
        <f>ACCUEIL!$D$7</f>
        <v>SAN SIRO</v>
      </c>
      <c r="T8"/>
      <c r="U8"/>
      <c r="X8" s="43"/>
      <c r="Z8" s="240"/>
      <c r="AA8" s="212"/>
      <c r="AB8" s="103"/>
      <c r="AC8" s="212"/>
      <c r="AD8" s="212"/>
      <c r="AE8" s="768" t="str">
        <f>ACCUEIL!$D$8</f>
        <v>NEU CAMP</v>
      </c>
      <c r="AF8" s="120"/>
      <c r="AG8" s="212"/>
      <c r="AH8" s="104"/>
      <c r="AI8" s="104"/>
      <c r="AJ8" s="43"/>
    </row>
    <row r="9" spans="2:36" ht="15" customHeight="1" x14ac:dyDescent="0.25">
      <c r="B9" s="44"/>
      <c r="C9" s="212"/>
      <c r="D9" s="103"/>
      <c r="E9" s="212"/>
      <c r="F9" s="212"/>
      <c r="G9" s="239" t="s">
        <v>13</v>
      </c>
      <c r="H9" s="120"/>
      <c r="I9" s="120"/>
      <c r="J9" s="104"/>
      <c r="K9" s="120"/>
      <c r="L9" s="43"/>
      <c r="M9" s="241" t="s">
        <v>12</v>
      </c>
      <c r="N9" s="44"/>
      <c r="O9"/>
      <c r="Q9"/>
      <c r="R9"/>
      <c r="S9" s="239" t="s">
        <v>13</v>
      </c>
      <c r="T9"/>
      <c r="U9"/>
      <c r="X9" s="43"/>
      <c r="Z9" s="240"/>
      <c r="AA9" s="212"/>
      <c r="AB9" s="103"/>
      <c r="AC9" s="212"/>
      <c r="AD9" s="212"/>
      <c r="AE9" s="239" t="s">
        <v>13</v>
      </c>
      <c r="AF9" s="120"/>
      <c r="AG9" s="212"/>
      <c r="AH9" s="104"/>
      <c r="AI9" s="104"/>
      <c r="AJ9" s="43"/>
    </row>
    <row r="10" spans="2:36" ht="20.100000000000001" customHeight="1" x14ac:dyDescent="0.2">
      <c r="B10" s="44"/>
      <c r="C10" s="162" t="s">
        <v>4</v>
      </c>
      <c r="D10" s="136" t="str">
        <f>D2</f>
        <v>4</v>
      </c>
      <c r="E10" s="1094"/>
      <c r="F10" s="243"/>
      <c r="G10" s="244"/>
      <c r="H10" s="243"/>
      <c r="I10" s="1094"/>
      <c r="J10" s="136">
        <f>D3</f>
        <v>18</v>
      </c>
      <c r="K10" s="162" t="s">
        <v>5</v>
      </c>
      <c r="L10" s="245"/>
      <c r="M10" s="925">
        <f>ACCUEIL!$B$6</f>
        <v>1.4166666666666665</v>
      </c>
      <c r="N10" s="44"/>
      <c r="O10" s="162" t="s">
        <v>7</v>
      </c>
      <c r="P10" s="136" t="str">
        <f>D5</f>
        <v>2</v>
      </c>
      <c r="Q10" s="1094"/>
      <c r="R10" s="243"/>
      <c r="S10" s="244"/>
      <c r="T10" s="243"/>
      <c r="U10" s="1094"/>
      <c r="V10" s="136">
        <f>D4</f>
        <v>10</v>
      </c>
      <c r="W10" s="162" t="s">
        <v>6</v>
      </c>
      <c r="X10" s="43"/>
      <c r="Z10" s="240"/>
      <c r="AA10" s="162" t="s">
        <v>8</v>
      </c>
      <c r="AB10" s="136">
        <f>J2</f>
        <v>20</v>
      </c>
      <c r="AC10" s="1094"/>
      <c r="AD10" s="243"/>
      <c r="AE10" s="244"/>
      <c r="AF10" s="243"/>
      <c r="AG10" s="1094"/>
      <c r="AH10" s="136">
        <f>J3</f>
        <v>16</v>
      </c>
      <c r="AI10" s="162" t="s">
        <v>9</v>
      </c>
      <c r="AJ10" s="43"/>
    </row>
    <row r="11" spans="2:36" ht="20.100000000000001" customHeight="1" x14ac:dyDescent="0.2">
      <c r="B11" s="44"/>
      <c r="C11" s="162" t="s">
        <v>11</v>
      </c>
      <c r="D11" s="136" t="str">
        <f>J5</f>
        <v>6</v>
      </c>
      <c r="E11" s="1094"/>
      <c r="F11" s="243"/>
      <c r="G11" s="244"/>
      <c r="H11" s="243"/>
      <c r="I11" s="1094"/>
      <c r="J11" s="136">
        <f>J4</f>
        <v>12</v>
      </c>
      <c r="K11" s="162" t="s">
        <v>10</v>
      </c>
      <c r="L11" s="245"/>
      <c r="M11" s="926">
        <f>M10+ACCUEIL!$B$7</f>
        <v>1.4270833333333333</v>
      </c>
      <c r="N11" s="44"/>
      <c r="O11" s="162" t="s">
        <v>18</v>
      </c>
      <c r="P11" s="136">
        <f>AB2</f>
        <v>26</v>
      </c>
      <c r="Q11" s="1094"/>
      <c r="R11" s="246"/>
      <c r="S11" s="244"/>
      <c r="T11" s="246"/>
      <c r="U11" s="1094"/>
      <c r="V11" s="136">
        <f>AB3</f>
        <v>23</v>
      </c>
      <c r="W11" s="162" t="s">
        <v>19</v>
      </c>
      <c r="X11" s="43"/>
      <c r="Z11" s="240"/>
      <c r="AA11" s="162" t="s">
        <v>44</v>
      </c>
      <c r="AB11" s="136">
        <f>AB5</f>
        <v>13</v>
      </c>
      <c r="AC11" s="1094"/>
      <c r="AD11" s="246"/>
      <c r="AE11" s="244"/>
      <c r="AF11" s="246"/>
      <c r="AG11" s="1094"/>
      <c r="AH11" s="136">
        <f>AB4</f>
        <v>21</v>
      </c>
      <c r="AI11" s="162" t="s">
        <v>43</v>
      </c>
      <c r="AJ11" s="43"/>
    </row>
    <row r="12" spans="2:36" ht="20.100000000000001" customHeight="1" x14ac:dyDescent="0.2">
      <c r="B12" s="44"/>
      <c r="C12" s="162" t="s">
        <v>6</v>
      </c>
      <c r="D12" s="136">
        <f>D4</f>
        <v>10</v>
      </c>
      <c r="E12" s="1094"/>
      <c r="F12" s="243"/>
      <c r="G12" s="244"/>
      <c r="H12" s="243"/>
      <c r="I12" s="1094"/>
      <c r="J12" s="136" t="str">
        <f>D2</f>
        <v>4</v>
      </c>
      <c r="K12" s="162" t="s">
        <v>4</v>
      </c>
      <c r="L12" s="245"/>
      <c r="M12" s="926">
        <f>M11+ACCUEIL!$B$7</f>
        <v>1.4375</v>
      </c>
      <c r="N12" s="44"/>
      <c r="O12" s="162" t="s">
        <v>7</v>
      </c>
      <c r="P12" s="136" t="str">
        <f>D5</f>
        <v>2</v>
      </c>
      <c r="Q12" s="1094"/>
      <c r="R12" s="243"/>
      <c r="S12" s="244"/>
      <c r="T12" s="243"/>
      <c r="U12" s="1094"/>
      <c r="V12" s="136">
        <f>D3</f>
        <v>18</v>
      </c>
      <c r="W12" s="162" t="s">
        <v>5</v>
      </c>
      <c r="X12" s="43"/>
      <c r="Z12" s="240"/>
      <c r="AJ12" s="43"/>
    </row>
    <row r="13" spans="2:36" ht="20.100000000000001" customHeight="1" x14ac:dyDescent="0.2">
      <c r="B13" s="44"/>
      <c r="C13" s="162" t="s">
        <v>10</v>
      </c>
      <c r="D13" s="136">
        <f>J4</f>
        <v>12</v>
      </c>
      <c r="E13" s="1094"/>
      <c r="F13" s="243"/>
      <c r="G13" s="244"/>
      <c r="H13" s="243"/>
      <c r="I13" s="1094"/>
      <c r="J13" s="136">
        <f>J2</f>
        <v>20</v>
      </c>
      <c r="K13" s="162" t="s">
        <v>8</v>
      </c>
      <c r="L13" s="245"/>
      <c r="M13" s="926">
        <f>M12+ACCUEIL!$B$7</f>
        <v>1.4479166666666667</v>
      </c>
      <c r="N13" s="44"/>
      <c r="O13" s="162" t="s">
        <v>11</v>
      </c>
      <c r="P13" s="136" t="str">
        <f>J5</f>
        <v>6</v>
      </c>
      <c r="Q13" s="1094"/>
      <c r="R13" s="243"/>
      <c r="S13" s="244"/>
      <c r="T13" s="243"/>
      <c r="U13" s="1094"/>
      <c r="V13" s="136">
        <f>J3</f>
        <v>16</v>
      </c>
      <c r="W13" s="162" t="s">
        <v>9</v>
      </c>
      <c r="X13" s="43"/>
      <c r="Z13" s="240"/>
      <c r="AA13" s="162" t="s">
        <v>43</v>
      </c>
      <c r="AB13" s="136">
        <f>AB4</f>
        <v>21</v>
      </c>
      <c r="AC13" s="1094"/>
      <c r="AD13" s="246"/>
      <c r="AE13" s="244"/>
      <c r="AF13" s="246"/>
      <c r="AG13" s="1094"/>
      <c r="AH13" s="136">
        <f>AB2</f>
        <v>26</v>
      </c>
      <c r="AI13" s="162" t="s">
        <v>18</v>
      </c>
      <c r="AJ13" s="141"/>
    </row>
    <row r="14" spans="2:36" ht="20.100000000000001" customHeight="1" x14ac:dyDescent="0.2">
      <c r="B14" s="44"/>
      <c r="C14" s="162" t="s">
        <v>7</v>
      </c>
      <c r="D14" s="136" t="str">
        <f>D5</f>
        <v>2</v>
      </c>
      <c r="E14" s="1094"/>
      <c r="F14" s="243"/>
      <c r="G14" s="244"/>
      <c r="H14" s="243"/>
      <c r="I14" s="1094"/>
      <c r="J14" s="136" t="str">
        <f>D2</f>
        <v>4</v>
      </c>
      <c r="K14" s="162" t="s">
        <v>4</v>
      </c>
      <c r="L14" s="245"/>
      <c r="M14" s="926">
        <f>M13+ACCUEIL!$B$7</f>
        <v>1.4583333333333335</v>
      </c>
      <c r="N14" s="44"/>
      <c r="O14" s="162" t="s">
        <v>5</v>
      </c>
      <c r="P14" s="136">
        <f>D3</f>
        <v>18</v>
      </c>
      <c r="Q14" s="1094"/>
      <c r="R14" s="243"/>
      <c r="S14" s="244"/>
      <c r="T14" s="243"/>
      <c r="U14" s="1094"/>
      <c r="V14" s="136">
        <f>D4</f>
        <v>10</v>
      </c>
      <c r="W14" s="162" t="s">
        <v>6</v>
      </c>
      <c r="X14" s="43"/>
      <c r="Z14" s="240"/>
      <c r="AA14" s="162" t="s">
        <v>44</v>
      </c>
      <c r="AB14" s="136">
        <f>AB5</f>
        <v>13</v>
      </c>
      <c r="AC14" s="1094"/>
      <c r="AD14" s="246"/>
      <c r="AE14" s="244"/>
      <c r="AF14" s="246"/>
      <c r="AG14" s="1094"/>
      <c r="AH14" s="136">
        <f>AB3</f>
        <v>23</v>
      </c>
      <c r="AI14" s="162" t="s">
        <v>19</v>
      </c>
      <c r="AJ14" s="43"/>
    </row>
    <row r="15" spans="2:36" ht="20.100000000000001" customHeight="1" x14ac:dyDescent="0.2">
      <c r="B15" s="44"/>
      <c r="C15" s="162" t="s">
        <v>8</v>
      </c>
      <c r="D15" s="136">
        <f>J2</f>
        <v>20</v>
      </c>
      <c r="E15" s="1094"/>
      <c r="F15" s="243"/>
      <c r="G15" s="244"/>
      <c r="H15" s="243"/>
      <c r="I15" s="1094"/>
      <c r="J15" s="136" t="str">
        <f>J5</f>
        <v>6</v>
      </c>
      <c r="K15" s="162" t="s">
        <v>11</v>
      </c>
      <c r="L15" s="245"/>
      <c r="M15" s="926">
        <f>M14+ACCUEIL!$B$7</f>
        <v>1.4687500000000002</v>
      </c>
      <c r="N15" s="44"/>
      <c r="O15" s="162" t="s">
        <v>9</v>
      </c>
      <c r="P15" s="136">
        <f>J3</f>
        <v>16</v>
      </c>
      <c r="Q15" s="1094"/>
      <c r="R15" s="243"/>
      <c r="S15" s="244"/>
      <c r="T15" s="243"/>
      <c r="U15" s="1094"/>
      <c r="V15" s="136">
        <f>J4</f>
        <v>12</v>
      </c>
      <c r="W15" s="162" t="s">
        <v>10</v>
      </c>
      <c r="X15" s="43"/>
      <c r="Z15" s="240"/>
      <c r="AJ15" s="43"/>
    </row>
    <row r="16" spans="2:36" ht="20.100000000000001" customHeight="1" x14ac:dyDescent="0.2">
      <c r="B16" s="44"/>
      <c r="C16" s="162" t="s">
        <v>19</v>
      </c>
      <c r="D16" s="136">
        <f>AB3</f>
        <v>23</v>
      </c>
      <c r="E16" s="1094"/>
      <c r="F16" s="246"/>
      <c r="G16" s="244"/>
      <c r="H16" s="246"/>
      <c r="I16" s="1094"/>
      <c r="J16" s="136">
        <f>AB4</f>
        <v>21</v>
      </c>
      <c r="K16" s="162" t="s">
        <v>43</v>
      </c>
      <c r="L16" s="245"/>
      <c r="M16" s="926">
        <f>M15+ACCUEIL!$B$7</f>
        <v>1.479166666666667</v>
      </c>
      <c r="N16" s="44"/>
      <c r="O16" s="162" t="s">
        <v>18</v>
      </c>
      <c r="P16" s="136">
        <f>AB2</f>
        <v>26</v>
      </c>
      <c r="Q16" s="1094"/>
      <c r="R16" s="246"/>
      <c r="S16" s="244"/>
      <c r="T16" s="246"/>
      <c r="U16" s="1094"/>
      <c r="V16" s="136">
        <f>AB5</f>
        <v>13</v>
      </c>
      <c r="W16" s="162" t="s">
        <v>44</v>
      </c>
      <c r="X16" s="43"/>
      <c r="Z16" s="240"/>
      <c r="AJ16" s="43"/>
    </row>
    <row r="17" spans="2:36" ht="9.9499999999999993" customHeight="1" x14ac:dyDescent="0.2">
      <c r="B17" s="217"/>
      <c r="C17" s="247"/>
      <c r="D17" s="248"/>
      <c r="E17" s="151"/>
      <c r="F17" s="249"/>
      <c r="G17" s="250"/>
      <c r="H17" s="249"/>
      <c r="I17" s="151"/>
      <c r="J17" s="248"/>
      <c r="K17" s="247"/>
      <c r="L17" s="216"/>
      <c r="N17" s="217"/>
      <c r="O17" s="215"/>
      <c r="P17" s="215"/>
      <c r="Q17" s="215"/>
      <c r="R17" s="215"/>
      <c r="S17" s="215"/>
      <c r="T17" s="215"/>
      <c r="U17" s="215"/>
      <c r="V17" s="215"/>
      <c r="W17" s="215"/>
      <c r="X17" s="216"/>
      <c r="Z17" s="251"/>
      <c r="AA17" s="247"/>
      <c r="AB17" s="248"/>
      <c r="AC17" s="151"/>
      <c r="AD17" s="252"/>
      <c r="AE17" s="250"/>
      <c r="AF17" s="252"/>
      <c r="AG17" s="151"/>
      <c r="AH17" s="248"/>
      <c r="AI17" s="247"/>
      <c r="AJ17" s="216"/>
    </row>
    <row r="18" spans="2:36" ht="9.9499999999999993" customHeight="1" x14ac:dyDescent="0.2">
      <c r="C18" s="120"/>
      <c r="D18" s="104"/>
      <c r="E18" s="45"/>
      <c r="F18" s="253"/>
      <c r="G18" s="254"/>
      <c r="H18" s="253"/>
      <c r="I18" s="45"/>
      <c r="J18" s="104"/>
      <c r="K18" s="120"/>
      <c r="O18" s="120"/>
      <c r="P18" s="104"/>
      <c r="Q18" s="45"/>
      <c r="R18" s="255"/>
      <c r="S18" s="254"/>
      <c r="T18" s="255"/>
      <c r="U18" s="45"/>
      <c r="V18" s="104"/>
      <c r="W18" s="120"/>
    </row>
    <row r="19" spans="2:36" ht="9.9499999999999993" customHeight="1" x14ac:dyDescent="0.2"/>
    <row r="20" spans="2:36" ht="18.2" customHeight="1" x14ac:dyDescent="0.25">
      <c r="C20" s="160"/>
      <c r="D20" s="256" t="str">
        <f>D1</f>
        <v>POULE 1</v>
      </c>
      <c r="E20" s="162" t="s">
        <v>1</v>
      </c>
      <c r="F20" s="162" t="s">
        <v>2</v>
      </c>
      <c r="I20" s="160"/>
      <c r="J20" s="257" t="str">
        <f>J1</f>
        <v>POULE 2</v>
      </c>
      <c r="K20" s="162" t="s">
        <v>1</v>
      </c>
      <c r="L20" s="162" t="s">
        <v>2</v>
      </c>
      <c r="M20" s="1"/>
      <c r="N20"/>
      <c r="O20"/>
      <c r="Q20"/>
      <c r="R20"/>
      <c r="U20" s="212"/>
      <c r="V20" s="258"/>
      <c r="W20" s="120"/>
      <c r="X20" s="259"/>
      <c r="AA20" s="160"/>
      <c r="AB20" s="257" t="str">
        <f>AB1</f>
        <v>POULE 3</v>
      </c>
      <c r="AC20" s="162" t="s">
        <v>1</v>
      </c>
      <c r="AD20" s="162" t="s">
        <v>2</v>
      </c>
    </row>
    <row r="21" spans="2:36" ht="15" customHeight="1" x14ac:dyDescent="0.2">
      <c r="C21" s="226">
        <v>1</v>
      </c>
      <c r="D21" s="1072" t="str">
        <f>ACCUEIL!$H$6</f>
        <v>4</v>
      </c>
      <c r="E21" s="778">
        <v>0</v>
      </c>
      <c r="F21" s="778">
        <v>0</v>
      </c>
      <c r="I21" s="226">
        <v>1</v>
      </c>
      <c r="J21" s="1072">
        <f>ACCUEIL!$H$10</f>
        <v>20</v>
      </c>
      <c r="K21" s="778">
        <v>0</v>
      </c>
      <c r="L21" s="778">
        <v>0</v>
      </c>
      <c r="M21" s="1"/>
      <c r="N21"/>
      <c r="O21"/>
      <c r="Q21"/>
      <c r="R21"/>
      <c r="U21" s="212"/>
      <c r="V21" s="187"/>
      <c r="W21" s="261"/>
      <c r="X21" s="262"/>
      <c r="AA21" s="226">
        <v>1</v>
      </c>
      <c r="AB21" s="1072">
        <f>ACCUEIL!$H$14</f>
        <v>26</v>
      </c>
      <c r="AC21" s="777">
        <v>0</v>
      </c>
      <c r="AD21" s="778">
        <v>0</v>
      </c>
    </row>
    <row r="22" spans="2:36" ht="15" customHeight="1" x14ac:dyDescent="0.2">
      <c r="C22" s="226">
        <v>2</v>
      </c>
      <c r="D22" s="1072">
        <f>ACCUEIL!$H$7</f>
        <v>18</v>
      </c>
      <c r="E22" s="778">
        <v>0</v>
      </c>
      <c r="F22" s="778">
        <v>0</v>
      </c>
      <c r="I22" s="226">
        <v>2</v>
      </c>
      <c r="J22" s="1072">
        <f>ACCUEIL!$H$11</f>
        <v>16</v>
      </c>
      <c r="K22" s="778">
        <v>0</v>
      </c>
      <c r="L22" s="778">
        <v>0</v>
      </c>
      <c r="M22" s="1"/>
      <c r="N22"/>
      <c r="O22"/>
      <c r="Q22"/>
      <c r="R22"/>
      <c r="U22" s="212"/>
      <c r="V22" s="187"/>
      <c r="W22" s="261"/>
      <c r="X22" s="262"/>
      <c r="AA22" s="226">
        <v>2</v>
      </c>
      <c r="AB22" s="1072">
        <f>ACCUEIL!$H$15</f>
        <v>23</v>
      </c>
      <c r="AC22" s="777">
        <v>0</v>
      </c>
      <c r="AD22" s="778">
        <v>0</v>
      </c>
    </row>
    <row r="23" spans="2:36" ht="15" customHeight="1" x14ac:dyDescent="0.2">
      <c r="C23" s="226">
        <v>3</v>
      </c>
      <c r="D23" s="1072">
        <f>ACCUEIL!$H$8</f>
        <v>10</v>
      </c>
      <c r="E23" s="778">
        <v>0</v>
      </c>
      <c r="F23" s="778">
        <v>0</v>
      </c>
      <c r="I23" s="226">
        <v>3</v>
      </c>
      <c r="J23" s="1072">
        <f>ACCUEIL!$H$12</f>
        <v>12</v>
      </c>
      <c r="K23" s="778">
        <v>0</v>
      </c>
      <c r="L23" s="778">
        <v>0</v>
      </c>
      <c r="M23" s="1"/>
      <c r="N23"/>
      <c r="O23"/>
      <c r="Q23"/>
      <c r="R23"/>
      <c r="U23" s="212"/>
      <c r="V23" s="187"/>
      <c r="W23" s="261"/>
      <c r="X23" s="262"/>
      <c r="Z23" s="120"/>
      <c r="AA23" s="226">
        <v>3</v>
      </c>
      <c r="AB23" s="1072">
        <f>ACCUEIL!$H$16</f>
        <v>21</v>
      </c>
      <c r="AC23" s="777">
        <v>0</v>
      </c>
      <c r="AD23" s="778">
        <v>0</v>
      </c>
    </row>
    <row r="24" spans="2:36" ht="15" customHeight="1" x14ac:dyDescent="0.2">
      <c r="C24" s="226">
        <v>4</v>
      </c>
      <c r="D24" s="1072" t="str">
        <f>ACCUEIL!$H$9</f>
        <v>2</v>
      </c>
      <c r="E24" s="778">
        <v>0</v>
      </c>
      <c r="F24" s="778">
        <v>0</v>
      </c>
      <c r="I24" s="226">
        <v>4</v>
      </c>
      <c r="J24" s="1072" t="str">
        <f>ACCUEIL!$H$13</f>
        <v>6</v>
      </c>
      <c r="K24" s="778">
        <v>0</v>
      </c>
      <c r="L24" s="778">
        <v>0</v>
      </c>
      <c r="M24" s="1"/>
      <c r="N24"/>
      <c r="O24"/>
      <c r="Q24"/>
      <c r="R24"/>
      <c r="U24" s="212"/>
      <c r="V24" s="187"/>
      <c r="W24" s="261"/>
      <c r="X24" s="262"/>
      <c r="Z24" s="104"/>
      <c r="AA24" s="226">
        <v>4</v>
      </c>
      <c r="AB24" s="1072">
        <f>ACCUEIL!$H$17</f>
        <v>13</v>
      </c>
      <c r="AC24" s="777">
        <v>0</v>
      </c>
      <c r="AD24" s="778">
        <v>0</v>
      </c>
    </row>
    <row r="25" spans="2:36" x14ac:dyDescent="0.2">
      <c r="C25" s="212"/>
      <c r="D25" s="103"/>
      <c r="E25" s="212"/>
      <c r="F25" s="263"/>
      <c r="I25" s="212"/>
      <c r="J25" s="103"/>
      <c r="K25" s="212"/>
      <c r="L25" s="264"/>
      <c r="M25" s="1"/>
      <c r="N25"/>
      <c r="O25" s="212"/>
      <c r="P25" s="103"/>
      <c r="Q25" s="212"/>
      <c r="R25" s="263"/>
      <c r="U25"/>
    </row>
    <row r="26" spans="2:36" x14ac:dyDescent="0.2">
      <c r="C26" s="265"/>
      <c r="D26" s="266" t="s">
        <v>45</v>
      </c>
      <c r="E26" s="267"/>
      <c r="F26" s="268"/>
      <c r="G26" s="267"/>
      <c r="H26" s="267"/>
      <c r="I26" s="267"/>
      <c r="J26" s="266" t="s">
        <v>46</v>
      </c>
      <c r="K26" s="269"/>
      <c r="L26" s="270"/>
      <c r="O26"/>
      <c r="Q26"/>
      <c r="R26"/>
      <c r="S26"/>
      <c r="U26" s="212"/>
      <c r="V26" s="103"/>
      <c r="W26" s="212"/>
      <c r="X26" s="212"/>
      <c r="Z26" s="106"/>
      <c r="AA26" s="212"/>
      <c r="AB26" s="271" t="s">
        <v>47</v>
      </c>
      <c r="AC26" s="212"/>
      <c r="AD26" s="103"/>
    </row>
    <row r="27" spans="2:36" ht="22.5" customHeight="1" x14ac:dyDescent="0.2">
      <c r="C27" s="226" t="s">
        <v>20</v>
      </c>
      <c r="D27" s="178" t="s">
        <v>20</v>
      </c>
      <c r="E27" s="173"/>
      <c r="F27" s="207"/>
      <c r="G27" s="272"/>
      <c r="H27" s="272"/>
      <c r="I27" s="272" t="s">
        <v>21</v>
      </c>
      <c r="J27" s="178" t="s">
        <v>21</v>
      </c>
      <c r="K27" s="273"/>
      <c r="L27" s="274"/>
      <c r="M27" s="1"/>
      <c r="N27"/>
      <c r="O27"/>
      <c r="Q27"/>
      <c r="R27"/>
      <c r="U27" s="160"/>
      <c r="V27" s="109" t="s">
        <v>15</v>
      </c>
      <c r="W27" s="226" t="s">
        <v>1</v>
      </c>
      <c r="X27" s="226" t="s">
        <v>2</v>
      </c>
      <c r="Y27" s="106"/>
      <c r="Z27" s="106"/>
      <c r="AA27" s="160"/>
      <c r="AB27" s="109" t="s">
        <v>15</v>
      </c>
      <c r="AC27" s="226" t="s">
        <v>1</v>
      </c>
      <c r="AD27" s="226" t="s">
        <v>2</v>
      </c>
    </row>
    <row r="28" spans="2:36" ht="22.5" customHeight="1" x14ac:dyDescent="0.2">
      <c r="C28" s="226" t="s">
        <v>22</v>
      </c>
      <c r="D28" s="178" t="s">
        <v>22</v>
      </c>
      <c r="E28" s="173"/>
      <c r="F28" s="207"/>
      <c r="G28" s="272"/>
      <c r="H28" s="272"/>
      <c r="I28" s="272" t="s">
        <v>23</v>
      </c>
      <c r="J28" s="178" t="s">
        <v>23</v>
      </c>
      <c r="K28" s="276"/>
      <c r="L28" s="277"/>
      <c r="M28" s="1"/>
      <c r="N28"/>
      <c r="O28"/>
      <c r="Q28"/>
      <c r="R28"/>
      <c r="U28" s="162" t="s">
        <v>4</v>
      </c>
      <c r="V28" s="118" t="s">
        <v>4</v>
      </c>
      <c r="W28" s="280">
        <f>CL($AC$36,$AG$36)+CL($AC$41,$AG$41)+CL($AC$47,$AG$47)</f>
        <v>0</v>
      </c>
      <c r="X28" s="281">
        <f>$AC$36-$AG$36+$AC$41-$AG$41+$AC$47-$AG$47</f>
        <v>0</v>
      </c>
      <c r="Y28" s="106"/>
      <c r="Z28" s="106"/>
      <c r="AA28" s="162">
        <v>1</v>
      </c>
      <c r="AB28" s="118"/>
      <c r="AC28" s="815"/>
      <c r="AD28" s="816"/>
    </row>
    <row r="29" spans="2:36" ht="22.5" customHeight="1" x14ac:dyDescent="0.2">
      <c r="C29" s="226" t="s">
        <v>24</v>
      </c>
      <c r="D29" s="178" t="s">
        <v>24</v>
      </c>
      <c r="E29" s="173"/>
      <c r="F29" s="207"/>
      <c r="G29" s="272"/>
      <c r="H29" s="272"/>
      <c r="I29" s="272" t="s">
        <v>25</v>
      </c>
      <c r="J29" s="178" t="s">
        <v>25</v>
      </c>
      <c r="K29" s="276"/>
      <c r="L29" s="277"/>
      <c r="M29" s="1"/>
      <c r="N29"/>
      <c r="O29"/>
      <c r="Q29"/>
      <c r="R29"/>
      <c r="U29" s="162" t="s">
        <v>5</v>
      </c>
      <c r="V29" s="118" t="s">
        <v>5</v>
      </c>
      <c r="W29" s="280">
        <f>CL($AG$36,$AC$36)+CL($AC$44,$AG$44)+CL($AC$50,$AG$50)</f>
        <v>0</v>
      </c>
      <c r="X29" s="281">
        <f>$AG$36-$AC$36+$AC$44-$AG$44+$AC$50-$AG$50</f>
        <v>0</v>
      </c>
      <c r="Y29" s="106"/>
      <c r="Z29" s="106"/>
      <c r="AA29" s="162">
        <v>2</v>
      </c>
      <c r="AB29" s="118"/>
      <c r="AC29" s="815"/>
      <c r="AD29" s="816"/>
    </row>
    <row r="30" spans="2:36" ht="22.5" customHeight="1" x14ac:dyDescent="0.2">
      <c r="C30" s="226" t="s">
        <v>26</v>
      </c>
      <c r="D30" s="178" t="s">
        <v>26</v>
      </c>
      <c r="E30" s="173"/>
      <c r="F30" s="207"/>
      <c r="G30" s="272"/>
      <c r="H30" s="272"/>
      <c r="I30" s="272" t="s">
        <v>27</v>
      </c>
      <c r="J30" s="178" t="s">
        <v>27</v>
      </c>
      <c r="K30" s="276"/>
      <c r="L30" s="277"/>
      <c r="M30" s="1"/>
      <c r="N30"/>
      <c r="O30"/>
      <c r="Q30"/>
      <c r="R30"/>
      <c r="U30" s="162" t="s">
        <v>6</v>
      </c>
      <c r="V30" s="118" t="s">
        <v>6</v>
      </c>
      <c r="W30" s="280">
        <f>CL($AC$38,$AG$38)+CL($AG$50,$AC$50)+CL($AG$41,$AC$41)</f>
        <v>0</v>
      </c>
      <c r="X30" s="281">
        <f>$AC$38-$AG$38+$AG$41-$AC$41+$AG$50-$AC$50</f>
        <v>0</v>
      </c>
      <c r="Y30" s="106"/>
      <c r="Z30" s="106"/>
      <c r="AA30" s="162">
        <v>3</v>
      </c>
      <c r="AB30" s="118"/>
      <c r="AC30" s="815"/>
      <c r="AD30" s="816"/>
    </row>
    <row r="31" spans="2:36" ht="22.5" customHeight="1" x14ac:dyDescent="0.2">
      <c r="C31"/>
      <c r="E31"/>
      <c r="F31"/>
      <c r="I31" s="212"/>
      <c r="J31" s="187"/>
      <c r="K31" s="261"/>
      <c r="L31" s="277"/>
      <c r="M31" s="1"/>
      <c r="N31"/>
      <c r="O31"/>
      <c r="Q31"/>
      <c r="R31"/>
      <c r="S31"/>
      <c r="T31"/>
      <c r="U31" s="162" t="s">
        <v>7</v>
      </c>
      <c r="V31" s="118" t="s">
        <v>7</v>
      </c>
      <c r="W31" s="280">
        <f>CL($AG$38,$AC$38)+CL($AG$44,$AC$44)+CL($AG$47,$AC$47)</f>
        <v>0</v>
      </c>
      <c r="X31" s="281">
        <f>$AG$38-$AC$38+$AG$44-$AC$44+$AG$47-$AC$47</f>
        <v>0</v>
      </c>
      <c r="Y31" s="106"/>
      <c r="Z31" s="106"/>
      <c r="AA31" s="162">
        <v>4</v>
      </c>
      <c r="AB31" s="118"/>
      <c r="AC31" s="815"/>
      <c r="AD31" s="816"/>
    </row>
    <row r="32" spans="2:36" x14ac:dyDescent="0.2">
      <c r="C32" s="120"/>
      <c r="D32" s="104"/>
      <c r="E32" s="282"/>
      <c r="F32" s="283"/>
      <c r="G32"/>
      <c r="H32"/>
      <c r="I32" s="120"/>
      <c r="J32" s="104"/>
      <c r="K32" s="282"/>
      <c r="N32" s="106"/>
      <c r="O32" s="120"/>
      <c r="P32" s="104"/>
      <c r="Q32" s="282"/>
      <c r="R32" s="283"/>
      <c r="S32"/>
      <c r="T32"/>
      <c r="U32" s="120"/>
      <c r="V32" s="104"/>
      <c r="W32" s="282"/>
      <c r="X32" s="283"/>
    </row>
    <row r="33" spans="2:36" x14ac:dyDescent="0.2">
      <c r="B33" s="219"/>
      <c r="C33" s="284"/>
      <c r="D33" s="285"/>
      <c r="E33" s="286"/>
      <c r="F33" s="287"/>
      <c r="G33" s="24"/>
      <c r="H33" s="24"/>
      <c r="I33" s="284"/>
      <c r="J33" s="285"/>
      <c r="K33" s="286"/>
      <c r="L33" s="31"/>
      <c r="M33" s="1"/>
      <c r="N33" s="219"/>
      <c r="O33" s="24"/>
      <c r="P33" s="24"/>
      <c r="Q33" s="24"/>
      <c r="R33" s="24"/>
      <c r="S33" s="24"/>
      <c r="T33" s="24"/>
      <c r="U33" s="284"/>
      <c r="V33" s="285"/>
      <c r="W33" s="286"/>
      <c r="X33" s="31"/>
      <c r="Z33" s="219"/>
      <c r="AA33" s="24"/>
      <c r="AB33" s="24"/>
      <c r="AC33" s="24"/>
      <c r="AD33" s="24"/>
      <c r="AE33" s="24"/>
      <c r="AF33" s="24"/>
      <c r="AG33" s="24"/>
      <c r="AH33" s="24"/>
      <c r="AI33" s="24"/>
      <c r="AJ33" s="31"/>
    </row>
    <row r="34" spans="2:36" ht="15.75" x14ac:dyDescent="0.25">
      <c r="B34" s="44"/>
      <c r="C34"/>
      <c r="E34"/>
      <c r="F34"/>
      <c r="G34" s="768" t="str">
        <f>ACCUEIL!$D$6</f>
        <v>VELODROME</v>
      </c>
      <c r="H34"/>
      <c r="I34"/>
      <c r="K34"/>
      <c r="L34" s="43"/>
      <c r="N34" s="289"/>
      <c r="O34"/>
      <c r="Q34"/>
      <c r="R34"/>
      <c r="S34" s="905" t="str">
        <f>ACCUEIL!$D$7</f>
        <v>SAN SIRO</v>
      </c>
      <c r="T34"/>
      <c r="U34"/>
      <c r="X34" s="43"/>
      <c r="Z34" s="44"/>
      <c r="AE34" s="288" t="str">
        <f>AE8</f>
        <v>NEU CAMP</v>
      </c>
      <c r="AJ34" s="43"/>
    </row>
    <row r="35" spans="2:36" ht="15.75" x14ac:dyDescent="0.25">
      <c r="B35" s="44"/>
      <c r="C35"/>
      <c r="E35"/>
      <c r="F35"/>
      <c r="G35" s="239" t="s">
        <v>13</v>
      </c>
      <c r="H35"/>
      <c r="I35"/>
      <c r="K35"/>
      <c r="L35" s="43"/>
      <c r="M35" s="241" t="s">
        <v>12</v>
      </c>
      <c r="N35" s="289"/>
      <c r="O35"/>
      <c r="Q35"/>
      <c r="R35"/>
      <c r="S35" s="288" t="s">
        <v>13</v>
      </c>
      <c r="T35"/>
      <c r="U35"/>
      <c r="X35" s="43"/>
      <c r="Z35" s="44"/>
      <c r="AE35" s="288" t="s">
        <v>13</v>
      </c>
      <c r="AJ35" s="43"/>
    </row>
    <row r="36" spans="2:36" ht="22.5" customHeight="1" x14ac:dyDescent="0.2">
      <c r="B36" s="44"/>
      <c r="C36" s="226">
        <v>1</v>
      </c>
      <c r="D36" s="425" t="str">
        <f>D27</f>
        <v>1A</v>
      </c>
      <c r="E36" s="1094"/>
      <c r="F36" s="290"/>
      <c r="G36" s="291" t="s">
        <v>48</v>
      </c>
      <c r="H36" s="290"/>
      <c r="I36" s="1094"/>
      <c r="J36" s="425" t="str">
        <f>J27</f>
        <v>1B</v>
      </c>
      <c r="K36" s="210"/>
      <c r="L36" s="43"/>
      <c r="M36" s="927">
        <f>ACCUEIL!$B$9</f>
        <v>1.583333333333333</v>
      </c>
      <c r="N36" s="292"/>
      <c r="O36" s="226">
        <v>2</v>
      </c>
      <c r="P36" s="425" t="str">
        <f>D28</f>
        <v>2A</v>
      </c>
      <c r="Q36" s="1094"/>
      <c r="R36" s="290"/>
      <c r="S36" s="291" t="s">
        <v>48</v>
      </c>
      <c r="T36" s="290"/>
      <c r="U36" s="1094"/>
      <c r="V36" s="425" t="str">
        <f>J28</f>
        <v>2B</v>
      </c>
      <c r="W36" s="210"/>
      <c r="X36" s="43"/>
      <c r="Z36" s="44"/>
      <c r="AA36" s="958" t="s">
        <v>4</v>
      </c>
      <c r="AB36" s="1321" t="str">
        <f>V28</f>
        <v>A</v>
      </c>
      <c r="AC36" s="1300"/>
      <c r="AD36" s="960"/>
      <c r="AE36" s="1186"/>
      <c r="AF36" s="960"/>
      <c r="AG36" s="1300"/>
      <c r="AH36" s="1321" t="str">
        <f>V29</f>
        <v>B</v>
      </c>
      <c r="AI36" s="958" t="s">
        <v>5</v>
      </c>
      <c r="AJ36" s="43"/>
    </row>
    <row r="37" spans="2:36" ht="19.5" hidden="1" customHeight="1" x14ac:dyDescent="0.2">
      <c r="B37" s="44"/>
      <c r="C37" s="226"/>
      <c r="D37" s="1279" t="s">
        <v>222</v>
      </c>
      <c r="E37" s="1094"/>
      <c r="F37" s="290"/>
      <c r="G37" s="291"/>
      <c r="H37" s="290"/>
      <c r="I37" s="1094"/>
      <c r="J37" s="1279" t="s">
        <v>222</v>
      </c>
      <c r="K37" s="210"/>
      <c r="L37" s="43"/>
      <c r="M37" s="927"/>
      <c r="N37" s="292"/>
      <c r="O37" s="226"/>
      <c r="P37" s="1279" t="s">
        <v>222</v>
      </c>
      <c r="Q37" s="1094"/>
      <c r="R37" s="290"/>
      <c r="S37" s="291"/>
      <c r="T37" s="290"/>
      <c r="U37" s="1094"/>
      <c r="V37" s="1279" t="s">
        <v>222</v>
      </c>
      <c r="W37" s="210"/>
      <c r="X37" s="43"/>
      <c r="Z37" s="44"/>
      <c r="AA37" s="1192"/>
      <c r="AB37" s="1324"/>
      <c r="AC37" s="1194"/>
      <c r="AD37" s="1195"/>
      <c r="AE37" s="1196"/>
      <c r="AF37" s="1195"/>
      <c r="AG37" s="1194"/>
      <c r="AH37" s="1324"/>
      <c r="AI37" s="1197"/>
      <c r="AJ37" s="43"/>
    </row>
    <row r="38" spans="2:36" ht="22.5" customHeight="1" x14ac:dyDescent="0.2">
      <c r="B38" s="44"/>
      <c r="C38" s="226">
        <v>4</v>
      </c>
      <c r="D38" s="425" t="str">
        <f>D30</f>
        <v>4A</v>
      </c>
      <c r="E38" s="1094"/>
      <c r="F38" s="290"/>
      <c r="G38" s="291" t="s">
        <v>48</v>
      </c>
      <c r="H38" s="290"/>
      <c r="I38" s="1094"/>
      <c r="J38" s="425" t="str">
        <f>J30</f>
        <v>4B</v>
      </c>
      <c r="K38" s="210"/>
      <c r="L38" s="43"/>
      <c r="M38" s="928">
        <f>M36+ACCUEIL!$B$10</f>
        <v>1.5937499999999998</v>
      </c>
      <c r="N38" s="289"/>
      <c r="O38" s="226">
        <v>3</v>
      </c>
      <c r="P38" s="425" t="s">
        <v>24</v>
      </c>
      <c r="Q38" s="1094"/>
      <c r="R38" s="290"/>
      <c r="S38" s="291" t="s">
        <v>48</v>
      </c>
      <c r="T38" s="290"/>
      <c r="U38" s="1094"/>
      <c r="V38" s="425" t="s">
        <v>25</v>
      </c>
      <c r="W38" s="210"/>
      <c r="X38" s="43"/>
      <c r="Z38" s="44"/>
      <c r="AA38" s="951" t="s">
        <v>6</v>
      </c>
      <c r="AB38" s="1322" t="str">
        <f>V30</f>
        <v>C</v>
      </c>
      <c r="AC38" s="1323"/>
      <c r="AD38" s="1118"/>
      <c r="AE38" s="1127"/>
      <c r="AF38" s="1118"/>
      <c r="AG38" s="1323"/>
      <c r="AH38" s="1322" t="str">
        <f>V31</f>
        <v>D</v>
      </c>
      <c r="AI38" s="951" t="s">
        <v>7</v>
      </c>
      <c r="AJ38" s="43"/>
    </row>
    <row r="39" spans="2:36" ht="19.5" hidden="1" customHeight="1" x14ac:dyDescent="0.2">
      <c r="B39" s="44"/>
      <c r="C39" s="226"/>
      <c r="D39" s="1279" t="s">
        <v>222</v>
      </c>
      <c r="E39" s="1094"/>
      <c r="F39" s="290"/>
      <c r="G39" s="291"/>
      <c r="H39" s="290"/>
      <c r="I39" s="1094"/>
      <c r="J39" s="1279" t="s">
        <v>222</v>
      </c>
      <c r="K39" s="210"/>
      <c r="L39" s="43"/>
      <c r="M39" s="928"/>
      <c r="N39" s="289"/>
      <c r="O39" s="226"/>
      <c r="P39" s="1279" t="s">
        <v>222</v>
      </c>
      <c r="Q39" s="1094"/>
      <c r="R39" s="290"/>
      <c r="S39" s="291"/>
      <c r="T39" s="290"/>
      <c r="U39" s="1094"/>
      <c r="V39" s="1279" t="s">
        <v>222</v>
      </c>
      <c r="W39" s="210"/>
      <c r="X39" s="43"/>
      <c r="Z39" s="44"/>
      <c r="AA39" s="1192"/>
      <c r="AB39" s="1324"/>
      <c r="AC39" s="1194"/>
      <c r="AD39" s="1195"/>
      <c r="AE39" s="1196"/>
      <c r="AF39" s="1195"/>
      <c r="AG39" s="1194"/>
      <c r="AH39" s="1324"/>
      <c r="AI39" s="1197"/>
      <c r="AJ39" s="43"/>
    </row>
    <row r="40" spans="2:36" ht="22.5" customHeight="1" x14ac:dyDescent="0.2">
      <c r="B40" s="44"/>
      <c r="C40" s="162">
        <v>9</v>
      </c>
      <c r="D40" s="115" t="s">
        <v>49</v>
      </c>
      <c r="E40" s="870"/>
      <c r="F40" s="206"/>
      <c r="G40" s="206"/>
      <c r="H40" s="206"/>
      <c r="I40" s="870"/>
      <c r="J40" s="476" t="s">
        <v>50</v>
      </c>
      <c r="K40" s="207"/>
      <c r="L40" s="43"/>
      <c r="N40" s="289"/>
      <c r="O40" s="162">
        <v>10</v>
      </c>
      <c r="P40" s="115" t="s">
        <v>51</v>
      </c>
      <c r="Q40" s="870"/>
      <c r="R40" s="206"/>
      <c r="S40" s="206"/>
      <c r="T40" s="206"/>
      <c r="U40" s="870"/>
      <c r="V40" s="476" t="s">
        <v>52</v>
      </c>
      <c r="W40" s="207"/>
      <c r="X40" s="297"/>
      <c r="Z40" s="44"/>
      <c r="AA40" s="298"/>
      <c r="AB40" s="881"/>
      <c r="AC40" s="299"/>
      <c r="AD40" s="299"/>
      <c r="AE40" s="299"/>
      <c r="AF40" s="299"/>
      <c r="AG40" s="299"/>
      <c r="AH40" s="881"/>
      <c r="AI40" s="300"/>
      <c r="AJ40" s="43"/>
    </row>
    <row r="41" spans="2:36" ht="22.5" customHeight="1" x14ac:dyDescent="0.2">
      <c r="B41" s="44"/>
      <c r="C41" s="162"/>
      <c r="D41" s="425">
        <f>GL(I36,E36,D36,J36,I37,E37)</f>
        <v>0</v>
      </c>
      <c r="E41" s="1094"/>
      <c r="F41" s="246"/>
      <c r="G41" s="244" t="s">
        <v>48</v>
      </c>
      <c r="H41" s="246"/>
      <c r="I41" s="1094"/>
      <c r="J41" s="481">
        <f>GL(U36,Q36,P36,V36,U37,Q37)</f>
        <v>0</v>
      </c>
      <c r="K41" s="207"/>
      <c r="L41" s="43"/>
      <c r="M41" s="935">
        <f>M38+ACCUEIL!$B$10</f>
        <v>1.6041666666666665</v>
      </c>
      <c r="N41" s="289"/>
      <c r="O41" s="162"/>
      <c r="P41" s="425">
        <f>GL(U38,Q38,P38,V38,U39,Q39)</f>
        <v>0</v>
      </c>
      <c r="Q41" s="1094"/>
      <c r="R41" s="246"/>
      <c r="S41" s="244" t="s">
        <v>48</v>
      </c>
      <c r="T41" s="246"/>
      <c r="U41" s="1094"/>
      <c r="V41" s="481">
        <f>GL(I38,E38,D38,J38,I39,E39)</f>
        <v>0</v>
      </c>
      <c r="W41" s="207"/>
      <c r="X41" s="297"/>
      <c r="Z41" s="44"/>
      <c r="AA41" s="64" t="s">
        <v>4</v>
      </c>
      <c r="AB41" s="63" t="str">
        <f>V28</f>
        <v>A</v>
      </c>
      <c r="AC41" s="1094"/>
      <c r="AD41" s="290"/>
      <c r="AE41" s="291"/>
      <c r="AF41" s="290"/>
      <c r="AG41" s="1094"/>
      <c r="AH41" s="63" t="str">
        <f>V30</f>
        <v>C</v>
      </c>
      <c r="AI41" s="64" t="s">
        <v>6</v>
      </c>
      <c r="AJ41" s="43"/>
    </row>
    <row r="42" spans="2:36" ht="19.5" hidden="1" customHeight="1" x14ac:dyDescent="0.2">
      <c r="B42" s="44"/>
      <c r="C42" s="226"/>
      <c r="D42" s="1279" t="s">
        <v>222</v>
      </c>
      <c r="E42" s="1094"/>
      <c r="F42" s="290"/>
      <c r="G42" s="291"/>
      <c r="H42" s="290"/>
      <c r="I42" s="1094"/>
      <c r="J42" s="1279" t="s">
        <v>222</v>
      </c>
      <c r="K42" s="210"/>
      <c r="L42" s="43"/>
      <c r="M42" s="1211"/>
      <c r="N42" s="289"/>
      <c r="O42" s="226"/>
      <c r="P42" s="1279" t="s">
        <v>222</v>
      </c>
      <c r="Q42" s="1094"/>
      <c r="R42" s="290"/>
      <c r="S42" s="291"/>
      <c r="T42" s="290"/>
      <c r="U42" s="1094"/>
      <c r="V42" s="1279" t="s">
        <v>222</v>
      </c>
      <c r="W42" s="210"/>
      <c r="X42" s="297"/>
      <c r="Z42" s="44"/>
      <c r="AA42" s="1192"/>
      <c r="AB42" s="1324"/>
      <c r="AC42" s="1194"/>
      <c r="AD42" s="1195"/>
      <c r="AE42" s="1196"/>
      <c r="AF42" s="1195"/>
      <c r="AG42" s="1194"/>
      <c r="AH42" s="1324"/>
      <c r="AI42" s="1197"/>
      <c r="AJ42" s="43"/>
    </row>
    <row r="43" spans="2:36" ht="19.5" customHeight="1" x14ac:dyDescent="0.2">
      <c r="B43" s="44"/>
      <c r="C43" s="162">
        <v>11</v>
      </c>
      <c r="D43" s="481"/>
      <c r="E43" s="172"/>
      <c r="F43" s="294"/>
      <c r="G43" s="294" t="s">
        <v>53</v>
      </c>
      <c r="H43" s="294"/>
      <c r="I43" s="172"/>
      <c r="J43" s="482"/>
      <c r="K43" s="207"/>
      <c r="L43" s="43"/>
      <c r="N43" s="289"/>
      <c r="O43" s="162"/>
      <c r="P43" s="115" t="s">
        <v>54</v>
      </c>
      <c r="Q43" s="870"/>
      <c r="R43" s="206"/>
      <c r="S43" s="206"/>
      <c r="T43" s="206"/>
      <c r="U43" s="870"/>
      <c r="V43" s="476" t="s">
        <v>55</v>
      </c>
      <c r="W43" s="207"/>
      <c r="X43" s="297"/>
      <c r="Z43" s="44"/>
      <c r="AA43" s="298"/>
      <c r="AB43" s="881"/>
      <c r="AC43" s="299"/>
      <c r="AD43" s="299"/>
      <c r="AE43" s="299"/>
      <c r="AF43" s="299"/>
      <c r="AG43" s="299"/>
      <c r="AH43" s="881"/>
      <c r="AI43" s="300"/>
      <c r="AJ43" s="43"/>
    </row>
    <row r="44" spans="2:36" ht="22.5" customHeight="1" x14ac:dyDescent="0.2">
      <c r="B44" s="44"/>
      <c r="C44" s="162"/>
      <c r="D44" s="425" t="s">
        <v>157</v>
      </c>
      <c r="E44" s="1094"/>
      <c r="F44" s="246"/>
      <c r="G44" s="244" t="s">
        <v>48</v>
      </c>
      <c r="H44" s="246"/>
      <c r="I44" s="1094"/>
      <c r="J44" s="481" t="s">
        <v>158</v>
      </c>
      <c r="K44" s="207"/>
      <c r="L44" s="43"/>
      <c r="M44" s="935">
        <f>M41+ACCUEIL!$B$10</f>
        <v>1.6145833333333333</v>
      </c>
      <c r="N44" s="289"/>
      <c r="O44" s="302"/>
      <c r="P44" s="886">
        <f>GL(E41,I41,D41,J41,E42,I42)</f>
        <v>0</v>
      </c>
      <c r="Q44" s="1094"/>
      <c r="R44" s="246"/>
      <c r="S44" s="244" t="s">
        <v>48</v>
      </c>
      <c r="T44" s="246"/>
      <c r="U44" s="1094"/>
      <c r="V44" s="887">
        <f>GL(Q41,U41,P41,V41,Q42,U42)</f>
        <v>0</v>
      </c>
      <c r="W44" s="304"/>
      <c r="X44" s="297"/>
      <c r="Z44" s="44"/>
      <c r="AA44" s="64" t="s">
        <v>5</v>
      </c>
      <c r="AB44" s="63" t="str">
        <f>V29</f>
        <v>B</v>
      </c>
      <c r="AC44" s="1094"/>
      <c r="AD44" s="290"/>
      <c r="AE44" s="291"/>
      <c r="AF44" s="290"/>
      <c r="AG44" s="1094"/>
      <c r="AH44" s="63" t="str">
        <f>V31</f>
        <v>D</v>
      </c>
      <c r="AI44" s="64" t="s">
        <v>7</v>
      </c>
      <c r="AJ44" s="43"/>
    </row>
    <row r="45" spans="2:36" ht="19.5" hidden="1" customHeight="1" x14ac:dyDescent="0.2">
      <c r="B45" s="44"/>
      <c r="C45" s="226"/>
      <c r="D45" s="1279" t="s">
        <v>222</v>
      </c>
      <c r="E45" s="1094"/>
      <c r="F45" s="290"/>
      <c r="G45" s="291"/>
      <c r="H45" s="290"/>
      <c r="I45" s="1094"/>
      <c r="J45" s="1279" t="s">
        <v>222</v>
      </c>
      <c r="K45" s="210"/>
      <c r="L45" s="43"/>
      <c r="M45" s="1211"/>
      <c r="N45" s="289"/>
      <c r="O45" s="226"/>
      <c r="P45" s="1279" t="s">
        <v>222</v>
      </c>
      <c r="Q45" s="1094"/>
      <c r="R45" s="290"/>
      <c r="S45" s="291"/>
      <c r="T45" s="290"/>
      <c r="U45" s="1094"/>
      <c r="V45" s="1279" t="s">
        <v>222</v>
      </c>
      <c r="W45" s="210"/>
      <c r="X45" s="297"/>
      <c r="Z45" s="44"/>
      <c r="AA45" s="1192"/>
      <c r="AB45" s="1324"/>
      <c r="AC45" s="1194"/>
      <c r="AD45" s="1195"/>
      <c r="AE45" s="1196"/>
      <c r="AF45" s="1195"/>
      <c r="AG45" s="1194"/>
      <c r="AH45" s="1324"/>
      <c r="AI45" s="1197"/>
      <c r="AJ45" s="43"/>
    </row>
    <row r="46" spans="2:36" ht="19.5" customHeight="1" x14ac:dyDescent="0.2">
      <c r="B46" s="44"/>
      <c r="C46" s="162">
        <v>12</v>
      </c>
      <c r="D46" s="481"/>
      <c r="E46" s="172"/>
      <c r="F46" s="294"/>
      <c r="G46" s="294" t="s">
        <v>56</v>
      </c>
      <c r="H46" s="294"/>
      <c r="I46" s="172"/>
      <c r="J46" s="482"/>
      <c r="K46" s="207"/>
      <c r="L46" s="43"/>
      <c r="N46" s="289"/>
      <c r="O46" s="162"/>
      <c r="P46" s="115" t="s">
        <v>57</v>
      </c>
      <c r="Q46" s="870"/>
      <c r="R46" s="206"/>
      <c r="S46" s="206"/>
      <c r="T46" s="206"/>
      <c r="U46" s="870"/>
      <c r="V46" s="476" t="s">
        <v>58</v>
      </c>
      <c r="W46" s="207"/>
      <c r="X46" s="297"/>
      <c r="Z46" s="44"/>
      <c r="AA46" s="298"/>
      <c r="AB46" s="881"/>
      <c r="AC46" s="299"/>
      <c r="AD46" s="299"/>
      <c r="AE46" s="299"/>
      <c r="AF46" s="299"/>
      <c r="AG46" s="299"/>
      <c r="AH46" s="881"/>
      <c r="AI46" s="300"/>
      <c r="AJ46" s="43"/>
    </row>
    <row r="47" spans="2:36" ht="22.5" customHeight="1" x14ac:dyDescent="0.2">
      <c r="B47" s="44"/>
      <c r="C47" s="162"/>
      <c r="D47" s="425" t="s">
        <v>160</v>
      </c>
      <c r="E47" s="1094"/>
      <c r="F47" s="246"/>
      <c r="G47" s="244" t="s">
        <v>48</v>
      </c>
      <c r="H47" s="246"/>
      <c r="I47" s="1094"/>
      <c r="J47" s="481" t="s">
        <v>159</v>
      </c>
      <c r="K47" s="305"/>
      <c r="L47" s="43"/>
      <c r="M47" s="935">
        <f>M44+ACCUEIL!$B$10</f>
        <v>1.625</v>
      </c>
      <c r="N47" s="289"/>
      <c r="O47" s="162"/>
      <c r="P47" s="425">
        <f>GL(I41,E41,D41,J41,I42,E42)</f>
        <v>0</v>
      </c>
      <c r="Q47" s="1094"/>
      <c r="R47" s="246"/>
      <c r="S47" s="244" t="s">
        <v>48</v>
      </c>
      <c r="T47" s="246"/>
      <c r="U47" s="1094"/>
      <c r="V47" s="481">
        <f>GL(U41,Q41,P41,V41,U42,Q42)</f>
        <v>0</v>
      </c>
      <c r="W47" s="207"/>
      <c r="X47" s="43"/>
      <c r="Z47" s="44"/>
      <c r="AA47" s="64" t="s">
        <v>4</v>
      </c>
      <c r="AB47" s="63" t="str">
        <f>V28</f>
        <v>A</v>
      </c>
      <c r="AC47" s="1094"/>
      <c r="AD47" s="290"/>
      <c r="AE47" s="291"/>
      <c r="AF47" s="290"/>
      <c r="AG47" s="1094"/>
      <c r="AH47" s="63" t="str">
        <f>V31</f>
        <v>D</v>
      </c>
      <c r="AI47" s="64" t="s">
        <v>7</v>
      </c>
      <c r="AJ47" s="43"/>
    </row>
    <row r="48" spans="2:36" ht="19.5" hidden="1" customHeight="1" x14ac:dyDescent="0.2">
      <c r="B48" s="44"/>
      <c r="C48" s="226"/>
      <c r="D48" s="1279" t="s">
        <v>222</v>
      </c>
      <c r="E48" s="1094"/>
      <c r="F48" s="290"/>
      <c r="G48" s="291"/>
      <c r="H48" s="290"/>
      <c r="I48" s="1094"/>
      <c r="J48" s="1279" t="s">
        <v>222</v>
      </c>
      <c r="K48" s="210"/>
      <c r="L48" s="43"/>
      <c r="M48" s="1211"/>
      <c r="N48" s="289"/>
      <c r="O48" s="226"/>
      <c r="P48" s="1279" t="s">
        <v>222</v>
      </c>
      <c r="Q48" s="1094"/>
      <c r="R48" s="290"/>
      <c r="S48" s="291"/>
      <c r="T48" s="290"/>
      <c r="U48" s="1094"/>
      <c r="V48" s="1279" t="s">
        <v>222</v>
      </c>
      <c r="W48" s="210"/>
      <c r="X48" s="43"/>
      <c r="Z48" s="44"/>
      <c r="AA48" s="1192"/>
      <c r="AB48" s="1324"/>
      <c r="AC48" s="1194"/>
      <c r="AD48" s="1195"/>
      <c r="AE48" s="1196"/>
      <c r="AF48" s="1195"/>
      <c r="AG48" s="1194"/>
      <c r="AH48" s="1324"/>
      <c r="AI48" s="1197"/>
      <c r="AJ48" s="43"/>
    </row>
    <row r="49" spans="2:36" ht="19.5" customHeight="1" x14ac:dyDescent="0.2">
      <c r="B49" s="44"/>
      <c r="C49" s="162"/>
      <c r="D49" s="481"/>
      <c r="E49" s="172"/>
      <c r="F49" s="294"/>
      <c r="G49" s="294" t="s">
        <v>36</v>
      </c>
      <c r="H49" s="294"/>
      <c r="I49" s="172"/>
      <c r="J49" s="482"/>
      <c r="K49" s="207"/>
      <c r="L49" s="43"/>
      <c r="N49" s="289"/>
      <c r="O49" s="799">
        <v>23</v>
      </c>
      <c r="P49" s="115" t="s">
        <v>59</v>
      </c>
      <c r="Q49" s="870"/>
      <c r="R49" s="206"/>
      <c r="S49" s="206"/>
      <c r="T49" s="206"/>
      <c r="U49" s="870"/>
      <c r="V49" s="476" t="s">
        <v>60</v>
      </c>
      <c r="W49" s="207"/>
      <c r="X49" s="43"/>
      <c r="Z49" s="44"/>
      <c r="AA49" s="298"/>
      <c r="AB49" s="881"/>
      <c r="AC49" s="299"/>
      <c r="AD49" s="299"/>
      <c r="AE49" s="299"/>
      <c r="AF49" s="299"/>
      <c r="AG49" s="299"/>
      <c r="AH49" s="881"/>
      <c r="AI49" s="300"/>
      <c r="AJ49" s="43"/>
    </row>
    <row r="50" spans="2:36" ht="22.5" customHeight="1" x14ac:dyDescent="0.2">
      <c r="B50" s="44"/>
      <c r="C50" s="136" t="s">
        <v>9</v>
      </c>
      <c r="D50" s="425">
        <f>GL(E44,I44,D44,J44,E45,I45)</f>
        <v>0</v>
      </c>
      <c r="E50" s="1094"/>
      <c r="F50" s="246"/>
      <c r="G50" s="244" t="s">
        <v>48</v>
      </c>
      <c r="H50" s="246"/>
      <c r="I50" s="1094"/>
      <c r="J50" s="481">
        <f>GL(E47,I47,D47,J47,E48,I48)</f>
        <v>0</v>
      </c>
      <c r="K50" s="207"/>
      <c r="L50" s="43"/>
      <c r="M50" s="935">
        <f>M47+ACCUEIL!$B$10</f>
        <v>1.6354166666666667</v>
      </c>
      <c r="N50" s="289"/>
      <c r="O50" s="162"/>
      <c r="P50" s="425">
        <f>GL(I44,E44,D44,J44,I45,E45)</f>
        <v>0</v>
      </c>
      <c r="Q50" s="1094"/>
      <c r="R50" s="246"/>
      <c r="S50" s="244" t="s">
        <v>48</v>
      </c>
      <c r="T50" s="246"/>
      <c r="U50" s="1094"/>
      <c r="V50" s="481">
        <f>GL(I47,E47,D47,J47,I48,E48)</f>
        <v>0</v>
      </c>
      <c r="W50" s="207"/>
      <c r="X50" s="192"/>
      <c r="Y50" s="53"/>
      <c r="Z50" s="222"/>
      <c r="AA50" s="64" t="s">
        <v>5</v>
      </c>
      <c r="AB50" s="63" t="str">
        <f>V29</f>
        <v>B</v>
      </c>
      <c r="AC50" s="1094"/>
      <c r="AD50" s="290"/>
      <c r="AE50" s="291"/>
      <c r="AF50" s="290"/>
      <c r="AG50" s="1094"/>
      <c r="AH50" s="63" t="str">
        <f>V30</f>
        <v>C</v>
      </c>
      <c r="AI50" s="64" t="s">
        <v>6</v>
      </c>
      <c r="AJ50" s="43"/>
    </row>
    <row r="51" spans="2:36" ht="19.5" hidden="1" customHeight="1" x14ac:dyDescent="0.2">
      <c r="B51" s="44"/>
      <c r="C51" s="226"/>
      <c r="D51" s="1279" t="s">
        <v>222</v>
      </c>
      <c r="E51" s="1094"/>
      <c r="F51" s="290"/>
      <c r="G51" s="291"/>
      <c r="H51" s="290"/>
      <c r="I51" s="1094"/>
      <c r="J51" s="1279" t="s">
        <v>222</v>
      </c>
      <c r="K51" s="210"/>
      <c r="L51" s="43"/>
      <c r="M51" s="1211"/>
      <c r="N51" s="289"/>
      <c r="O51" s="226"/>
      <c r="P51" s="1279" t="s">
        <v>222</v>
      </c>
      <c r="Q51" s="1094"/>
      <c r="R51" s="290"/>
      <c r="S51" s="291"/>
      <c r="T51" s="290"/>
      <c r="U51" s="1094"/>
      <c r="V51" s="1279" t="s">
        <v>222</v>
      </c>
      <c r="W51" s="210"/>
      <c r="X51" s="192"/>
      <c r="Y51" s="53"/>
      <c r="Z51" s="222"/>
      <c r="AA51" s="1192"/>
      <c r="AB51" s="1324"/>
      <c r="AC51" s="1194"/>
      <c r="AD51" s="1195"/>
      <c r="AE51" s="1196"/>
      <c r="AF51" s="1195"/>
      <c r="AG51" s="1194"/>
      <c r="AH51" s="1324"/>
      <c r="AI51" s="1197"/>
      <c r="AJ51" s="43"/>
    </row>
    <row r="52" spans="2:36" x14ac:dyDescent="0.2">
      <c r="B52" s="217"/>
      <c r="C52" s="215"/>
      <c r="D52" s="215"/>
      <c r="E52" s="215"/>
      <c r="F52" s="215"/>
      <c r="G52" s="215"/>
      <c r="H52" s="215"/>
      <c r="I52" s="215"/>
      <c r="J52" s="215"/>
      <c r="K52" s="215"/>
      <c r="L52" s="216"/>
      <c r="N52" s="154"/>
      <c r="O52" s="306"/>
      <c r="P52" s="306"/>
      <c r="Q52" s="306"/>
      <c r="R52" s="306"/>
      <c r="S52" s="306"/>
      <c r="T52" s="306"/>
      <c r="U52" s="306"/>
      <c r="V52" s="306"/>
      <c r="W52" s="306"/>
      <c r="X52" s="307"/>
      <c r="Y52" s="53"/>
      <c r="Z52" s="146"/>
      <c r="AA52" s="306"/>
      <c r="AB52" s="306"/>
      <c r="AC52" s="306"/>
      <c r="AD52" s="306"/>
      <c r="AE52" s="306"/>
      <c r="AF52" s="306"/>
      <c r="AG52" s="306"/>
      <c r="AH52" s="306"/>
      <c r="AI52" s="215"/>
      <c r="AJ52" s="216"/>
    </row>
    <row r="53" spans="2:36" x14ac:dyDescent="0.2">
      <c r="B53" s="103"/>
      <c r="C53"/>
      <c r="D53" s="308" t="s">
        <v>61</v>
      </c>
      <c r="E53"/>
      <c r="F53"/>
      <c r="G53"/>
      <c r="H53"/>
      <c r="I53"/>
      <c r="K53"/>
      <c r="L53" s="103"/>
      <c r="M53" s="935">
        <f>M50+ACCUEIL!$B$10</f>
        <v>1.6458333333333335</v>
      </c>
      <c r="N53" s="158"/>
      <c r="O53" s="71"/>
      <c r="P53" s="33"/>
      <c r="Q53" s="9"/>
      <c r="R53" s="309"/>
      <c r="S53" s="310"/>
      <c r="T53" s="309"/>
      <c r="U53" s="311"/>
      <c r="V53" s="33"/>
      <c r="W53" s="71"/>
      <c r="X53" s="101"/>
      <c r="Y53" s="53"/>
      <c r="Z53" s="71"/>
      <c r="AA53" s="312"/>
      <c r="AB53" s="313"/>
      <c r="AC53" s="57"/>
      <c r="AD53" s="57"/>
      <c r="AE53" s="57"/>
      <c r="AF53" s="314"/>
      <c r="AG53" s="312"/>
      <c r="AH53" s="71"/>
    </row>
    <row r="54" spans="2:36" x14ac:dyDescent="0.2">
      <c r="B54" s="219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4" t="s">
        <v>37</v>
      </c>
      <c r="N54" s="24"/>
      <c r="O54" s="24"/>
      <c r="P54" s="24"/>
      <c r="Q54" s="24"/>
      <c r="R54" s="131"/>
      <c r="S54" s="131"/>
      <c r="T54" s="131"/>
      <c r="U54" s="131"/>
      <c r="V54" s="131"/>
      <c r="W54" s="131"/>
      <c r="X54" s="315"/>
      <c r="Y54" s="131"/>
      <c r="Z54" s="131"/>
      <c r="AA54" s="131"/>
      <c r="AB54" s="131"/>
      <c r="AC54" s="131"/>
      <c r="AD54" s="131"/>
      <c r="AE54" s="131"/>
      <c r="AF54" s="131"/>
      <c r="AG54" s="131"/>
      <c r="AH54" s="131"/>
      <c r="AI54" s="31"/>
    </row>
    <row r="55" spans="2:36" ht="22.5" customHeight="1" x14ac:dyDescent="0.2">
      <c r="B55" s="44"/>
      <c r="C55" s="938" t="s">
        <v>62</v>
      </c>
      <c r="D55" s="937">
        <f>GL(E50,I50,D50,J50,E51,I51)</f>
        <v>0</v>
      </c>
      <c r="E55" s="469"/>
      <c r="F55" s="469"/>
      <c r="G55" s="469"/>
      <c r="H55" s="469"/>
      <c r="I55" s="176">
        <v>3</v>
      </c>
      <c r="J55" s="425">
        <f>GL(Q50,U50,P50,V50,Q51,U51)</f>
        <v>0</v>
      </c>
      <c r="K55" s="469"/>
      <c r="L55" s="469"/>
      <c r="M55" s="882"/>
      <c r="N55" s="469"/>
      <c r="O55" s="176">
        <v>5</v>
      </c>
      <c r="P55" s="201">
        <f>GL(Q44,U44,P44,V44,Q45,U45)</f>
        <v>0</v>
      </c>
      <c r="Q55" s="469"/>
      <c r="R55" s="883"/>
      <c r="S55" s="884"/>
      <c r="T55" s="883"/>
      <c r="U55" s="176">
        <v>7</v>
      </c>
      <c r="V55" s="201">
        <f>GL(Q47,U47,P47,V47,Q48,U48)</f>
        <v>0</v>
      </c>
      <c r="W55" s="71"/>
      <c r="X55" s="101"/>
      <c r="Y55" s="53"/>
      <c r="Z55" s="71"/>
      <c r="AA55" s="162">
        <v>9</v>
      </c>
      <c r="AB55" s="201">
        <f t="shared" ref="AB55:AB56" si="0">AB28</f>
        <v>0</v>
      </c>
      <c r="AC55" s="57"/>
      <c r="AD55" s="57"/>
      <c r="AE55" s="57"/>
      <c r="AF55" s="314"/>
      <c r="AG55" s="162">
        <v>11</v>
      </c>
      <c r="AH55" s="201">
        <f t="shared" ref="AH55:AH56" si="1">AB30</f>
        <v>0</v>
      </c>
      <c r="AI55" s="43"/>
    </row>
    <row r="56" spans="2:36" ht="22.5" customHeight="1" x14ac:dyDescent="0.2">
      <c r="B56" s="44"/>
      <c r="C56" s="891">
        <v>2</v>
      </c>
      <c r="D56" s="425">
        <f>GL(I50,E50,D50,J50,I51,E51)</f>
        <v>0</v>
      </c>
      <c r="E56" s="469"/>
      <c r="F56" s="469"/>
      <c r="G56" s="469"/>
      <c r="H56" s="469"/>
      <c r="I56" s="176">
        <v>4</v>
      </c>
      <c r="J56" s="425">
        <f>GL(U50,Q50,P50,V50,U51,Q51)</f>
        <v>0</v>
      </c>
      <c r="K56" s="469"/>
      <c r="L56" s="469"/>
      <c r="M56" s="296"/>
      <c r="N56" s="469"/>
      <c r="O56" s="176">
        <v>6</v>
      </c>
      <c r="P56" s="201">
        <f>GL(U44,Q44,P44,V44,U45,Q45)</f>
        <v>0</v>
      </c>
      <c r="Q56" s="469"/>
      <c r="R56" s="885"/>
      <c r="S56" s="885"/>
      <c r="T56" s="885"/>
      <c r="U56" s="176">
        <v>8</v>
      </c>
      <c r="V56" s="201">
        <f>GL(U47,Q47,P47,V47,U48,Q48)</f>
        <v>0</v>
      </c>
      <c r="W56" s="101"/>
      <c r="X56" s="101"/>
      <c r="Y56" s="53"/>
      <c r="Z56" s="71"/>
      <c r="AA56" s="162">
        <v>10</v>
      </c>
      <c r="AB56" s="201">
        <f t="shared" si="0"/>
        <v>0</v>
      </c>
      <c r="AC56" s="309"/>
      <c r="AD56" s="310"/>
      <c r="AE56" s="309"/>
      <c r="AF56" s="311"/>
      <c r="AG56" s="162">
        <v>12</v>
      </c>
      <c r="AH56" s="201">
        <f t="shared" si="1"/>
        <v>0</v>
      </c>
      <c r="AI56" s="43"/>
    </row>
    <row r="57" spans="2:36" x14ac:dyDescent="0.2">
      <c r="B57" s="217"/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48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306"/>
      <c r="Y57" s="306"/>
      <c r="Z57" s="147"/>
      <c r="AA57" s="148"/>
      <c r="AB57" s="316"/>
      <c r="AC57" s="317"/>
      <c r="AD57" s="318"/>
      <c r="AE57" s="317"/>
      <c r="AF57" s="319"/>
      <c r="AG57" s="148"/>
      <c r="AH57" s="147"/>
      <c r="AI57" s="216"/>
    </row>
    <row r="58" spans="2:36" ht="9.9499999999999993" customHeight="1" x14ac:dyDescent="0.2">
      <c r="B58" s="103"/>
      <c r="C58"/>
      <c r="E58"/>
      <c r="F58"/>
      <c r="G58"/>
      <c r="H58"/>
      <c r="I58"/>
      <c r="K58"/>
      <c r="N58"/>
      <c r="O58"/>
      <c r="Q58"/>
      <c r="R58" s="103"/>
      <c r="S58" s="103"/>
      <c r="T58" s="103"/>
      <c r="U58" s="103"/>
      <c r="V58" s="103"/>
      <c r="W58" s="10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</row>
    <row r="59" spans="2:36" ht="9.9499999999999993" customHeight="1" x14ac:dyDescent="0.2"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4"/>
      <c r="N59" s="103"/>
      <c r="O59" s="120"/>
      <c r="P59" s="165"/>
      <c r="Q59" s="103"/>
      <c r="R59" s="103"/>
      <c r="S59"/>
      <c r="T59"/>
      <c r="U59" s="120"/>
      <c r="V59" s="165"/>
      <c r="W59" s="10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</row>
    <row r="60" spans="2:36" ht="9.9499999999999993" customHeight="1" x14ac:dyDescent="0.2">
      <c r="C60"/>
      <c r="E60"/>
      <c r="F60"/>
      <c r="G60"/>
      <c r="H60"/>
      <c r="I60"/>
      <c r="K60"/>
      <c r="M60"/>
      <c r="N60"/>
      <c r="O60"/>
      <c r="Q60"/>
      <c r="R60" s="103"/>
      <c r="S60"/>
      <c r="T60"/>
      <c r="U60" s="120"/>
      <c r="V60" s="165"/>
      <c r="W60" s="10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</row>
    <row r="61" spans="2:36" ht="9.9499999999999993" customHeight="1" x14ac:dyDescent="0.2">
      <c r="C61"/>
      <c r="E61"/>
      <c r="F61"/>
      <c r="G61"/>
      <c r="H61"/>
      <c r="I61"/>
      <c r="K61"/>
      <c r="M61"/>
      <c r="N61"/>
      <c r="O61"/>
      <c r="Q61"/>
      <c r="R61" s="103"/>
      <c r="S61"/>
      <c r="T61"/>
      <c r="U61" s="120"/>
      <c r="V61" s="165"/>
      <c r="W61" s="10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</row>
  </sheetData>
  <sheetProtection password="C9F9" sheet="1" objects="1" scenarios="1" formatCells="0" formatColumns="0" formatRows="0" sort="0" autoFilter="0" pivotTables="0"/>
  <sortState caseSensitive="1" ref="AB21:AD24">
    <sortCondition descending="1" ref="AC21:AC24"/>
    <sortCondition descending="1" ref="AD21:AD24"/>
  </sortState>
  <phoneticPr fontId="8" type="noConversion"/>
  <conditionalFormatting sqref="E36:E38">
    <cfRule type="notContainsBlanks" dxfId="2286" priority="96">
      <formula>LEN(TRIM(E36))&gt;0</formula>
    </cfRule>
  </conditionalFormatting>
  <conditionalFormatting sqref="E41">
    <cfRule type="notContainsBlanks" dxfId="2285" priority="95">
      <formula>LEN(TRIM(E41))&gt;0</formula>
    </cfRule>
  </conditionalFormatting>
  <conditionalFormatting sqref="E44">
    <cfRule type="notContainsBlanks" dxfId="2284" priority="94">
      <formula>LEN(TRIM(E44))&gt;0</formula>
    </cfRule>
  </conditionalFormatting>
  <conditionalFormatting sqref="E47">
    <cfRule type="notContainsBlanks" dxfId="2283" priority="93">
      <formula>LEN(TRIM(E47))&gt;0</formula>
    </cfRule>
  </conditionalFormatting>
  <conditionalFormatting sqref="E50">
    <cfRule type="notContainsBlanks" dxfId="2282" priority="92">
      <formula>LEN(TRIM(E50))&gt;0</formula>
    </cfRule>
  </conditionalFormatting>
  <conditionalFormatting sqref="I50">
    <cfRule type="notContainsBlanks" dxfId="2281" priority="91">
      <formula>LEN(TRIM(I50))&gt;0</formula>
    </cfRule>
  </conditionalFormatting>
  <conditionalFormatting sqref="I47">
    <cfRule type="notContainsBlanks" dxfId="2280" priority="90">
      <formula>LEN(TRIM(I47))&gt;0</formula>
    </cfRule>
  </conditionalFormatting>
  <conditionalFormatting sqref="I44">
    <cfRule type="notContainsBlanks" dxfId="2279" priority="89">
      <formula>LEN(TRIM(I44))&gt;0</formula>
    </cfRule>
  </conditionalFormatting>
  <conditionalFormatting sqref="I41">
    <cfRule type="notContainsBlanks" dxfId="2278" priority="88">
      <formula>LEN(TRIM(I41))&gt;0</formula>
    </cfRule>
  </conditionalFormatting>
  <conditionalFormatting sqref="I36:I38">
    <cfRule type="notContainsBlanks" dxfId="2277" priority="87">
      <formula>LEN(TRIM(I36))&gt;0</formula>
    </cfRule>
  </conditionalFormatting>
  <conditionalFormatting sqref="Q36 Q38">
    <cfRule type="notContainsBlanks" dxfId="2276" priority="86">
      <formula>LEN(TRIM(Q36))&gt;0</formula>
    </cfRule>
  </conditionalFormatting>
  <conditionalFormatting sqref="U36 U38">
    <cfRule type="notContainsBlanks" dxfId="2275" priority="85">
      <formula>LEN(TRIM(U36))&gt;0</formula>
    </cfRule>
  </conditionalFormatting>
  <conditionalFormatting sqref="Q41">
    <cfRule type="notContainsBlanks" dxfId="2274" priority="84">
      <formula>LEN(TRIM(Q41))&gt;0</formula>
    </cfRule>
  </conditionalFormatting>
  <conditionalFormatting sqref="U41">
    <cfRule type="notContainsBlanks" dxfId="2273" priority="83">
      <formula>LEN(TRIM(U41))&gt;0</formula>
    </cfRule>
  </conditionalFormatting>
  <conditionalFormatting sqref="Q44">
    <cfRule type="notContainsBlanks" dxfId="2272" priority="82">
      <formula>LEN(TRIM(Q44))&gt;0</formula>
    </cfRule>
  </conditionalFormatting>
  <conditionalFormatting sqref="U44">
    <cfRule type="notContainsBlanks" dxfId="2271" priority="81">
      <formula>LEN(TRIM(U44))&gt;0</formula>
    </cfRule>
  </conditionalFormatting>
  <conditionalFormatting sqref="Q47">
    <cfRule type="notContainsBlanks" dxfId="2270" priority="80">
      <formula>LEN(TRIM(Q47))&gt;0</formula>
    </cfRule>
  </conditionalFormatting>
  <conditionalFormatting sqref="U47">
    <cfRule type="notContainsBlanks" dxfId="2269" priority="79">
      <formula>LEN(TRIM(U47))&gt;0</formula>
    </cfRule>
  </conditionalFormatting>
  <conditionalFormatting sqref="Q50">
    <cfRule type="notContainsBlanks" dxfId="2268" priority="78">
      <formula>LEN(TRIM(Q50))&gt;0</formula>
    </cfRule>
  </conditionalFormatting>
  <conditionalFormatting sqref="U50">
    <cfRule type="notContainsBlanks" dxfId="2267" priority="77">
      <formula>LEN(TRIM(U50))&gt;0</formula>
    </cfRule>
  </conditionalFormatting>
  <conditionalFormatting sqref="AC50">
    <cfRule type="notContainsBlanks" dxfId="2266" priority="76">
      <formula>LEN(TRIM(AC50))&gt;0</formula>
    </cfRule>
  </conditionalFormatting>
  <conditionalFormatting sqref="AG50">
    <cfRule type="notContainsBlanks" dxfId="2265" priority="75">
      <formula>LEN(TRIM(AG50))&gt;0</formula>
    </cfRule>
  </conditionalFormatting>
  <conditionalFormatting sqref="AC47">
    <cfRule type="notContainsBlanks" dxfId="2264" priority="74">
      <formula>LEN(TRIM(AC47))&gt;0</formula>
    </cfRule>
  </conditionalFormatting>
  <conditionalFormatting sqref="AG47">
    <cfRule type="notContainsBlanks" dxfId="2263" priority="73">
      <formula>LEN(TRIM(AG47))&gt;0</formula>
    </cfRule>
  </conditionalFormatting>
  <conditionalFormatting sqref="AC44">
    <cfRule type="notContainsBlanks" dxfId="2262" priority="72">
      <formula>LEN(TRIM(AC44))&gt;0</formula>
    </cfRule>
  </conditionalFormatting>
  <conditionalFormatting sqref="AG44">
    <cfRule type="notContainsBlanks" dxfId="2261" priority="71">
      <formula>LEN(TRIM(AG44))&gt;0</formula>
    </cfRule>
  </conditionalFormatting>
  <conditionalFormatting sqref="AG41">
    <cfRule type="notContainsBlanks" dxfId="2260" priority="70">
      <formula>LEN(TRIM(AG41))&gt;0</formula>
    </cfRule>
  </conditionalFormatting>
  <conditionalFormatting sqref="AC41">
    <cfRule type="notContainsBlanks" dxfId="2259" priority="69">
      <formula>LEN(TRIM(AC41))&gt;0</formula>
    </cfRule>
  </conditionalFormatting>
  <conditionalFormatting sqref="AC36:AC38">
    <cfRule type="notContainsBlanks" dxfId="2258" priority="68">
      <formula>LEN(TRIM(AC36))&gt;0</formula>
    </cfRule>
  </conditionalFormatting>
  <conditionalFormatting sqref="AG36:AG38">
    <cfRule type="notContainsBlanks" dxfId="2257" priority="66">
      <formula>LEN(TRIM(AG36))&gt;0</formula>
    </cfRule>
  </conditionalFormatting>
  <conditionalFormatting sqref="E10:E16">
    <cfRule type="notContainsBlanks" dxfId="2256" priority="65">
      <formula>LEN(TRIM(E10))&gt;0</formula>
    </cfRule>
  </conditionalFormatting>
  <conditionalFormatting sqref="I10:I16">
    <cfRule type="notContainsBlanks" dxfId="2255" priority="64">
      <formula>LEN(TRIM(I10))&gt;0</formula>
    </cfRule>
  </conditionalFormatting>
  <conditionalFormatting sqref="Q10:Q16">
    <cfRule type="notContainsBlanks" dxfId="2254" priority="63">
      <formula>LEN(TRIM(Q10))&gt;0</formula>
    </cfRule>
  </conditionalFormatting>
  <conditionalFormatting sqref="U10:U16">
    <cfRule type="notContainsBlanks" dxfId="2253" priority="62">
      <formula>LEN(TRIM(U10))&gt;0</formula>
    </cfRule>
  </conditionalFormatting>
  <conditionalFormatting sqref="AC10:AC11">
    <cfRule type="notContainsBlanks" dxfId="2252" priority="61">
      <formula>LEN(TRIM(AC10))&gt;0</formula>
    </cfRule>
  </conditionalFormatting>
  <conditionalFormatting sqref="AG10:AG11">
    <cfRule type="notContainsBlanks" dxfId="2251" priority="60">
      <formula>LEN(TRIM(AG10))&gt;0</formula>
    </cfRule>
  </conditionalFormatting>
  <conditionalFormatting sqref="AC13:AC14">
    <cfRule type="notContainsBlanks" dxfId="2250" priority="59">
      <formula>LEN(TRIM(AC13))&gt;0</formula>
    </cfRule>
  </conditionalFormatting>
  <conditionalFormatting sqref="AG13:AG14">
    <cfRule type="notContainsBlanks" dxfId="2249" priority="58">
      <formula>LEN(TRIM(AG13))&gt;0</formula>
    </cfRule>
  </conditionalFormatting>
  <conditionalFormatting sqref="D37">
    <cfRule type="expression" dxfId="2248" priority="57">
      <formula>NOT($E36=$I36)</formula>
    </cfRule>
  </conditionalFormatting>
  <conditionalFormatting sqref="J37">
    <cfRule type="expression" dxfId="2247" priority="56">
      <formula>NOT($E36=$I36)</formula>
    </cfRule>
  </conditionalFormatting>
  <conditionalFormatting sqref="E39">
    <cfRule type="notContainsBlanks" dxfId="2246" priority="55">
      <formula>LEN(TRIM(E39))&gt;0</formula>
    </cfRule>
  </conditionalFormatting>
  <conditionalFormatting sqref="I39">
    <cfRule type="notContainsBlanks" dxfId="2245" priority="54">
      <formula>LEN(TRIM(I39))&gt;0</formula>
    </cfRule>
  </conditionalFormatting>
  <conditionalFormatting sqref="D39">
    <cfRule type="expression" dxfId="2244" priority="53">
      <formula>NOT($E38=$I38)</formula>
    </cfRule>
  </conditionalFormatting>
  <conditionalFormatting sqref="J39">
    <cfRule type="expression" dxfId="2243" priority="52">
      <formula>NOT($E38=$I38)</formula>
    </cfRule>
  </conditionalFormatting>
  <conditionalFormatting sqref="E42">
    <cfRule type="notContainsBlanks" dxfId="2242" priority="51">
      <formula>LEN(TRIM(E42))&gt;0</formula>
    </cfRule>
  </conditionalFormatting>
  <conditionalFormatting sqref="I42">
    <cfRule type="notContainsBlanks" dxfId="2241" priority="50">
      <formula>LEN(TRIM(I42))&gt;0</formula>
    </cfRule>
  </conditionalFormatting>
  <conditionalFormatting sqref="D42">
    <cfRule type="expression" dxfId="2240" priority="49">
      <formula>NOT($E41=$I41)</formula>
    </cfRule>
  </conditionalFormatting>
  <conditionalFormatting sqref="J42">
    <cfRule type="expression" dxfId="2239" priority="48">
      <formula>NOT($E41=$I41)</formula>
    </cfRule>
  </conditionalFormatting>
  <conditionalFormatting sqref="E45">
    <cfRule type="notContainsBlanks" dxfId="2238" priority="47">
      <formula>LEN(TRIM(E45))&gt;0</formula>
    </cfRule>
  </conditionalFormatting>
  <conditionalFormatting sqref="I45">
    <cfRule type="notContainsBlanks" dxfId="2237" priority="46">
      <formula>LEN(TRIM(I45))&gt;0</formula>
    </cfRule>
  </conditionalFormatting>
  <conditionalFormatting sqref="D45">
    <cfRule type="expression" dxfId="2236" priority="45">
      <formula>NOT($E44=$I44)</formula>
    </cfRule>
  </conditionalFormatting>
  <conditionalFormatting sqref="J45">
    <cfRule type="expression" dxfId="2235" priority="44">
      <formula>NOT($E44=$I44)</formula>
    </cfRule>
  </conditionalFormatting>
  <conditionalFormatting sqref="E48">
    <cfRule type="notContainsBlanks" dxfId="2234" priority="43">
      <formula>LEN(TRIM(E48))&gt;0</formula>
    </cfRule>
  </conditionalFormatting>
  <conditionalFormatting sqref="I48">
    <cfRule type="notContainsBlanks" dxfId="2233" priority="42">
      <formula>LEN(TRIM(I48))&gt;0</formula>
    </cfRule>
  </conditionalFormatting>
  <conditionalFormatting sqref="D48">
    <cfRule type="expression" dxfId="2232" priority="41">
      <formula>NOT($E47=$I47)</formula>
    </cfRule>
  </conditionalFormatting>
  <conditionalFormatting sqref="J48">
    <cfRule type="expression" dxfId="2231" priority="40">
      <formula>NOT($E47=$I47)</formula>
    </cfRule>
  </conditionalFormatting>
  <conditionalFormatting sqref="E51">
    <cfRule type="notContainsBlanks" dxfId="2230" priority="39">
      <formula>LEN(TRIM(E51))&gt;0</formula>
    </cfRule>
  </conditionalFormatting>
  <conditionalFormatting sqref="I51">
    <cfRule type="notContainsBlanks" dxfId="2229" priority="38">
      <formula>LEN(TRIM(I51))&gt;0</formula>
    </cfRule>
  </conditionalFormatting>
  <conditionalFormatting sqref="D51">
    <cfRule type="expression" dxfId="2228" priority="37">
      <formula>NOT($E50=$I50)</formula>
    </cfRule>
  </conditionalFormatting>
  <conditionalFormatting sqref="J51">
    <cfRule type="expression" dxfId="2227" priority="36">
      <formula>NOT($E50=$I50)</formula>
    </cfRule>
  </conditionalFormatting>
  <conditionalFormatting sqref="Q37">
    <cfRule type="notContainsBlanks" dxfId="2226" priority="35">
      <formula>LEN(TRIM(Q37))&gt;0</formula>
    </cfRule>
  </conditionalFormatting>
  <conditionalFormatting sqref="U37">
    <cfRule type="notContainsBlanks" dxfId="2225" priority="34">
      <formula>LEN(TRIM(U37))&gt;0</formula>
    </cfRule>
  </conditionalFormatting>
  <conditionalFormatting sqref="P37">
    <cfRule type="expression" dxfId="2224" priority="33">
      <formula>NOT($Q36=$U36)</formula>
    </cfRule>
  </conditionalFormatting>
  <conditionalFormatting sqref="V37">
    <cfRule type="expression" dxfId="2223" priority="31">
      <formula>NOT($Q36=$U36)</formula>
    </cfRule>
  </conditionalFormatting>
  <conditionalFormatting sqref="Q39">
    <cfRule type="notContainsBlanks" dxfId="2222" priority="30">
      <formula>LEN(TRIM(Q39))&gt;0</formula>
    </cfRule>
  </conditionalFormatting>
  <conditionalFormatting sqref="U39">
    <cfRule type="notContainsBlanks" dxfId="2221" priority="29">
      <formula>LEN(TRIM(U39))&gt;0</formula>
    </cfRule>
  </conditionalFormatting>
  <conditionalFormatting sqref="P39">
    <cfRule type="expression" dxfId="2220" priority="28">
      <formula>NOT($Q38=$U38)</formula>
    </cfRule>
  </conditionalFormatting>
  <conditionalFormatting sqref="V39">
    <cfRule type="expression" dxfId="2219" priority="27">
      <formula>NOT($Q38=$U38)</formula>
    </cfRule>
  </conditionalFormatting>
  <conditionalFormatting sqref="Q42">
    <cfRule type="notContainsBlanks" dxfId="2218" priority="26">
      <formula>LEN(TRIM(Q42))&gt;0</formula>
    </cfRule>
  </conditionalFormatting>
  <conditionalFormatting sqref="U42">
    <cfRule type="notContainsBlanks" dxfId="2217" priority="25">
      <formula>LEN(TRIM(U42))&gt;0</formula>
    </cfRule>
  </conditionalFormatting>
  <conditionalFormatting sqref="P42">
    <cfRule type="expression" dxfId="2216" priority="24">
      <formula>NOT($Q41=$U41)</formula>
    </cfRule>
  </conditionalFormatting>
  <conditionalFormatting sqref="V42">
    <cfRule type="expression" dxfId="2215" priority="23">
      <formula>NOT($Q41=$U41)</formula>
    </cfRule>
  </conditionalFormatting>
  <conditionalFormatting sqref="Q45">
    <cfRule type="notContainsBlanks" dxfId="2214" priority="22">
      <formula>LEN(TRIM(Q45))&gt;0</formula>
    </cfRule>
  </conditionalFormatting>
  <conditionalFormatting sqref="U45">
    <cfRule type="notContainsBlanks" dxfId="2213" priority="21">
      <formula>LEN(TRIM(U45))&gt;0</formula>
    </cfRule>
  </conditionalFormatting>
  <conditionalFormatting sqref="P45">
    <cfRule type="expression" dxfId="2212" priority="20">
      <formula>NOT($Q44=$U44)</formula>
    </cfRule>
  </conditionalFormatting>
  <conditionalFormatting sqref="V45">
    <cfRule type="expression" dxfId="2211" priority="19">
      <formula>NOT($Q44=$U44)</formula>
    </cfRule>
  </conditionalFormatting>
  <conditionalFormatting sqref="Q48">
    <cfRule type="notContainsBlanks" dxfId="2210" priority="18">
      <formula>LEN(TRIM(Q48))&gt;0</formula>
    </cfRule>
  </conditionalFormatting>
  <conditionalFormatting sqref="U48">
    <cfRule type="notContainsBlanks" dxfId="2209" priority="17">
      <formula>LEN(TRIM(U48))&gt;0</formula>
    </cfRule>
  </conditionalFormatting>
  <conditionalFormatting sqref="P48">
    <cfRule type="expression" dxfId="2208" priority="16">
      <formula>NOT($Q47=$U47)</formula>
    </cfRule>
  </conditionalFormatting>
  <conditionalFormatting sqref="V48">
    <cfRule type="expression" dxfId="2207" priority="15">
      <formula>NOT($Q47=$U47)</formula>
    </cfRule>
  </conditionalFormatting>
  <conditionalFormatting sqref="Q51">
    <cfRule type="notContainsBlanks" dxfId="2206" priority="14">
      <formula>LEN(TRIM(Q51))&gt;0</formula>
    </cfRule>
  </conditionalFormatting>
  <conditionalFormatting sqref="U51">
    <cfRule type="notContainsBlanks" dxfId="2205" priority="13">
      <formula>LEN(TRIM(U51))&gt;0</formula>
    </cfRule>
  </conditionalFormatting>
  <conditionalFormatting sqref="P51">
    <cfRule type="expression" dxfId="2204" priority="12">
      <formula>NOT($Q50=$U50)</formula>
    </cfRule>
  </conditionalFormatting>
  <conditionalFormatting sqref="V51">
    <cfRule type="expression" dxfId="2203" priority="11">
      <formula>NOT($Q50=$U50)</formula>
    </cfRule>
  </conditionalFormatting>
  <conditionalFormatting sqref="AC39">
    <cfRule type="notContainsBlanks" dxfId="2202" priority="10">
      <formula>LEN(TRIM(AC39))&gt;0</formula>
    </cfRule>
  </conditionalFormatting>
  <conditionalFormatting sqref="AG39">
    <cfRule type="notContainsBlanks" dxfId="2201" priority="9">
      <formula>LEN(TRIM(AG39))&gt;0</formula>
    </cfRule>
  </conditionalFormatting>
  <conditionalFormatting sqref="AC42">
    <cfRule type="notContainsBlanks" dxfId="2200" priority="8">
      <formula>LEN(TRIM(AC42))&gt;0</formula>
    </cfRule>
  </conditionalFormatting>
  <conditionalFormatting sqref="AG42">
    <cfRule type="notContainsBlanks" dxfId="2199" priority="7">
      <formula>LEN(TRIM(AG42))&gt;0</formula>
    </cfRule>
  </conditionalFormatting>
  <conditionalFormatting sqref="AC45">
    <cfRule type="notContainsBlanks" dxfId="2198" priority="6">
      <formula>LEN(TRIM(AC45))&gt;0</formula>
    </cfRule>
  </conditionalFormatting>
  <conditionalFormatting sqref="AG45">
    <cfRule type="notContainsBlanks" dxfId="2197" priority="5">
      <formula>LEN(TRIM(AG45))&gt;0</formula>
    </cfRule>
  </conditionalFormatting>
  <conditionalFormatting sqref="AG51">
    <cfRule type="notContainsBlanks" dxfId="2196" priority="1">
      <formula>LEN(TRIM(AG51))&gt;0</formula>
    </cfRule>
  </conditionalFormatting>
  <conditionalFormatting sqref="AC48">
    <cfRule type="notContainsBlanks" dxfId="2195" priority="4">
      <formula>LEN(TRIM(AC48))&gt;0</formula>
    </cfRule>
  </conditionalFormatting>
  <conditionalFormatting sqref="AG48">
    <cfRule type="notContainsBlanks" dxfId="2194" priority="3">
      <formula>LEN(TRIM(AG48))&gt;0</formula>
    </cfRule>
  </conditionalFormatting>
  <conditionalFormatting sqref="AC51">
    <cfRule type="notContainsBlanks" dxfId="2193" priority="2">
      <formula>LEN(TRIM(AC51))&gt;0</formula>
    </cfRule>
  </conditionalFormatting>
  <printOptions horizontalCentered="1" verticalCentered="1"/>
  <pageMargins left="0" right="0" top="0.98425196850393704" bottom="0" header="0.39370078740157483" footer="0"/>
  <pageSetup paperSize="9" scale="76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5" max="35" man="1"/>
  </rowBreaks>
  <ignoredErrors>
    <ignoredError sqref="D20 H34:R34 T34:AE34" unlockedFormula="1"/>
    <ignoredError sqref="D11 M41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LASSER12">
                <anchor>
                  <from>
                    <xdr:col>15</xdr:col>
                    <xdr:colOff>295275</xdr:colOff>
                    <xdr:row>19</xdr:row>
                    <xdr:rowOff>0</xdr:rowOff>
                  </from>
                  <to>
                    <xdr:col>17</xdr:col>
                    <xdr:colOff>66675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RAZ12A">
                <anchor>
                  <from>
                    <xdr:col>15</xdr:col>
                    <xdr:colOff>457200</xdr:colOff>
                    <xdr:row>20</xdr:row>
                    <xdr:rowOff>133350</xdr:rowOff>
                  </from>
                  <to>
                    <xdr:col>15</xdr:col>
                    <xdr:colOff>1038225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Button 3">
              <controlPr defaultSize="0" print="0" autoFill="0" autoPict="0" macro="[0]!RAZ12C">
                <anchor moveWithCells="1" sizeWithCells="1">
                  <from>
                    <xdr:col>21</xdr:col>
                    <xdr:colOff>200025</xdr:colOff>
                    <xdr:row>58</xdr:row>
                    <xdr:rowOff>19050</xdr:rowOff>
                  </from>
                  <to>
                    <xdr:col>21</xdr:col>
                    <xdr:colOff>781050</xdr:colOff>
                    <xdr:row>59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Button 4">
              <controlPr defaultSize="0" print="0" autoFill="0" autoPict="0" macro="[0]!CLASSER12C">
                <anchor moveWithCells="1" sizeWithCells="1">
                  <from>
                    <xdr:col>15</xdr:col>
                    <xdr:colOff>28575</xdr:colOff>
                    <xdr:row>57</xdr:row>
                    <xdr:rowOff>114300</xdr:rowOff>
                  </from>
                  <to>
                    <xdr:col>15</xdr:col>
                    <xdr:colOff>1133475</xdr:colOff>
                    <xdr:row>59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9" name="Button 5">
              <controlPr defaultSize="0" print="0" autoFill="0" autoPict="0" macro="[0]!IMP12EL">
                <anchor>
                  <from>
                    <xdr:col>15</xdr:col>
                    <xdr:colOff>400050</xdr:colOff>
                    <xdr:row>0</xdr:row>
                    <xdr:rowOff>152400</xdr:rowOff>
                  </from>
                  <to>
                    <xdr:col>21</xdr:col>
                    <xdr:colOff>190500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Button 6">
              <controlPr defaultSize="0" print="0" autoFill="0" autoPict="0" macro="[0]!IMP12FI">
                <anchor>
                  <from>
                    <xdr:col>12</xdr:col>
                    <xdr:colOff>333375</xdr:colOff>
                    <xdr:row>26</xdr:row>
                    <xdr:rowOff>104775</xdr:rowOff>
                  </from>
                  <to>
                    <xdr:col>15</xdr:col>
                    <xdr:colOff>1209675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8" tint="-0.249977111117893"/>
  </sheetPr>
  <dimension ref="A1:AT66"/>
  <sheetViews>
    <sheetView showGridLines="0" showRowColHeaders="0" showRuler="0" view="pageBreakPreview" topLeftCell="A2" zoomScale="110" zoomScaleNormal="100" zoomScaleSheetLayoutView="110" zoomScalePageLayoutView="120" workbookViewId="0">
      <selection activeCell="D37" sqref="D37"/>
    </sheetView>
  </sheetViews>
  <sheetFormatPr baseColWidth="10" defaultColWidth="11.5703125" defaultRowHeight="12.75" x14ac:dyDescent="0.2"/>
  <cols>
    <col min="1" max="1" width="1.85546875" style="105" customWidth="1"/>
    <col min="2" max="2" width="1.85546875" customWidth="1"/>
    <col min="3" max="3" width="17.5703125" customWidth="1"/>
    <col min="4" max="8" width="1.85546875" customWidth="1"/>
    <col min="9" max="9" width="17.7109375" customWidth="1"/>
    <col min="10" max="11" width="1.85546875" customWidth="1"/>
    <col min="12" max="12" width="5.85546875" style="320" bestFit="1" customWidth="1"/>
    <col min="13" max="14" width="1.85546875" customWidth="1"/>
    <col min="15" max="15" width="17.5703125" customWidth="1"/>
    <col min="16" max="20" width="1.85546875" customWidth="1"/>
    <col min="21" max="21" width="17.5703125" customWidth="1"/>
    <col min="22" max="26" width="1.85546875" customWidth="1"/>
    <col min="27" max="27" width="17.5703125" customWidth="1"/>
    <col min="28" max="32" width="1.85546875" customWidth="1"/>
    <col min="33" max="33" width="17.5703125" customWidth="1"/>
    <col min="34" max="36" width="1.85546875" customWidth="1"/>
  </cols>
  <sheetData>
    <row r="1" spans="1:35" s="41" customFormat="1" x14ac:dyDescent="0.2">
      <c r="A1" s="107"/>
      <c r="B1" s="108"/>
      <c r="C1" s="109" t="s">
        <v>15</v>
      </c>
      <c r="D1" s="321" t="s">
        <v>1</v>
      </c>
      <c r="E1" s="110" t="s">
        <v>2</v>
      </c>
      <c r="F1" s="111"/>
      <c r="G1" s="112"/>
      <c r="H1"/>
      <c r="I1"/>
      <c r="J1"/>
      <c r="K1"/>
      <c r="L1" s="322"/>
      <c r="M1" s="323"/>
      <c r="N1" s="115" t="s">
        <v>16</v>
      </c>
      <c r="O1" s="109" t="s">
        <v>17</v>
      </c>
      <c r="P1" s="110" t="s">
        <v>1</v>
      </c>
      <c r="Q1" s="110" t="s">
        <v>2</v>
      </c>
      <c r="R1" s="111"/>
      <c r="S1" s="112"/>
      <c r="T1" s="112"/>
      <c r="U1" s="114"/>
      <c r="V1" s="111"/>
      <c r="W1" s="111"/>
      <c r="Z1" s="115"/>
      <c r="AA1" s="109" t="s">
        <v>63</v>
      </c>
      <c r="AB1" s="234" t="s">
        <v>1</v>
      </c>
      <c r="AC1" s="234" t="s">
        <v>2</v>
      </c>
    </row>
    <row r="2" spans="1:35" s="41" customFormat="1" ht="24.95" customHeight="1" x14ac:dyDescent="0.2">
      <c r="A2" s="107"/>
      <c r="B2" s="117" t="s">
        <v>4</v>
      </c>
      <c r="C2" s="1066" t="str">
        <f>ACCUEIL!$H$6</f>
        <v>4</v>
      </c>
      <c r="D2" s="324">
        <f>CL($D$9,$H$9)+CL($H$11,$D$11)+CL($D$14,$H$14)+CL($D$17,$H$17)</f>
        <v>0</v>
      </c>
      <c r="E2" s="119">
        <f>$D$9-$H$9+$H$11-$D$11+$D$14-$H$14+$D$17-$H$17</f>
        <v>0</v>
      </c>
      <c r="F2" s="120"/>
      <c r="G2" s="40"/>
      <c r="H2"/>
      <c r="I2"/>
      <c r="J2"/>
      <c r="K2"/>
      <c r="L2" s="320"/>
      <c r="N2" s="117" t="s">
        <v>9</v>
      </c>
      <c r="O2" s="1066">
        <f>ACCUEIL!$H$11</f>
        <v>16</v>
      </c>
      <c r="P2" s="324">
        <f>CL($P$9,$T$9)+CL($P$15,$T$15)+CL($P$12,$T$12)</f>
        <v>0</v>
      </c>
      <c r="Q2" s="119">
        <f>$P$9-$T$9+$P$15-$T$15+$P$12-$T$12</f>
        <v>0</v>
      </c>
      <c r="R2" s="120"/>
      <c r="S2" s="40"/>
      <c r="T2" s="40"/>
      <c r="U2" s="12"/>
      <c r="V2" s="110"/>
      <c r="W2" s="119"/>
      <c r="Z2" s="117" t="s">
        <v>43</v>
      </c>
      <c r="AA2" s="1066">
        <f>ACCUEIL!$H$15</f>
        <v>23</v>
      </c>
      <c r="AB2" s="324">
        <f>CL($AB$9,$AF$9)+CL($AB$15,$AF$15)+CL($AB$13,$AF$13)</f>
        <v>0</v>
      </c>
      <c r="AC2" s="119">
        <f>$AB$9-$AF$9+$AB$15-$AF$15+$AB$13-$AF$13</f>
        <v>0</v>
      </c>
    </row>
    <row r="3" spans="1:35" s="41" customFormat="1" ht="24.95" customHeight="1" x14ac:dyDescent="0.2">
      <c r="A3" s="107"/>
      <c r="B3" s="117" t="s">
        <v>5</v>
      </c>
      <c r="C3" s="1066">
        <f>ACCUEIL!$H$7</f>
        <v>18</v>
      </c>
      <c r="D3" s="324">
        <f>CL($H$9,$D$9)+CL($D$12,$H$12)+CL($D$15,$H$15)+CL($H$18,$D$18)</f>
        <v>0</v>
      </c>
      <c r="E3" s="119">
        <f>$H$9-$D$9+$D$12-$H$12+$D$15-$H$15+$H$18-$D$18</f>
        <v>0</v>
      </c>
      <c r="F3" s="120"/>
      <c r="G3" s="40"/>
      <c r="H3"/>
      <c r="I3"/>
      <c r="J3"/>
      <c r="K3"/>
      <c r="L3" s="320"/>
      <c r="N3" s="117" t="s">
        <v>10</v>
      </c>
      <c r="O3" s="1066">
        <f>ACCUEIL!$H$12</f>
        <v>12</v>
      </c>
      <c r="P3" s="324">
        <f>CL($T$9,$P$9)+CL($P$13,$T$13)+CL($P$16,$T$16)</f>
        <v>0</v>
      </c>
      <c r="Q3" s="119">
        <f>$T$9-$P$9+$P$13-$T$13+$P$16-$T$16</f>
        <v>0</v>
      </c>
      <c r="R3" s="120"/>
      <c r="S3" s="40"/>
      <c r="T3" s="40"/>
      <c r="U3" s="12"/>
      <c r="V3" s="110"/>
      <c r="W3" s="119"/>
      <c r="Z3" s="117" t="s">
        <v>44</v>
      </c>
      <c r="AA3" s="1066">
        <f>ACCUEIL!$H$16</f>
        <v>21</v>
      </c>
      <c r="AB3" s="324">
        <f>CL($AF$9,$AB$9)+CL($AB$12,$AF$12)+CL($AB$16,$AF$16)</f>
        <v>0</v>
      </c>
      <c r="AC3" s="119">
        <f>$AF$9-$AB$9+$AB$12-$AF$12+$AB$16-$AF$16</f>
        <v>0</v>
      </c>
    </row>
    <row r="4" spans="1:35" s="41" customFormat="1" ht="24.95" customHeight="1" x14ac:dyDescent="0.2">
      <c r="A4" s="107"/>
      <c r="B4" s="117" t="s">
        <v>6</v>
      </c>
      <c r="C4" s="1066">
        <f>ACCUEIL!$H$8</f>
        <v>10</v>
      </c>
      <c r="D4" s="324">
        <f>CL($H$10,$D$10)+CL($H$13,$D$13)+CL($H$15,$D$15)+CL($H$17,$D$17)</f>
        <v>0</v>
      </c>
      <c r="E4" s="119">
        <f>$H$10-$D$10+$H$13-$D$13+$H$15-$D$15+$H$17-$D$17</f>
        <v>0</v>
      </c>
      <c r="F4" s="120"/>
      <c r="G4" s="40"/>
      <c r="H4"/>
      <c r="I4"/>
      <c r="J4"/>
      <c r="K4"/>
      <c r="L4" s="320"/>
      <c r="N4" s="117" t="s">
        <v>11</v>
      </c>
      <c r="O4" s="1066" t="str">
        <f>ACCUEIL!$H$13</f>
        <v>6</v>
      </c>
      <c r="P4" s="324">
        <f>CL($P$10,$T$10)+CL($T$16,$P$16)+CL($T$12,$P$12)</f>
        <v>0</v>
      </c>
      <c r="Q4" s="119">
        <f>$P$10-$T$10+$T$16-$P$16+$T$12-$P$12</f>
        <v>0</v>
      </c>
      <c r="R4" s="120"/>
      <c r="S4" s="40"/>
      <c r="T4" s="40"/>
      <c r="U4" s="12"/>
      <c r="V4" s="110"/>
      <c r="W4" s="119"/>
      <c r="Z4" s="117" t="s">
        <v>64</v>
      </c>
      <c r="AA4" s="1066">
        <f>ACCUEIL!$H$17</f>
        <v>13</v>
      </c>
      <c r="AB4" s="324">
        <f>CL($AB$10,$AF$10)+CL($AF$16,$AB$16)+CL($AF$13,$AB$13)</f>
        <v>0</v>
      </c>
      <c r="AC4" s="119">
        <f>$AB$10-$AF$10+$AF$16-$AB$16+$AF$13-$AB$13</f>
        <v>0</v>
      </c>
    </row>
    <row r="5" spans="1:35" s="41" customFormat="1" ht="24.95" customHeight="1" x14ac:dyDescent="0.2">
      <c r="A5" s="107"/>
      <c r="B5" s="117" t="s">
        <v>7</v>
      </c>
      <c r="C5" s="1066" t="str">
        <f>ACCUEIL!$H$9</f>
        <v>2</v>
      </c>
      <c r="D5" s="324">
        <f>CL($D$10,$H$10)+CL($H$12,$D$12)+CL($H$14,$D$14)+CL($H$16,$D$16)</f>
        <v>0</v>
      </c>
      <c r="E5" s="119">
        <f>$D$10-$H$10+$H$12-$D$12+$H$14-$D$14+$H$16-$D$16</f>
        <v>0</v>
      </c>
      <c r="F5" s="120"/>
      <c r="G5" s="40"/>
      <c r="H5"/>
      <c r="I5"/>
      <c r="J5"/>
      <c r="K5"/>
      <c r="L5" s="320"/>
      <c r="N5" s="117" t="s">
        <v>18</v>
      </c>
      <c r="O5" s="1066">
        <f>ACCUEIL!$H$14</f>
        <v>26</v>
      </c>
      <c r="P5" s="324">
        <f>CL($T$10,$P$10)+CL($T$13,$P$13)+CL($T$15,$P$15)</f>
        <v>0</v>
      </c>
      <c r="Q5" s="119">
        <f>$T$10-$P$10+$T$13-$P$13+$T$15-$P$15</f>
        <v>0</v>
      </c>
      <c r="R5" s="120"/>
      <c r="S5" s="40"/>
      <c r="T5" s="40"/>
      <c r="U5" s="12"/>
      <c r="V5" s="110"/>
      <c r="W5" s="119"/>
      <c r="Z5" s="117" t="s">
        <v>65</v>
      </c>
      <c r="AA5" s="1066" t="str">
        <f>ACCUEIL!$H$18</f>
        <v>1</v>
      </c>
      <c r="AB5" s="324">
        <f>CL($AF$10,$AB$10)+CL($AF$12,$AB$12)+CL($AF$15,$AB$15)</f>
        <v>0</v>
      </c>
      <c r="AC5" s="119">
        <f>$AF$10-$AB$10+$AF$12-$AB$12+$AF$15-$AB$15</f>
        <v>0</v>
      </c>
    </row>
    <row r="6" spans="1:35" s="41" customFormat="1" ht="24.95" customHeight="1" x14ac:dyDescent="0.2">
      <c r="A6" s="107"/>
      <c r="B6" s="117" t="s">
        <v>8</v>
      </c>
      <c r="C6" s="1066">
        <f>ACCUEIL!$H$10</f>
        <v>20</v>
      </c>
      <c r="D6" s="324">
        <f>CL($D$11,$H$11)+CL($D$13,$H$13)+CL($D$16,$H$16)+CL($D$18,$H$18)</f>
        <v>0</v>
      </c>
      <c r="E6" s="119">
        <f>$D$11-$H$11+$D$13-$H$13+$D$16-$H$16+$D$18-$H$18</f>
        <v>0</v>
      </c>
      <c r="F6" s="120"/>
      <c r="G6" s="40"/>
      <c r="H6" s="40"/>
      <c r="I6" s="112"/>
      <c r="J6" s="325"/>
      <c r="K6" s="326"/>
      <c r="M6" s="14"/>
      <c r="N6" s="12"/>
      <c r="O6" s="112"/>
      <c r="P6" s="325"/>
      <c r="Q6" s="326"/>
      <c r="R6" s="122"/>
      <c r="S6" s="12"/>
      <c r="T6" s="12"/>
      <c r="V6" s="110"/>
      <c r="W6" s="119"/>
    </row>
    <row r="7" spans="1:35" s="41" customFormat="1" ht="13.5" customHeight="1" x14ac:dyDescent="0.2">
      <c r="A7" s="107"/>
      <c r="B7" s="40"/>
      <c r="C7" s="112"/>
      <c r="D7" s="234"/>
      <c r="E7" s="119"/>
      <c r="F7" s="120"/>
      <c r="G7" s="40"/>
      <c r="H7" s="40"/>
      <c r="J7" s="325"/>
      <c r="K7" s="326"/>
      <c r="L7" s="322"/>
      <c r="M7" s="14"/>
      <c r="N7" s="12"/>
      <c r="P7" s="234"/>
      <c r="Q7" s="119"/>
      <c r="R7" s="120"/>
      <c r="S7" s="40"/>
      <c r="T7" s="40"/>
      <c r="U7" s="12"/>
      <c r="V7" s="110"/>
      <c r="W7" s="119"/>
    </row>
    <row r="8" spans="1:35" ht="14.85" customHeight="1" x14ac:dyDescent="0.25">
      <c r="A8" s="126"/>
      <c r="B8" s="127"/>
      <c r="C8" s="127"/>
      <c r="D8" s="24"/>
      <c r="E8" s="26"/>
      <c r="F8" s="939" t="str">
        <f>ACCUEIL!$D$6</f>
        <v>VELODROME</v>
      </c>
      <c r="G8" s="26"/>
      <c r="H8" s="26"/>
      <c r="I8" s="26"/>
      <c r="J8" s="127"/>
      <c r="K8" s="128"/>
      <c r="L8" s="327" t="s">
        <v>12</v>
      </c>
      <c r="M8" s="917"/>
      <c r="N8" s="127"/>
      <c r="O8" s="127"/>
      <c r="P8" s="24"/>
      <c r="Q8" s="26"/>
      <c r="R8" s="940" t="str">
        <f>ACCUEIL!$D$7</f>
        <v>SAN SIRO</v>
      </c>
      <c r="S8" s="26"/>
      <c r="T8" s="127"/>
      <c r="U8" s="26"/>
      <c r="V8" s="26"/>
      <c r="W8" s="128"/>
      <c r="X8" s="59"/>
      <c r="Y8" s="219"/>
      <c r="Z8" s="24"/>
      <c r="AA8" s="24"/>
      <c r="AB8" s="24"/>
      <c r="AC8" s="24"/>
      <c r="AD8" s="939" t="str">
        <f>ACCUEIL!$D$8</f>
        <v>NEU CAMP</v>
      </c>
      <c r="AE8" s="24"/>
      <c r="AF8" s="24"/>
      <c r="AG8" s="24"/>
      <c r="AH8" s="24"/>
      <c r="AI8" s="31"/>
    </row>
    <row r="9" spans="1:35" ht="23.65" customHeight="1" x14ac:dyDescent="0.2">
      <c r="A9" s="44"/>
      <c r="B9" s="64" t="s">
        <v>4</v>
      </c>
      <c r="C9" s="136" t="str">
        <f>C2</f>
        <v>4</v>
      </c>
      <c r="D9" s="1094"/>
      <c r="E9" s="329"/>
      <c r="F9" s="329"/>
      <c r="G9" s="329"/>
      <c r="H9" s="1094"/>
      <c r="I9" s="136">
        <f>C3</f>
        <v>18</v>
      </c>
      <c r="J9" s="64" t="s">
        <v>5</v>
      </c>
      <c r="K9" s="141"/>
      <c r="L9" s="925">
        <f>ACCUEIL!$B$6</f>
        <v>1.4166666666666665</v>
      </c>
      <c r="M9" s="44"/>
      <c r="N9" s="64" t="s">
        <v>9</v>
      </c>
      <c r="O9" s="136">
        <f>O2</f>
        <v>16</v>
      </c>
      <c r="P9" s="1094"/>
      <c r="Q9" s="329"/>
      <c r="R9" s="329"/>
      <c r="S9" s="329"/>
      <c r="T9" s="1094"/>
      <c r="U9" s="136">
        <f>O3</f>
        <v>12</v>
      </c>
      <c r="V9" s="64" t="s">
        <v>10</v>
      </c>
      <c r="W9" s="141"/>
      <c r="Y9" s="44"/>
      <c r="Z9" s="64" t="s">
        <v>43</v>
      </c>
      <c r="AA9" s="136">
        <f>AA2</f>
        <v>23</v>
      </c>
      <c r="AB9" s="1094"/>
      <c r="AC9" s="329"/>
      <c r="AD9" s="329"/>
      <c r="AE9" s="329"/>
      <c r="AF9" s="1094"/>
      <c r="AG9" s="136">
        <f>AA3</f>
        <v>21</v>
      </c>
      <c r="AH9" s="64" t="s">
        <v>44</v>
      </c>
      <c r="AI9" s="43"/>
    </row>
    <row r="10" spans="1:35" ht="23.65" customHeight="1" x14ac:dyDescent="0.2">
      <c r="A10" s="44"/>
      <c r="B10" s="64" t="s">
        <v>7</v>
      </c>
      <c r="C10" s="136" t="str">
        <f>C5</f>
        <v>2</v>
      </c>
      <c r="D10" s="1094"/>
      <c r="E10" s="329"/>
      <c r="F10" s="329"/>
      <c r="G10" s="329"/>
      <c r="H10" s="1094"/>
      <c r="I10" s="136">
        <f>C4</f>
        <v>10</v>
      </c>
      <c r="J10" s="64" t="s">
        <v>6</v>
      </c>
      <c r="K10" s="141"/>
      <c r="L10" s="926">
        <f>L9+ACCUEIL!$B$7</f>
        <v>1.4270833333333333</v>
      </c>
      <c r="M10" s="44"/>
      <c r="N10" s="64" t="s">
        <v>11</v>
      </c>
      <c r="O10" s="136" t="str">
        <f>O4</f>
        <v>6</v>
      </c>
      <c r="P10" s="1094"/>
      <c r="Q10" s="329"/>
      <c r="R10" s="329"/>
      <c r="S10" s="329"/>
      <c r="T10" s="1094"/>
      <c r="U10" s="136">
        <f>O5</f>
        <v>26</v>
      </c>
      <c r="V10" s="64" t="s">
        <v>18</v>
      </c>
      <c r="W10" s="141"/>
      <c r="Y10" s="44"/>
      <c r="Z10" s="64" t="s">
        <v>64</v>
      </c>
      <c r="AA10" s="136">
        <f>AA4</f>
        <v>13</v>
      </c>
      <c r="AB10" s="1094"/>
      <c r="AC10" s="329"/>
      <c r="AD10" s="329"/>
      <c r="AE10" s="329"/>
      <c r="AF10" s="1094"/>
      <c r="AG10" s="136" t="str">
        <f>AA5</f>
        <v>1</v>
      </c>
      <c r="AH10" s="64" t="s">
        <v>65</v>
      </c>
      <c r="AI10" s="43"/>
    </row>
    <row r="11" spans="1:35" ht="23.65" customHeight="1" x14ac:dyDescent="0.2">
      <c r="A11" s="44"/>
      <c r="B11" s="64" t="s">
        <v>8</v>
      </c>
      <c r="C11" s="136">
        <f>C6</f>
        <v>20</v>
      </c>
      <c r="D11" s="1094"/>
      <c r="E11" s="329"/>
      <c r="F11" s="329"/>
      <c r="G11" s="329"/>
      <c r="H11" s="1094"/>
      <c r="I11" s="136" t="str">
        <f>C2</f>
        <v>4</v>
      </c>
      <c r="J11" s="64" t="s">
        <v>4</v>
      </c>
      <c r="K11" s="141"/>
      <c r="L11" s="926">
        <f>L10+ACCUEIL!$B$7</f>
        <v>1.4375</v>
      </c>
      <c r="M11" s="44"/>
      <c r="W11" s="141"/>
      <c r="Y11" s="44"/>
      <c r="AI11" s="43"/>
    </row>
    <row r="12" spans="1:35" ht="23.65" customHeight="1" x14ac:dyDescent="0.2">
      <c r="A12" s="44"/>
      <c r="B12" s="64" t="s">
        <v>5</v>
      </c>
      <c r="C12" s="136">
        <f>C3</f>
        <v>18</v>
      </c>
      <c r="D12" s="1094"/>
      <c r="E12" s="329"/>
      <c r="F12" s="329"/>
      <c r="G12" s="329"/>
      <c r="H12" s="1094"/>
      <c r="I12" s="136" t="str">
        <f>C5</f>
        <v>2</v>
      </c>
      <c r="J12" s="64" t="s">
        <v>7</v>
      </c>
      <c r="K12" s="141"/>
      <c r="L12" s="926">
        <f>L11+ACCUEIL!$B$7</f>
        <v>1.4479166666666667</v>
      </c>
      <c r="M12" s="44"/>
      <c r="N12" s="64" t="s">
        <v>9</v>
      </c>
      <c r="O12" s="136">
        <f>O2</f>
        <v>16</v>
      </c>
      <c r="P12" s="1094"/>
      <c r="Q12" s="329"/>
      <c r="R12" s="329"/>
      <c r="S12" s="329"/>
      <c r="T12" s="1094"/>
      <c r="U12" s="136" t="str">
        <f>O4</f>
        <v>6</v>
      </c>
      <c r="V12" s="64" t="s">
        <v>11</v>
      </c>
      <c r="W12" s="43"/>
      <c r="Y12" s="44"/>
      <c r="Z12" s="64" t="s">
        <v>44</v>
      </c>
      <c r="AA12" s="136">
        <f>AA3</f>
        <v>21</v>
      </c>
      <c r="AB12" s="1094"/>
      <c r="AC12" s="329"/>
      <c r="AD12" s="329"/>
      <c r="AE12" s="329"/>
      <c r="AF12" s="1094"/>
      <c r="AG12" s="136" t="str">
        <f>AA5</f>
        <v>1</v>
      </c>
      <c r="AH12" s="64" t="s">
        <v>65</v>
      </c>
      <c r="AI12" s="43"/>
    </row>
    <row r="13" spans="1:35" ht="23.65" customHeight="1" x14ac:dyDescent="0.2">
      <c r="A13" s="44"/>
      <c r="B13" s="64" t="s">
        <v>8</v>
      </c>
      <c r="C13" s="136">
        <f>C6</f>
        <v>20</v>
      </c>
      <c r="D13" s="1094"/>
      <c r="E13" s="329"/>
      <c r="F13" s="329"/>
      <c r="G13" s="329"/>
      <c r="H13" s="1094"/>
      <c r="I13" s="136">
        <f>C4</f>
        <v>10</v>
      </c>
      <c r="J13" s="64" t="s">
        <v>6</v>
      </c>
      <c r="K13" s="141"/>
      <c r="L13" s="926">
        <f>L12+ACCUEIL!$B$7</f>
        <v>1.4583333333333335</v>
      </c>
      <c r="M13" s="44"/>
      <c r="N13" s="64" t="s">
        <v>10</v>
      </c>
      <c r="O13" s="136">
        <f>O3</f>
        <v>12</v>
      </c>
      <c r="P13" s="1094"/>
      <c r="Q13" s="329"/>
      <c r="R13" s="329"/>
      <c r="S13" s="329"/>
      <c r="T13" s="1094"/>
      <c r="U13" s="136">
        <f>O5</f>
        <v>26</v>
      </c>
      <c r="V13" s="64" t="s">
        <v>18</v>
      </c>
      <c r="W13" s="43"/>
      <c r="Y13" s="44"/>
      <c r="Z13" s="64" t="s">
        <v>43</v>
      </c>
      <c r="AA13" s="136">
        <f>AA2</f>
        <v>23</v>
      </c>
      <c r="AB13" s="1094"/>
      <c r="AC13" s="329"/>
      <c r="AD13" s="329"/>
      <c r="AE13" s="329"/>
      <c r="AF13" s="1094"/>
      <c r="AG13" s="136">
        <f>AA4</f>
        <v>13</v>
      </c>
      <c r="AH13" s="64" t="s">
        <v>64</v>
      </c>
      <c r="AI13" s="43"/>
    </row>
    <row r="14" spans="1:35" ht="23.65" customHeight="1" x14ac:dyDescent="0.2">
      <c r="A14" s="44"/>
      <c r="B14" s="64" t="s">
        <v>4</v>
      </c>
      <c r="C14" s="136" t="str">
        <f>C2</f>
        <v>4</v>
      </c>
      <c r="D14" s="1094"/>
      <c r="E14" s="329"/>
      <c r="F14" s="329"/>
      <c r="G14" s="329"/>
      <c r="H14" s="1094"/>
      <c r="I14" s="136" t="str">
        <f>C5</f>
        <v>2</v>
      </c>
      <c r="J14" s="64" t="s">
        <v>7</v>
      </c>
      <c r="K14" s="141"/>
      <c r="L14" s="926">
        <f>L13+ACCUEIL!$B$7</f>
        <v>1.4687500000000002</v>
      </c>
      <c r="M14" s="44"/>
      <c r="W14" s="43"/>
      <c r="Y14" s="44"/>
      <c r="AI14" s="43"/>
    </row>
    <row r="15" spans="1:35" ht="23.65" customHeight="1" x14ac:dyDescent="0.2">
      <c r="A15" s="44"/>
      <c r="B15" s="64" t="s">
        <v>5</v>
      </c>
      <c r="C15" s="136">
        <f>C3</f>
        <v>18</v>
      </c>
      <c r="D15" s="1094"/>
      <c r="E15" s="329"/>
      <c r="F15" s="329"/>
      <c r="G15" s="329"/>
      <c r="H15" s="1094"/>
      <c r="I15" s="136">
        <f>C4</f>
        <v>10</v>
      </c>
      <c r="J15" s="64" t="s">
        <v>6</v>
      </c>
      <c r="K15" s="141"/>
      <c r="L15" s="926">
        <f>L14+ACCUEIL!$B$7</f>
        <v>1.479166666666667</v>
      </c>
      <c r="M15" s="44"/>
      <c r="N15" s="64" t="s">
        <v>9</v>
      </c>
      <c r="O15" s="136">
        <f>O2</f>
        <v>16</v>
      </c>
      <c r="P15" s="1094"/>
      <c r="Q15" s="329"/>
      <c r="R15" s="329"/>
      <c r="S15" s="329"/>
      <c r="T15" s="1094"/>
      <c r="U15" s="136">
        <f>O5</f>
        <v>26</v>
      </c>
      <c r="V15" s="64" t="s">
        <v>18</v>
      </c>
      <c r="W15" s="43"/>
      <c r="Y15" s="44"/>
      <c r="Z15" s="64" t="s">
        <v>43</v>
      </c>
      <c r="AA15" s="136">
        <f>AA2</f>
        <v>23</v>
      </c>
      <c r="AB15" s="1094"/>
      <c r="AC15" s="329"/>
      <c r="AD15" s="329"/>
      <c r="AE15" s="329"/>
      <c r="AF15" s="1094"/>
      <c r="AG15" s="136" t="str">
        <f>AA5</f>
        <v>1</v>
      </c>
      <c r="AH15" s="64" t="s">
        <v>65</v>
      </c>
      <c r="AI15" s="43"/>
    </row>
    <row r="16" spans="1:35" ht="23.65" customHeight="1" x14ac:dyDescent="0.2">
      <c r="A16" s="44"/>
      <c r="B16" s="64" t="s">
        <v>8</v>
      </c>
      <c r="C16" s="136">
        <f>C6</f>
        <v>20</v>
      </c>
      <c r="D16" s="1094"/>
      <c r="E16" s="329"/>
      <c r="F16" s="329"/>
      <c r="G16" s="329"/>
      <c r="H16" s="1094"/>
      <c r="I16" s="136" t="str">
        <f>C5</f>
        <v>2</v>
      </c>
      <c r="J16" s="64" t="s">
        <v>7</v>
      </c>
      <c r="K16" s="141"/>
      <c r="L16" s="926">
        <f>L15+ACCUEIL!$B$7</f>
        <v>1.4895833333333337</v>
      </c>
      <c r="M16" s="44"/>
      <c r="N16" s="64" t="s">
        <v>10</v>
      </c>
      <c r="O16" s="136">
        <f>O3</f>
        <v>12</v>
      </c>
      <c r="P16" s="1094"/>
      <c r="Q16" s="329"/>
      <c r="R16" s="329"/>
      <c r="S16" s="329"/>
      <c r="T16" s="1094"/>
      <c r="U16" s="136" t="str">
        <f>O4</f>
        <v>6</v>
      </c>
      <c r="V16" s="64" t="s">
        <v>11</v>
      </c>
      <c r="W16" s="43"/>
      <c r="Y16" s="44"/>
      <c r="Z16" s="64" t="s">
        <v>44</v>
      </c>
      <c r="AA16" s="136">
        <f>AA3</f>
        <v>21</v>
      </c>
      <c r="AB16" s="1094"/>
      <c r="AC16" s="329"/>
      <c r="AD16" s="329"/>
      <c r="AE16" s="329"/>
      <c r="AF16" s="1094"/>
      <c r="AG16" s="136">
        <f>AA4</f>
        <v>13</v>
      </c>
      <c r="AH16" s="64" t="s">
        <v>64</v>
      </c>
      <c r="AI16" s="43"/>
    </row>
    <row r="17" spans="1:35" ht="23.65" customHeight="1" x14ac:dyDescent="0.2">
      <c r="A17" s="44"/>
      <c r="B17" s="64" t="s">
        <v>4</v>
      </c>
      <c r="C17" s="136" t="str">
        <f>C2</f>
        <v>4</v>
      </c>
      <c r="D17" s="1094"/>
      <c r="E17" s="329"/>
      <c r="F17" s="329"/>
      <c r="G17" s="329"/>
      <c r="H17" s="1094"/>
      <c r="I17" s="136">
        <f>C4</f>
        <v>10</v>
      </c>
      <c r="J17" s="64" t="s">
        <v>6</v>
      </c>
      <c r="K17" s="141"/>
      <c r="L17" s="926">
        <f>L16+ACCUEIL!$B$7</f>
        <v>1.5000000000000004</v>
      </c>
      <c r="M17" s="44"/>
      <c r="W17" s="43"/>
      <c r="Y17" s="44"/>
      <c r="AI17" s="43"/>
    </row>
    <row r="18" spans="1:35" ht="23.65" customHeight="1" x14ac:dyDescent="0.2">
      <c r="A18" s="44"/>
      <c r="B18" s="64" t="s">
        <v>8</v>
      </c>
      <c r="C18" s="136">
        <f>C6</f>
        <v>20</v>
      </c>
      <c r="D18" s="1094"/>
      <c r="E18" s="329"/>
      <c r="F18" s="329"/>
      <c r="G18" s="329"/>
      <c r="H18" s="1094"/>
      <c r="I18" s="136">
        <f>C3</f>
        <v>18</v>
      </c>
      <c r="J18" s="64" t="s">
        <v>5</v>
      </c>
      <c r="K18" s="141"/>
      <c r="L18" s="926">
        <f>L17+ACCUEIL!$B$7</f>
        <v>1.5104166666666672</v>
      </c>
      <c r="M18" s="44"/>
      <c r="W18" s="43"/>
      <c r="Y18" s="44"/>
      <c r="AI18" s="43"/>
    </row>
    <row r="19" spans="1:35" x14ac:dyDescent="0.2">
      <c r="A19" s="217"/>
      <c r="B19" s="215"/>
      <c r="C19" s="215"/>
      <c r="D19" s="215"/>
      <c r="E19" s="215"/>
      <c r="F19" s="215"/>
      <c r="G19" s="215"/>
      <c r="H19" s="215"/>
      <c r="I19" s="215"/>
      <c r="J19" s="215"/>
      <c r="K19" s="331"/>
      <c r="M19" s="217"/>
      <c r="N19" s="147"/>
      <c r="O19" s="148"/>
      <c r="P19" s="149"/>
      <c r="Q19" s="150"/>
      <c r="R19" s="151"/>
      <c r="S19" s="150"/>
      <c r="T19" s="332"/>
      <c r="U19" s="148"/>
      <c r="V19" s="147"/>
      <c r="W19" s="216"/>
      <c r="Y19" s="217"/>
      <c r="Z19" s="215"/>
      <c r="AA19" s="215"/>
      <c r="AB19" s="215"/>
      <c r="AC19" s="215"/>
      <c r="AD19" s="215"/>
      <c r="AE19" s="215"/>
      <c r="AF19" s="215"/>
      <c r="AG19" s="215"/>
      <c r="AH19" s="215"/>
      <c r="AI19" s="216"/>
    </row>
    <row r="20" spans="1:35" x14ac:dyDescent="0.2">
      <c r="B20" s="105"/>
      <c r="H20" s="105"/>
      <c r="M20" s="105"/>
      <c r="N20" s="105"/>
    </row>
    <row r="21" spans="1:35" ht="12.75" customHeight="1" x14ac:dyDescent="0.2">
      <c r="B21" s="160"/>
      <c r="C21" s="109" t="str">
        <f>C1</f>
        <v>POULE A</v>
      </c>
      <c r="D21" s="162" t="s">
        <v>1</v>
      </c>
      <c r="E21" s="162" t="s">
        <v>2</v>
      </c>
      <c r="F21" s="120"/>
      <c r="G21" s="120"/>
      <c r="M21" s="212"/>
      <c r="N21" s="160"/>
      <c r="O21" s="109" t="str">
        <f>O1</f>
        <v>POULE B</v>
      </c>
      <c r="P21" s="162" t="s">
        <v>1</v>
      </c>
      <c r="Q21" s="162" t="s">
        <v>2</v>
      </c>
      <c r="R21" s="120"/>
      <c r="S21" s="120"/>
      <c r="T21" s="212"/>
      <c r="U21" s="275"/>
      <c r="V21" s="120"/>
      <c r="W21" s="120"/>
      <c r="X21" s="212"/>
      <c r="Z21" s="160"/>
      <c r="AA21" s="109" t="str">
        <f>AA1</f>
        <v>POULE C</v>
      </c>
      <c r="AB21" s="162" t="s">
        <v>1</v>
      </c>
      <c r="AC21" s="162" t="s">
        <v>2</v>
      </c>
    </row>
    <row r="22" spans="1:35" ht="20.100000000000001" customHeight="1" x14ac:dyDescent="0.2">
      <c r="B22" s="163">
        <v>1</v>
      </c>
      <c r="C22" s="1073"/>
      <c r="D22" s="817"/>
      <c r="E22" s="812"/>
      <c r="F22" s="103"/>
      <c r="G22" s="103"/>
      <c r="M22" s="333"/>
      <c r="N22" s="163">
        <v>1</v>
      </c>
      <c r="O22" s="1073"/>
      <c r="P22" s="817"/>
      <c r="Q22" s="812"/>
      <c r="R22" s="103"/>
      <c r="S22" s="103"/>
      <c r="T22" s="333"/>
      <c r="U22" s="165"/>
      <c r="V22" s="187"/>
      <c r="W22" s="187"/>
      <c r="X22" s="103"/>
      <c r="Z22" s="163">
        <v>1</v>
      </c>
      <c r="AA22" s="1073"/>
      <c r="AB22" s="817"/>
      <c r="AC22" s="812"/>
    </row>
    <row r="23" spans="1:35" ht="20.100000000000001" customHeight="1" x14ac:dyDescent="0.2">
      <c r="B23" s="163">
        <v>2</v>
      </c>
      <c r="C23" s="1073"/>
      <c r="D23" s="817"/>
      <c r="E23" s="812"/>
      <c r="F23" s="103"/>
      <c r="G23" s="103"/>
      <c r="M23" s="333"/>
      <c r="N23" s="163">
        <v>2</v>
      </c>
      <c r="O23" s="1073"/>
      <c r="P23" s="817"/>
      <c r="Q23" s="812"/>
      <c r="R23" s="103"/>
      <c r="S23" s="103"/>
      <c r="T23" s="333"/>
      <c r="U23" s="165"/>
      <c r="V23" s="187"/>
      <c r="W23" s="187"/>
      <c r="X23" s="103"/>
      <c r="Z23" s="163">
        <v>2</v>
      </c>
      <c r="AA23" s="1073"/>
      <c r="AB23" s="817"/>
      <c r="AC23" s="812"/>
    </row>
    <row r="24" spans="1:35" ht="20.100000000000001" customHeight="1" x14ac:dyDescent="0.2">
      <c r="B24" s="163">
        <v>3</v>
      </c>
      <c r="C24" s="1073"/>
      <c r="D24" s="817"/>
      <c r="E24" s="812"/>
      <c r="F24" s="103"/>
      <c r="G24" s="103"/>
      <c r="M24" s="333"/>
      <c r="N24" s="163">
        <v>3</v>
      </c>
      <c r="O24" s="1073"/>
      <c r="P24" s="817"/>
      <c r="Q24" s="812"/>
      <c r="R24" s="103"/>
      <c r="S24" s="103"/>
      <c r="T24" s="333"/>
      <c r="U24" s="165"/>
      <c r="V24" s="187"/>
      <c r="W24" s="187"/>
      <c r="X24" s="103"/>
      <c r="Z24" s="163">
        <v>3</v>
      </c>
      <c r="AA24" s="1073"/>
      <c r="AB24" s="817"/>
      <c r="AC24" s="812"/>
    </row>
    <row r="25" spans="1:35" ht="20.100000000000001" customHeight="1" x14ac:dyDescent="0.2">
      <c r="B25" s="163">
        <v>4</v>
      </c>
      <c r="C25" s="1073"/>
      <c r="D25" s="817"/>
      <c r="E25" s="812"/>
      <c r="F25" s="103"/>
      <c r="G25" s="103"/>
      <c r="M25" s="333"/>
      <c r="N25" s="163">
        <v>4</v>
      </c>
      <c r="O25" s="1073"/>
      <c r="P25" s="817"/>
      <c r="Q25" s="812"/>
      <c r="R25" s="103"/>
      <c r="S25" s="103"/>
      <c r="T25" s="333"/>
      <c r="U25" s="165"/>
      <c r="V25" s="187"/>
      <c r="W25" s="187"/>
      <c r="X25" s="103"/>
      <c r="Z25" s="163">
        <v>4</v>
      </c>
      <c r="AA25" s="1073"/>
      <c r="AB25" s="817"/>
      <c r="AC25" s="812"/>
    </row>
    <row r="26" spans="1:35" ht="20.100000000000001" customHeight="1" x14ac:dyDescent="0.2">
      <c r="B26" s="163">
        <v>5</v>
      </c>
      <c r="C26" s="1073"/>
      <c r="D26" s="817"/>
      <c r="E26" s="812"/>
      <c r="F26" s="104"/>
      <c r="G26" s="104"/>
      <c r="H26" s="104"/>
      <c r="I26" s="165"/>
      <c r="J26" s="165"/>
      <c r="K26" s="175"/>
      <c r="M26" s="1"/>
      <c r="N26" s="104"/>
      <c r="O26" s="165"/>
      <c r="P26" s="165"/>
      <c r="Q26" s="165"/>
      <c r="R26" s="104"/>
      <c r="S26" s="104"/>
      <c r="T26" s="104"/>
      <c r="U26" s="165"/>
      <c r="V26" s="187"/>
      <c r="W26" s="187"/>
    </row>
    <row r="27" spans="1:35" x14ac:dyDescent="0.2">
      <c r="B27" s="333"/>
      <c r="C27" s="165"/>
      <c r="D27" s="165"/>
      <c r="E27" s="165"/>
      <c r="F27" s="104"/>
      <c r="G27" s="104"/>
      <c r="H27" s="104"/>
      <c r="I27" s="165"/>
      <c r="J27" s="165"/>
      <c r="K27" s="175"/>
      <c r="M27" s="1"/>
      <c r="O27" s="165"/>
      <c r="P27" s="187"/>
      <c r="Q27" s="187"/>
      <c r="T27" s="232"/>
      <c r="U27" s="109" t="s">
        <v>15</v>
      </c>
      <c r="V27" s="334" t="s">
        <v>1</v>
      </c>
      <c r="W27" s="334" t="s">
        <v>2</v>
      </c>
      <c r="Z27" s="232"/>
      <c r="AA27" s="109" t="s">
        <v>3</v>
      </c>
      <c r="AB27" s="334" t="s">
        <v>1</v>
      </c>
      <c r="AC27" s="334" t="s">
        <v>2</v>
      </c>
    </row>
    <row r="28" spans="1:35" ht="19.5" customHeight="1" x14ac:dyDescent="0.2">
      <c r="B28" s="196"/>
      <c r="C28" s="335" t="s">
        <v>69</v>
      </c>
      <c r="D28" s="336"/>
      <c r="E28" s="336" t="s">
        <v>70</v>
      </c>
      <c r="F28" s="336"/>
      <c r="G28" s="336"/>
      <c r="H28" s="267"/>
      <c r="I28" s="336"/>
      <c r="J28" s="199"/>
      <c r="K28" s="175"/>
      <c r="M28" s="1"/>
      <c r="O28" s="13"/>
      <c r="P28" s="212"/>
      <c r="Q28" s="212"/>
      <c r="T28" s="162" t="s">
        <v>18</v>
      </c>
      <c r="U28" s="118">
        <v>1</v>
      </c>
      <c r="V28" s="337">
        <f>CL($AB$37,$AF$37)+CL($P$57,$T$57)+CL($AB$43,$AF$43)+CL($T$49,$P$49)</f>
        <v>0</v>
      </c>
      <c r="W28" s="281">
        <f>$AB$37-$AF$37+$P$57-$T$57+$AB$43-$AF$43+$T$49-$P$49</f>
        <v>0</v>
      </c>
      <c r="Z28" s="162">
        <v>1</v>
      </c>
      <c r="AA28" s="118"/>
      <c r="AB28" s="818"/>
      <c r="AC28" s="816"/>
    </row>
    <row r="29" spans="1:35" ht="20.100000000000001" customHeight="1" x14ac:dyDescent="0.2">
      <c r="B29" s="226" t="s">
        <v>20</v>
      </c>
      <c r="C29" s="178" t="s">
        <v>20</v>
      </c>
      <c r="D29" s="336"/>
      <c r="E29" s="336"/>
      <c r="F29" s="276"/>
      <c r="G29" s="226" t="s">
        <v>21</v>
      </c>
      <c r="H29" s="265"/>
      <c r="I29" s="205" t="s">
        <v>21</v>
      </c>
      <c r="J29" s="199"/>
      <c r="K29" s="175"/>
      <c r="M29" s="1"/>
      <c r="T29" s="162" t="s">
        <v>19</v>
      </c>
      <c r="U29" s="118">
        <v>2</v>
      </c>
      <c r="V29" s="337">
        <f>CL($AF$37,$AB$37)+CL($AB$51,$AF$51)+CL($AB$46,$AF$46)+CL($AF$57,$AB$57)</f>
        <v>0</v>
      </c>
      <c r="W29" s="281">
        <f>$AF$37-$AB$37+$AB$51-$AF$51+$AB$46-$AF$46+$AF$57-$AB$57</f>
        <v>0</v>
      </c>
      <c r="Z29" s="162">
        <v>2</v>
      </c>
      <c r="AA29" s="118"/>
      <c r="AB29" s="818"/>
      <c r="AC29" s="816"/>
    </row>
    <row r="30" spans="1:35" ht="20.100000000000001" customHeight="1" x14ac:dyDescent="0.2">
      <c r="B30" s="226" t="s">
        <v>22</v>
      </c>
      <c r="C30" s="178" t="s">
        <v>22</v>
      </c>
      <c r="D30" s="336"/>
      <c r="E30" s="336"/>
      <c r="F30" s="276"/>
      <c r="G30" s="226" t="s">
        <v>23</v>
      </c>
      <c r="H30" s="265"/>
      <c r="I30" s="205" t="s">
        <v>23</v>
      </c>
      <c r="J30" s="199"/>
      <c r="K30" s="175"/>
      <c r="M30" s="1"/>
      <c r="O30" s="14"/>
      <c r="T30" s="162" t="s">
        <v>43</v>
      </c>
      <c r="U30" s="118">
        <v>3</v>
      </c>
      <c r="V30" s="337">
        <f>CL($T$57,$P$57)+CL($AF$51,$AB$51)+CL($AB$49,$AF$49)+CL($AB$39,$AF$39)</f>
        <v>0</v>
      </c>
      <c r="W30" s="281">
        <f>$T$57-$P$57+$AF$51-$AB$51+$AB$49-$AF$49+$AB$39-$AF$39</f>
        <v>0</v>
      </c>
      <c r="Z30" s="162">
        <v>3</v>
      </c>
      <c r="AA30" s="118"/>
      <c r="AB30" s="818"/>
      <c r="AC30" s="816"/>
    </row>
    <row r="31" spans="1:35" ht="20.100000000000001" customHeight="1" x14ac:dyDescent="0.2">
      <c r="B31" s="226" t="s">
        <v>24</v>
      </c>
      <c r="C31" s="178" t="s">
        <v>24</v>
      </c>
      <c r="D31" s="336"/>
      <c r="E31" s="336"/>
      <c r="F31" s="276"/>
      <c r="G31" s="226" t="s">
        <v>25</v>
      </c>
      <c r="H31" s="265"/>
      <c r="I31" s="205" t="s">
        <v>25</v>
      </c>
      <c r="J31" s="199"/>
      <c r="K31" s="175"/>
      <c r="M31" s="1"/>
      <c r="P31" s="338"/>
      <c r="Q31" s="279"/>
      <c r="T31" s="162" t="s">
        <v>64</v>
      </c>
      <c r="U31" s="118">
        <v>4</v>
      </c>
      <c r="V31" s="337">
        <f>CL($AF$46,$AB$46)+CL($AF$39,$AB$39)+CL($P$49,$T$49)+CL($P$54,$T$54)</f>
        <v>0</v>
      </c>
      <c r="W31" s="281">
        <f>$AF$46-$AB$46+$AF$39-$AB$39+$P$49-$T$49+$P$54-$T$54</f>
        <v>0</v>
      </c>
      <c r="Z31" s="162">
        <v>4</v>
      </c>
      <c r="AA31" s="118"/>
      <c r="AB31" s="818"/>
      <c r="AC31" s="816"/>
    </row>
    <row r="32" spans="1:35" ht="20.100000000000001" customHeight="1" x14ac:dyDescent="0.2">
      <c r="B32" s="226" t="s">
        <v>27</v>
      </c>
      <c r="C32" s="178" t="s">
        <v>27</v>
      </c>
      <c r="D32" s="336"/>
      <c r="E32" s="336"/>
      <c r="F32" s="276"/>
      <c r="G32" s="226" t="s">
        <v>27</v>
      </c>
      <c r="H32" s="265"/>
      <c r="I32" s="205" t="s">
        <v>27</v>
      </c>
      <c r="J32" s="199"/>
      <c r="K32" s="175"/>
      <c r="M32" s="1"/>
      <c r="O32" s="165"/>
      <c r="P32" s="282"/>
      <c r="Q32" s="339"/>
      <c r="T32" s="162" t="s">
        <v>65</v>
      </c>
      <c r="U32" s="118">
        <v>5</v>
      </c>
      <c r="V32" s="337">
        <f>CL($AF$49,$AB$49)+CL($AF$43,$AB$43)+CL($AB$57,$AF$57)+CL($T$54,$P$54)</f>
        <v>0</v>
      </c>
      <c r="W32" s="281">
        <f>$AF$49+$AB$49+$AF$43-$AB$43+$AB$57-$AF$57+$T$54-$P$54</f>
        <v>0</v>
      </c>
      <c r="Z32" s="162">
        <v>5</v>
      </c>
      <c r="AA32" s="118"/>
      <c r="AB32" s="818"/>
      <c r="AC32" s="816"/>
    </row>
    <row r="33" spans="1:46" x14ac:dyDescent="0.2">
      <c r="K33" s="175"/>
      <c r="M33" s="1"/>
      <c r="R33" s="270"/>
      <c r="T33" s="120"/>
      <c r="U33" s="165"/>
      <c r="V33" s="282"/>
      <c r="W33" s="339"/>
    </row>
    <row r="34" spans="1:46" x14ac:dyDescent="0.2">
      <c r="A34" s="915"/>
      <c r="B34" s="24"/>
      <c r="C34" s="24"/>
      <c r="D34" s="24"/>
      <c r="E34" s="24"/>
      <c r="F34" s="24"/>
      <c r="G34" s="24"/>
      <c r="H34" s="24"/>
      <c r="I34" s="24"/>
      <c r="J34" s="24"/>
      <c r="K34" s="1312"/>
      <c r="L34" s="903"/>
      <c r="M34" s="285"/>
      <c r="N34" s="284"/>
      <c r="O34" s="342"/>
      <c r="P34" s="343"/>
      <c r="Q34" s="344"/>
      <c r="R34" s="345"/>
      <c r="S34" s="24"/>
      <c r="T34" s="284"/>
      <c r="U34" s="342"/>
      <c r="V34" s="286"/>
      <c r="W34" s="1318"/>
      <c r="X34" s="1016"/>
      <c r="Y34" s="219"/>
      <c r="Z34" s="24"/>
      <c r="AA34" s="24"/>
      <c r="AB34" s="24"/>
      <c r="AC34" s="24"/>
      <c r="AD34" s="24"/>
      <c r="AE34" s="24"/>
      <c r="AF34" s="24"/>
      <c r="AG34" s="24"/>
      <c r="AH34" s="24"/>
      <c r="AI34" s="31"/>
    </row>
    <row r="35" spans="1:46" ht="15.75" x14ac:dyDescent="0.25">
      <c r="A35" s="906"/>
      <c r="C35" s="59"/>
      <c r="E35" s="59"/>
      <c r="F35" s="768" t="str">
        <f>ACCUEIL!$D$6</f>
        <v>VELODROME</v>
      </c>
      <c r="G35" s="59"/>
      <c r="H35" s="59"/>
      <c r="I35" s="59"/>
      <c r="J35" s="59"/>
      <c r="K35" s="184"/>
      <c r="L35" s="903"/>
      <c r="M35" s="103"/>
      <c r="O35" s="59"/>
      <c r="Q35" s="59"/>
      <c r="R35" s="905" t="str">
        <f>ACCUEIL!$D$7</f>
        <v>SAN SIRO</v>
      </c>
      <c r="S35" s="59"/>
      <c r="T35" s="59"/>
      <c r="U35" s="59"/>
      <c r="W35" s="103"/>
      <c r="X35" s="1016"/>
      <c r="Y35" s="44"/>
      <c r="AD35" s="768" t="str">
        <f>ACCUEIL!$D$8</f>
        <v>NEU CAMP</v>
      </c>
      <c r="AI35" s="43"/>
    </row>
    <row r="36" spans="1:46" ht="12.95" customHeight="1" x14ac:dyDescent="0.2">
      <c r="A36" s="906"/>
      <c r="C36" s="59"/>
      <c r="E36" s="59"/>
      <c r="F36" s="189" t="s">
        <v>71</v>
      </c>
      <c r="G36" s="59"/>
      <c r="H36" s="59"/>
      <c r="I36" s="59"/>
      <c r="J36" s="59"/>
      <c r="K36" s="184"/>
      <c r="L36" s="903"/>
      <c r="M36" s="103"/>
      <c r="O36" s="59"/>
      <c r="Q36" s="59"/>
      <c r="R36" s="189"/>
      <c r="S36" s="59"/>
      <c r="T36" s="59"/>
      <c r="U36" s="59"/>
      <c r="W36" s="103"/>
      <c r="X36" s="1016"/>
      <c r="Y36" s="44"/>
      <c r="AD36" s="189" t="s">
        <v>3</v>
      </c>
      <c r="AI36" s="43"/>
    </row>
    <row r="37" spans="1:46" ht="24.2" customHeight="1" x14ac:dyDescent="0.2">
      <c r="A37" s="906"/>
      <c r="B37" s="226" t="s">
        <v>20</v>
      </c>
      <c r="C37" s="118" t="str">
        <f>C29</f>
        <v>1A</v>
      </c>
      <c r="D37" s="1094"/>
      <c r="E37" s="197"/>
      <c r="F37" s="198"/>
      <c r="G37" s="197"/>
      <c r="H37" s="1094"/>
      <c r="I37" s="118" t="str">
        <f>I29</f>
        <v>1B</v>
      </c>
      <c r="J37" s="226" t="s">
        <v>21</v>
      </c>
      <c r="K37" s="1313" t="s">
        <v>72</v>
      </c>
      <c r="L37" s="1316">
        <f>ACCUEIL!$B$9</f>
        <v>1.583333333333333</v>
      </c>
      <c r="M37" s="103"/>
      <c r="N37" s="226" t="s">
        <v>22</v>
      </c>
      <c r="O37" s="118" t="str">
        <f>C30</f>
        <v>2A</v>
      </c>
      <c r="P37" s="1094">
        <v>1</v>
      </c>
      <c r="Q37" s="197"/>
      <c r="R37" s="198"/>
      <c r="S37" s="197"/>
      <c r="T37" s="1094">
        <v>1</v>
      </c>
      <c r="U37" s="118" t="str">
        <f>I30</f>
        <v>2B</v>
      </c>
      <c r="V37" s="226" t="s">
        <v>23</v>
      </c>
      <c r="W37" s="1313" t="s">
        <v>73</v>
      </c>
      <c r="X37" s="1016"/>
      <c r="Y37" s="44"/>
      <c r="Z37" s="64" t="s">
        <v>18</v>
      </c>
      <c r="AA37" s="136">
        <f>U28</f>
        <v>1</v>
      </c>
      <c r="AB37" s="1094"/>
      <c r="AC37" s="290"/>
      <c r="AD37" s="346"/>
      <c r="AE37" s="290"/>
      <c r="AF37" s="1094"/>
      <c r="AG37" s="136">
        <f>U29</f>
        <v>2</v>
      </c>
      <c r="AH37" s="64" t="s">
        <v>19</v>
      </c>
      <c r="AI37" s="43"/>
    </row>
    <row r="38" spans="1:46" ht="20.25" hidden="1" customHeight="1" x14ac:dyDescent="0.2">
      <c r="A38" s="906"/>
      <c r="B38" s="1226"/>
      <c r="C38" s="1311" t="s">
        <v>222</v>
      </c>
      <c r="D38" s="1094"/>
      <c r="E38" s="197"/>
      <c r="F38" s="198"/>
      <c r="G38" s="197"/>
      <c r="H38" s="1094"/>
      <c r="I38" s="1311" t="s">
        <v>222</v>
      </c>
      <c r="J38" s="1227"/>
      <c r="K38" s="1313"/>
      <c r="L38" s="1316"/>
      <c r="M38" s="103"/>
      <c r="N38" s="1226"/>
      <c r="O38" s="1311" t="s">
        <v>222</v>
      </c>
      <c r="P38" s="1094"/>
      <c r="Q38" s="197"/>
      <c r="R38" s="198"/>
      <c r="S38" s="197"/>
      <c r="T38" s="1094"/>
      <c r="U38" s="1311" t="s">
        <v>222</v>
      </c>
      <c r="V38" s="1227"/>
      <c r="W38" s="1313"/>
      <c r="X38" s="1016"/>
      <c r="Y38" s="44"/>
      <c r="Z38" s="1192"/>
      <c r="AA38" s="1193"/>
      <c r="AB38" s="1194"/>
      <c r="AC38" s="1195"/>
      <c r="AD38" s="1301"/>
      <c r="AE38" s="1195"/>
      <c r="AF38" s="1194"/>
      <c r="AG38" s="1193"/>
      <c r="AH38" s="1197"/>
      <c r="AI38" s="43"/>
    </row>
    <row r="39" spans="1:46" ht="24.2" customHeight="1" x14ac:dyDescent="0.2">
      <c r="A39" s="906"/>
      <c r="B39" s="226" t="s">
        <v>24</v>
      </c>
      <c r="C39" s="118" t="str">
        <f>C31</f>
        <v>3A</v>
      </c>
      <c r="D39" s="1094"/>
      <c r="E39" s="197"/>
      <c r="F39" s="198"/>
      <c r="G39" s="197"/>
      <c r="H39" s="1094"/>
      <c r="I39" s="118" t="str">
        <f>I31</f>
        <v>3B</v>
      </c>
      <c r="J39" s="226" t="s">
        <v>25</v>
      </c>
      <c r="K39" s="1313" t="s">
        <v>74</v>
      </c>
      <c r="L39" s="1317">
        <f>L37+ACCUEIL!$B$10</f>
        <v>1.5937499999999998</v>
      </c>
      <c r="M39" s="103"/>
      <c r="N39" s="226" t="s">
        <v>27</v>
      </c>
      <c r="O39" s="118" t="str">
        <f>C32</f>
        <v>4B</v>
      </c>
      <c r="P39" s="1094"/>
      <c r="Q39" s="197"/>
      <c r="R39" s="198"/>
      <c r="S39" s="197"/>
      <c r="T39" s="1094"/>
      <c r="U39" s="118" t="str">
        <f>I32</f>
        <v>4B</v>
      </c>
      <c r="V39" s="226" t="s">
        <v>27</v>
      </c>
      <c r="W39" s="1313" t="s">
        <v>75</v>
      </c>
      <c r="X39" s="1016"/>
      <c r="Y39" s="44"/>
      <c r="Z39" s="64" t="s">
        <v>43</v>
      </c>
      <c r="AA39" s="294">
        <f>U30</f>
        <v>3</v>
      </c>
      <c r="AB39" s="1094"/>
      <c r="AC39" s="290"/>
      <c r="AD39" s="346"/>
      <c r="AE39" s="290"/>
      <c r="AF39" s="1094"/>
      <c r="AG39" s="294">
        <f>U31</f>
        <v>4</v>
      </c>
      <c r="AH39" s="64" t="s">
        <v>64</v>
      </c>
      <c r="AI39" s="43"/>
    </row>
    <row r="40" spans="1:46" ht="20.25" hidden="1" customHeight="1" x14ac:dyDescent="0.2">
      <c r="A40" s="906"/>
      <c r="B40" s="1226"/>
      <c r="C40" s="1311" t="s">
        <v>222</v>
      </c>
      <c r="D40" s="1094"/>
      <c r="E40" s="197"/>
      <c r="F40" s="198"/>
      <c r="G40" s="197"/>
      <c r="H40" s="1094"/>
      <c r="I40" s="1311" t="s">
        <v>222</v>
      </c>
      <c r="J40" s="1227"/>
      <c r="K40" s="1309"/>
      <c r="L40" s="1317"/>
      <c r="M40" s="103"/>
      <c r="N40" s="1226"/>
      <c r="O40" s="1311" t="s">
        <v>222</v>
      </c>
      <c r="P40" s="1094"/>
      <c r="Q40" s="197"/>
      <c r="R40" s="198"/>
      <c r="S40" s="197"/>
      <c r="T40" s="1094"/>
      <c r="U40" s="1311" t="s">
        <v>222</v>
      </c>
      <c r="V40" s="1227"/>
      <c r="W40" s="1310"/>
      <c r="X40" s="1016"/>
      <c r="Y40" s="44"/>
      <c r="Z40" s="1192"/>
      <c r="AA40" s="1193"/>
      <c r="AB40" s="1194"/>
      <c r="AC40" s="1195"/>
      <c r="AD40" s="1301"/>
      <c r="AE40" s="1195"/>
      <c r="AF40" s="1194"/>
      <c r="AG40" s="1193"/>
      <c r="AH40" s="1197"/>
      <c r="AI40" s="43"/>
    </row>
    <row r="41" spans="1:46" s="53" customFormat="1" ht="18.399999999999999" customHeight="1" x14ac:dyDescent="0.2">
      <c r="A41" s="907"/>
      <c r="B41" s="188"/>
      <c r="C41"/>
      <c r="D41"/>
      <c r="E41"/>
      <c r="F41" s="945"/>
      <c r="G41"/>
      <c r="H41"/>
      <c r="I41"/>
      <c r="J41" s="43"/>
      <c r="K41" s="1314"/>
      <c r="L41" s="1315"/>
      <c r="M41" s="101"/>
      <c r="N41" s="37"/>
      <c r="O41" s="8"/>
      <c r="P41" s="159"/>
      <c r="Q41" s="223"/>
      <c r="R41" s="224"/>
      <c r="S41" s="223"/>
      <c r="T41" s="159"/>
      <c r="U41" s="8"/>
      <c r="V41" s="37"/>
      <c r="W41" s="1319"/>
      <c r="X41" s="1320"/>
      <c r="Y41" s="32"/>
      <c r="AI41" s="192"/>
      <c r="AL41" s="71"/>
      <c r="AM41" s="33"/>
      <c r="AN41" s="9"/>
      <c r="AO41" s="309"/>
      <c r="AP41" s="348"/>
      <c r="AQ41" s="309"/>
      <c r="AR41" s="9"/>
      <c r="AS41" s="33"/>
      <c r="AT41" s="71"/>
    </row>
    <row r="42" spans="1:46" ht="15.6" customHeight="1" x14ac:dyDescent="0.2">
      <c r="A42" s="906"/>
      <c r="B42" s="162"/>
      <c r="C42" s="349"/>
      <c r="D42" s="349"/>
      <c r="E42" s="349"/>
      <c r="F42" s="189" t="s">
        <v>29</v>
      </c>
      <c r="G42" s="349"/>
      <c r="H42" s="349"/>
      <c r="I42" s="349"/>
      <c r="J42" s="207"/>
      <c r="K42" s="44"/>
      <c r="L42" s="903"/>
      <c r="M42" s="624"/>
      <c r="N42" s="232">
        <v>11</v>
      </c>
      <c r="O42" s="349" t="s">
        <v>76</v>
      </c>
      <c r="P42" s="349"/>
      <c r="Q42" s="349"/>
      <c r="R42" s="349"/>
      <c r="S42" s="349"/>
      <c r="T42" s="349"/>
      <c r="U42" s="349" t="s">
        <v>77</v>
      </c>
      <c r="V42" s="207"/>
      <c r="W42" s="103"/>
      <c r="X42" s="1016"/>
      <c r="Y42" s="44"/>
      <c r="Z42" s="354"/>
      <c r="AA42" s="355"/>
      <c r="AB42" s="355"/>
      <c r="AC42" s="355"/>
      <c r="AD42" s="356"/>
      <c r="AE42" s="355"/>
      <c r="AF42" s="355"/>
      <c r="AG42" s="355"/>
      <c r="AH42" s="304"/>
      <c r="AI42" s="43"/>
    </row>
    <row r="43" spans="1:46" ht="24.2" customHeight="1" x14ac:dyDescent="0.2">
      <c r="A43" s="906"/>
      <c r="B43" s="351" t="s">
        <v>78</v>
      </c>
      <c r="C43" s="209"/>
      <c r="D43" s="1094"/>
      <c r="E43" s="197"/>
      <c r="F43" s="198"/>
      <c r="G43" s="197"/>
      <c r="H43" s="1094"/>
      <c r="I43" s="352"/>
      <c r="J43" s="199"/>
      <c r="K43" s="44"/>
      <c r="L43" s="1317">
        <f>L39+ACCUEIL!$B$10</f>
        <v>1.6041666666666665</v>
      </c>
      <c r="M43" s="103"/>
      <c r="N43" s="353"/>
      <c r="O43" s="195">
        <f>GL(H37,D37,C37,I37,H38,D38)</f>
        <v>0</v>
      </c>
      <c r="P43" s="1094"/>
      <c r="Q43" s="197"/>
      <c r="R43" s="198"/>
      <c r="S43" s="197"/>
      <c r="T43" s="1094"/>
      <c r="U43" s="195">
        <f>GL(T37,P37,O37,U37,T38,P38)</f>
        <v>0</v>
      </c>
      <c r="V43" s="199"/>
      <c r="W43" s="103"/>
      <c r="X43" s="1016"/>
      <c r="Y43" s="44"/>
      <c r="Z43" s="64" t="s">
        <v>18</v>
      </c>
      <c r="AA43" s="201">
        <f>U28</f>
        <v>1</v>
      </c>
      <c r="AB43" s="1094"/>
      <c r="AC43" s="198"/>
      <c r="AD43" s="346"/>
      <c r="AE43" s="198"/>
      <c r="AF43" s="1094"/>
      <c r="AG43" s="201">
        <f>U32</f>
        <v>5</v>
      </c>
      <c r="AH43" s="64" t="s">
        <v>65</v>
      </c>
      <c r="AI43" s="43"/>
    </row>
    <row r="44" spans="1:46" ht="20.25" hidden="1" customHeight="1" x14ac:dyDescent="0.2">
      <c r="A44" s="906"/>
      <c r="B44" s="1226"/>
      <c r="C44" s="1311" t="s">
        <v>222</v>
      </c>
      <c r="D44" s="1094"/>
      <c r="E44" s="197"/>
      <c r="F44" s="198"/>
      <c r="G44" s="197"/>
      <c r="H44" s="1094"/>
      <c r="I44" s="1311" t="s">
        <v>222</v>
      </c>
      <c r="J44" s="1227"/>
      <c r="K44" s="103"/>
      <c r="L44" s="1317"/>
      <c r="M44" s="103"/>
      <c r="N44" s="1226"/>
      <c r="O44" s="1311" t="s">
        <v>222</v>
      </c>
      <c r="P44" s="1094"/>
      <c r="Q44" s="197"/>
      <c r="R44" s="198"/>
      <c r="S44" s="197"/>
      <c r="T44" s="1094"/>
      <c r="U44" s="1311" t="s">
        <v>222</v>
      </c>
      <c r="V44" s="1227"/>
      <c r="W44" s="103"/>
      <c r="X44" s="1016"/>
      <c r="Y44" s="44"/>
      <c r="Z44" s="1192"/>
      <c r="AA44" s="1193"/>
      <c r="AB44" s="1194"/>
      <c r="AC44" s="1195"/>
      <c r="AD44" s="1301"/>
      <c r="AE44" s="1195"/>
      <c r="AF44" s="1194"/>
      <c r="AG44" s="1193"/>
      <c r="AH44" s="1197"/>
      <c r="AI44" s="43"/>
    </row>
    <row r="45" spans="1:46" ht="15.6" customHeight="1" x14ac:dyDescent="0.2">
      <c r="A45" s="906"/>
      <c r="B45" s="162"/>
      <c r="C45" s="349"/>
      <c r="D45" s="349"/>
      <c r="E45" s="349"/>
      <c r="F45" s="189" t="s">
        <v>29</v>
      </c>
      <c r="G45" s="349"/>
      <c r="H45" s="349"/>
      <c r="I45" s="349"/>
      <c r="J45" s="207"/>
      <c r="K45" s="103"/>
      <c r="L45" s="903"/>
      <c r="M45" s="103"/>
      <c r="N45" s="232">
        <v>12</v>
      </c>
      <c r="O45" s="349" t="s">
        <v>79</v>
      </c>
      <c r="P45" s="349"/>
      <c r="Q45" s="349"/>
      <c r="R45" s="349"/>
      <c r="S45" s="349"/>
      <c r="T45" s="349"/>
      <c r="U45" s="349" t="s">
        <v>80</v>
      </c>
      <c r="V45" s="207"/>
      <c r="W45" s="103"/>
      <c r="X45" s="1016"/>
      <c r="Y45" s="44"/>
      <c r="Z45" s="354"/>
      <c r="AA45" s="355"/>
      <c r="AB45" s="355"/>
      <c r="AC45" s="355"/>
      <c r="AD45" s="356"/>
      <c r="AE45" s="355"/>
      <c r="AF45" s="355"/>
      <c r="AG45" s="355"/>
      <c r="AH45" s="304"/>
      <c r="AI45" s="43"/>
    </row>
    <row r="46" spans="1:46" ht="24.2" customHeight="1" x14ac:dyDescent="0.2">
      <c r="A46" s="906"/>
      <c r="B46" s="946" t="s">
        <v>81</v>
      </c>
      <c r="C46" s="947"/>
      <c r="D46" s="1094"/>
      <c r="E46" s="949"/>
      <c r="F46" s="950"/>
      <c r="G46" s="949"/>
      <c r="H46" s="1094"/>
      <c r="I46" s="948"/>
      <c r="J46" s="6"/>
      <c r="K46" s="103"/>
      <c r="L46" s="1317">
        <f>L43+ACCUEIL!$B$10</f>
        <v>1.6145833333333333</v>
      </c>
      <c r="M46" s="576"/>
      <c r="N46" s="358"/>
      <c r="O46" s="195">
        <f>GL(H39,D39,C39,I39,H40,D40)</f>
        <v>0</v>
      </c>
      <c r="P46" s="1094"/>
      <c r="Q46" s="197"/>
      <c r="R46" s="198"/>
      <c r="S46" s="197"/>
      <c r="T46" s="1094"/>
      <c r="U46" s="195">
        <f>GL(T39,P39,O39,U39,T40,P40)</f>
        <v>0</v>
      </c>
      <c r="V46" s="199"/>
      <c r="W46" s="103"/>
      <c r="X46" s="1016"/>
      <c r="Y46" s="44"/>
      <c r="Z46" s="64" t="s">
        <v>19</v>
      </c>
      <c r="AA46" s="294">
        <f>U29</f>
        <v>2</v>
      </c>
      <c r="AB46" s="1094"/>
      <c r="AC46" s="290"/>
      <c r="AD46" s="346"/>
      <c r="AE46" s="290"/>
      <c r="AF46" s="1094"/>
      <c r="AG46" s="294">
        <f>U31</f>
        <v>4</v>
      </c>
      <c r="AH46" s="64" t="s">
        <v>64</v>
      </c>
      <c r="AI46" s="43"/>
    </row>
    <row r="47" spans="1:46" ht="20.25" hidden="1" customHeight="1" x14ac:dyDescent="0.2">
      <c r="A47" s="906"/>
      <c r="B47" s="1226"/>
      <c r="C47" s="1311" t="s">
        <v>222</v>
      </c>
      <c r="D47" s="1094"/>
      <c r="E47" s="197"/>
      <c r="F47" s="198"/>
      <c r="G47" s="197"/>
      <c r="H47" s="1094"/>
      <c r="I47" s="1311" t="s">
        <v>222</v>
      </c>
      <c r="J47" s="1227"/>
      <c r="K47" s="103"/>
      <c r="L47" s="1317"/>
      <c r="M47" s="576"/>
      <c r="N47" s="1226"/>
      <c r="O47" s="1311" t="s">
        <v>222</v>
      </c>
      <c r="P47" s="1094"/>
      <c r="Q47" s="197"/>
      <c r="R47" s="198"/>
      <c r="S47" s="197"/>
      <c r="T47" s="1094"/>
      <c r="U47" s="1311" t="s">
        <v>222</v>
      </c>
      <c r="V47" s="1227"/>
      <c r="W47" s="103"/>
      <c r="X47" s="1016"/>
      <c r="Y47" s="44"/>
      <c r="Z47" s="1192"/>
      <c r="AA47" s="1193"/>
      <c r="AB47" s="1194"/>
      <c r="AC47" s="1195"/>
      <c r="AD47" s="1301"/>
      <c r="AE47" s="1195"/>
      <c r="AF47" s="1194"/>
      <c r="AG47" s="1193"/>
      <c r="AH47" s="1197"/>
      <c r="AI47" s="43"/>
    </row>
    <row r="48" spans="1:46" ht="12.75" customHeight="1" x14ac:dyDescent="0.2">
      <c r="A48" s="906"/>
      <c r="B48" s="953"/>
      <c r="C48" s="897"/>
      <c r="D48" s="897"/>
      <c r="E48" s="897"/>
      <c r="F48" s="897"/>
      <c r="G48" s="897"/>
      <c r="H48" s="897"/>
      <c r="I48" s="897"/>
      <c r="J48" s="954"/>
      <c r="K48" s="103"/>
      <c r="L48" s="903"/>
      <c r="M48" s="576"/>
      <c r="N48" s="359"/>
      <c r="O48" s="360"/>
      <c r="P48" s="361"/>
      <c r="Q48" s="361"/>
      <c r="R48" s="361"/>
      <c r="S48" s="361"/>
      <c r="T48" s="361"/>
      <c r="U48" s="362"/>
      <c r="V48" s="363"/>
      <c r="W48" s="103"/>
      <c r="X48" s="1016"/>
      <c r="Y48" s="44"/>
      <c r="Z48" s="354"/>
      <c r="AA48" s="355"/>
      <c r="AB48" s="355"/>
      <c r="AC48" s="355"/>
      <c r="AD48" s="356"/>
      <c r="AE48" s="355"/>
      <c r="AF48" s="355"/>
      <c r="AG48" s="355"/>
      <c r="AH48" s="304"/>
      <c r="AI48" s="43"/>
      <c r="AL48" s="393"/>
      <c r="AM48" s="393"/>
      <c r="AN48" s="670"/>
      <c r="AO48" s="670"/>
      <c r="AP48" s="670"/>
      <c r="AQ48" s="670"/>
      <c r="AR48" s="670"/>
      <c r="AS48" s="393"/>
      <c r="AT48" s="393"/>
    </row>
    <row r="49" spans="1:46" ht="24.2" customHeight="1" x14ac:dyDescent="0.2">
      <c r="A49" s="906"/>
      <c r="B49" s="955"/>
      <c r="C49" s="956"/>
      <c r="D49" s="956"/>
      <c r="E49" s="956"/>
      <c r="F49" s="956"/>
      <c r="G49" s="956"/>
      <c r="H49" s="956"/>
      <c r="I49" s="956"/>
      <c r="J49" s="957"/>
      <c r="K49" s="103"/>
      <c r="L49" s="1317">
        <f>L46+ACCUEIL!$B$10</f>
        <v>1.625</v>
      </c>
      <c r="M49" s="576"/>
      <c r="N49" s="64" t="s">
        <v>64</v>
      </c>
      <c r="O49" s="285">
        <f>U31</f>
        <v>4</v>
      </c>
      <c r="P49" s="1094"/>
      <c r="Q49" s="198"/>
      <c r="R49" s="346"/>
      <c r="S49" s="198"/>
      <c r="T49" s="1094"/>
      <c r="U49" s="285">
        <f>U28</f>
        <v>1</v>
      </c>
      <c r="V49" s="64" t="s">
        <v>18</v>
      </c>
      <c r="W49" s="103"/>
      <c r="X49" s="1016"/>
      <c r="Y49" s="44"/>
      <c r="Z49" s="64" t="s">
        <v>43</v>
      </c>
      <c r="AA49" s="294">
        <f>U30</f>
        <v>3</v>
      </c>
      <c r="AB49" s="1094"/>
      <c r="AC49" s="290"/>
      <c r="AD49" s="346"/>
      <c r="AE49" s="290"/>
      <c r="AF49" s="1094"/>
      <c r="AG49" s="294">
        <f>U32</f>
        <v>5</v>
      </c>
      <c r="AH49" s="64" t="s">
        <v>65</v>
      </c>
      <c r="AI49" s="43"/>
      <c r="AL49" s="103"/>
      <c r="AM49" s="103"/>
      <c r="AN49" s="103"/>
      <c r="AO49" s="103"/>
      <c r="AP49" s="103"/>
      <c r="AQ49" s="103"/>
      <c r="AR49" s="103"/>
      <c r="AS49" s="103"/>
      <c r="AT49" s="103"/>
    </row>
    <row r="50" spans="1:46" ht="15.6" customHeight="1" x14ac:dyDescent="0.2">
      <c r="A50" s="906"/>
      <c r="B50" s="951" t="s">
        <v>6</v>
      </c>
      <c r="C50" s="952" t="s">
        <v>59</v>
      </c>
      <c r="D50" s="952"/>
      <c r="E50" s="952"/>
      <c r="F50" s="952"/>
      <c r="G50" s="952"/>
      <c r="H50" s="952"/>
      <c r="I50" s="952" t="s">
        <v>60</v>
      </c>
      <c r="J50" s="216"/>
      <c r="K50" s="103"/>
      <c r="L50" s="903"/>
      <c r="M50" s="103"/>
      <c r="N50" s="799">
        <v>34</v>
      </c>
      <c r="O50" s="293" t="s">
        <v>82</v>
      </c>
      <c r="P50" s="172"/>
      <c r="Q50" s="294"/>
      <c r="R50" s="294"/>
      <c r="S50" s="294"/>
      <c r="T50" s="172"/>
      <c r="U50" s="295" t="s">
        <v>82</v>
      </c>
      <c r="V50" s="207"/>
      <c r="W50" s="103"/>
      <c r="X50" s="1016"/>
      <c r="Y50" s="44"/>
      <c r="Z50" s="354"/>
      <c r="AA50" s="355"/>
      <c r="AB50" s="355"/>
      <c r="AC50" s="355"/>
      <c r="AD50" s="356"/>
      <c r="AE50" s="355"/>
      <c r="AF50" s="355"/>
      <c r="AG50" s="355"/>
      <c r="AH50" s="304"/>
      <c r="AI50" s="43"/>
      <c r="AL50" s="103"/>
      <c r="AM50" s="103"/>
      <c r="AN50" s="103"/>
      <c r="AO50" s="103"/>
      <c r="AP50" s="103"/>
      <c r="AQ50" s="103"/>
      <c r="AR50" s="103"/>
      <c r="AS50" s="103"/>
      <c r="AT50" s="103"/>
    </row>
    <row r="51" spans="1:46" ht="24.2" customHeight="1" x14ac:dyDescent="0.2">
      <c r="A51" s="906"/>
      <c r="B51" s="137"/>
      <c r="C51" s="195">
        <f>GL(T43,P43,O43,U43,T44,P44)</f>
        <v>0</v>
      </c>
      <c r="D51" s="1094"/>
      <c r="E51" s="197"/>
      <c r="F51" s="198"/>
      <c r="G51" s="197"/>
      <c r="H51" s="1094"/>
      <c r="I51" s="195">
        <f>GL(T46,P46,O46,U46,T47,P47)</f>
        <v>0</v>
      </c>
      <c r="J51" s="199"/>
      <c r="K51" s="103"/>
      <c r="L51" s="1317">
        <f>L49+ACCUEIL!$B$10</f>
        <v>1.6354166666666667</v>
      </c>
      <c r="M51" s="103"/>
      <c r="N51" s="162"/>
      <c r="O51" s="195">
        <f>GL(H43,D43,C43,I43,H44,D44)</f>
        <v>0</v>
      </c>
      <c r="P51" s="1094"/>
      <c r="Q51" s="246"/>
      <c r="R51" s="346"/>
      <c r="S51" s="246"/>
      <c r="T51" s="1094"/>
      <c r="U51" s="195">
        <f>GL(H46,D46,C46,I46,H47,D47)</f>
        <v>0</v>
      </c>
      <c r="V51" s="207"/>
      <c r="W51" s="103"/>
      <c r="X51" s="1016"/>
      <c r="Y51" s="44"/>
      <c r="Z51" s="958" t="s">
        <v>19</v>
      </c>
      <c r="AA51" s="959">
        <f>U29</f>
        <v>2</v>
      </c>
      <c r="AB51" s="1094"/>
      <c r="AC51" s="960"/>
      <c r="AD51" s="961"/>
      <c r="AE51" s="960"/>
      <c r="AF51" s="1094"/>
      <c r="AG51" s="959">
        <f>U30</f>
        <v>3</v>
      </c>
      <c r="AH51" s="958" t="s">
        <v>43</v>
      </c>
      <c r="AI51" s="43"/>
      <c r="AL51" s="103"/>
      <c r="AM51" s="103"/>
      <c r="AN51" s="103"/>
      <c r="AO51" s="103"/>
      <c r="AP51" s="103"/>
      <c r="AQ51" s="103"/>
      <c r="AR51" s="103"/>
      <c r="AS51" s="103"/>
      <c r="AT51" s="103"/>
    </row>
    <row r="52" spans="1:46" ht="20.25" hidden="1" customHeight="1" x14ac:dyDescent="0.2">
      <c r="A52" s="906"/>
      <c r="B52" s="1226"/>
      <c r="C52" s="1311" t="s">
        <v>222</v>
      </c>
      <c r="D52" s="1094"/>
      <c r="E52" s="197"/>
      <c r="F52" s="198"/>
      <c r="G52" s="197"/>
      <c r="H52" s="1094"/>
      <c r="I52" s="1311" t="s">
        <v>222</v>
      </c>
      <c r="J52" s="1227"/>
      <c r="K52" s="103"/>
      <c r="L52" s="1317"/>
      <c r="M52" s="103"/>
      <c r="N52" s="1226"/>
      <c r="O52" s="1311" t="s">
        <v>222</v>
      </c>
      <c r="P52" s="1094"/>
      <c r="Q52" s="197"/>
      <c r="R52" s="198"/>
      <c r="S52" s="197"/>
      <c r="T52" s="1094"/>
      <c r="U52" s="1311" t="s">
        <v>222</v>
      </c>
      <c r="V52" s="1227"/>
      <c r="W52" s="103"/>
      <c r="X52" s="1016"/>
      <c r="Y52" s="44"/>
      <c r="Z52" s="1192"/>
      <c r="AA52" s="1193"/>
      <c r="AB52" s="1194"/>
      <c r="AC52" s="1195"/>
      <c r="AD52" s="1301"/>
      <c r="AE52" s="1195"/>
      <c r="AF52" s="1194"/>
      <c r="AG52" s="1193"/>
      <c r="AH52" s="1197"/>
      <c r="AI52" s="43"/>
      <c r="AL52" s="103"/>
      <c r="AM52" s="103"/>
      <c r="AN52" s="103"/>
      <c r="AO52" s="103"/>
      <c r="AP52" s="103"/>
      <c r="AQ52" s="103"/>
      <c r="AR52" s="103"/>
      <c r="AS52" s="103"/>
      <c r="AT52" s="103"/>
    </row>
    <row r="53" spans="1:46" ht="15.6" customHeight="1" x14ac:dyDescent="0.2">
      <c r="A53" s="906"/>
      <c r="B53" s="293"/>
      <c r="C53" s="107" t="s">
        <v>83</v>
      </c>
      <c r="D53" s="173"/>
      <c r="E53" s="173"/>
      <c r="F53" s="294"/>
      <c r="G53" s="173"/>
      <c r="H53" s="173"/>
      <c r="I53" s="107" t="s">
        <v>84</v>
      </c>
      <c r="J53" s="207"/>
      <c r="K53" s="103"/>
      <c r="L53" s="903"/>
      <c r="M53" s="103"/>
      <c r="N53" s="298"/>
      <c r="O53" s="365"/>
      <c r="P53" s="355"/>
      <c r="Q53" s="355"/>
      <c r="R53" s="356"/>
      <c r="S53" s="355"/>
      <c r="T53" s="355"/>
      <c r="U53" s="365"/>
      <c r="V53" s="300"/>
      <c r="W53" s="103"/>
      <c r="X53" s="1016"/>
      <c r="Y53" s="44"/>
      <c r="Z53" s="963"/>
      <c r="AA53" s="964"/>
      <c r="AB53" s="964"/>
      <c r="AC53" s="964"/>
      <c r="AD53" s="965"/>
      <c r="AE53" s="964"/>
      <c r="AF53" s="964"/>
      <c r="AG53" s="964"/>
      <c r="AH53" s="966"/>
      <c r="AI53" s="43"/>
      <c r="AL53" s="393"/>
      <c r="AM53" s="670"/>
      <c r="AN53" s="670"/>
      <c r="AO53" s="670"/>
      <c r="AP53" s="566"/>
      <c r="AQ53" s="670"/>
      <c r="AR53" s="670"/>
      <c r="AS53" s="670"/>
      <c r="AT53" s="393"/>
    </row>
    <row r="54" spans="1:46" ht="24.2" customHeight="1" x14ac:dyDescent="0.2">
      <c r="A54" s="906"/>
      <c r="B54" s="64" t="s">
        <v>6</v>
      </c>
      <c r="C54" s="195">
        <f>GL(P43,T43,O43,U43,P44,T44)</f>
        <v>0</v>
      </c>
      <c r="D54" s="1094"/>
      <c r="E54" s="197"/>
      <c r="F54" s="198"/>
      <c r="G54" s="197"/>
      <c r="H54" s="1094"/>
      <c r="I54" s="195">
        <f>GL(P46,T46,O46,U46,P47,T47)</f>
        <v>0</v>
      </c>
      <c r="J54" s="199"/>
      <c r="K54" s="103"/>
      <c r="L54" s="1317">
        <f>L51+ACCUEIL!$B$10</f>
        <v>1.6458333333333335</v>
      </c>
      <c r="M54" s="103"/>
      <c r="N54" s="64" t="s">
        <v>64</v>
      </c>
      <c r="O54" s="136">
        <f>U31</f>
        <v>4</v>
      </c>
      <c r="P54" s="1094"/>
      <c r="Q54" s="290"/>
      <c r="R54" s="346"/>
      <c r="S54" s="290"/>
      <c r="T54" s="1094"/>
      <c r="U54" s="136">
        <f>U32</f>
        <v>5</v>
      </c>
      <c r="V54" s="64" t="s">
        <v>65</v>
      </c>
      <c r="W54" s="103"/>
      <c r="X54" s="1016"/>
      <c r="Y54" s="44"/>
      <c r="Z54" s="967"/>
      <c r="AA54" s="670"/>
      <c r="AB54" s="670"/>
      <c r="AC54" s="670"/>
      <c r="AD54" s="566"/>
      <c r="AE54" s="670"/>
      <c r="AF54" s="670"/>
      <c r="AG54" s="670"/>
      <c r="AH54" s="968"/>
      <c r="AI54" s="43"/>
      <c r="AL54" s="103"/>
      <c r="AM54" s="103"/>
      <c r="AN54" s="103"/>
      <c r="AO54" s="103"/>
      <c r="AP54" s="103"/>
      <c r="AQ54" s="103"/>
      <c r="AR54" s="103"/>
      <c r="AS54" s="103"/>
      <c r="AT54" s="103"/>
    </row>
    <row r="55" spans="1:46" ht="20.25" hidden="1" customHeight="1" x14ac:dyDescent="0.2">
      <c r="A55" s="906"/>
      <c r="B55" s="1226"/>
      <c r="C55" s="1311" t="s">
        <v>222</v>
      </c>
      <c r="D55" s="1094"/>
      <c r="E55" s="197"/>
      <c r="F55" s="198"/>
      <c r="G55" s="197"/>
      <c r="H55" s="1094"/>
      <c r="I55" s="1311" t="s">
        <v>222</v>
      </c>
      <c r="J55" s="1227"/>
      <c r="K55" s="103"/>
      <c r="L55" s="1317"/>
      <c r="M55" s="103"/>
      <c r="N55" s="1192"/>
      <c r="O55" s="1193"/>
      <c r="P55" s="1194"/>
      <c r="Q55" s="1195"/>
      <c r="R55" s="1301"/>
      <c r="S55" s="1195"/>
      <c r="T55" s="1194"/>
      <c r="U55" s="1193"/>
      <c r="V55" s="1197"/>
      <c r="W55" s="103"/>
      <c r="X55" s="1016"/>
      <c r="Y55" s="44"/>
      <c r="Z55" s="967"/>
      <c r="AA55" s="670"/>
      <c r="AB55" s="670"/>
      <c r="AC55" s="670"/>
      <c r="AD55" s="566"/>
      <c r="AE55" s="670"/>
      <c r="AF55" s="670"/>
      <c r="AG55" s="670"/>
      <c r="AH55" s="968"/>
      <c r="AI55" s="43"/>
      <c r="AL55" s="103"/>
      <c r="AM55" s="103"/>
      <c r="AN55" s="103"/>
      <c r="AO55" s="103"/>
      <c r="AP55" s="103"/>
      <c r="AQ55" s="103"/>
      <c r="AR55" s="103"/>
      <c r="AS55" s="103"/>
      <c r="AT55" s="103"/>
    </row>
    <row r="56" spans="1:46" ht="15.6" customHeight="1" x14ac:dyDescent="0.2">
      <c r="A56" s="906"/>
      <c r="B56" s="366"/>
      <c r="C56" s="24"/>
      <c r="E56" s="24"/>
      <c r="F56" s="367" t="s">
        <v>36</v>
      </c>
      <c r="G56" s="24"/>
      <c r="H56" s="24"/>
      <c r="I56" s="24"/>
      <c r="J56" s="31"/>
      <c r="K56" s="103"/>
      <c r="L56" s="903"/>
      <c r="M56" s="103"/>
      <c r="N56" s="354"/>
      <c r="O56" s="355"/>
      <c r="P56" s="355"/>
      <c r="Q56" s="355"/>
      <c r="R56" s="356"/>
      <c r="S56" s="355"/>
      <c r="T56" s="355"/>
      <c r="U56" s="355"/>
      <c r="V56" s="304"/>
      <c r="W56" s="103"/>
      <c r="X56" s="1016"/>
      <c r="Y56" s="44"/>
      <c r="Z56" s="969"/>
      <c r="AA56" s="970"/>
      <c r="AB56" s="970"/>
      <c r="AC56" s="970"/>
      <c r="AD56" s="971"/>
      <c r="AE56" s="970"/>
      <c r="AF56" s="970"/>
      <c r="AG56" s="970"/>
      <c r="AH56" s="972"/>
      <c r="AI56" s="43"/>
      <c r="AL56" s="566"/>
      <c r="AM56" s="670"/>
      <c r="AN56" s="595"/>
      <c r="AO56" s="596"/>
      <c r="AP56" s="566"/>
      <c r="AQ56" s="596"/>
      <c r="AR56" s="595"/>
      <c r="AS56" s="670"/>
      <c r="AT56" s="566"/>
    </row>
    <row r="57" spans="1:46" ht="24.2" customHeight="1" x14ac:dyDescent="0.2">
      <c r="A57" s="906"/>
      <c r="B57" s="958" t="s">
        <v>9</v>
      </c>
      <c r="C57" s="195">
        <f>GL(D43,H43,C43,I43,D44,H44)</f>
        <v>0</v>
      </c>
      <c r="D57" s="1094"/>
      <c r="E57" s="197"/>
      <c r="F57" s="198"/>
      <c r="G57" s="197"/>
      <c r="H57" s="1094"/>
      <c r="I57" s="195">
        <f>GL(D46,H46,C46,I46,D47,H47)</f>
        <v>0</v>
      </c>
      <c r="J57" s="6"/>
      <c r="K57" s="103"/>
      <c r="L57" s="1317">
        <f>L54+ACCUEIL!$B$10</f>
        <v>1.6562500000000002</v>
      </c>
      <c r="M57" s="103"/>
      <c r="N57" s="958" t="s">
        <v>18</v>
      </c>
      <c r="O57" s="959">
        <f>U28</f>
        <v>1</v>
      </c>
      <c r="P57" s="1300"/>
      <c r="Q57" s="960"/>
      <c r="R57" s="961"/>
      <c r="S57" s="960"/>
      <c r="T57" s="1300"/>
      <c r="U57" s="959">
        <f>U30</f>
        <v>3</v>
      </c>
      <c r="V57" s="958" t="s">
        <v>43</v>
      </c>
      <c r="W57" s="103"/>
      <c r="X57" s="1016"/>
      <c r="Y57" s="44"/>
      <c r="Z57" s="214" t="s">
        <v>65</v>
      </c>
      <c r="AA57" s="941">
        <f>U32</f>
        <v>5</v>
      </c>
      <c r="AB57" s="1094"/>
      <c r="AC57" s="962"/>
      <c r="AD57" s="962"/>
      <c r="AE57" s="962"/>
      <c r="AF57" s="1094"/>
      <c r="AG57" s="941">
        <f>U29</f>
        <v>2</v>
      </c>
      <c r="AH57" s="973" t="s">
        <v>19</v>
      </c>
      <c r="AI57" s="43"/>
      <c r="AL57" s="103"/>
      <c r="AM57" s="103"/>
      <c r="AN57" s="103"/>
      <c r="AO57" s="103"/>
      <c r="AP57" s="103"/>
      <c r="AQ57" s="103"/>
      <c r="AR57" s="103"/>
      <c r="AS57" s="103"/>
      <c r="AT57" s="103"/>
    </row>
    <row r="58" spans="1:46" ht="20.25" hidden="1" customHeight="1" x14ac:dyDescent="0.2">
      <c r="A58" s="906"/>
      <c r="B58" s="1226"/>
      <c r="C58" s="1311" t="s">
        <v>222</v>
      </c>
      <c r="D58" s="1094"/>
      <c r="E58" s="197"/>
      <c r="F58" s="198"/>
      <c r="G58" s="197"/>
      <c r="H58" s="1094"/>
      <c r="I58" s="1311" t="s">
        <v>222</v>
      </c>
      <c r="J58" s="1227"/>
      <c r="K58" s="103"/>
      <c r="L58" s="1317"/>
      <c r="M58" s="103"/>
      <c r="N58" s="1192"/>
      <c r="O58" s="1193"/>
      <c r="P58" s="1194"/>
      <c r="Q58" s="1195"/>
      <c r="R58" s="1301"/>
      <c r="S58" s="1195"/>
      <c r="T58" s="1194"/>
      <c r="U58" s="1193"/>
      <c r="V58" s="1197"/>
      <c r="W58" s="103"/>
      <c r="X58" s="1016"/>
      <c r="Y58" s="44"/>
      <c r="Z58" s="1192"/>
      <c r="AA58" s="1193"/>
      <c r="AB58" s="1194"/>
      <c r="AC58" s="1195"/>
      <c r="AD58" s="1301"/>
      <c r="AE58" s="1195"/>
      <c r="AF58" s="1194"/>
      <c r="AG58" s="1193"/>
      <c r="AH58" s="1197"/>
      <c r="AI58" s="43"/>
      <c r="AL58" s="103"/>
      <c r="AM58" s="103"/>
      <c r="AN58" s="103"/>
      <c r="AO58" s="103"/>
      <c r="AP58" s="103"/>
      <c r="AQ58" s="103"/>
      <c r="AR58" s="103"/>
      <c r="AS58" s="103"/>
      <c r="AT58" s="103"/>
    </row>
    <row r="59" spans="1:46" ht="12.75" customHeight="1" x14ac:dyDescent="0.2">
      <c r="A59" s="916"/>
      <c r="B59" s="215"/>
      <c r="C59" s="215"/>
      <c r="D59" s="215"/>
      <c r="E59" s="215"/>
      <c r="F59" s="215"/>
      <c r="G59" s="215"/>
      <c r="H59" s="215"/>
      <c r="I59" s="215"/>
      <c r="J59" s="215"/>
      <c r="K59" s="215"/>
      <c r="L59" s="903"/>
      <c r="M59" s="215"/>
      <c r="N59" s="215"/>
      <c r="O59" s="373"/>
      <c r="P59" s="215"/>
      <c r="Q59" s="215"/>
      <c r="R59" s="215"/>
      <c r="S59" s="215"/>
      <c r="T59" s="215"/>
      <c r="U59" s="373"/>
      <c r="V59" s="215"/>
      <c r="W59" s="215"/>
      <c r="X59" s="1016"/>
      <c r="Y59" s="217"/>
      <c r="Z59" s="215"/>
      <c r="AA59" s="215"/>
      <c r="AB59" s="215"/>
      <c r="AC59" s="215"/>
      <c r="AD59" s="215"/>
      <c r="AE59" s="215"/>
      <c r="AF59" s="215"/>
      <c r="AG59" s="215"/>
      <c r="AH59" s="215"/>
      <c r="AI59" s="216"/>
      <c r="AL59" s="103"/>
      <c r="AM59" s="103"/>
      <c r="AN59" s="103"/>
      <c r="AO59" s="103"/>
      <c r="AP59" s="103"/>
      <c r="AQ59" s="103"/>
      <c r="AR59" s="103"/>
      <c r="AS59" s="103"/>
      <c r="AT59" s="103"/>
    </row>
    <row r="60" spans="1:46" ht="15" customHeight="1" x14ac:dyDescent="0.2">
      <c r="C60" t="s">
        <v>61</v>
      </c>
      <c r="L60" s="928">
        <f>L57+ACCUEIL!$B$10</f>
        <v>1.666666666666667</v>
      </c>
    </row>
    <row r="61" spans="1:46" x14ac:dyDescent="0.2">
      <c r="A61"/>
      <c r="G61" s="126"/>
      <c r="H61" s="24"/>
      <c r="I61" s="24"/>
      <c r="J61" s="24"/>
      <c r="K61" s="24"/>
      <c r="L61" s="24"/>
      <c r="M61" s="24"/>
      <c r="N61" s="24"/>
      <c r="O61" s="5" t="s">
        <v>37</v>
      </c>
      <c r="P61" s="24"/>
      <c r="Q61" s="24"/>
      <c r="R61" s="37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31"/>
    </row>
    <row r="62" spans="1:46" ht="20.100000000000001" customHeight="1" x14ac:dyDescent="0.2">
      <c r="A62"/>
      <c r="G62" s="188"/>
      <c r="H62" s="64">
        <v>1</v>
      </c>
      <c r="I62" s="425">
        <f>GL(D57,H57,C57,I57,D58,H58)</f>
        <v>0</v>
      </c>
      <c r="L62"/>
      <c r="N62" s="64">
        <v>5</v>
      </c>
      <c r="O62" s="425">
        <f>GL(D54,H54,C54,I54,D55,H55)</f>
        <v>0</v>
      </c>
      <c r="R62" s="320"/>
      <c r="T62" s="64">
        <v>9</v>
      </c>
      <c r="U62" s="201">
        <f t="shared" ref="U62:U64" si="0">AA28</f>
        <v>0</v>
      </c>
      <c r="Z62" s="162">
        <v>12</v>
      </c>
      <c r="AA62" s="201">
        <f t="shared" ref="AA62:AA63" si="1">AA31</f>
        <v>0</v>
      </c>
      <c r="AC62" s="43"/>
    </row>
    <row r="63" spans="1:46" ht="20.100000000000001" customHeight="1" x14ac:dyDescent="0.2">
      <c r="A63"/>
      <c r="G63" s="188"/>
      <c r="H63" s="64">
        <v>2</v>
      </c>
      <c r="I63" s="425">
        <f>GL(H57,D57,C57,I57,H58,D58)</f>
        <v>0</v>
      </c>
      <c r="L63"/>
      <c r="N63" s="64">
        <v>6</v>
      </c>
      <c r="O63" s="425">
        <f>GL(H54,D54,C54,I54,H55,D55)</f>
        <v>0</v>
      </c>
      <c r="R63" s="320"/>
      <c r="T63" s="162">
        <v>10</v>
      </c>
      <c r="U63" s="201">
        <f t="shared" si="0"/>
        <v>0</v>
      </c>
      <c r="Z63" s="162">
        <v>13</v>
      </c>
      <c r="AA63" s="201">
        <f t="shared" si="1"/>
        <v>0</v>
      </c>
      <c r="AC63" s="43"/>
    </row>
    <row r="64" spans="1:46" ht="20.100000000000001" customHeight="1" x14ac:dyDescent="0.2">
      <c r="A64"/>
      <c r="G64" s="44"/>
      <c r="H64" s="64">
        <v>3</v>
      </c>
      <c r="I64" s="425">
        <f>GL(P51,T51,O51,U51,P52,T52)</f>
        <v>0</v>
      </c>
      <c r="L64"/>
      <c r="N64" s="64">
        <v>7</v>
      </c>
      <c r="O64" s="425">
        <f>GL(D51,H51,C51,I51,D52,H52)</f>
        <v>0</v>
      </c>
      <c r="R64" s="320"/>
      <c r="T64" s="162">
        <v>11</v>
      </c>
      <c r="U64" s="201">
        <f t="shared" si="0"/>
        <v>0</v>
      </c>
      <c r="Z64" s="212"/>
      <c r="AA64" s="187"/>
      <c r="AC64" s="43"/>
    </row>
    <row r="65" spans="1:29" ht="20.100000000000001" customHeight="1" x14ac:dyDescent="0.2">
      <c r="A65"/>
      <c r="G65" s="44"/>
      <c r="H65" s="64">
        <v>4</v>
      </c>
      <c r="I65" s="425">
        <f>GL(T51,P51,O51,U51,T52,P52)</f>
        <v>0</v>
      </c>
      <c r="L65"/>
      <c r="N65" s="64">
        <v>8</v>
      </c>
      <c r="O65" s="425">
        <f>GL(H51,D51,C51,I51,H52,D52)</f>
        <v>0</v>
      </c>
      <c r="R65" s="320"/>
      <c r="AC65" s="43"/>
    </row>
    <row r="66" spans="1:29" x14ac:dyDescent="0.2">
      <c r="A66"/>
      <c r="G66" s="375"/>
      <c r="H66" s="373"/>
      <c r="I66" s="373"/>
      <c r="J66" s="373"/>
      <c r="K66" s="373"/>
      <c r="L66" s="373"/>
      <c r="M66" s="373"/>
      <c r="N66" s="373"/>
      <c r="O66" s="373"/>
      <c r="P66" s="373"/>
      <c r="Q66" s="373"/>
      <c r="R66" s="376"/>
      <c r="S66" s="373"/>
      <c r="T66" s="373"/>
      <c r="U66" s="373"/>
      <c r="V66" s="373"/>
      <c r="W66" s="373"/>
      <c r="X66" s="373"/>
      <c r="Y66" s="373"/>
      <c r="Z66" s="373"/>
      <c r="AA66" s="373"/>
      <c r="AB66" s="373"/>
      <c r="AC66" s="377"/>
    </row>
  </sheetData>
  <sheetProtection password="C9F9" sheet="1" objects="1" scenarios="1" formatCells="0" formatColumns="0" formatRows="0" sort="0" autoFilter="0" pivotTables="0"/>
  <sortState caseSensitive="1" ref="AA28:AC32">
    <sortCondition descending="1" ref="AB28:AB32"/>
    <sortCondition descending="1" ref="AC28:AC32"/>
  </sortState>
  <phoneticPr fontId="8" type="noConversion"/>
  <conditionalFormatting sqref="AF9:AF10">
    <cfRule type="notContainsBlanks" dxfId="2192" priority="140">
      <formula>LEN(TRIM(AF9))&gt;0</formula>
    </cfRule>
  </conditionalFormatting>
  <conditionalFormatting sqref="AF15:AF16">
    <cfRule type="notContainsBlanks" dxfId="2191" priority="136">
      <formula>LEN(TRIM(AF15))&gt;0</formula>
    </cfRule>
  </conditionalFormatting>
  <conditionalFormatting sqref="D9:D18">
    <cfRule type="notContainsBlanks" dxfId="2190" priority="108">
      <formula>LEN(TRIM(D9))&gt;0</formula>
    </cfRule>
  </conditionalFormatting>
  <conditionalFormatting sqref="H9:H18">
    <cfRule type="notContainsBlanks" dxfId="2189" priority="107">
      <formula>LEN(TRIM(H9))&gt;0</formula>
    </cfRule>
  </conditionalFormatting>
  <conditionalFormatting sqref="P9:P10">
    <cfRule type="notContainsBlanks" dxfId="2188" priority="106">
      <formula>LEN(TRIM(P9))&gt;0</formula>
    </cfRule>
  </conditionalFormatting>
  <conditionalFormatting sqref="T9:T10">
    <cfRule type="notContainsBlanks" dxfId="2187" priority="105">
      <formula>LEN(TRIM(T9))&gt;0</formula>
    </cfRule>
  </conditionalFormatting>
  <conditionalFormatting sqref="P12:P13">
    <cfRule type="notContainsBlanks" dxfId="2186" priority="104">
      <formula>LEN(TRIM(P12))&gt;0</formula>
    </cfRule>
  </conditionalFormatting>
  <conditionalFormatting sqref="T12:T13">
    <cfRule type="notContainsBlanks" dxfId="2185" priority="103">
      <formula>LEN(TRIM(T12))&gt;0</formula>
    </cfRule>
  </conditionalFormatting>
  <conditionalFormatting sqref="P15:P16">
    <cfRule type="notContainsBlanks" dxfId="2184" priority="102">
      <formula>LEN(TRIM(P15))&gt;0</formula>
    </cfRule>
  </conditionalFormatting>
  <conditionalFormatting sqref="T15:T16">
    <cfRule type="notContainsBlanks" dxfId="2183" priority="101">
      <formula>LEN(TRIM(T15))&gt;0</formula>
    </cfRule>
  </conditionalFormatting>
  <conditionalFormatting sqref="AB9:AB10">
    <cfRule type="notContainsBlanks" dxfId="2182" priority="100">
      <formula>LEN(TRIM(AB9))&gt;0</formula>
    </cfRule>
  </conditionalFormatting>
  <conditionalFormatting sqref="AB12:AB13">
    <cfRule type="notContainsBlanks" dxfId="2181" priority="99">
      <formula>LEN(TRIM(AB12))&gt;0</formula>
    </cfRule>
  </conditionalFormatting>
  <conditionalFormatting sqref="AF12:AF13">
    <cfRule type="notContainsBlanks" dxfId="2180" priority="98">
      <formula>LEN(TRIM(AF12))&gt;0</formula>
    </cfRule>
  </conditionalFormatting>
  <conditionalFormatting sqref="AB15:AB16">
    <cfRule type="notContainsBlanks" dxfId="2179" priority="97">
      <formula>LEN(TRIM(AB15))&gt;0</formula>
    </cfRule>
  </conditionalFormatting>
  <conditionalFormatting sqref="D37 D39">
    <cfRule type="notContainsBlanks" dxfId="2178" priority="96">
      <formula>LEN(TRIM(D37))&gt;0</formula>
    </cfRule>
  </conditionalFormatting>
  <conditionalFormatting sqref="H37 H39">
    <cfRule type="notContainsBlanks" dxfId="2177" priority="95">
      <formula>LEN(TRIM(H37))&gt;0</formula>
    </cfRule>
  </conditionalFormatting>
  <conditionalFormatting sqref="D43">
    <cfRule type="notContainsBlanks" dxfId="2176" priority="94">
      <formula>LEN(TRIM(D43))&gt;0</formula>
    </cfRule>
  </conditionalFormatting>
  <conditionalFormatting sqref="H43">
    <cfRule type="notContainsBlanks" dxfId="2175" priority="93">
      <formula>LEN(TRIM(H43))&gt;0</formula>
    </cfRule>
  </conditionalFormatting>
  <conditionalFormatting sqref="D46">
    <cfRule type="notContainsBlanks" dxfId="2174" priority="92">
      <formula>LEN(TRIM(D46))&gt;0</formula>
    </cfRule>
  </conditionalFormatting>
  <conditionalFormatting sqref="H46">
    <cfRule type="notContainsBlanks" dxfId="2173" priority="91">
      <formula>LEN(TRIM(H46))&gt;0</formula>
    </cfRule>
  </conditionalFormatting>
  <conditionalFormatting sqref="D51">
    <cfRule type="notContainsBlanks" dxfId="2172" priority="90">
      <formula>LEN(TRIM(D51))&gt;0</formula>
    </cfRule>
  </conditionalFormatting>
  <conditionalFormatting sqref="H51">
    <cfRule type="notContainsBlanks" dxfId="2171" priority="89">
      <formula>LEN(TRIM(H51))&gt;0</formula>
    </cfRule>
  </conditionalFormatting>
  <conditionalFormatting sqref="D54">
    <cfRule type="notContainsBlanks" dxfId="2170" priority="88">
      <formula>LEN(TRIM(D54))&gt;0</formula>
    </cfRule>
  </conditionalFormatting>
  <conditionalFormatting sqref="H54">
    <cfRule type="notContainsBlanks" dxfId="2169" priority="87">
      <formula>LEN(TRIM(H54))&gt;0</formula>
    </cfRule>
  </conditionalFormatting>
  <conditionalFormatting sqref="D57">
    <cfRule type="notContainsBlanks" dxfId="2168" priority="86">
      <formula>LEN(TRIM(D57))&gt;0</formula>
    </cfRule>
  </conditionalFormatting>
  <conditionalFormatting sqref="H57">
    <cfRule type="notContainsBlanks" dxfId="2167" priority="85">
      <formula>LEN(TRIM(H57))&gt;0</formula>
    </cfRule>
  </conditionalFormatting>
  <conditionalFormatting sqref="P37 P39">
    <cfRule type="notContainsBlanks" dxfId="2166" priority="84">
      <formula>LEN(TRIM(P37))&gt;0</formula>
    </cfRule>
  </conditionalFormatting>
  <conditionalFormatting sqref="T37 T39">
    <cfRule type="notContainsBlanks" dxfId="2165" priority="83">
      <formula>LEN(TRIM(T37))&gt;0</formula>
    </cfRule>
  </conditionalFormatting>
  <conditionalFormatting sqref="P43">
    <cfRule type="notContainsBlanks" dxfId="2164" priority="82">
      <formula>LEN(TRIM(P43))&gt;0</formula>
    </cfRule>
  </conditionalFormatting>
  <conditionalFormatting sqref="T43">
    <cfRule type="notContainsBlanks" dxfId="2163" priority="81">
      <formula>LEN(TRIM(T43))&gt;0</formula>
    </cfRule>
  </conditionalFormatting>
  <conditionalFormatting sqref="P46">
    <cfRule type="notContainsBlanks" dxfId="2162" priority="80">
      <formula>LEN(TRIM(P46))&gt;0</formula>
    </cfRule>
  </conditionalFormatting>
  <conditionalFormatting sqref="T46">
    <cfRule type="notContainsBlanks" dxfId="2161" priority="79">
      <formula>LEN(TRIM(T46))&gt;0</formula>
    </cfRule>
  </conditionalFormatting>
  <conditionalFormatting sqref="P49">
    <cfRule type="notContainsBlanks" dxfId="2160" priority="78">
      <formula>LEN(TRIM(P49))&gt;0</formula>
    </cfRule>
  </conditionalFormatting>
  <conditionalFormatting sqref="T49">
    <cfRule type="notContainsBlanks" dxfId="2159" priority="77">
      <formula>LEN(TRIM(T49))&gt;0</formula>
    </cfRule>
  </conditionalFormatting>
  <conditionalFormatting sqref="P51">
    <cfRule type="notContainsBlanks" dxfId="2158" priority="76">
      <formula>LEN(TRIM(P51))&gt;0</formula>
    </cfRule>
  </conditionalFormatting>
  <conditionalFormatting sqref="T51">
    <cfRule type="notContainsBlanks" dxfId="2157" priority="75">
      <formula>LEN(TRIM(T51))&gt;0</formula>
    </cfRule>
  </conditionalFormatting>
  <conditionalFormatting sqref="P54">
    <cfRule type="notContainsBlanks" dxfId="2156" priority="74">
      <formula>LEN(TRIM(P54))&gt;0</formula>
    </cfRule>
  </conditionalFormatting>
  <conditionalFormatting sqref="T54">
    <cfRule type="notContainsBlanks" dxfId="2155" priority="73">
      <formula>LEN(TRIM(T54))&gt;0</formula>
    </cfRule>
  </conditionalFormatting>
  <conditionalFormatting sqref="P57:P58">
    <cfRule type="notContainsBlanks" dxfId="2154" priority="72">
      <formula>LEN(TRIM(P57))&gt;0</formula>
    </cfRule>
  </conditionalFormatting>
  <conditionalFormatting sqref="T57:T58">
    <cfRule type="notContainsBlanks" dxfId="2153" priority="71">
      <formula>LEN(TRIM(T57))&gt;0</formula>
    </cfRule>
  </conditionalFormatting>
  <conditionalFormatting sqref="AB37 AB39">
    <cfRule type="notContainsBlanks" dxfId="2152" priority="70">
      <formula>LEN(TRIM(AB37))&gt;0</formula>
    </cfRule>
  </conditionalFormatting>
  <conditionalFormatting sqref="AF37 AF39">
    <cfRule type="notContainsBlanks" dxfId="2151" priority="69">
      <formula>LEN(TRIM(AF37))&gt;0</formula>
    </cfRule>
  </conditionalFormatting>
  <conditionalFormatting sqref="AB43">
    <cfRule type="notContainsBlanks" dxfId="2150" priority="68">
      <formula>LEN(TRIM(AB43))&gt;0</formula>
    </cfRule>
  </conditionalFormatting>
  <conditionalFormatting sqref="AF43">
    <cfRule type="notContainsBlanks" dxfId="2149" priority="67">
      <formula>LEN(TRIM(AF43))&gt;0</formula>
    </cfRule>
  </conditionalFormatting>
  <conditionalFormatting sqref="AB46">
    <cfRule type="notContainsBlanks" dxfId="2148" priority="66">
      <formula>LEN(TRIM(AB46))&gt;0</formula>
    </cfRule>
  </conditionalFormatting>
  <conditionalFormatting sqref="AF46">
    <cfRule type="notContainsBlanks" dxfId="2147" priority="65">
      <formula>LEN(TRIM(AF46))&gt;0</formula>
    </cfRule>
  </conditionalFormatting>
  <conditionalFormatting sqref="AB49">
    <cfRule type="notContainsBlanks" dxfId="2146" priority="64">
      <formula>LEN(TRIM(AB49))&gt;0</formula>
    </cfRule>
  </conditionalFormatting>
  <conditionalFormatting sqref="AF49">
    <cfRule type="notContainsBlanks" dxfId="2145" priority="63">
      <formula>LEN(TRIM(AF49))&gt;0</formula>
    </cfRule>
  </conditionalFormatting>
  <conditionalFormatting sqref="AB51">
    <cfRule type="notContainsBlanks" dxfId="2144" priority="62">
      <formula>LEN(TRIM(AB51))&gt;0</formula>
    </cfRule>
  </conditionalFormatting>
  <conditionalFormatting sqref="AF51">
    <cfRule type="notContainsBlanks" dxfId="2143" priority="61">
      <formula>LEN(TRIM(AF51))&gt;0</formula>
    </cfRule>
  </conditionalFormatting>
  <conditionalFormatting sqref="AB57">
    <cfRule type="notContainsBlanks" dxfId="2142" priority="60">
      <formula>LEN(TRIM(AB57))&gt;0</formula>
    </cfRule>
  </conditionalFormatting>
  <conditionalFormatting sqref="AF57">
    <cfRule type="notContainsBlanks" dxfId="2141" priority="59">
      <formula>LEN(TRIM(AF57))&gt;0</formula>
    </cfRule>
  </conditionalFormatting>
  <conditionalFormatting sqref="D58">
    <cfRule type="notContainsBlanks" dxfId="2140" priority="58">
      <formula>LEN(TRIM(D58))&gt;0</formula>
    </cfRule>
  </conditionalFormatting>
  <conditionalFormatting sqref="H58">
    <cfRule type="notContainsBlanks" dxfId="2139" priority="57">
      <formula>LEN(TRIM(H58))&gt;0</formula>
    </cfRule>
  </conditionalFormatting>
  <conditionalFormatting sqref="D55">
    <cfRule type="notContainsBlanks" dxfId="2138" priority="56">
      <formula>LEN(TRIM(D55))&gt;0</formula>
    </cfRule>
  </conditionalFormatting>
  <conditionalFormatting sqref="H55">
    <cfRule type="notContainsBlanks" dxfId="2137" priority="55">
      <formula>LEN(TRIM(H55))&gt;0</formula>
    </cfRule>
  </conditionalFormatting>
  <conditionalFormatting sqref="D52">
    <cfRule type="notContainsBlanks" dxfId="2136" priority="54">
      <formula>LEN(TRIM(D52))&gt;0</formula>
    </cfRule>
  </conditionalFormatting>
  <conditionalFormatting sqref="H52">
    <cfRule type="notContainsBlanks" dxfId="2135" priority="53">
      <formula>LEN(TRIM(H52))&gt;0</formula>
    </cfRule>
  </conditionalFormatting>
  <conditionalFormatting sqref="P52">
    <cfRule type="notContainsBlanks" dxfId="2134" priority="52">
      <formula>LEN(TRIM(P52))&gt;0</formula>
    </cfRule>
  </conditionalFormatting>
  <conditionalFormatting sqref="T52">
    <cfRule type="notContainsBlanks" dxfId="2133" priority="51">
      <formula>LEN(TRIM(T52))&gt;0</formula>
    </cfRule>
  </conditionalFormatting>
  <conditionalFormatting sqref="D47">
    <cfRule type="notContainsBlanks" dxfId="2132" priority="50">
      <formula>LEN(TRIM(D47))&gt;0</formula>
    </cfRule>
  </conditionalFormatting>
  <conditionalFormatting sqref="H47">
    <cfRule type="notContainsBlanks" dxfId="2131" priority="49">
      <formula>LEN(TRIM(H47))&gt;0</formula>
    </cfRule>
  </conditionalFormatting>
  <conditionalFormatting sqref="D44">
    <cfRule type="notContainsBlanks" dxfId="2130" priority="48">
      <formula>LEN(TRIM(D44))&gt;0</formula>
    </cfRule>
  </conditionalFormatting>
  <conditionalFormatting sqref="H44">
    <cfRule type="notContainsBlanks" dxfId="2129" priority="47">
      <formula>LEN(TRIM(H44))&gt;0</formula>
    </cfRule>
  </conditionalFormatting>
  <conditionalFormatting sqref="D40">
    <cfRule type="notContainsBlanks" dxfId="2128" priority="46">
      <formula>LEN(TRIM(D40))&gt;0</formula>
    </cfRule>
  </conditionalFormatting>
  <conditionalFormatting sqref="H40">
    <cfRule type="notContainsBlanks" dxfId="2127" priority="45">
      <formula>LEN(TRIM(H40))&gt;0</formula>
    </cfRule>
  </conditionalFormatting>
  <conditionalFormatting sqref="D38">
    <cfRule type="notContainsBlanks" dxfId="2126" priority="44">
      <formula>LEN(TRIM(D38))&gt;0</formula>
    </cfRule>
  </conditionalFormatting>
  <conditionalFormatting sqref="H38">
    <cfRule type="notContainsBlanks" dxfId="2125" priority="43">
      <formula>LEN(TRIM(H38))&gt;0</formula>
    </cfRule>
  </conditionalFormatting>
  <conditionalFormatting sqref="P38">
    <cfRule type="notContainsBlanks" dxfId="2124" priority="42">
      <formula>LEN(TRIM(P38))&gt;0</formula>
    </cfRule>
  </conditionalFormatting>
  <conditionalFormatting sqref="T38">
    <cfRule type="notContainsBlanks" dxfId="2123" priority="41">
      <formula>LEN(TRIM(T38))&gt;0</formula>
    </cfRule>
  </conditionalFormatting>
  <conditionalFormatting sqref="P40">
    <cfRule type="notContainsBlanks" dxfId="2122" priority="40">
      <formula>LEN(TRIM(P40))&gt;0</formula>
    </cfRule>
  </conditionalFormatting>
  <conditionalFormatting sqref="T40">
    <cfRule type="notContainsBlanks" dxfId="2121" priority="39">
      <formula>LEN(TRIM(T40))&gt;0</formula>
    </cfRule>
  </conditionalFormatting>
  <conditionalFormatting sqref="P44">
    <cfRule type="notContainsBlanks" dxfId="2120" priority="38">
      <formula>LEN(TRIM(P44))&gt;0</formula>
    </cfRule>
  </conditionalFormatting>
  <conditionalFormatting sqref="T44">
    <cfRule type="notContainsBlanks" dxfId="2119" priority="37">
      <formula>LEN(TRIM(T44))&gt;0</formula>
    </cfRule>
  </conditionalFormatting>
  <conditionalFormatting sqref="P47">
    <cfRule type="notContainsBlanks" dxfId="2118" priority="36">
      <formula>LEN(TRIM(P47))&gt;0</formula>
    </cfRule>
  </conditionalFormatting>
  <conditionalFormatting sqref="T47">
    <cfRule type="notContainsBlanks" dxfId="2117" priority="35">
      <formula>LEN(TRIM(T47))&gt;0</formula>
    </cfRule>
  </conditionalFormatting>
  <conditionalFormatting sqref="P55">
    <cfRule type="notContainsBlanks" dxfId="2116" priority="34">
      <formula>LEN(TRIM(P55))&gt;0</formula>
    </cfRule>
  </conditionalFormatting>
  <conditionalFormatting sqref="T55">
    <cfRule type="notContainsBlanks" dxfId="2115" priority="33">
      <formula>LEN(TRIM(T55))&gt;0</formula>
    </cfRule>
  </conditionalFormatting>
  <conditionalFormatting sqref="AB38">
    <cfRule type="notContainsBlanks" dxfId="2114" priority="32">
      <formula>LEN(TRIM(AB38))&gt;0</formula>
    </cfRule>
  </conditionalFormatting>
  <conditionalFormatting sqref="AF38">
    <cfRule type="notContainsBlanks" dxfId="2113" priority="31">
      <formula>LEN(TRIM(AF38))&gt;0</formula>
    </cfRule>
  </conditionalFormatting>
  <conditionalFormatting sqref="AB40">
    <cfRule type="notContainsBlanks" dxfId="2112" priority="30">
      <formula>LEN(TRIM(AB40))&gt;0</formula>
    </cfRule>
  </conditionalFormatting>
  <conditionalFormatting sqref="AF40">
    <cfRule type="notContainsBlanks" dxfId="2111" priority="29">
      <formula>LEN(TRIM(AF40))&gt;0</formula>
    </cfRule>
  </conditionalFormatting>
  <conditionalFormatting sqref="AB44">
    <cfRule type="notContainsBlanks" dxfId="2110" priority="28">
      <formula>LEN(TRIM(AB44))&gt;0</formula>
    </cfRule>
  </conditionalFormatting>
  <conditionalFormatting sqref="AF44">
    <cfRule type="notContainsBlanks" dxfId="2109" priority="27">
      <formula>LEN(TRIM(AF44))&gt;0</formula>
    </cfRule>
  </conditionalFormatting>
  <conditionalFormatting sqref="AB47">
    <cfRule type="notContainsBlanks" dxfId="2108" priority="26">
      <formula>LEN(TRIM(AB47))&gt;0</formula>
    </cfRule>
  </conditionalFormatting>
  <conditionalFormatting sqref="AF47">
    <cfRule type="notContainsBlanks" dxfId="2107" priority="25">
      <formula>LEN(TRIM(AF47))&gt;0</formula>
    </cfRule>
  </conditionalFormatting>
  <conditionalFormatting sqref="AB52">
    <cfRule type="notContainsBlanks" dxfId="2106" priority="24">
      <formula>LEN(TRIM(AB52))&gt;0</formula>
    </cfRule>
  </conditionalFormatting>
  <conditionalFormatting sqref="AF52">
    <cfRule type="notContainsBlanks" dxfId="2105" priority="23">
      <formula>LEN(TRIM(AF52))&gt;0</formula>
    </cfRule>
  </conditionalFormatting>
  <conditionalFormatting sqref="AB58">
    <cfRule type="notContainsBlanks" dxfId="2104" priority="22">
      <formula>LEN(TRIM(AB58))&gt;0</formula>
    </cfRule>
  </conditionalFormatting>
  <conditionalFormatting sqref="AF58">
    <cfRule type="notContainsBlanks" dxfId="2103" priority="21">
      <formula>LEN(TRIM(AF58))&gt;0</formula>
    </cfRule>
  </conditionalFormatting>
  <conditionalFormatting sqref="C38">
    <cfRule type="expression" dxfId="2102" priority="20">
      <formula>NOT($D37=$H37)</formula>
    </cfRule>
  </conditionalFormatting>
  <conditionalFormatting sqref="I38">
    <cfRule type="expression" dxfId="2101" priority="19">
      <formula>NOT($D37=$H37)</formula>
    </cfRule>
  </conditionalFormatting>
  <conditionalFormatting sqref="I40">
    <cfRule type="expression" dxfId="2100" priority="18">
      <formula>NOT($D39=$H39)</formula>
    </cfRule>
  </conditionalFormatting>
  <conditionalFormatting sqref="C40">
    <cfRule type="expression" dxfId="2099" priority="17">
      <formula>NOT($D39=$H39)</formula>
    </cfRule>
  </conditionalFormatting>
  <conditionalFormatting sqref="C44">
    <cfRule type="expression" dxfId="2098" priority="16">
      <formula>NOT($D43=$H43)</formula>
    </cfRule>
  </conditionalFormatting>
  <conditionalFormatting sqref="I44">
    <cfRule type="expression" dxfId="2097" priority="15">
      <formula>NOT($D43=$H43)</formula>
    </cfRule>
  </conditionalFormatting>
  <conditionalFormatting sqref="C47">
    <cfRule type="expression" dxfId="2096" priority="14">
      <formula>NOT($D46=$H46)</formula>
    </cfRule>
  </conditionalFormatting>
  <conditionalFormatting sqref="I47">
    <cfRule type="expression" dxfId="2095" priority="13">
      <formula>NOT($D46=$H46)</formula>
    </cfRule>
  </conditionalFormatting>
  <conditionalFormatting sqref="C52">
    <cfRule type="expression" dxfId="2094" priority="12">
      <formula>NOT($D51=$H51)</formula>
    </cfRule>
  </conditionalFormatting>
  <conditionalFormatting sqref="I52">
    <cfRule type="expression" dxfId="2093" priority="11">
      <formula>NOT($D51=$H51)</formula>
    </cfRule>
  </conditionalFormatting>
  <conditionalFormatting sqref="O38">
    <cfRule type="expression" dxfId="2092" priority="10">
      <formula>NOT($P37=$T37)</formula>
    </cfRule>
  </conditionalFormatting>
  <conditionalFormatting sqref="U38">
    <cfRule type="expression" dxfId="2091" priority="9">
      <formula>NOT($P37=$T37)</formula>
    </cfRule>
  </conditionalFormatting>
  <conditionalFormatting sqref="O40">
    <cfRule type="expression" dxfId="2090" priority="8">
      <formula>NOT($P39=$T39)</formula>
    </cfRule>
  </conditionalFormatting>
  <conditionalFormatting sqref="U40">
    <cfRule type="expression" dxfId="2089" priority="7">
      <formula>NOT($P39=$T39)</formula>
    </cfRule>
  </conditionalFormatting>
  <conditionalFormatting sqref="O44">
    <cfRule type="expression" dxfId="2088" priority="6">
      <formula>NOT($P43=$T43)</formula>
    </cfRule>
  </conditionalFormatting>
  <conditionalFormatting sqref="U44">
    <cfRule type="expression" dxfId="2087" priority="5">
      <formula>NOT($P43=$T43)</formula>
    </cfRule>
  </conditionalFormatting>
  <conditionalFormatting sqref="U47">
    <cfRule type="expression" dxfId="2086" priority="4">
      <formula>NOT($P46=$T46)</formula>
    </cfRule>
  </conditionalFormatting>
  <conditionalFormatting sqref="U52">
    <cfRule type="expression" dxfId="2085" priority="1">
      <formula>NOT($P51=$T51)</formula>
    </cfRule>
  </conditionalFormatting>
  <conditionalFormatting sqref="O47">
    <cfRule type="expression" dxfId="2084" priority="3">
      <formula>NOT($P46=$T46)</formula>
    </cfRule>
  </conditionalFormatting>
  <conditionalFormatting sqref="O52">
    <cfRule type="expression" dxfId="2083" priority="2">
      <formula>NOT($P51=$T51)</formula>
    </cfRule>
  </conditionalFormatting>
  <printOptions horizontalCentered="1" verticalCentered="1"/>
  <pageMargins left="0" right="0" top="0.78740157480314965" bottom="0" header="0" footer="0"/>
  <pageSetup paperSize="9" scale="68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6" max="35" man="1"/>
  </rowBreaks>
  <ignoredErrors>
    <ignoredError sqref="I12" formula="1"/>
    <ignoredError sqref="O21 C21 AA21 C39 I39 O39 O37 Q37:S37 U37 Q39:S39 U39 I37 C37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CLASSER13">
                <anchor>
                  <from>
                    <xdr:col>8</xdr:col>
                    <xdr:colOff>219075</xdr:colOff>
                    <xdr:row>21</xdr:row>
                    <xdr:rowOff>238125</xdr:rowOff>
                  </from>
                  <to>
                    <xdr:col>10</xdr:col>
                    <xdr:colOff>9525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6" name="Button 2">
              <controlPr defaultSize="0" print="0" autoFill="0" autoPict="0" macro="[0]!RAZ13A">
                <anchor>
                  <from>
                    <xdr:col>8</xdr:col>
                    <xdr:colOff>628650</xdr:colOff>
                    <xdr:row>23</xdr:row>
                    <xdr:rowOff>85725</xdr:rowOff>
                  </from>
                  <to>
                    <xdr:col>8</xdr:col>
                    <xdr:colOff>1000125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7" name="Button 3">
              <controlPr defaultSize="0" print="0" autoFill="0" autoPict="0" macro="[0]!CLASSER13A">
                <anchor>
                  <from>
                    <xdr:col>32</xdr:col>
                    <xdr:colOff>47625</xdr:colOff>
                    <xdr:row>28</xdr:row>
                    <xdr:rowOff>66675</xdr:rowOff>
                  </from>
                  <to>
                    <xdr:col>34</xdr:col>
                    <xdr:colOff>9525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8" name="Button 4">
              <controlPr defaultSize="0" print="0" autoFill="0" autoPict="0" macro="[0]!RAZ13B">
                <anchor>
                  <from>
                    <xdr:col>32</xdr:col>
                    <xdr:colOff>400050</xdr:colOff>
                    <xdr:row>29</xdr:row>
                    <xdr:rowOff>133350</xdr:rowOff>
                  </from>
                  <to>
                    <xdr:col>32</xdr:col>
                    <xdr:colOff>885825</xdr:colOff>
                    <xdr:row>30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9" name="Button 5">
              <controlPr defaultSize="0" print="0" autoFill="0" autoPict="0" macro="[0]!IMP13EL">
                <anchor>
                  <from>
                    <xdr:col>8</xdr:col>
                    <xdr:colOff>152400</xdr:colOff>
                    <xdr:row>1</xdr:row>
                    <xdr:rowOff>104775</xdr:rowOff>
                  </from>
                  <to>
                    <xdr:col>11</xdr:col>
                    <xdr:colOff>304800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10" name="Button 6">
              <controlPr defaultSize="0" print="0" autoFill="0" autoPict="0" macro="[0]!IMP13FI">
                <anchor>
                  <from>
                    <xdr:col>11</xdr:col>
                    <xdr:colOff>133350</xdr:colOff>
                    <xdr:row>26</xdr:row>
                    <xdr:rowOff>152400</xdr:rowOff>
                  </from>
                  <to>
                    <xdr:col>14</xdr:col>
                    <xdr:colOff>1114425</xdr:colOff>
                    <xdr:row>29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3"/>
  </sheetPr>
  <dimension ref="A1:IV60"/>
  <sheetViews>
    <sheetView showGridLines="0" showRowColHeaders="0" showRuler="0" view="pageBreakPreview" topLeftCell="A29" zoomScale="110" zoomScaleNormal="100" zoomScaleSheetLayoutView="110" workbookViewId="0">
      <selection activeCell="AG29" sqref="AG29:AI31"/>
    </sheetView>
  </sheetViews>
  <sheetFormatPr baseColWidth="10" defaultColWidth="11.5703125" defaultRowHeight="9.9499999999999993" customHeight="1" x14ac:dyDescent="0.2"/>
  <cols>
    <col min="1" max="1" width="1.85546875" style="105" customWidth="1"/>
    <col min="2" max="2" width="1.85546875" customWidth="1"/>
    <col min="3" max="3" width="20.42578125" customWidth="1"/>
    <col min="4" max="8" width="1.85546875" customWidth="1"/>
    <col min="9" max="9" width="20.42578125" customWidth="1"/>
    <col min="10" max="11" width="1.85546875" customWidth="1"/>
    <col min="12" max="12" width="5.85546875" style="320" bestFit="1" customWidth="1"/>
    <col min="13" max="14" width="1.85546875" customWidth="1"/>
    <col min="15" max="15" width="20.42578125" customWidth="1"/>
    <col min="16" max="20" width="1.85546875" customWidth="1"/>
    <col min="21" max="21" width="20.42578125" customWidth="1"/>
    <col min="22" max="26" width="1.85546875" customWidth="1"/>
    <col min="27" max="27" width="20.42578125" customWidth="1"/>
    <col min="28" max="32" width="1.85546875" customWidth="1"/>
    <col min="33" max="33" width="20.42578125" customWidth="1"/>
    <col min="34" max="35" width="1.85546875" customWidth="1"/>
  </cols>
  <sheetData>
    <row r="1" spans="1:256" s="41" customFormat="1" ht="12.75" x14ac:dyDescent="0.2">
      <c r="A1" s="107"/>
      <c r="B1" s="108"/>
      <c r="C1" s="109" t="s">
        <v>15</v>
      </c>
      <c r="D1" s="321" t="s">
        <v>1</v>
      </c>
      <c r="E1" s="110" t="s">
        <v>2</v>
      </c>
      <c r="F1" s="111"/>
      <c r="G1" s="112"/>
      <c r="H1"/>
      <c r="I1"/>
      <c r="J1"/>
      <c r="K1"/>
      <c r="L1" s="322"/>
      <c r="M1" s="323"/>
      <c r="N1" s="115" t="s">
        <v>16</v>
      </c>
      <c r="O1" s="109" t="s">
        <v>17</v>
      </c>
      <c r="P1" s="110" t="s">
        <v>1</v>
      </c>
      <c r="Q1" s="110" t="s">
        <v>2</v>
      </c>
      <c r="R1" s="111"/>
      <c r="S1" s="112"/>
      <c r="T1" s="112"/>
      <c r="U1" s="114"/>
      <c r="V1" s="111"/>
      <c r="W1" s="111"/>
      <c r="Z1" s="115"/>
      <c r="AA1" s="109" t="s">
        <v>63</v>
      </c>
      <c r="AB1" s="234" t="s">
        <v>1</v>
      </c>
      <c r="AC1" s="234" t="s">
        <v>2</v>
      </c>
      <c r="IV1"/>
    </row>
    <row r="2" spans="1:256" s="41" customFormat="1" ht="24.95" customHeight="1" x14ac:dyDescent="0.2">
      <c r="A2" s="107"/>
      <c r="B2" s="117" t="s">
        <v>4</v>
      </c>
      <c r="C2" s="1066" t="str">
        <f>ACCUEIL!$H$6</f>
        <v>4</v>
      </c>
      <c r="D2" s="324">
        <f>CL($D$9,$H$9)+CL($H$11,$D$11)+CL($D$14,$H$14)+CL($D$17,$H$17)</f>
        <v>0</v>
      </c>
      <c r="E2" s="119">
        <f>$D$9-$H$9+$H$11-$D$11+$D$14-$H$14+$D$17-$H$17</f>
        <v>0</v>
      </c>
      <c r="F2" s="120"/>
      <c r="G2" s="40"/>
      <c r="H2"/>
      <c r="I2"/>
      <c r="J2"/>
      <c r="K2"/>
      <c r="L2" s="320"/>
      <c r="N2" s="117" t="s">
        <v>9</v>
      </c>
      <c r="O2" s="1066">
        <f>ACCUEIL!$H$11</f>
        <v>16</v>
      </c>
      <c r="P2" s="324">
        <f>CL($P$9,$T$9)+CL($T$11,$P$11)+CL($P$14,$T$14)+CL($P$16,$T$16)</f>
        <v>0</v>
      </c>
      <c r="Q2" s="119">
        <f>$P$9-$T$9+$T$11-$P$11+$P$14-$T$14+$P$16-$T$16</f>
        <v>0</v>
      </c>
      <c r="R2" s="120"/>
      <c r="S2" s="40"/>
      <c r="T2" s="40"/>
      <c r="U2" s="12"/>
      <c r="V2" s="110"/>
      <c r="W2" s="119"/>
      <c r="Z2" s="117" t="s">
        <v>43</v>
      </c>
      <c r="AA2" s="1066">
        <f>ACCUEIL!$H$16</f>
        <v>21</v>
      </c>
      <c r="AB2" s="324">
        <f>CL($AB$10,$AF$10)+CL($AB$17,$AF$17)+CL($AB$14,$AF$14)</f>
        <v>0</v>
      </c>
      <c r="AC2" s="119">
        <f>$AB$10-$AF$10+$AB$17-$AF$17+$AB$14-$AF$14</f>
        <v>0</v>
      </c>
      <c r="IV2"/>
    </row>
    <row r="3" spans="1:256" s="41" customFormat="1" ht="24.95" customHeight="1" x14ac:dyDescent="0.2">
      <c r="A3" s="107"/>
      <c r="B3" s="117" t="s">
        <v>5</v>
      </c>
      <c r="C3" s="1066">
        <f>ACCUEIL!$H$7</f>
        <v>18</v>
      </c>
      <c r="D3" s="324">
        <f>CL($H$9,$D$9)+CL($D$12,$H$12)+CL($D$15,$H$15)+CL($H$18,$D$18)</f>
        <v>0</v>
      </c>
      <c r="E3" s="119">
        <f>$H$9-$D$9+$D$12-$H$12+$D$15-$H$15+$H$18-$D$18</f>
        <v>0</v>
      </c>
      <c r="F3" s="120"/>
      <c r="G3" s="40"/>
      <c r="H3"/>
      <c r="J3"/>
      <c r="K3"/>
      <c r="L3" s="320"/>
      <c r="N3" s="117" t="s">
        <v>10</v>
      </c>
      <c r="O3" s="1066">
        <f>ACCUEIL!$H$12</f>
        <v>12</v>
      </c>
      <c r="P3" s="324">
        <f>CL($T$9,$P$9)+CL($P$12,$T$12)+CL($P$18,$T$18)+CL($T$15,$P$15)</f>
        <v>0</v>
      </c>
      <c r="Q3" s="119">
        <f>$T$9-$P$9+$P$12-$T$12+$P$18-$T$18+$T$15-$P$15</f>
        <v>0</v>
      </c>
      <c r="R3" s="120"/>
      <c r="S3" s="40"/>
      <c r="T3" s="40"/>
      <c r="U3" s="12"/>
      <c r="V3" s="110"/>
      <c r="W3" s="119"/>
      <c r="Z3" s="117" t="s">
        <v>44</v>
      </c>
      <c r="AA3" s="1066">
        <f>ACCUEIL!$H$17</f>
        <v>13</v>
      </c>
      <c r="AB3" s="324">
        <f>CL($AF$10,$AB$10)+CL($AB$13,$AF$13)+CL($AB$16,$AF$16)</f>
        <v>0</v>
      </c>
      <c r="AC3" s="119">
        <f>$AF$10-$AB$10+$AB$13-$AF$13+$AB$16-$AF$16</f>
        <v>0</v>
      </c>
      <c r="IV3"/>
    </row>
    <row r="4" spans="1:256" s="41" customFormat="1" ht="24.95" customHeight="1" x14ac:dyDescent="0.2">
      <c r="A4" s="107"/>
      <c r="B4" s="117" t="s">
        <v>6</v>
      </c>
      <c r="C4" s="1066">
        <f>ACCUEIL!$H$8</f>
        <v>10</v>
      </c>
      <c r="D4" s="324">
        <f>CL($H$10,$D$10)+CL($H$13,$D$13)+CL($H$15,$D$15)+CL($H$17,$D$17)</f>
        <v>0</v>
      </c>
      <c r="E4" s="119">
        <f>$H$10-$D$10+$H$13-$D$13+$H$15-$D$15+$H$17-$D$17</f>
        <v>0</v>
      </c>
      <c r="F4" s="120"/>
      <c r="G4" s="40"/>
      <c r="H4"/>
      <c r="J4"/>
      <c r="K4"/>
      <c r="L4" s="320"/>
      <c r="N4" s="117" t="s">
        <v>11</v>
      </c>
      <c r="O4" s="1066" t="str">
        <f>ACCUEIL!$H$13</f>
        <v>6</v>
      </c>
      <c r="P4" s="324">
        <f>CL($P$10,$T$10)+CL($T$13,$P$13)+CL($T$18,$P$18)+CL($T$16,$P$16)</f>
        <v>0</v>
      </c>
      <c r="Q4" s="119">
        <f>$P$10-$T$10+$T$13-$P$13+$T$18-$P$18+$T$16-$P$16</f>
        <v>0</v>
      </c>
      <c r="R4" s="120"/>
      <c r="S4" s="40"/>
      <c r="T4" s="40"/>
      <c r="U4" s="12"/>
      <c r="V4" s="110"/>
      <c r="W4" s="119"/>
      <c r="Z4" s="117" t="s">
        <v>64</v>
      </c>
      <c r="AA4" s="1066" t="str">
        <f>ACCUEIL!$H$18</f>
        <v>1</v>
      </c>
      <c r="AB4" s="324">
        <f>CL($AB$11,$AF$11)+CL($AF$16,$AB$16)+CL($AF$14,$AB$14)</f>
        <v>0</v>
      </c>
      <c r="AC4" s="119">
        <f>$AB$11-$AF$11+$AF$16-$AB$16+$AF$14-$AB$14</f>
        <v>0</v>
      </c>
      <c r="IV4"/>
    </row>
    <row r="5" spans="1:256" s="41" customFormat="1" ht="24.95" customHeight="1" x14ac:dyDescent="0.2">
      <c r="A5" s="107"/>
      <c r="B5" s="117" t="s">
        <v>7</v>
      </c>
      <c r="C5" s="1066" t="str">
        <f>ACCUEIL!$H$9</f>
        <v>2</v>
      </c>
      <c r="D5" s="324">
        <f>CL($D$10,$H$10)+CL($H$12,$D$12)+CL($H$14,$D$14)+CL($H$16,$D$16)</f>
        <v>0</v>
      </c>
      <c r="E5" s="119">
        <f>$D$10-$H$10+$H$12-$D$12+$H$14-$D$14+$H$16-$D$16</f>
        <v>0</v>
      </c>
      <c r="F5" s="120"/>
      <c r="G5" s="40"/>
      <c r="H5"/>
      <c r="J5"/>
      <c r="K5"/>
      <c r="L5" s="320"/>
      <c r="N5" s="117" t="s">
        <v>18</v>
      </c>
      <c r="O5" s="1066">
        <f>ACCUEIL!$H$14</f>
        <v>26</v>
      </c>
      <c r="P5" s="324">
        <f>CL($T$10,$P$10)+CL($T$12,$P$12)+CL($T$14,$P$14)+CL($P$17,$T$17)</f>
        <v>0</v>
      </c>
      <c r="Q5" s="119">
        <f>$T$10-$P$10+$T$12-$P$12+$T$14-$P$14+$P$17-$T$17</f>
        <v>0</v>
      </c>
      <c r="R5" s="120"/>
      <c r="S5" s="40"/>
      <c r="T5" s="40"/>
      <c r="V5" s="110"/>
      <c r="W5" s="119"/>
      <c r="Z5" s="117" t="s">
        <v>65</v>
      </c>
      <c r="AA5" s="1066" t="str">
        <f>ACCUEIL!$H$19</f>
        <v>7</v>
      </c>
      <c r="AB5" s="324">
        <f>CL($AF$11,$AB$11)+CL($AF$13,$AB$13)+CL($AF$17,$AB$17)</f>
        <v>0</v>
      </c>
      <c r="AC5" s="119">
        <f>$AF$11-$AB$11+$AF$13-$AB$13+$AF$17-$AB$17</f>
        <v>0</v>
      </c>
      <c r="IV5"/>
    </row>
    <row r="6" spans="1:256" s="41" customFormat="1" ht="24.95" customHeight="1" x14ac:dyDescent="0.2">
      <c r="A6" s="107"/>
      <c r="B6" s="117" t="s">
        <v>8</v>
      </c>
      <c r="C6" s="1066">
        <f>ACCUEIL!$H$10</f>
        <v>20</v>
      </c>
      <c r="D6" s="324">
        <f>CL($D$11,$H$11)+CL($D$13,$H$13)+CL($D$16,$H$16)+CL($D$18,$H$18)</f>
        <v>0</v>
      </c>
      <c r="E6" s="119">
        <f>$D$11-$H$11+$D$13-$H$13+$D$16-$H$16+$D$18-$H$18</f>
        <v>0</v>
      </c>
      <c r="F6" s="120"/>
      <c r="G6" s="40"/>
      <c r="H6"/>
      <c r="J6"/>
      <c r="K6"/>
      <c r="L6" s="320"/>
      <c r="N6" s="117" t="s">
        <v>19</v>
      </c>
      <c r="O6" s="1066">
        <f>ACCUEIL!$H$15</f>
        <v>23</v>
      </c>
      <c r="P6" s="324">
        <f>CL($P$11,$T$11)+CL($P$13,$T$13)+CL($T$17,$P$17)+CL($P$15,$T$15)</f>
        <v>0</v>
      </c>
      <c r="Q6" s="119">
        <f>$P$11-$T$11+$P$13-$T$13+$T$17-$P$17+$P$15-$T$15</f>
        <v>0</v>
      </c>
      <c r="R6" s="120"/>
      <c r="S6" s="40"/>
      <c r="T6" s="40"/>
      <c r="V6" s="110"/>
      <c r="W6" s="119"/>
      <c r="IV6"/>
    </row>
    <row r="7" spans="1:256" s="41" customFormat="1" ht="9.9499999999999993" customHeight="1" x14ac:dyDescent="0.2">
      <c r="A7" s="107"/>
      <c r="B7" s="40"/>
      <c r="C7" s="12"/>
      <c r="D7" s="234"/>
      <c r="E7" s="119"/>
      <c r="F7" s="120"/>
      <c r="G7" s="40"/>
      <c r="H7" s="40"/>
      <c r="I7" s="12"/>
      <c r="J7" s="234"/>
      <c r="K7" s="119"/>
      <c r="L7" s="320"/>
      <c r="N7" s="40"/>
      <c r="O7" s="12"/>
      <c r="P7" s="234"/>
      <c r="Q7" s="119"/>
      <c r="R7" s="120"/>
      <c r="S7" s="40"/>
      <c r="T7" s="40"/>
      <c r="U7" s="12"/>
      <c r="V7" s="110"/>
      <c r="W7" s="119"/>
      <c r="IV7"/>
    </row>
    <row r="8" spans="1:256" ht="14.85" customHeight="1" x14ac:dyDescent="0.25">
      <c r="A8" s="126"/>
      <c r="B8" s="127"/>
      <c r="C8" s="127"/>
      <c r="D8" s="24"/>
      <c r="E8" s="26"/>
      <c r="F8" s="939" t="str">
        <f>ACCUEIL!$D$6</f>
        <v>VELODROME</v>
      </c>
      <c r="G8" s="26"/>
      <c r="H8" s="26"/>
      <c r="I8" s="26"/>
      <c r="J8" s="127"/>
      <c r="K8" s="128"/>
      <c r="L8" s="327" t="s">
        <v>12</v>
      </c>
      <c r="M8" s="328"/>
      <c r="N8" s="127"/>
      <c r="O8" s="127"/>
      <c r="P8" s="24"/>
      <c r="Q8" s="26"/>
      <c r="R8" s="940" t="str">
        <f>ACCUEIL!$D$7</f>
        <v>SAN SIRO</v>
      </c>
      <c r="S8" s="26"/>
      <c r="T8" s="127"/>
      <c r="U8" s="26"/>
      <c r="V8" s="26"/>
      <c r="W8" s="128"/>
      <c r="X8" s="59"/>
      <c r="Y8" s="219"/>
      <c r="Z8" s="24"/>
      <c r="AA8" s="24"/>
      <c r="AB8" s="24"/>
      <c r="AC8" s="24"/>
      <c r="AD8" s="898" t="str">
        <f>ACCUEIL!$D$8</f>
        <v>NEU CAMP</v>
      </c>
      <c r="AE8" s="24"/>
      <c r="AF8" s="24"/>
      <c r="AG8" s="24"/>
      <c r="AH8" s="24"/>
      <c r="AI8" s="31"/>
    </row>
    <row r="9" spans="1:256" ht="27.75" customHeight="1" x14ac:dyDescent="0.2">
      <c r="A9" s="44"/>
      <c r="B9" s="64" t="s">
        <v>4</v>
      </c>
      <c r="C9" s="136" t="str">
        <f>C2</f>
        <v>4</v>
      </c>
      <c r="D9" s="1094"/>
      <c r="E9" s="329"/>
      <c r="F9" s="329"/>
      <c r="G9" s="329"/>
      <c r="H9" s="1094"/>
      <c r="I9" s="136">
        <f>C3</f>
        <v>18</v>
      </c>
      <c r="J9" s="64" t="s">
        <v>5</v>
      </c>
      <c r="K9" s="141"/>
      <c r="L9" s="925">
        <f>ACCUEIL!$B$6</f>
        <v>1.4166666666666665</v>
      </c>
      <c r="M9" s="44"/>
      <c r="N9" s="64" t="s">
        <v>9</v>
      </c>
      <c r="O9" s="136">
        <f>O2</f>
        <v>16</v>
      </c>
      <c r="P9" s="1094"/>
      <c r="Q9" s="329"/>
      <c r="R9" s="329"/>
      <c r="S9" s="329"/>
      <c r="T9" s="1094"/>
      <c r="U9" s="136">
        <f>O3</f>
        <v>12</v>
      </c>
      <c r="V9" s="64" t="s">
        <v>10</v>
      </c>
      <c r="W9" s="141"/>
      <c r="Y9" s="44"/>
      <c r="AI9" s="43"/>
    </row>
    <row r="10" spans="1:256" ht="27.75" customHeight="1" x14ac:dyDescent="0.2">
      <c r="A10" s="44"/>
      <c r="B10" s="64" t="s">
        <v>7</v>
      </c>
      <c r="C10" s="136" t="str">
        <f>C5</f>
        <v>2</v>
      </c>
      <c r="D10" s="1094"/>
      <c r="E10" s="329"/>
      <c r="F10" s="329"/>
      <c r="G10" s="329"/>
      <c r="H10" s="1094"/>
      <c r="I10" s="136">
        <f>C4</f>
        <v>10</v>
      </c>
      <c r="J10" s="64" t="s">
        <v>6</v>
      </c>
      <c r="K10" s="141"/>
      <c r="L10" s="926">
        <f>L9+ACCUEIL!$B$7</f>
        <v>1.4270833333333333</v>
      </c>
      <c r="M10" s="44"/>
      <c r="N10" s="64" t="s">
        <v>11</v>
      </c>
      <c r="O10" s="136" t="str">
        <f>O4</f>
        <v>6</v>
      </c>
      <c r="P10" s="1094"/>
      <c r="Q10" s="329"/>
      <c r="R10" s="329"/>
      <c r="S10" s="329"/>
      <c r="T10" s="1094"/>
      <c r="U10" s="136">
        <f>O5</f>
        <v>26</v>
      </c>
      <c r="V10" s="64" t="s">
        <v>18</v>
      </c>
      <c r="W10" s="141"/>
      <c r="Y10" s="44"/>
      <c r="Z10" s="64" t="s">
        <v>43</v>
      </c>
      <c r="AA10" s="136">
        <f>AA2</f>
        <v>21</v>
      </c>
      <c r="AB10" s="1094"/>
      <c r="AC10" s="329"/>
      <c r="AD10" s="329"/>
      <c r="AE10" s="329"/>
      <c r="AF10" s="1094"/>
      <c r="AG10" s="136">
        <f>AA3</f>
        <v>13</v>
      </c>
      <c r="AH10" s="64" t="s">
        <v>44</v>
      </c>
      <c r="AI10" s="43"/>
    </row>
    <row r="11" spans="1:256" ht="27.75" customHeight="1" x14ac:dyDescent="0.2">
      <c r="A11" s="44"/>
      <c r="B11" s="64" t="s">
        <v>8</v>
      </c>
      <c r="C11" s="136">
        <f>C6</f>
        <v>20</v>
      </c>
      <c r="D11" s="1094"/>
      <c r="E11" s="329"/>
      <c r="F11" s="329"/>
      <c r="G11" s="329"/>
      <c r="H11" s="1094"/>
      <c r="I11" s="136" t="str">
        <f>C2</f>
        <v>4</v>
      </c>
      <c r="J11" s="64" t="s">
        <v>4</v>
      </c>
      <c r="K11" s="141"/>
      <c r="L11" s="926">
        <f>L10+ACCUEIL!$B$7</f>
        <v>1.4375</v>
      </c>
      <c r="M11" s="44"/>
      <c r="N11" s="64" t="s">
        <v>19</v>
      </c>
      <c r="O11" s="136">
        <f>O6</f>
        <v>23</v>
      </c>
      <c r="P11" s="1094"/>
      <c r="Q11" s="329"/>
      <c r="R11" s="329"/>
      <c r="S11" s="329"/>
      <c r="T11" s="1094"/>
      <c r="U11" s="136">
        <f>O2</f>
        <v>16</v>
      </c>
      <c r="V11" s="64" t="s">
        <v>9</v>
      </c>
      <c r="W11" s="43"/>
      <c r="Y11" s="44"/>
      <c r="Z11" s="64" t="s">
        <v>64</v>
      </c>
      <c r="AA11" s="136" t="str">
        <f>AA4</f>
        <v>1</v>
      </c>
      <c r="AB11" s="1094"/>
      <c r="AC11" s="329"/>
      <c r="AD11" s="329"/>
      <c r="AE11" s="329"/>
      <c r="AF11" s="1094"/>
      <c r="AG11" s="136" t="str">
        <f>AA5</f>
        <v>7</v>
      </c>
      <c r="AH11" s="64" t="s">
        <v>65</v>
      </c>
      <c r="AI11" s="43"/>
    </row>
    <row r="12" spans="1:256" ht="27.75" customHeight="1" x14ac:dyDescent="0.2">
      <c r="A12" s="44"/>
      <c r="B12" s="64" t="s">
        <v>5</v>
      </c>
      <c r="C12" s="136">
        <f>C3</f>
        <v>18</v>
      </c>
      <c r="D12" s="1094"/>
      <c r="E12" s="329"/>
      <c r="F12" s="329"/>
      <c r="G12" s="329"/>
      <c r="H12" s="1094"/>
      <c r="I12" s="136" t="str">
        <f>C5</f>
        <v>2</v>
      </c>
      <c r="J12" s="64" t="s">
        <v>7</v>
      </c>
      <c r="K12" s="141"/>
      <c r="L12" s="926">
        <f>L11+ACCUEIL!$B$7</f>
        <v>1.4479166666666667</v>
      </c>
      <c r="M12" s="44"/>
      <c r="N12" s="64" t="s">
        <v>10</v>
      </c>
      <c r="O12" s="136">
        <f>O3</f>
        <v>12</v>
      </c>
      <c r="P12" s="1094"/>
      <c r="Q12" s="329"/>
      <c r="R12" s="329"/>
      <c r="S12" s="329"/>
      <c r="T12" s="1094"/>
      <c r="U12" s="136">
        <f>O5</f>
        <v>26</v>
      </c>
      <c r="V12" s="64" t="s">
        <v>18</v>
      </c>
      <c r="W12" s="43"/>
      <c r="Y12" s="44"/>
      <c r="AI12" s="43"/>
    </row>
    <row r="13" spans="1:256" ht="27.75" customHeight="1" x14ac:dyDescent="0.2">
      <c r="A13" s="44"/>
      <c r="B13" s="64" t="s">
        <v>8</v>
      </c>
      <c r="C13" s="136">
        <f>C6</f>
        <v>20</v>
      </c>
      <c r="D13" s="1094"/>
      <c r="E13" s="329"/>
      <c r="F13" s="329"/>
      <c r="G13" s="329"/>
      <c r="H13" s="1094"/>
      <c r="I13" s="136">
        <f>C4</f>
        <v>10</v>
      </c>
      <c r="J13" s="64" t="s">
        <v>6</v>
      </c>
      <c r="K13" s="141"/>
      <c r="L13" s="926">
        <f>L12+ACCUEIL!$B$7</f>
        <v>1.4583333333333335</v>
      </c>
      <c r="M13" s="44"/>
      <c r="N13" s="64" t="s">
        <v>19</v>
      </c>
      <c r="O13" s="136">
        <f>O6</f>
        <v>23</v>
      </c>
      <c r="P13" s="1094"/>
      <c r="Q13" s="329"/>
      <c r="R13" s="329"/>
      <c r="S13" s="329"/>
      <c r="T13" s="1094"/>
      <c r="U13" s="136" t="str">
        <f>O4</f>
        <v>6</v>
      </c>
      <c r="V13" s="64" t="s">
        <v>11</v>
      </c>
      <c r="W13" s="43"/>
      <c r="Y13" s="44"/>
      <c r="Z13" s="64" t="s">
        <v>44</v>
      </c>
      <c r="AA13" s="136">
        <f>AA3</f>
        <v>13</v>
      </c>
      <c r="AB13" s="1094"/>
      <c r="AC13" s="329"/>
      <c r="AD13" s="329"/>
      <c r="AE13" s="329"/>
      <c r="AF13" s="1094"/>
      <c r="AG13" s="136" t="str">
        <f>AA5</f>
        <v>7</v>
      </c>
      <c r="AH13" s="64" t="s">
        <v>65</v>
      </c>
      <c r="AI13" s="43"/>
    </row>
    <row r="14" spans="1:256" ht="27.75" customHeight="1" x14ac:dyDescent="0.2">
      <c r="A14" s="44"/>
      <c r="B14" s="64" t="s">
        <v>4</v>
      </c>
      <c r="C14" s="136" t="str">
        <f>C2</f>
        <v>4</v>
      </c>
      <c r="D14" s="1094"/>
      <c r="E14" s="329"/>
      <c r="F14" s="329"/>
      <c r="G14" s="329"/>
      <c r="H14" s="1094"/>
      <c r="I14" s="136" t="str">
        <f>C5</f>
        <v>2</v>
      </c>
      <c r="J14" s="64" t="s">
        <v>7</v>
      </c>
      <c r="K14" s="141"/>
      <c r="L14" s="926">
        <f>L13+ACCUEIL!$B$7</f>
        <v>1.4687500000000002</v>
      </c>
      <c r="M14" s="44"/>
      <c r="N14" s="64" t="s">
        <v>9</v>
      </c>
      <c r="O14" s="136">
        <f>O2</f>
        <v>16</v>
      </c>
      <c r="P14" s="1094"/>
      <c r="Q14" s="329"/>
      <c r="R14" s="329"/>
      <c r="S14" s="329"/>
      <c r="T14" s="1094"/>
      <c r="U14" s="136">
        <f>O5</f>
        <v>26</v>
      </c>
      <c r="V14" s="64" t="s">
        <v>18</v>
      </c>
      <c r="W14" s="43"/>
      <c r="Y14" s="44"/>
      <c r="Z14" s="64" t="s">
        <v>43</v>
      </c>
      <c r="AA14" s="136">
        <f>AA2</f>
        <v>21</v>
      </c>
      <c r="AB14" s="1094"/>
      <c r="AC14" s="329"/>
      <c r="AD14" s="329"/>
      <c r="AE14" s="329"/>
      <c r="AF14" s="1094"/>
      <c r="AG14" s="136" t="str">
        <f>AA4</f>
        <v>1</v>
      </c>
      <c r="AH14" s="64" t="s">
        <v>64</v>
      </c>
      <c r="AI14" s="43"/>
    </row>
    <row r="15" spans="1:256" ht="27.75" customHeight="1" x14ac:dyDescent="0.2">
      <c r="A15" s="44"/>
      <c r="B15" s="64" t="s">
        <v>5</v>
      </c>
      <c r="C15" s="136">
        <f>C3</f>
        <v>18</v>
      </c>
      <c r="D15" s="1094"/>
      <c r="E15" s="329"/>
      <c r="F15" s="329"/>
      <c r="G15" s="329"/>
      <c r="H15" s="1094"/>
      <c r="I15" s="136">
        <f>C4</f>
        <v>10</v>
      </c>
      <c r="J15" s="64" t="s">
        <v>6</v>
      </c>
      <c r="K15" s="141"/>
      <c r="L15" s="926">
        <f>L14+ACCUEIL!$B$7</f>
        <v>1.479166666666667</v>
      </c>
      <c r="M15" s="44"/>
      <c r="N15" s="64" t="s">
        <v>19</v>
      </c>
      <c r="O15" s="136">
        <f>O6</f>
        <v>23</v>
      </c>
      <c r="P15" s="1094"/>
      <c r="Q15" s="329"/>
      <c r="R15" s="329"/>
      <c r="S15" s="329"/>
      <c r="T15" s="1094"/>
      <c r="U15" s="136">
        <f>O3</f>
        <v>12</v>
      </c>
      <c r="V15" s="64" t="s">
        <v>10</v>
      </c>
      <c r="W15" s="43"/>
      <c r="Y15" s="44"/>
      <c r="AI15" s="43"/>
    </row>
    <row r="16" spans="1:256" ht="27.75" customHeight="1" x14ac:dyDescent="0.2">
      <c r="A16" s="44"/>
      <c r="B16" s="64" t="s">
        <v>8</v>
      </c>
      <c r="C16" s="136">
        <f>C6</f>
        <v>20</v>
      </c>
      <c r="D16" s="1094"/>
      <c r="E16" s="329"/>
      <c r="F16" s="329"/>
      <c r="G16" s="329"/>
      <c r="H16" s="1094"/>
      <c r="I16" s="136" t="str">
        <f>C5</f>
        <v>2</v>
      </c>
      <c r="J16" s="64" t="s">
        <v>7</v>
      </c>
      <c r="K16" s="141"/>
      <c r="L16" s="926">
        <f>L15+ACCUEIL!$B$7</f>
        <v>1.4895833333333337</v>
      </c>
      <c r="M16" s="44"/>
      <c r="N16" s="64" t="s">
        <v>9</v>
      </c>
      <c r="O16" s="136">
        <f>O2</f>
        <v>16</v>
      </c>
      <c r="P16" s="1094"/>
      <c r="Q16" s="329"/>
      <c r="R16" s="329"/>
      <c r="S16" s="329"/>
      <c r="T16" s="1094"/>
      <c r="U16" s="136" t="str">
        <f>O4</f>
        <v>6</v>
      </c>
      <c r="V16" s="64" t="s">
        <v>11</v>
      </c>
      <c r="W16" s="43"/>
      <c r="Y16" s="44"/>
      <c r="Z16" s="210" t="s">
        <v>44</v>
      </c>
      <c r="AA16" s="136">
        <f>AA3</f>
        <v>13</v>
      </c>
      <c r="AB16" s="1094"/>
      <c r="AC16" s="329"/>
      <c r="AD16" s="329"/>
      <c r="AE16" s="329"/>
      <c r="AF16" s="1094"/>
      <c r="AG16" s="136" t="str">
        <f>AA4</f>
        <v>1</v>
      </c>
      <c r="AH16" s="64" t="s">
        <v>64</v>
      </c>
      <c r="AI16" s="43"/>
    </row>
    <row r="17" spans="1:35" ht="27.75" customHeight="1" x14ac:dyDescent="0.2">
      <c r="A17" s="44"/>
      <c r="B17" s="64" t="s">
        <v>4</v>
      </c>
      <c r="C17" s="136" t="str">
        <f>C2</f>
        <v>4</v>
      </c>
      <c r="D17" s="1094"/>
      <c r="E17" s="329"/>
      <c r="F17" s="329"/>
      <c r="G17" s="329"/>
      <c r="H17" s="1094"/>
      <c r="I17" s="136">
        <f>C4</f>
        <v>10</v>
      </c>
      <c r="J17" s="64" t="s">
        <v>6</v>
      </c>
      <c r="K17" s="141"/>
      <c r="L17" s="926">
        <f>L16+ACCUEIL!$B$7</f>
        <v>1.5000000000000004</v>
      </c>
      <c r="M17" s="44"/>
      <c r="N17" s="64" t="s">
        <v>18</v>
      </c>
      <c r="O17" s="136">
        <f>O5</f>
        <v>26</v>
      </c>
      <c r="P17" s="1094"/>
      <c r="Q17" s="329"/>
      <c r="R17" s="329"/>
      <c r="S17" s="329"/>
      <c r="T17" s="1094"/>
      <c r="U17" s="136">
        <f>O6</f>
        <v>23</v>
      </c>
      <c r="V17" s="64" t="s">
        <v>19</v>
      </c>
      <c r="W17" s="43"/>
      <c r="Y17" s="44"/>
      <c r="Z17" s="64" t="s">
        <v>43</v>
      </c>
      <c r="AA17" s="136">
        <f>AA2</f>
        <v>21</v>
      </c>
      <c r="AB17" s="1094"/>
      <c r="AC17" s="329"/>
      <c r="AD17" s="329"/>
      <c r="AE17" s="329"/>
      <c r="AF17" s="1094"/>
      <c r="AG17" s="136" t="str">
        <f>AA5</f>
        <v>7</v>
      </c>
      <c r="AH17" s="64" t="s">
        <v>65</v>
      </c>
      <c r="AI17" s="43"/>
    </row>
    <row r="18" spans="1:35" ht="27.75" customHeight="1" x14ac:dyDescent="0.2">
      <c r="A18" s="44"/>
      <c r="B18" s="64" t="s">
        <v>8</v>
      </c>
      <c r="C18" s="136">
        <f>C6</f>
        <v>20</v>
      </c>
      <c r="D18" s="1094"/>
      <c r="E18" s="329"/>
      <c r="F18" s="329"/>
      <c r="G18" s="329"/>
      <c r="H18" s="1094"/>
      <c r="I18" s="136">
        <f>C3</f>
        <v>18</v>
      </c>
      <c r="J18" s="64" t="s">
        <v>5</v>
      </c>
      <c r="K18" s="141"/>
      <c r="L18" s="926">
        <f>L17+ACCUEIL!$B$7</f>
        <v>1.5104166666666672</v>
      </c>
      <c r="M18" s="44"/>
      <c r="N18" s="64" t="s">
        <v>10</v>
      </c>
      <c r="O18" s="136">
        <f>O3</f>
        <v>12</v>
      </c>
      <c r="P18" s="1094"/>
      <c r="Q18" s="329"/>
      <c r="R18" s="329"/>
      <c r="S18" s="329"/>
      <c r="T18" s="1094"/>
      <c r="U18" s="136" t="str">
        <f>O4</f>
        <v>6</v>
      </c>
      <c r="V18" s="64" t="s">
        <v>11</v>
      </c>
      <c r="W18" s="43"/>
      <c r="Y18" s="44"/>
      <c r="AI18" s="43"/>
    </row>
    <row r="19" spans="1:35" ht="12.75" x14ac:dyDescent="0.2">
      <c r="A19" s="217"/>
      <c r="B19" s="215"/>
      <c r="C19" s="215"/>
      <c r="D19" s="215"/>
      <c r="E19" s="215"/>
      <c r="F19" s="215"/>
      <c r="G19" s="215"/>
      <c r="H19" s="215"/>
      <c r="I19" s="215"/>
      <c r="J19" s="215"/>
      <c r="K19" s="331"/>
      <c r="M19" s="217"/>
      <c r="N19" s="147"/>
      <c r="O19" s="148"/>
      <c r="P19" s="149"/>
      <c r="Q19" s="150"/>
      <c r="R19" s="151"/>
      <c r="S19" s="150"/>
      <c r="T19" s="332"/>
      <c r="U19" s="148"/>
      <c r="V19" s="147"/>
      <c r="W19" s="216"/>
      <c r="Y19" s="217"/>
      <c r="Z19" s="215"/>
      <c r="AA19" s="215"/>
      <c r="AB19" s="215"/>
      <c r="AC19" s="215"/>
      <c r="AD19" s="215"/>
      <c r="AE19" s="215"/>
      <c r="AF19" s="215"/>
      <c r="AG19" s="215"/>
      <c r="AH19" s="215"/>
      <c r="AI19" s="216"/>
    </row>
    <row r="20" spans="1:35" ht="9.9499999999999993" customHeight="1" x14ac:dyDescent="0.2">
      <c r="B20" s="105"/>
      <c r="H20" s="105"/>
      <c r="M20" s="105"/>
      <c r="N20" s="105"/>
    </row>
    <row r="21" spans="1:35" ht="12.75" customHeight="1" x14ac:dyDescent="0.2">
      <c r="B21" s="160"/>
      <c r="C21" s="161" t="str">
        <f>C1</f>
        <v>POULE A</v>
      </c>
      <c r="D21" s="162" t="s">
        <v>1</v>
      </c>
      <c r="E21" s="162" t="s">
        <v>2</v>
      </c>
      <c r="F21" s="120"/>
      <c r="G21" s="120"/>
      <c r="M21" s="212"/>
      <c r="N21" s="160"/>
      <c r="O21" s="161" t="str">
        <f>O1</f>
        <v>POULE B</v>
      </c>
      <c r="P21" s="162" t="s">
        <v>1</v>
      </c>
      <c r="Q21" s="162" t="s">
        <v>2</v>
      </c>
      <c r="R21" s="120"/>
      <c r="S21" s="120"/>
      <c r="T21" s="212"/>
      <c r="U21" s="275"/>
      <c r="V21" s="120"/>
      <c r="W21" s="120"/>
      <c r="X21" s="212"/>
      <c r="Z21" s="160"/>
      <c r="AA21" s="161" t="str">
        <f>AA1</f>
        <v>POULE C</v>
      </c>
      <c r="AB21" s="162" t="s">
        <v>1</v>
      </c>
      <c r="AC21" s="162" t="s">
        <v>2</v>
      </c>
    </row>
    <row r="22" spans="1:35" ht="23.65" customHeight="1" x14ac:dyDescent="0.2">
      <c r="B22" s="163">
        <v>1</v>
      </c>
      <c r="C22" s="178"/>
      <c r="D22" s="817"/>
      <c r="E22" s="812"/>
      <c r="F22" s="103"/>
      <c r="G22" s="103"/>
      <c r="M22" s="333"/>
      <c r="N22" s="163">
        <v>1</v>
      </c>
      <c r="O22" s="178"/>
      <c r="P22" s="817"/>
      <c r="Q22" s="812"/>
      <c r="R22" s="103"/>
      <c r="S22" s="103"/>
      <c r="T22" s="333"/>
      <c r="U22" s="165"/>
      <c r="V22" s="187"/>
      <c r="W22" s="187"/>
      <c r="X22" s="103"/>
      <c r="Z22" s="163">
        <v>1</v>
      </c>
      <c r="AA22" s="178"/>
      <c r="AB22" s="817"/>
      <c r="AC22" s="812"/>
    </row>
    <row r="23" spans="1:35" ht="23.65" customHeight="1" x14ac:dyDescent="0.2">
      <c r="B23" s="163">
        <v>2</v>
      </c>
      <c r="C23" s="178"/>
      <c r="D23" s="817"/>
      <c r="E23" s="812"/>
      <c r="F23" s="103"/>
      <c r="G23" s="103"/>
      <c r="M23" s="333"/>
      <c r="N23" s="163">
        <v>2</v>
      </c>
      <c r="O23" s="178"/>
      <c r="P23" s="817"/>
      <c r="Q23" s="812"/>
      <c r="R23" s="103"/>
      <c r="S23" s="103"/>
      <c r="T23" s="333"/>
      <c r="U23" s="165"/>
      <c r="V23" s="187"/>
      <c r="W23" s="187"/>
      <c r="X23" s="103"/>
      <c r="Z23" s="163">
        <v>2</v>
      </c>
      <c r="AA23" s="178"/>
      <c r="AB23" s="817"/>
      <c r="AC23" s="812"/>
    </row>
    <row r="24" spans="1:35" ht="23.65" customHeight="1" x14ac:dyDescent="0.2">
      <c r="B24" s="163">
        <v>3</v>
      </c>
      <c r="C24" s="178"/>
      <c r="D24" s="817"/>
      <c r="E24" s="812"/>
      <c r="F24" s="103"/>
      <c r="G24" s="103"/>
      <c r="M24" s="333"/>
      <c r="N24" s="163">
        <v>3</v>
      </c>
      <c r="O24" s="178"/>
      <c r="P24" s="817"/>
      <c r="Q24" s="812"/>
      <c r="R24" s="103"/>
      <c r="S24" s="103"/>
      <c r="T24" s="333"/>
      <c r="U24" s="165"/>
      <c r="V24" s="187"/>
      <c r="W24" s="187"/>
      <c r="X24" s="103"/>
      <c r="Z24" s="163">
        <v>3</v>
      </c>
      <c r="AA24" s="178"/>
      <c r="AB24" s="817"/>
      <c r="AC24" s="812"/>
    </row>
    <row r="25" spans="1:35" ht="23.65" customHeight="1" x14ac:dyDescent="0.2">
      <c r="B25" s="163">
        <v>4</v>
      </c>
      <c r="C25" s="178"/>
      <c r="D25" s="817"/>
      <c r="E25" s="812"/>
      <c r="F25" s="103"/>
      <c r="G25" s="103"/>
      <c r="M25" s="333"/>
      <c r="N25" s="163">
        <v>4</v>
      </c>
      <c r="O25" s="178"/>
      <c r="P25" s="817"/>
      <c r="Q25" s="812"/>
      <c r="R25" s="103"/>
      <c r="S25" s="103"/>
      <c r="T25" s="333"/>
      <c r="U25" s="165"/>
      <c r="V25" s="187"/>
      <c r="W25" s="187"/>
      <c r="X25" s="103"/>
      <c r="Z25" s="163">
        <v>4</v>
      </c>
      <c r="AA25" s="178"/>
      <c r="AB25" s="817"/>
      <c r="AC25" s="812"/>
    </row>
    <row r="26" spans="1:35" ht="23.65" customHeight="1" x14ac:dyDescent="0.2">
      <c r="B26" s="163">
        <v>5</v>
      </c>
      <c r="C26" s="178"/>
      <c r="D26" s="817"/>
      <c r="E26" s="812"/>
      <c r="F26" s="104"/>
      <c r="G26" s="104"/>
      <c r="M26" s="1"/>
      <c r="N26" s="136">
        <v>5</v>
      </c>
      <c r="O26" s="178"/>
      <c r="P26" s="817"/>
      <c r="Q26" s="812"/>
      <c r="R26" s="104"/>
      <c r="S26" s="104"/>
      <c r="T26" s="104"/>
      <c r="U26" s="165"/>
      <c r="V26" s="187"/>
      <c r="W26" s="187"/>
    </row>
    <row r="27" spans="1:35" ht="9.9499999999999993" customHeight="1" x14ac:dyDescent="0.2">
      <c r="B27" s="333"/>
      <c r="C27" s="888"/>
      <c r="D27" s="778"/>
      <c r="E27" s="812"/>
      <c r="F27" s="104"/>
      <c r="G27" s="104"/>
      <c r="H27" s="104"/>
      <c r="I27" s="165"/>
      <c r="J27" s="165"/>
      <c r="K27" s="175"/>
      <c r="M27" s="1"/>
      <c r="N27" s="104"/>
      <c r="O27" s="165"/>
      <c r="P27" s="165"/>
      <c r="Q27" s="165"/>
      <c r="R27" s="104"/>
      <c r="S27" s="104"/>
      <c r="T27" s="104"/>
      <c r="U27" s="165"/>
      <c r="V27" s="187"/>
      <c r="W27" s="187"/>
    </row>
    <row r="28" spans="1:35" ht="12.75" x14ac:dyDescent="0.2">
      <c r="B28" s="196"/>
      <c r="C28" s="990"/>
      <c r="D28" s="5"/>
      <c r="E28" s="837"/>
      <c r="F28" s="172"/>
      <c r="G28" s="172"/>
      <c r="H28" s="763"/>
      <c r="I28" s="342"/>
      <c r="J28" s="199"/>
      <c r="K28" s="175"/>
      <c r="M28" s="1"/>
      <c r="N28" s="232"/>
      <c r="O28" s="109" t="s">
        <v>38</v>
      </c>
      <c r="P28" s="334" t="s">
        <v>1</v>
      </c>
      <c r="Q28" s="334" t="s">
        <v>2</v>
      </c>
      <c r="S28" s="3"/>
      <c r="T28" s="232"/>
      <c r="U28" s="109" t="s">
        <v>147</v>
      </c>
      <c r="V28" s="334" t="s">
        <v>1</v>
      </c>
      <c r="W28" s="334" t="s">
        <v>2</v>
      </c>
      <c r="Z28" s="232"/>
      <c r="AA28" s="109" t="s">
        <v>39</v>
      </c>
      <c r="AB28" s="226" t="s">
        <v>1</v>
      </c>
      <c r="AC28" s="226" t="s">
        <v>2</v>
      </c>
      <c r="AF28" s="232"/>
      <c r="AG28" s="109" t="s">
        <v>147</v>
      </c>
      <c r="AH28" s="226" t="s">
        <v>1</v>
      </c>
      <c r="AI28" s="226" t="s">
        <v>2</v>
      </c>
    </row>
    <row r="29" spans="1:35" ht="25.5" customHeight="1" x14ac:dyDescent="0.2">
      <c r="B29" s="226" t="s">
        <v>20</v>
      </c>
      <c r="C29" s="178" t="s">
        <v>24</v>
      </c>
      <c r="D29" s="336"/>
      <c r="E29" s="336"/>
      <c r="F29" s="276"/>
      <c r="G29" s="160" t="s">
        <v>21</v>
      </c>
      <c r="H29" s="1302"/>
      <c r="I29" s="1303" t="s">
        <v>21</v>
      </c>
      <c r="J29" s="199"/>
      <c r="K29" s="175"/>
      <c r="M29" s="1"/>
      <c r="N29" s="162" t="s">
        <v>18</v>
      </c>
      <c r="O29" s="118" t="s">
        <v>18</v>
      </c>
      <c r="P29" s="337">
        <f>CL($AB$38,$AF$38)+CL($AB$45,$AF$45)</f>
        <v>0</v>
      </c>
      <c r="Q29" s="281">
        <f>$AB$38-$AF$38+$AB$45-$AF$45</f>
        <v>0</v>
      </c>
      <c r="R29" s="270"/>
      <c r="S29" s="3"/>
      <c r="T29" s="162">
        <v>1</v>
      </c>
      <c r="U29" s="118"/>
      <c r="V29" s="818"/>
      <c r="W29" s="816"/>
      <c r="Z29" s="162" t="s">
        <v>64</v>
      </c>
      <c r="AA29" s="118" t="s">
        <v>64</v>
      </c>
      <c r="AB29" s="337">
        <f>CL($AB$36,$AF$36)+CL($AB$42,$AF$42)</f>
        <v>0</v>
      </c>
      <c r="AC29" s="281">
        <f>$AB$36-$AF$36+$AB$42-$AF$42</f>
        <v>0</v>
      </c>
      <c r="AF29" s="162">
        <v>1</v>
      </c>
      <c r="AG29" s="118"/>
      <c r="AH29" s="818"/>
      <c r="AI29" s="816"/>
    </row>
    <row r="30" spans="1:35" ht="25.5" customHeight="1" x14ac:dyDescent="0.2">
      <c r="B30" s="226" t="s">
        <v>22</v>
      </c>
      <c r="C30" s="178" t="s">
        <v>24</v>
      </c>
      <c r="D30" s="336"/>
      <c r="E30" s="336"/>
      <c r="F30" s="276"/>
      <c r="G30" s="160" t="s">
        <v>23</v>
      </c>
      <c r="H30" s="1304"/>
      <c r="I30" s="1305" t="s">
        <v>23</v>
      </c>
      <c r="J30" s="199"/>
      <c r="K30" s="175"/>
      <c r="M30" s="1"/>
      <c r="N30" s="162" t="s">
        <v>19</v>
      </c>
      <c r="O30" s="118" t="s">
        <v>19</v>
      </c>
      <c r="P30" s="337">
        <f>CL($AF$38,$AB$38)+CL($AB$48,$AF$48)</f>
        <v>0</v>
      </c>
      <c r="Q30" s="281">
        <f>$AF$38-$AB$38+$AB$48-$AF$48</f>
        <v>0</v>
      </c>
      <c r="R30" s="270"/>
      <c r="S30" s="3"/>
      <c r="T30" s="162">
        <v>2</v>
      </c>
      <c r="U30" s="118"/>
      <c r="V30" s="818"/>
      <c r="W30" s="816"/>
      <c r="Z30" s="162" t="s">
        <v>65</v>
      </c>
      <c r="AA30" s="118" t="s">
        <v>65</v>
      </c>
      <c r="AB30" s="337">
        <f>CL($AF$36,$AB$36)+CL($AB$51,$AF$51)</f>
        <v>0</v>
      </c>
      <c r="AC30" s="281">
        <f>$AF$36-$AB$36+$AB$51-$AF$51</f>
        <v>0</v>
      </c>
      <c r="AF30" s="162">
        <v>2</v>
      </c>
      <c r="AG30" s="118"/>
      <c r="AH30" s="818"/>
      <c r="AI30" s="816"/>
    </row>
    <row r="31" spans="1:35" ht="25.5" customHeight="1" x14ac:dyDescent="0.2">
      <c r="B31" s="226" t="s">
        <v>24</v>
      </c>
      <c r="C31" s="178" t="s">
        <v>24</v>
      </c>
      <c r="D31" s="336"/>
      <c r="E31" s="336"/>
      <c r="F31" s="276"/>
      <c r="G31" s="160" t="s">
        <v>25</v>
      </c>
      <c r="H31" s="1304"/>
      <c r="I31" s="1305" t="s">
        <v>25</v>
      </c>
      <c r="J31" s="199"/>
      <c r="K31" s="175"/>
      <c r="M31" s="1"/>
      <c r="N31" s="162" t="s">
        <v>43</v>
      </c>
      <c r="O31" s="118" t="s">
        <v>43</v>
      </c>
      <c r="P31" s="337">
        <f>CL($AF$45,$AB$45)+CL($AF$48,$AB$48)</f>
        <v>0</v>
      </c>
      <c r="Q31" s="281">
        <f>$AF$45-$AB$45+$AF$48-$AB$48</f>
        <v>0</v>
      </c>
      <c r="R31" s="270"/>
      <c r="S31" s="3"/>
      <c r="T31" s="162">
        <v>3</v>
      </c>
      <c r="U31" s="118"/>
      <c r="V31" s="818"/>
      <c r="W31" s="816"/>
      <c r="Z31" s="162" t="s">
        <v>85</v>
      </c>
      <c r="AA31" s="118" t="s">
        <v>85</v>
      </c>
      <c r="AB31" s="337">
        <f>CL($AF$42,$AB$42)+CL($AF$51,$AB$51)</f>
        <v>0</v>
      </c>
      <c r="AC31" s="281">
        <f>$AF$42-$AB$42+$AF$51-$AB$51</f>
        <v>0</v>
      </c>
      <c r="AF31" s="162">
        <v>3</v>
      </c>
      <c r="AG31" s="118"/>
      <c r="AH31" s="818"/>
      <c r="AI31" s="816"/>
    </row>
    <row r="32" spans="1:35" ht="25.5" customHeight="1" x14ac:dyDescent="0.2">
      <c r="B32" s="226" t="s">
        <v>27</v>
      </c>
      <c r="C32" s="178" t="s">
        <v>27</v>
      </c>
      <c r="D32" s="336"/>
      <c r="E32" s="336"/>
      <c r="F32" s="276"/>
      <c r="G32" s="160" t="s">
        <v>27</v>
      </c>
      <c r="H32" s="1306"/>
      <c r="I32" s="1307" t="s">
        <v>27</v>
      </c>
      <c r="J32" s="199"/>
      <c r="K32" s="175"/>
      <c r="M32" s="1"/>
      <c r="N32" s="120"/>
      <c r="O32" s="165"/>
      <c r="P32" s="338"/>
      <c r="Q32" s="279"/>
      <c r="R32" s="270"/>
      <c r="T32" s="120"/>
      <c r="U32" s="165"/>
      <c r="V32" s="282"/>
      <c r="W32" s="339"/>
    </row>
    <row r="33" spans="1:35" ht="9.9499999999999993" customHeight="1" x14ac:dyDescent="0.2">
      <c r="K33" s="175"/>
      <c r="M33" s="1"/>
      <c r="N33" s="120"/>
      <c r="O33" s="165"/>
      <c r="P33" s="278"/>
      <c r="Q33" s="279"/>
      <c r="R33" s="270"/>
      <c r="T33" s="120"/>
      <c r="U33" s="165"/>
      <c r="V33" s="282"/>
      <c r="W33" s="339"/>
    </row>
    <row r="34" spans="1:35" ht="15.75" x14ac:dyDescent="0.25">
      <c r="A34" s="219"/>
      <c r="B34" s="24"/>
      <c r="C34" s="127"/>
      <c r="D34" s="24"/>
      <c r="E34" s="127"/>
      <c r="F34" s="898" t="str">
        <f>ACCUEIL!$D$6</f>
        <v>VELODROME</v>
      </c>
      <c r="G34" s="127"/>
      <c r="H34" s="127"/>
      <c r="I34" s="127"/>
      <c r="J34" s="127"/>
      <c r="K34" s="128"/>
      <c r="M34" s="219"/>
      <c r="N34" s="24"/>
      <c r="O34" s="127"/>
      <c r="P34" s="24"/>
      <c r="Q34" s="127"/>
      <c r="R34" s="936" t="str">
        <f>ACCUEIL!$D$7</f>
        <v>SAN SIRO</v>
      </c>
      <c r="S34" s="127"/>
      <c r="T34" s="127"/>
      <c r="U34" s="127"/>
      <c r="V34" s="24"/>
      <c r="W34" s="31"/>
      <c r="Y34" s="219"/>
      <c r="Z34" s="24"/>
      <c r="AA34" s="24"/>
      <c r="AB34" s="24"/>
      <c r="AC34" s="24"/>
      <c r="AD34" s="898" t="str">
        <f>ACCUEIL!$D$8</f>
        <v>NEU CAMP</v>
      </c>
      <c r="AE34" s="24"/>
      <c r="AF34" s="24"/>
      <c r="AG34" s="24"/>
      <c r="AH34" s="24"/>
      <c r="AI34" s="31"/>
    </row>
    <row r="35" spans="1:35" ht="12.95" customHeight="1" x14ac:dyDescent="0.2">
      <c r="A35" s="44"/>
      <c r="C35" s="59"/>
      <c r="E35" s="59"/>
      <c r="F35" s="189" t="s">
        <v>71</v>
      </c>
      <c r="G35" s="59"/>
      <c r="H35" s="59"/>
      <c r="I35" s="59"/>
      <c r="J35" s="59"/>
      <c r="K35" s="190"/>
      <c r="M35" s="44"/>
      <c r="O35" s="59"/>
      <c r="Q35" s="59"/>
      <c r="R35" s="189" t="s">
        <v>71</v>
      </c>
      <c r="S35" s="59"/>
      <c r="T35" s="59"/>
      <c r="U35" s="59"/>
      <c r="W35" s="43"/>
      <c r="Y35" s="44"/>
      <c r="AD35" s="189" t="s">
        <v>3</v>
      </c>
      <c r="AI35" s="43"/>
    </row>
    <row r="36" spans="1:35" ht="29.25" customHeight="1" x14ac:dyDescent="0.2">
      <c r="A36" s="44"/>
      <c r="B36" s="226" t="s">
        <v>20</v>
      </c>
      <c r="C36" s="118" t="str">
        <f>C29</f>
        <v>3A</v>
      </c>
      <c r="D36" s="1094"/>
      <c r="E36" s="197"/>
      <c r="F36" s="198"/>
      <c r="G36" s="197"/>
      <c r="H36" s="1094"/>
      <c r="I36" s="118" t="str">
        <f>I29</f>
        <v>1B</v>
      </c>
      <c r="J36" s="226" t="s">
        <v>21</v>
      </c>
      <c r="K36" s="380">
        <v>1</v>
      </c>
      <c r="L36" s="927">
        <f>ACCUEIL!$B$9</f>
        <v>1.583333333333333</v>
      </c>
      <c r="M36" s="380">
        <v>2</v>
      </c>
      <c r="N36" s="226" t="s">
        <v>24</v>
      </c>
      <c r="O36" s="118" t="str">
        <f>C31</f>
        <v>3A</v>
      </c>
      <c r="P36" s="1094"/>
      <c r="Q36" s="197"/>
      <c r="R36" s="198"/>
      <c r="S36" s="197"/>
      <c r="T36" s="1094"/>
      <c r="U36" s="118" t="str">
        <f>I31</f>
        <v>3B</v>
      </c>
      <c r="V36" s="226" t="s">
        <v>25</v>
      </c>
      <c r="W36" s="43"/>
      <c r="Y36" s="44"/>
      <c r="Z36" s="64" t="s">
        <v>64</v>
      </c>
      <c r="AA36" s="136" t="str">
        <f>AA29</f>
        <v>M</v>
      </c>
      <c r="AB36" s="1094"/>
      <c r="AC36" s="290"/>
      <c r="AD36" s="346"/>
      <c r="AE36" s="290"/>
      <c r="AF36" s="1094"/>
      <c r="AG36" s="136" t="str">
        <f>AA30</f>
        <v>N</v>
      </c>
      <c r="AH36" s="64" t="s">
        <v>65</v>
      </c>
      <c r="AI36" s="43"/>
    </row>
    <row r="37" spans="1:35" ht="19.5" hidden="1" customHeight="1" x14ac:dyDescent="0.2">
      <c r="A37" s="44"/>
      <c r="B37" s="226"/>
      <c r="C37" s="1308" t="s">
        <v>222</v>
      </c>
      <c r="D37" s="1094"/>
      <c r="E37" s="197"/>
      <c r="F37" s="198"/>
      <c r="G37" s="197"/>
      <c r="H37" s="1094"/>
      <c r="I37" s="1308" t="s">
        <v>222</v>
      </c>
      <c r="J37" s="226"/>
      <c r="K37" s="380"/>
      <c r="L37" s="927"/>
      <c r="M37" s="380"/>
      <c r="N37" s="226"/>
      <c r="O37" s="1308" t="s">
        <v>222</v>
      </c>
      <c r="P37" s="1094"/>
      <c r="Q37" s="197"/>
      <c r="R37" s="198"/>
      <c r="S37" s="197"/>
      <c r="T37" s="1094"/>
      <c r="U37" s="1308" t="s">
        <v>222</v>
      </c>
      <c r="V37" s="226"/>
      <c r="W37" s="43"/>
      <c r="Y37" s="44"/>
      <c r="Z37" s="1192"/>
      <c r="AA37" s="1193"/>
      <c r="AB37" s="1194"/>
      <c r="AC37" s="1195"/>
      <c r="AD37" s="1301"/>
      <c r="AE37" s="1195"/>
      <c r="AF37" s="1194"/>
      <c r="AG37" s="1193"/>
      <c r="AH37" s="1197"/>
      <c r="AI37" s="43"/>
    </row>
    <row r="38" spans="1:35" ht="29.25" customHeight="1" x14ac:dyDescent="0.2">
      <c r="A38" s="44"/>
      <c r="B38" s="226" t="s">
        <v>22</v>
      </c>
      <c r="C38" s="118" t="str">
        <f>C30</f>
        <v>3A</v>
      </c>
      <c r="D38" s="1094"/>
      <c r="E38" s="197"/>
      <c r="F38" s="198"/>
      <c r="G38" s="197"/>
      <c r="H38" s="1094"/>
      <c r="I38" s="118" t="str">
        <f>I30</f>
        <v>2B</v>
      </c>
      <c r="J38" s="226" t="s">
        <v>23</v>
      </c>
      <c r="K38" s="380">
        <v>3</v>
      </c>
      <c r="L38" s="928">
        <f>L36+ACCUEIL!$B$10</f>
        <v>1.5937499999999998</v>
      </c>
      <c r="M38" s="380">
        <v>4</v>
      </c>
      <c r="N38" s="226" t="s">
        <v>27</v>
      </c>
      <c r="O38" s="118" t="str">
        <f>C32</f>
        <v>4B</v>
      </c>
      <c r="P38" s="1094"/>
      <c r="Q38" s="197"/>
      <c r="R38" s="198"/>
      <c r="S38" s="197"/>
      <c r="T38" s="1094"/>
      <c r="U38" s="118" t="str">
        <f>I32</f>
        <v>4B</v>
      </c>
      <c r="V38" s="226" t="s">
        <v>27</v>
      </c>
      <c r="W38" s="43"/>
      <c r="Y38" s="44"/>
      <c r="Z38" s="64" t="s">
        <v>18</v>
      </c>
      <c r="AA38" s="136" t="str">
        <f>O29</f>
        <v>I</v>
      </c>
      <c r="AB38" s="1094"/>
      <c r="AC38" s="290"/>
      <c r="AD38" s="346"/>
      <c r="AE38" s="290"/>
      <c r="AF38" s="1094"/>
      <c r="AG38" s="136" t="str">
        <f>O30</f>
        <v>J</v>
      </c>
      <c r="AH38" s="64" t="s">
        <v>19</v>
      </c>
      <c r="AI38" s="43"/>
    </row>
    <row r="39" spans="1:35" ht="19.5" hidden="1" customHeight="1" x14ac:dyDescent="0.2">
      <c r="A39" s="44"/>
      <c r="B39" s="226"/>
      <c r="C39" s="1308" t="s">
        <v>222</v>
      </c>
      <c r="D39" s="1094"/>
      <c r="E39" s="197"/>
      <c r="F39" s="198"/>
      <c r="G39" s="197"/>
      <c r="H39" s="1094"/>
      <c r="I39" s="1308" t="s">
        <v>222</v>
      </c>
      <c r="J39" s="226"/>
      <c r="K39" s="380"/>
      <c r="L39" s="928"/>
      <c r="M39" s="1298"/>
      <c r="N39" s="226"/>
      <c r="O39" s="1308" t="s">
        <v>222</v>
      </c>
      <c r="P39" s="1094"/>
      <c r="Q39" s="197"/>
      <c r="R39" s="198"/>
      <c r="S39" s="197"/>
      <c r="T39" s="1094"/>
      <c r="U39" s="1308" t="s">
        <v>222</v>
      </c>
      <c r="V39" s="226"/>
      <c r="W39" s="43"/>
      <c r="Y39" s="44"/>
      <c r="Z39" s="1192"/>
      <c r="AA39" s="1193"/>
      <c r="AB39" s="1194"/>
      <c r="AC39" s="1195"/>
      <c r="AD39" s="1301"/>
      <c r="AE39" s="1195"/>
      <c r="AF39" s="1194"/>
      <c r="AG39" s="1193"/>
      <c r="AH39" s="1197"/>
      <c r="AI39" s="43"/>
    </row>
    <row r="40" spans="1:35" ht="10.5" customHeight="1" x14ac:dyDescent="0.2">
      <c r="A40" s="44"/>
      <c r="B40" s="188"/>
      <c r="F40" s="189"/>
      <c r="J40" s="43"/>
      <c r="K40" s="200"/>
      <c r="M40" s="44"/>
      <c r="W40" s="43"/>
      <c r="Y40" s="44"/>
      <c r="AI40" s="43"/>
    </row>
    <row r="41" spans="1:35" ht="12.75" customHeight="1" x14ac:dyDescent="0.2">
      <c r="A41" s="44"/>
      <c r="B41" s="162">
        <v>7</v>
      </c>
      <c r="C41" s="349"/>
      <c r="D41" s="349"/>
      <c r="E41" s="349"/>
      <c r="F41" s="189" t="s">
        <v>29</v>
      </c>
      <c r="G41" s="349"/>
      <c r="H41" s="349"/>
      <c r="I41" s="349"/>
      <c r="J41" s="207"/>
      <c r="K41" s="43"/>
      <c r="M41" s="44"/>
      <c r="N41" s="162">
        <v>5</v>
      </c>
      <c r="O41" s="349" t="s">
        <v>49</v>
      </c>
      <c r="P41" s="349"/>
      <c r="Q41" s="349"/>
      <c r="R41" s="349"/>
      <c r="S41" s="349"/>
      <c r="T41" s="349"/>
      <c r="U41" s="349" t="s">
        <v>50</v>
      </c>
      <c r="V41" s="207"/>
      <c r="W41" s="43"/>
      <c r="Y41" s="44"/>
      <c r="AI41" s="43"/>
    </row>
    <row r="42" spans="1:35" ht="29.25" customHeight="1" x14ac:dyDescent="0.2">
      <c r="A42" s="44"/>
      <c r="B42" s="974" t="s">
        <v>78</v>
      </c>
      <c r="C42" s="209" t="s">
        <v>223</v>
      </c>
      <c r="D42" s="1094"/>
      <c r="E42" s="197"/>
      <c r="F42" s="198"/>
      <c r="G42" s="197"/>
      <c r="H42" s="1094"/>
      <c r="I42" s="352"/>
      <c r="J42" s="199"/>
      <c r="K42" s="43"/>
      <c r="L42" s="928">
        <f>L38+ACCUEIL!$B$10</f>
        <v>1.6041666666666665</v>
      </c>
      <c r="M42" s="357"/>
      <c r="N42" s="353"/>
      <c r="O42" s="195">
        <f>GL(H36,D36,C36,I36,H37,D37)</f>
        <v>0</v>
      </c>
      <c r="P42" s="1094"/>
      <c r="Q42" s="197"/>
      <c r="R42" s="198"/>
      <c r="S42" s="197"/>
      <c r="T42" s="1094"/>
      <c r="U42" s="195">
        <f>GL(T36,P36,O36,U36,T37,P37)</f>
        <v>0</v>
      </c>
      <c r="V42" s="199"/>
      <c r="W42" s="43"/>
      <c r="Y42" s="44"/>
      <c r="Z42" s="64" t="s">
        <v>64</v>
      </c>
      <c r="AA42" s="136" t="str">
        <f>AA29</f>
        <v>M</v>
      </c>
      <c r="AB42" s="1094"/>
      <c r="AC42" s="290"/>
      <c r="AD42" s="346"/>
      <c r="AE42" s="290"/>
      <c r="AF42" s="1094"/>
      <c r="AG42" s="136" t="str">
        <f>AA31</f>
        <v>O</v>
      </c>
      <c r="AH42" s="64" t="s">
        <v>85</v>
      </c>
      <c r="AI42" s="43"/>
    </row>
    <row r="43" spans="1:35" ht="19.5" hidden="1" customHeight="1" x14ac:dyDescent="0.2">
      <c r="A43" s="44"/>
      <c r="B43" s="226"/>
      <c r="C43" s="1308" t="s">
        <v>222</v>
      </c>
      <c r="D43" s="1094"/>
      <c r="E43" s="197"/>
      <c r="F43" s="198"/>
      <c r="G43" s="197"/>
      <c r="H43" s="1094"/>
      <c r="I43" s="1308" t="s">
        <v>222</v>
      </c>
      <c r="J43" s="226"/>
      <c r="K43" s="380"/>
      <c r="L43" s="928"/>
      <c r="M43" s="357"/>
      <c r="N43" s="226"/>
      <c r="O43" s="1308" t="s">
        <v>222</v>
      </c>
      <c r="P43" s="1094"/>
      <c r="Q43" s="197"/>
      <c r="R43" s="198"/>
      <c r="S43" s="197"/>
      <c r="T43" s="1094"/>
      <c r="U43" s="1308" t="s">
        <v>222</v>
      </c>
      <c r="V43" s="226"/>
      <c r="W43" s="43"/>
      <c r="Y43" s="44"/>
      <c r="Z43" s="1192"/>
      <c r="AA43" s="1193"/>
      <c r="AB43" s="1194"/>
      <c r="AC43" s="1195"/>
      <c r="AD43" s="1301"/>
      <c r="AE43" s="1195"/>
      <c r="AF43" s="1194"/>
      <c r="AG43" s="1193"/>
      <c r="AH43" s="1197"/>
      <c r="AI43" s="43"/>
    </row>
    <row r="44" spans="1:35" ht="12.75" customHeight="1" x14ac:dyDescent="0.2">
      <c r="A44" s="44"/>
      <c r="B44" s="975">
        <v>8</v>
      </c>
      <c r="C44" s="349"/>
      <c r="D44" s="349"/>
      <c r="E44" s="349"/>
      <c r="F44" s="189" t="s">
        <v>29</v>
      </c>
      <c r="G44" s="349"/>
      <c r="H44" s="349"/>
      <c r="I44" s="349"/>
      <c r="J44" s="207"/>
      <c r="K44" s="43"/>
      <c r="M44" s="44"/>
      <c r="N44" s="162">
        <v>6</v>
      </c>
      <c r="O44" s="349" t="s">
        <v>51</v>
      </c>
      <c r="P44" s="349"/>
      <c r="Q44" s="349"/>
      <c r="R44" s="349"/>
      <c r="S44" s="349"/>
      <c r="T44" s="349"/>
      <c r="U44" s="349" t="s">
        <v>86</v>
      </c>
      <c r="V44" s="207"/>
      <c r="W44" s="43"/>
      <c r="Y44" s="44"/>
      <c r="Z44" s="368"/>
      <c r="AA44" s="361"/>
      <c r="AB44" s="369"/>
      <c r="AC44" s="370"/>
      <c r="AD44" s="371"/>
      <c r="AE44" s="370"/>
      <c r="AF44" s="369"/>
      <c r="AG44" s="361"/>
      <c r="AH44" s="372"/>
      <c r="AI44" s="43"/>
    </row>
    <row r="45" spans="1:35" ht="28.5" customHeight="1" x14ac:dyDescent="0.2">
      <c r="A45" s="44"/>
      <c r="B45" s="974" t="s">
        <v>81</v>
      </c>
      <c r="C45" s="164"/>
      <c r="D45" s="1094"/>
      <c r="E45" s="197"/>
      <c r="F45" s="198"/>
      <c r="G45" s="197"/>
      <c r="H45" s="1094"/>
      <c r="I45" s="164"/>
      <c r="J45" s="199"/>
      <c r="K45" s="43"/>
      <c r="L45" s="928">
        <f>L42+ACCUEIL!$B$10</f>
        <v>1.6145833333333333</v>
      </c>
      <c r="M45" s="44"/>
      <c r="N45" s="358"/>
      <c r="O45" s="195">
        <f>GL(H38,D38,C38,I38,H39,D39)</f>
        <v>0</v>
      </c>
      <c r="P45" s="1094"/>
      <c r="Q45" s="197"/>
      <c r="R45" s="198"/>
      <c r="S45" s="197"/>
      <c r="T45" s="1094"/>
      <c r="U45" s="195">
        <f>GL(T38,P38,O38,U38,T39,P39)</f>
        <v>0</v>
      </c>
      <c r="V45" s="199"/>
      <c r="W45" s="43"/>
      <c r="Y45" s="44"/>
      <c r="Z45" s="64" t="s">
        <v>18</v>
      </c>
      <c r="AA45" s="136" t="str">
        <f>O29</f>
        <v>I</v>
      </c>
      <c r="AB45" s="1094"/>
      <c r="AC45" s="290"/>
      <c r="AD45" s="346"/>
      <c r="AE45" s="290"/>
      <c r="AF45" s="1094"/>
      <c r="AG45" s="136" t="str">
        <f>O31</f>
        <v>K</v>
      </c>
      <c r="AH45" s="64" t="s">
        <v>43</v>
      </c>
      <c r="AI45" s="43"/>
    </row>
    <row r="46" spans="1:35" ht="19.5" hidden="1" customHeight="1" x14ac:dyDescent="0.2">
      <c r="A46" s="44"/>
      <c r="B46" s="226"/>
      <c r="C46" s="1308" t="s">
        <v>222</v>
      </c>
      <c r="D46" s="1094"/>
      <c r="E46" s="197"/>
      <c r="F46" s="198"/>
      <c r="G46" s="197"/>
      <c r="H46" s="1094"/>
      <c r="I46" s="1308" t="s">
        <v>222</v>
      </c>
      <c r="J46" s="226"/>
      <c r="K46" s="380"/>
      <c r="L46" s="928"/>
      <c r="M46" s="44"/>
      <c r="N46" s="226"/>
      <c r="O46" s="1308" t="s">
        <v>222</v>
      </c>
      <c r="P46" s="1094"/>
      <c r="Q46" s="197"/>
      <c r="R46" s="198"/>
      <c r="S46" s="197"/>
      <c r="T46" s="1094"/>
      <c r="U46" s="1308" t="s">
        <v>222</v>
      </c>
      <c r="V46" s="226"/>
      <c r="W46" s="43"/>
      <c r="Y46" s="44"/>
      <c r="Z46" s="1192"/>
      <c r="AA46" s="1193"/>
      <c r="AB46" s="1194"/>
      <c r="AC46" s="1195"/>
      <c r="AD46" s="1301"/>
      <c r="AE46" s="1195"/>
      <c r="AF46" s="1194"/>
      <c r="AG46" s="1193"/>
      <c r="AH46" s="1197"/>
      <c r="AI46" s="43"/>
    </row>
    <row r="47" spans="1:35" ht="12.75" customHeight="1" x14ac:dyDescent="0.2">
      <c r="A47" s="44"/>
      <c r="B47" s="64">
        <v>9</v>
      </c>
      <c r="C47" s="349" t="s">
        <v>87</v>
      </c>
      <c r="D47" s="294"/>
      <c r="E47" s="294"/>
      <c r="F47" s="294"/>
      <c r="G47" s="294"/>
      <c r="H47" s="294"/>
      <c r="I47" s="349" t="s">
        <v>88</v>
      </c>
      <c r="J47" s="207"/>
      <c r="K47" s="43"/>
      <c r="L47" s="364"/>
      <c r="M47" s="44"/>
      <c r="N47" s="162">
        <v>10</v>
      </c>
      <c r="O47" s="349" t="s">
        <v>89</v>
      </c>
      <c r="P47" s="349"/>
      <c r="Q47" s="349"/>
      <c r="R47" s="349"/>
      <c r="S47" s="349"/>
      <c r="T47" s="349"/>
      <c r="U47" s="349" t="s">
        <v>90</v>
      </c>
      <c r="V47" s="207"/>
      <c r="W47" s="43"/>
      <c r="Y47" s="44"/>
      <c r="Z47" s="368"/>
      <c r="AA47" s="361"/>
      <c r="AB47" s="369"/>
      <c r="AC47" s="370"/>
      <c r="AD47" s="371"/>
      <c r="AE47" s="370"/>
      <c r="AF47" s="369"/>
      <c r="AG47" s="361"/>
      <c r="AH47" s="372"/>
      <c r="AI47" s="43"/>
    </row>
    <row r="48" spans="1:35" ht="29.25" customHeight="1" x14ac:dyDescent="0.2">
      <c r="A48" s="44"/>
      <c r="B48" s="64"/>
      <c r="C48" s="195">
        <f>GL(T42,P42,O42,U42,T43,P43)</f>
        <v>0</v>
      </c>
      <c r="D48" s="1094"/>
      <c r="E48" s="197"/>
      <c r="F48" s="198"/>
      <c r="G48" s="197"/>
      <c r="H48" s="1094"/>
      <c r="I48" s="195">
        <f>GL(T45,P45,O45,U45,T46,P46)</f>
        <v>0</v>
      </c>
      <c r="J48" s="199"/>
      <c r="K48" s="43"/>
      <c r="L48" s="928">
        <f>L45+ACCUEIL!$B$10</f>
        <v>1.625</v>
      </c>
      <c r="M48" s="44"/>
      <c r="N48" s="137"/>
      <c r="O48" s="195">
        <f>GL(P42,T42,O42,U42,P43,T43)</f>
        <v>0</v>
      </c>
      <c r="P48" s="1094"/>
      <c r="Q48" s="197"/>
      <c r="R48" s="198"/>
      <c r="S48" s="197"/>
      <c r="T48" s="1094"/>
      <c r="U48" s="195">
        <f>GL(P45,T45,O45,U45,P46,T46)</f>
        <v>0</v>
      </c>
      <c r="V48" s="199"/>
      <c r="W48" s="43"/>
      <c r="Y48" s="44"/>
      <c r="Z48" s="64" t="s">
        <v>19</v>
      </c>
      <c r="AA48" s="136" t="str">
        <f>O30</f>
        <v>J</v>
      </c>
      <c r="AB48" s="1094"/>
      <c r="AC48" s="290"/>
      <c r="AD48" s="346"/>
      <c r="AE48" s="290"/>
      <c r="AF48" s="1094"/>
      <c r="AG48" s="136" t="str">
        <f>O31</f>
        <v>K</v>
      </c>
      <c r="AH48" s="64" t="s">
        <v>43</v>
      </c>
      <c r="AI48" s="43"/>
    </row>
    <row r="49" spans="1:35" ht="19.5" hidden="1" customHeight="1" x14ac:dyDescent="0.2">
      <c r="A49" s="44"/>
      <c r="B49" s="226"/>
      <c r="C49" s="1308" t="s">
        <v>222</v>
      </c>
      <c r="D49" s="1094"/>
      <c r="E49" s="197"/>
      <c r="F49" s="198"/>
      <c r="G49" s="197"/>
      <c r="H49" s="1094"/>
      <c r="I49" s="1308" t="s">
        <v>222</v>
      </c>
      <c r="J49" s="226"/>
      <c r="K49" s="380"/>
      <c r="L49" s="928"/>
      <c r="M49" s="44"/>
      <c r="N49" s="226"/>
      <c r="O49" s="1308" t="s">
        <v>222</v>
      </c>
      <c r="P49" s="1094"/>
      <c r="Q49" s="197"/>
      <c r="R49" s="198"/>
      <c r="S49" s="197"/>
      <c r="T49" s="1094"/>
      <c r="U49" s="1308" t="s">
        <v>222</v>
      </c>
      <c r="V49" s="226"/>
      <c r="W49" s="43"/>
      <c r="Y49" s="44"/>
      <c r="Z49" s="1192"/>
      <c r="AA49" s="1193"/>
      <c r="AB49" s="1194"/>
      <c r="AC49" s="1195"/>
      <c r="AD49" s="1301"/>
      <c r="AE49" s="1195"/>
      <c r="AF49" s="1194"/>
      <c r="AG49" s="1193"/>
      <c r="AH49" s="1197"/>
      <c r="AI49" s="43"/>
    </row>
    <row r="50" spans="1:35" ht="12.75" customHeight="1" x14ac:dyDescent="0.2">
      <c r="A50" s="44"/>
      <c r="B50" s="366"/>
      <c r="C50" s="24"/>
      <c r="E50" s="24"/>
      <c r="F50" s="367" t="s">
        <v>36</v>
      </c>
      <c r="G50" s="24"/>
      <c r="H50" s="24"/>
      <c r="I50" s="24"/>
      <c r="J50" s="31"/>
      <c r="K50" s="43"/>
      <c r="M50" s="44"/>
      <c r="N50" s="162">
        <v>11</v>
      </c>
      <c r="O50" s="293" t="s">
        <v>91</v>
      </c>
      <c r="P50" s="172"/>
      <c r="Q50" s="294"/>
      <c r="R50" s="294"/>
      <c r="S50" s="294"/>
      <c r="T50" s="172"/>
      <c r="U50" s="295" t="s">
        <v>92</v>
      </c>
      <c r="V50" s="207"/>
      <c r="W50" s="43"/>
      <c r="Y50" s="44"/>
      <c r="Z50" s="368"/>
      <c r="AA50" s="361"/>
      <c r="AB50" s="369"/>
      <c r="AC50" s="370"/>
      <c r="AD50" s="371"/>
      <c r="AE50" s="370"/>
      <c r="AF50" s="369"/>
      <c r="AG50" s="361"/>
      <c r="AH50" s="372"/>
      <c r="AI50" s="43"/>
    </row>
    <row r="51" spans="1:35" ht="28.5" customHeight="1" x14ac:dyDescent="0.2">
      <c r="A51" s="44"/>
      <c r="B51" s="64" t="s">
        <v>9</v>
      </c>
      <c r="C51" s="195">
        <f>GL(D42,H42,C42,I42,D43,H43)</f>
        <v>0</v>
      </c>
      <c r="D51" s="1094"/>
      <c r="E51" s="197"/>
      <c r="F51" s="198"/>
      <c r="G51" s="197"/>
      <c r="H51" s="1094"/>
      <c r="I51" s="195">
        <f>GL(D45,H45,C45,I45,D46,H46)</f>
        <v>0</v>
      </c>
      <c r="J51" s="199"/>
      <c r="K51" s="43"/>
      <c r="L51" s="928">
        <f>L48+ACCUEIL!$B$10</f>
        <v>1.6354166666666667</v>
      </c>
      <c r="M51" s="44"/>
      <c r="N51" s="162"/>
      <c r="O51" s="195">
        <f>GL(H42,D42,I42,C42,H43,D43)</f>
        <v>0</v>
      </c>
      <c r="P51" s="1094"/>
      <c r="Q51" s="246"/>
      <c r="R51" s="346"/>
      <c r="S51" s="246"/>
      <c r="T51" s="1094"/>
      <c r="U51" s="195">
        <f>GL(H45,D45,C45,I45,H46,D46)</f>
        <v>0</v>
      </c>
      <c r="V51" s="207"/>
      <c r="W51" s="43"/>
      <c r="Y51" s="44"/>
      <c r="Z51" s="958" t="s">
        <v>65</v>
      </c>
      <c r="AA51" s="959" t="str">
        <f>AA30</f>
        <v>N</v>
      </c>
      <c r="AB51" s="1300"/>
      <c r="AC51" s="960"/>
      <c r="AD51" s="961"/>
      <c r="AE51" s="960"/>
      <c r="AF51" s="1300"/>
      <c r="AG51" s="959" t="str">
        <f>AA31</f>
        <v>O</v>
      </c>
      <c r="AH51" s="958" t="s">
        <v>85</v>
      </c>
      <c r="AI51" s="43"/>
    </row>
    <row r="52" spans="1:35" ht="19.5" hidden="1" customHeight="1" x14ac:dyDescent="0.2">
      <c r="A52" s="44"/>
      <c r="B52" s="226"/>
      <c r="C52" s="1308" t="s">
        <v>222</v>
      </c>
      <c r="D52" s="1094"/>
      <c r="E52" s="197"/>
      <c r="F52" s="198"/>
      <c r="G52" s="197"/>
      <c r="H52" s="1094"/>
      <c r="I52" s="1308" t="s">
        <v>222</v>
      </c>
      <c r="J52" s="226"/>
      <c r="K52" s="380"/>
      <c r="L52" s="928"/>
      <c r="M52" s="44"/>
      <c r="N52" s="226"/>
      <c r="O52" s="1308" t="s">
        <v>222</v>
      </c>
      <c r="P52" s="1094"/>
      <c r="Q52" s="197"/>
      <c r="R52" s="198"/>
      <c r="S52" s="197"/>
      <c r="T52" s="1094"/>
      <c r="U52" s="1308" t="s">
        <v>222</v>
      </c>
      <c r="V52" s="226"/>
      <c r="W52" s="43"/>
      <c r="Y52" s="44"/>
      <c r="Z52" s="1192"/>
      <c r="AA52" s="1193"/>
      <c r="AB52" s="1194"/>
      <c r="AC52" s="1195"/>
      <c r="AD52" s="1301"/>
      <c r="AE52" s="1195"/>
      <c r="AF52" s="1194"/>
      <c r="AG52" s="1193"/>
      <c r="AH52" s="1197"/>
      <c r="AI52" s="43"/>
    </row>
    <row r="53" spans="1:35" ht="12.75" customHeight="1" x14ac:dyDescent="0.2">
      <c r="A53" s="217"/>
      <c r="B53" s="215"/>
      <c r="C53" s="215"/>
      <c r="D53" s="215"/>
      <c r="E53" s="215"/>
      <c r="F53" s="215"/>
      <c r="G53" s="215"/>
      <c r="H53" s="215"/>
      <c r="I53" s="215"/>
      <c r="J53" s="215"/>
      <c r="K53" s="216"/>
      <c r="M53" s="217"/>
      <c r="N53" s="215"/>
      <c r="O53" s="215"/>
      <c r="P53" s="215"/>
      <c r="Q53" s="215"/>
      <c r="R53" s="215"/>
      <c r="S53" s="215"/>
      <c r="T53" s="215"/>
      <c r="U53" s="215"/>
      <c r="V53" s="215"/>
      <c r="W53" s="216"/>
      <c r="Y53" s="217"/>
      <c r="Z53" s="215"/>
      <c r="AA53" s="215"/>
      <c r="AB53" s="215"/>
      <c r="AC53" s="215"/>
      <c r="AD53" s="215"/>
      <c r="AE53" s="215"/>
      <c r="AF53" s="215"/>
      <c r="AG53" s="215"/>
      <c r="AH53" s="215"/>
      <c r="AI53" s="216"/>
    </row>
    <row r="54" spans="1:35" ht="12.75" customHeight="1" x14ac:dyDescent="0.2">
      <c r="C54" t="s">
        <v>61</v>
      </c>
      <c r="L54" s="928">
        <f>L51+ACCUEIL!$B$10</f>
        <v>1.6458333333333335</v>
      </c>
    </row>
    <row r="55" spans="1:35" ht="12.75" x14ac:dyDescent="0.2">
      <c r="A55"/>
      <c r="G55" s="126"/>
      <c r="H55" s="24"/>
      <c r="I55" s="24"/>
      <c r="J55" s="24"/>
      <c r="K55" s="24"/>
      <c r="L55" s="24"/>
      <c r="M55" s="24"/>
      <c r="N55" s="24"/>
      <c r="O55" s="24" t="s">
        <v>37</v>
      </c>
      <c r="P55" s="24"/>
      <c r="Q55" s="24"/>
      <c r="R55" s="374"/>
      <c r="S55" s="24"/>
      <c r="T55" s="24"/>
      <c r="U55" s="24"/>
      <c r="V55" s="24"/>
      <c r="W55" s="24"/>
      <c r="X55" s="24"/>
      <c r="Y55" s="24"/>
      <c r="Z55" s="24"/>
      <c r="AA55" s="24"/>
      <c r="AB55" s="31"/>
    </row>
    <row r="56" spans="1:35" ht="23.65" customHeight="1" x14ac:dyDescent="0.2">
      <c r="A56"/>
      <c r="G56" s="188"/>
      <c r="H56" s="163">
        <v>1</v>
      </c>
      <c r="I56" s="195">
        <f>GL(D51,H51,C51,I51,D52,H52)</f>
        <v>0</v>
      </c>
      <c r="L56"/>
      <c r="N56" s="163">
        <v>5</v>
      </c>
      <c r="O56" s="195">
        <f>GL(P48,T48,O48,U48,P49,T49)</f>
        <v>0</v>
      </c>
      <c r="R56" s="320"/>
      <c r="T56" s="163">
        <v>9</v>
      </c>
      <c r="U56" s="201">
        <f t="shared" ref="U56:U58" si="0">U29</f>
        <v>0</v>
      </c>
      <c r="Z56" s="226">
        <v>12</v>
      </c>
      <c r="AA56" s="201">
        <f t="shared" ref="AA56:AA58" si="1">AG29</f>
        <v>0</v>
      </c>
      <c r="AB56" s="43"/>
    </row>
    <row r="57" spans="1:35" ht="23.65" customHeight="1" x14ac:dyDescent="0.2">
      <c r="A57"/>
      <c r="G57" s="188"/>
      <c r="H57" s="163">
        <v>2</v>
      </c>
      <c r="I57" s="195">
        <f>GL(H51,D51,C51,I51,H52,D52)</f>
        <v>0</v>
      </c>
      <c r="L57"/>
      <c r="N57" s="163">
        <v>6</v>
      </c>
      <c r="O57" s="195">
        <f>GL(T48,P48,O48,U48,T49,P49)</f>
        <v>0</v>
      </c>
      <c r="R57" s="320"/>
      <c r="T57" s="226">
        <v>10</v>
      </c>
      <c r="U57" s="201">
        <f t="shared" si="0"/>
        <v>0</v>
      </c>
      <c r="Z57" s="226">
        <v>13</v>
      </c>
      <c r="AA57" s="201">
        <f t="shared" si="1"/>
        <v>0</v>
      </c>
      <c r="AB57" s="43"/>
    </row>
    <row r="58" spans="1:35" ht="23.65" customHeight="1" x14ac:dyDescent="0.2">
      <c r="A58"/>
      <c r="G58" s="44"/>
      <c r="H58" s="163">
        <v>3</v>
      </c>
      <c r="I58" s="195">
        <f>GL(P51,T51,O51,U51,P52,T52)</f>
        <v>0</v>
      </c>
      <c r="L58"/>
      <c r="N58" s="163">
        <v>7</v>
      </c>
      <c r="O58" s="195">
        <f>GL(D48,H48,C48,I48,D49,H49)</f>
        <v>0</v>
      </c>
      <c r="R58" s="320"/>
      <c r="T58" s="226">
        <v>11</v>
      </c>
      <c r="U58" s="201">
        <f t="shared" si="0"/>
        <v>0</v>
      </c>
      <c r="Z58" s="226">
        <v>14</v>
      </c>
      <c r="AA58" s="201">
        <f t="shared" si="1"/>
        <v>0</v>
      </c>
      <c r="AB58" s="43"/>
    </row>
    <row r="59" spans="1:35" ht="23.65" customHeight="1" x14ac:dyDescent="0.2">
      <c r="A59"/>
      <c r="G59" s="44"/>
      <c r="H59" s="163">
        <v>4</v>
      </c>
      <c r="I59" s="195">
        <f>GL(T51,P51,O51,U51,T52,P52)</f>
        <v>0</v>
      </c>
      <c r="L59"/>
      <c r="N59" s="163">
        <v>8</v>
      </c>
      <c r="O59" s="195">
        <f>GL(H48,D48,C48,I48,H49,D49)</f>
        <v>0</v>
      </c>
      <c r="R59" s="320"/>
      <c r="AB59" s="43"/>
    </row>
    <row r="60" spans="1:35" ht="12.75" x14ac:dyDescent="0.2">
      <c r="A60"/>
      <c r="G60" s="381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382"/>
      <c r="S60" s="215"/>
      <c r="T60" s="215"/>
      <c r="U60" s="215"/>
      <c r="V60" s="215"/>
      <c r="W60" s="215"/>
      <c r="X60" s="215"/>
      <c r="Y60" s="215"/>
      <c r="Z60" s="215"/>
      <c r="AA60" s="215"/>
      <c r="AB60" s="216"/>
    </row>
  </sheetData>
  <sheetProtection password="C9F9" sheet="1" objects="1" scenarios="1" formatCells="0" formatColumns="0" formatRows="0" sort="0" autoFilter="0" pivotTables="0"/>
  <sortState caseSensitive="1" ref="AG29:AI31">
    <sortCondition descending="1" ref="AH29:AH31"/>
    <sortCondition descending="1" ref="AI29:AI31"/>
  </sortState>
  <phoneticPr fontId="8" type="noConversion"/>
  <conditionalFormatting sqref="D51">
    <cfRule type="notContainsBlanks" dxfId="2082" priority="97">
      <formula>LEN(TRIM(D51))&gt;0</formula>
    </cfRule>
  </conditionalFormatting>
  <conditionalFormatting sqref="H51">
    <cfRule type="notContainsBlanks" dxfId="2081" priority="96">
      <formula>LEN(TRIM(H51))&gt;0</formula>
    </cfRule>
  </conditionalFormatting>
  <conditionalFormatting sqref="P51">
    <cfRule type="notContainsBlanks" dxfId="2080" priority="95">
      <formula>LEN(TRIM(P51))&gt;0</formula>
    </cfRule>
  </conditionalFormatting>
  <conditionalFormatting sqref="T51">
    <cfRule type="notContainsBlanks" dxfId="2079" priority="94">
      <formula>LEN(TRIM(T51))&gt;0</formula>
    </cfRule>
  </conditionalFormatting>
  <conditionalFormatting sqref="AB51:AB52">
    <cfRule type="notContainsBlanks" dxfId="2078" priority="93">
      <formula>LEN(TRIM(AB51))&gt;0</formula>
    </cfRule>
  </conditionalFormatting>
  <conditionalFormatting sqref="AF51:AF52">
    <cfRule type="notContainsBlanks" dxfId="2077" priority="92">
      <formula>LEN(TRIM(AF51))&gt;0</formula>
    </cfRule>
  </conditionalFormatting>
  <conditionalFormatting sqref="AF48">
    <cfRule type="notContainsBlanks" dxfId="2076" priority="91">
      <formula>LEN(TRIM(AF48))&gt;0</formula>
    </cfRule>
  </conditionalFormatting>
  <conditionalFormatting sqref="AB48">
    <cfRule type="notContainsBlanks" dxfId="2075" priority="90">
      <formula>LEN(TRIM(AB48))&gt;0</formula>
    </cfRule>
  </conditionalFormatting>
  <conditionalFormatting sqref="T48">
    <cfRule type="notContainsBlanks" dxfId="2074" priority="89">
      <formula>LEN(TRIM(T48))&gt;0</formula>
    </cfRule>
  </conditionalFormatting>
  <conditionalFormatting sqref="P48">
    <cfRule type="notContainsBlanks" dxfId="2073" priority="88">
      <formula>LEN(TRIM(P48))&gt;0</formula>
    </cfRule>
  </conditionalFormatting>
  <conditionalFormatting sqref="H48">
    <cfRule type="notContainsBlanks" dxfId="2072" priority="87">
      <formula>LEN(TRIM(H48))&gt;0</formula>
    </cfRule>
  </conditionalFormatting>
  <conditionalFormatting sqref="D48">
    <cfRule type="notContainsBlanks" dxfId="2071" priority="86">
      <formula>LEN(TRIM(D48))&gt;0</formula>
    </cfRule>
  </conditionalFormatting>
  <conditionalFormatting sqref="D45">
    <cfRule type="notContainsBlanks" dxfId="2070" priority="85">
      <formula>LEN(TRIM(D45))&gt;0</formula>
    </cfRule>
  </conditionalFormatting>
  <conditionalFormatting sqref="P45 H45">
    <cfRule type="notContainsBlanks" dxfId="2069" priority="83">
      <formula>LEN(TRIM(H45))&gt;0</formula>
    </cfRule>
  </conditionalFormatting>
  <conditionalFormatting sqref="T45">
    <cfRule type="notContainsBlanks" dxfId="2068" priority="82">
      <formula>LEN(TRIM(T45))&gt;0</formula>
    </cfRule>
  </conditionalFormatting>
  <conditionalFormatting sqref="AB45">
    <cfRule type="notContainsBlanks" dxfId="2067" priority="81">
      <formula>LEN(TRIM(AB45))&gt;0</formula>
    </cfRule>
  </conditionalFormatting>
  <conditionalFormatting sqref="AF45">
    <cfRule type="notContainsBlanks" dxfId="2066" priority="80">
      <formula>LEN(TRIM(AF45))&gt;0</formula>
    </cfRule>
  </conditionalFormatting>
  <conditionalFormatting sqref="AF42">
    <cfRule type="notContainsBlanks" dxfId="2065" priority="79">
      <formula>LEN(TRIM(AF42))&gt;0</formula>
    </cfRule>
  </conditionalFormatting>
  <conditionalFormatting sqref="AB42">
    <cfRule type="notContainsBlanks" dxfId="2064" priority="78">
      <formula>LEN(TRIM(AB42))&gt;0</formula>
    </cfRule>
  </conditionalFormatting>
  <conditionalFormatting sqref="T42">
    <cfRule type="notContainsBlanks" dxfId="2063" priority="77">
      <formula>LEN(TRIM(T42))&gt;0</formula>
    </cfRule>
  </conditionalFormatting>
  <conditionalFormatting sqref="P42">
    <cfRule type="notContainsBlanks" dxfId="2062" priority="76">
      <formula>LEN(TRIM(P42))&gt;0</formula>
    </cfRule>
  </conditionalFormatting>
  <conditionalFormatting sqref="H42">
    <cfRule type="notContainsBlanks" dxfId="2061" priority="75">
      <formula>LEN(TRIM(H42))&gt;0</formula>
    </cfRule>
  </conditionalFormatting>
  <conditionalFormatting sqref="D42">
    <cfRule type="notContainsBlanks" dxfId="2060" priority="74">
      <formula>LEN(TRIM(D42))&gt;0</formula>
    </cfRule>
  </conditionalFormatting>
  <conditionalFormatting sqref="D36:D38">
    <cfRule type="notContainsBlanks" dxfId="2059" priority="73">
      <formula>LEN(TRIM(D36))&gt;0</formula>
    </cfRule>
  </conditionalFormatting>
  <conditionalFormatting sqref="H36:H38">
    <cfRule type="notContainsBlanks" dxfId="2058" priority="72">
      <formula>LEN(TRIM(H36))&gt;0</formula>
    </cfRule>
  </conditionalFormatting>
  <conditionalFormatting sqref="P36 P38">
    <cfRule type="notContainsBlanks" dxfId="2057" priority="71">
      <formula>LEN(TRIM(P36))&gt;0</formula>
    </cfRule>
  </conditionalFormatting>
  <conditionalFormatting sqref="T36 T38">
    <cfRule type="notContainsBlanks" dxfId="2056" priority="70">
      <formula>LEN(TRIM(T36))&gt;0</formula>
    </cfRule>
  </conditionalFormatting>
  <conditionalFormatting sqref="AB36 AB38">
    <cfRule type="notContainsBlanks" dxfId="2055" priority="69">
      <formula>LEN(TRIM(AB36))&gt;0</formula>
    </cfRule>
  </conditionalFormatting>
  <conditionalFormatting sqref="AF36 AF38">
    <cfRule type="notContainsBlanks" dxfId="2054" priority="68">
      <formula>LEN(TRIM(AF36))&gt;0</formula>
    </cfRule>
  </conditionalFormatting>
  <conditionalFormatting sqref="D9:D18">
    <cfRule type="notContainsBlanks" dxfId="2053" priority="67">
      <formula>LEN(TRIM(D9))&gt;0</formula>
    </cfRule>
  </conditionalFormatting>
  <conditionalFormatting sqref="H9:H18">
    <cfRule type="notContainsBlanks" dxfId="2052" priority="66">
      <formula>LEN(TRIM(H9))&gt;0</formula>
    </cfRule>
  </conditionalFormatting>
  <conditionalFormatting sqref="P9:P18">
    <cfRule type="notContainsBlanks" dxfId="2051" priority="65">
      <formula>LEN(TRIM(P9))&gt;0</formula>
    </cfRule>
  </conditionalFormatting>
  <conditionalFormatting sqref="T9:T18">
    <cfRule type="notContainsBlanks" dxfId="2050" priority="64">
      <formula>LEN(TRIM(T9))&gt;0</formula>
    </cfRule>
  </conditionalFormatting>
  <conditionalFormatting sqref="AB10:AB11">
    <cfRule type="notContainsBlanks" dxfId="2049" priority="63">
      <formula>LEN(TRIM(AB10))&gt;0</formula>
    </cfRule>
  </conditionalFormatting>
  <conditionalFormatting sqref="AF10:AF11">
    <cfRule type="notContainsBlanks" dxfId="2048" priority="62">
      <formula>LEN(TRIM(AF10))&gt;0</formula>
    </cfRule>
  </conditionalFormatting>
  <conditionalFormatting sqref="AB13:AB14">
    <cfRule type="notContainsBlanks" dxfId="2047" priority="61">
      <formula>LEN(TRIM(AB13))&gt;0</formula>
    </cfRule>
  </conditionalFormatting>
  <conditionalFormatting sqref="AF13:AF14">
    <cfRule type="notContainsBlanks" dxfId="2046" priority="60">
      <formula>LEN(TRIM(AF13))&gt;0</formula>
    </cfRule>
  </conditionalFormatting>
  <conditionalFormatting sqref="AB16:AB17">
    <cfRule type="notContainsBlanks" dxfId="2045" priority="59">
      <formula>LEN(TRIM(AB16))&gt;0</formula>
    </cfRule>
  </conditionalFormatting>
  <conditionalFormatting sqref="AF16:AF17">
    <cfRule type="notContainsBlanks" dxfId="2044" priority="58">
      <formula>LEN(TRIM(AF16))&gt;0</formula>
    </cfRule>
  </conditionalFormatting>
  <conditionalFormatting sqref="C37">
    <cfRule type="expression" dxfId="2043" priority="57">
      <formula>NOT($D36=$H36)</formula>
    </cfRule>
  </conditionalFormatting>
  <conditionalFormatting sqref="I37">
    <cfRule type="expression" dxfId="2042" priority="55">
      <formula>NOT($D36=$H36)</formula>
    </cfRule>
  </conditionalFormatting>
  <conditionalFormatting sqref="D39">
    <cfRule type="notContainsBlanks" dxfId="2041" priority="54">
      <formula>LEN(TRIM(D39))&gt;0</formula>
    </cfRule>
  </conditionalFormatting>
  <conditionalFormatting sqref="H39">
    <cfRule type="notContainsBlanks" dxfId="2040" priority="53">
      <formula>LEN(TRIM(H39))&gt;0</formula>
    </cfRule>
  </conditionalFormatting>
  <conditionalFormatting sqref="C39">
    <cfRule type="expression" dxfId="2039" priority="52">
      <formula>NOT($D38=$H38)</formula>
    </cfRule>
  </conditionalFormatting>
  <conditionalFormatting sqref="I39">
    <cfRule type="expression" dxfId="2038" priority="51">
      <formula>NOT($D38=$H38)</formula>
    </cfRule>
  </conditionalFormatting>
  <conditionalFormatting sqref="D43">
    <cfRule type="notContainsBlanks" dxfId="2037" priority="50">
      <formula>LEN(TRIM(D43))&gt;0</formula>
    </cfRule>
  </conditionalFormatting>
  <conditionalFormatting sqref="H43">
    <cfRule type="notContainsBlanks" dxfId="2036" priority="49">
      <formula>LEN(TRIM(H43))&gt;0</formula>
    </cfRule>
  </conditionalFormatting>
  <conditionalFormatting sqref="C43">
    <cfRule type="expression" dxfId="2035" priority="48">
      <formula>NOT($D42=$H42)</formula>
    </cfRule>
  </conditionalFormatting>
  <conditionalFormatting sqref="I43">
    <cfRule type="expression" dxfId="2034" priority="47">
      <formula>NOT($D42=$H42)</formula>
    </cfRule>
  </conditionalFormatting>
  <conditionalFormatting sqref="D46">
    <cfRule type="notContainsBlanks" dxfId="2033" priority="46">
      <formula>LEN(TRIM(D46))&gt;0</formula>
    </cfRule>
  </conditionalFormatting>
  <conditionalFormatting sqref="H46">
    <cfRule type="notContainsBlanks" dxfId="2032" priority="45">
      <formula>LEN(TRIM(H46))&gt;0</formula>
    </cfRule>
  </conditionalFormatting>
  <conditionalFormatting sqref="C46">
    <cfRule type="expression" dxfId="2031" priority="44">
      <formula>NOT($D45=$H45)</formula>
    </cfRule>
  </conditionalFormatting>
  <conditionalFormatting sqref="I46">
    <cfRule type="expression" dxfId="2030" priority="43">
      <formula>NOT($D45=$H45)</formula>
    </cfRule>
  </conditionalFormatting>
  <conditionalFormatting sqref="D49">
    <cfRule type="notContainsBlanks" dxfId="2029" priority="42">
      <formula>LEN(TRIM(D49))&gt;0</formula>
    </cfRule>
  </conditionalFormatting>
  <conditionalFormatting sqref="H49">
    <cfRule type="notContainsBlanks" dxfId="2028" priority="41">
      <formula>LEN(TRIM(H49))&gt;0</formula>
    </cfRule>
  </conditionalFormatting>
  <conditionalFormatting sqref="C49">
    <cfRule type="expression" dxfId="2027" priority="40">
      <formula>NOT($D48=$H48)</formula>
    </cfRule>
  </conditionalFormatting>
  <conditionalFormatting sqref="I49">
    <cfRule type="expression" dxfId="2026" priority="39">
      <formula>NOT($D48=$H48)</formula>
    </cfRule>
  </conditionalFormatting>
  <conditionalFormatting sqref="D52">
    <cfRule type="notContainsBlanks" dxfId="2025" priority="38">
      <formula>LEN(TRIM(D52))&gt;0</formula>
    </cfRule>
  </conditionalFormatting>
  <conditionalFormatting sqref="H52">
    <cfRule type="notContainsBlanks" dxfId="2024" priority="37">
      <formula>LEN(TRIM(H52))&gt;0</formula>
    </cfRule>
  </conditionalFormatting>
  <conditionalFormatting sqref="C52">
    <cfRule type="expression" dxfId="2023" priority="36">
      <formula>NOT($D51=$H51)</formula>
    </cfRule>
  </conditionalFormatting>
  <conditionalFormatting sqref="I52">
    <cfRule type="expression" dxfId="2022" priority="35">
      <formula>NOT($D51=$H51)</formula>
    </cfRule>
  </conditionalFormatting>
  <conditionalFormatting sqref="P37">
    <cfRule type="notContainsBlanks" dxfId="2021" priority="34">
      <formula>LEN(TRIM(P37))&gt;0</formula>
    </cfRule>
  </conditionalFormatting>
  <conditionalFormatting sqref="T37">
    <cfRule type="notContainsBlanks" dxfId="2020" priority="33">
      <formula>LEN(TRIM(T37))&gt;0</formula>
    </cfRule>
  </conditionalFormatting>
  <conditionalFormatting sqref="O37">
    <cfRule type="expression" dxfId="2019" priority="32">
      <formula>NOT($P36=$T36)</formula>
    </cfRule>
  </conditionalFormatting>
  <conditionalFormatting sqref="U37">
    <cfRule type="expression" dxfId="2018" priority="31">
      <formula>NOT($P36=$T36)</formula>
    </cfRule>
  </conditionalFormatting>
  <conditionalFormatting sqref="P39">
    <cfRule type="notContainsBlanks" dxfId="2017" priority="30">
      <formula>LEN(TRIM(P39))&gt;0</formula>
    </cfRule>
  </conditionalFormatting>
  <conditionalFormatting sqref="T39">
    <cfRule type="notContainsBlanks" dxfId="2016" priority="29">
      <formula>LEN(TRIM(T39))&gt;0</formula>
    </cfRule>
  </conditionalFormatting>
  <conditionalFormatting sqref="O39">
    <cfRule type="expression" dxfId="2015" priority="28">
      <formula>NOT($D38=$H38)</formula>
    </cfRule>
  </conditionalFormatting>
  <conditionalFormatting sqref="U39">
    <cfRule type="expression" dxfId="2014" priority="27">
      <formula>NOT($P38=$T38)</formula>
    </cfRule>
  </conditionalFormatting>
  <conditionalFormatting sqref="P43">
    <cfRule type="notContainsBlanks" dxfId="2013" priority="26">
      <formula>LEN(TRIM(P43))&gt;0</formula>
    </cfRule>
  </conditionalFormatting>
  <conditionalFormatting sqref="T43">
    <cfRule type="notContainsBlanks" dxfId="2012" priority="25">
      <formula>LEN(TRIM(T43))&gt;0</formula>
    </cfRule>
  </conditionalFormatting>
  <conditionalFormatting sqref="O43">
    <cfRule type="expression" dxfId="2011" priority="24">
      <formula>NOT($D42=$H42)</formula>
    </cfRule>
  </conditionalFormatting>
  <conditionalFormatting sqref="U43">
    <cfRule type="expression" dxfId="2010" priority="23">
      <formula>NOT($P42=$T42)</formula>
    </cfRule>
  </conditionalFormatting>
  <conditionalFormatting sqref="P46">
    <cfRule type="notContainsBlanks" dxfId="2009" priority="22">
      <formula>LEN(TRIM(P46))&gt;0</formula>
    </cfRule>
  </conditionalFormatting>
  <conditionalFormatting sqref="T46">
    <cfRule type="notContainsBlanks" dxfId="2008" priority="21">
      <formula>LEN(TRIM(T46))&gt;0</formula>
    </cfRule>
  </conditionalFormatting>
  <conditionalFormatting sqref="O46">
    <cfRule type="expression" dxfId="2007" priority="20">
      <formula>NOT($D45=$H45)</formula>
    </cfRule>
  </conditionalFormatting>
  <conditionalFormatting sqref="U46">
    <cfRule type="expression" dxfId="2006" priority="19">
      <formula>NOT($P45=$T45)</formula>
    </cfRule>
  </conditionalFormatting>
  <conditionalFormatting sqref="P49">
    <cfRule type="notContainsBlanks" dxfId="2005" priority="18">
      <formula>LEN(TRIM(P49))&gt;0</formula>
    </cfRule>
  </conditionalFormatting>
  <conditionalFormatting sqref="T49">
    <cfRule type="notContainsBlanks" dxfId="2004" priority="17">
      <formula>LEN(TRIM(T49))&gt;0</formula>
    </cfRule>
  </conditionalFormatting>
  <conditionalFormatting sqref="O49">
    <cfRule type="expression" dxfId="2003" priority="16">
      <formula>NOT($D48=$H48)</formula>
    </cfRule>
  </conditionalFormatting>
  <conditionalFormatting sqref="U49">
    <cfRule type="expression" dxfId="2002" priority="15">
      <formula>NOT($P48=$T48)</formula>
    </cfRule>
  </conditionalFormatting>
  <conditionalFormatting sqref="P52">
    <cfRule type="notContainsBlanks" dxfId="2001" priority="14">
      <formula>LEN(TRIM(P52))&gt;0</formula>
    </cfRule>
  </conditionalFormatting>
  <conditionalFormatting sqref="T52">
    <cfRule type="notContainsBlanks" dxfId="2000" priority="13">
      <formula>LEN(TRIM(T52))&gt;0</formula>
    </cfRule>
  </conditionalFormatting>
  <conditionalFormatting sqref="O52">
    <cfRule type="expression" dxfId="1999" priority="12">
      <formula>NOT($D51=$H51)</formula>
    </cfRule>
  </conditionalFormatting>
  <conditionalFormatting sqref="U52">
    <cfRule type="expression" dxfId="1998" priority="11">
      <formula>NOT($P51=$T51)</formula>
    </cfRule>
  </conditionalFormatting>
  <conditionalFormatting sqref="AB49">
    <cfRule type="notContainsBlanks" dxfId="1997" priority="10">
      <formula>LEN(TRIM(AB49))&gt;0</formula>
    </cfRule>
  </conditionalFormatting>
  <conditionalFormatting sqref="AF49">
    <cfRule type="notContainsBlanks" dxfId="1996" priority="9">
      <formula>LEN(TRIM(AF49))&gt;0</formula>
    </cfRule>
  </conditionalFormatting>
  <conditionalFormatting sqref="AB46">
    <cfRule type="notContainsBlanks" dxfId="1995" priority="8">
      <formula>LEN(TRIM(AB46))&gt;0</formula>
    </cfRule>
  </conditionalFormatting>
  <conditionalFormatting sqref="AF46">
    <cfRule type="notContainsBlanks" dxfId="1994" priority="7">
      <formula>LEN(TRIM(AF46))&gt;0</formula>
    </cfRule>
  </conditionalFormatting>
  <conditionalFormatting sqref="AB43">
    <cfRule type="notContainsBlanks" dxfId="1993" priority="6">
      <formula>LEN(TRIM(AB43))&gt;0</formula>
    </cfRule>
  </conditionalFormatting>
  <conditionalFormatting sqref="AF43">
    <cfRule type="notContainsBlanks" dxfId="1992" priority="5">
      <formula>LEN(TRIM(AF43))&gt;0</formula>
    </cfRule>
  </conditionalFormatting>
  <conditionalFormatting sqref="AB39">
    <cfRule type="notContainsBlanks" dxfId="1991" priority="4">
      <formula>LEN(TRIM(AB39))&gt;0</formula>
    </cfRule>
  </conditionalFormatting>
  <conditionalFormatting sqref="AF39">
    <cfRule type="notContainsBlanks" dxfId="1990" priority="3">
      <formula>LEN(TRIM(AF39))&gt;0</formula>
    </cfRule>
  </conditionalFormatting>
  <conditionalFormatting sqref="AB37">
    <cfRule type="notContainsBlanks" dxfId="1989" priority="2">
      <formula>LEN(TRIM(AB37))&gt;0</formula>
    </cfRule>
  </conditionalFormatting>
  <conditionalFormatting sqref="AF37">
    <cfRule type="notContainsBlanks" dxfId="1988" priority="1">
      <formula>LEN(TRIM(AF37))&gt;0</formula>
    </cfRule>
  </conditionalFormatting>
  <printOptions horizontalCentered="1" verticalCentered="1"/>
  <pageMargins left="0" right="0" top="0.98425196850393704" bottom="0" header="0" footer="0"/>
  <pageSetup paperSize="9" scale="7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7" max="34" man="1"/>
  </rowBreaks>
  <ignoredErrors>
    <ignoredError sqref="O38 C38 I38 U38 U36 I36 C36 O36" unlockedFormula="1"/>
    <ignoredError sqref="I12 U12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Pict="0" macro="[0]!CLASSER14">
                <anchor>
                  <from>
                    <xdr:col>8</xdr:col>
                    <xdr:colOff>28575</xdr:colOff>
                    <xdr:row>22</xdr:row>
                    <xdr:rowOff>47625</xdr:rowOff>
                  </from>
                  <to>
                    <xdr:col>8</xdr:col>
                    <xdr:colOff>1333500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6" name="Button 2">
              <controlPr defaultSize="0" print="0" autoFill="0" autoPict="0" macro="[0]!RAZ14A">
                <anchor>
                  <from>
                    <xdr:col>8</xdr:col>
                    <xdr:colOff>295275</xdr:colOff>
                    <xdr:row>24</xdr:row>
                    <xdr:rowOff>38100</xdr:rowOff>
                  </from>
                  <to>
                    <xdr:col>8</xdr:col>
                    <xdr:colOff>942975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7" name="Button 3">
              <controlPr defaultSize="0" print="0" autoFill="0" autoPict="0" macro="[0]!CLASSER14B">
                <anchor moveWithCells="1" sizeWithCells="1">
                  <from>
                    <xdr:col>30</xdr:col>
                    <xdr:colOff>104775</xdr:colOff>
                    <xdr:row>55</xdr:row>
                    <xdr:rowOff>228600</xdr:rowOff>
                  </from>
                  <to>
                    <xdr:col>32</xdr:col>
                    <xdr:colOff>1171575</xdr:colOff>
                    <xdr:row>56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8" name="Button 4">
              <controlPr defaultSize="0" print="0" autoFill="0" autoPict="0" macro="[0]!RAZ14B">
                <anchor moveWithCells="1" sizeWithCells="1">
                  <from>
                    <xdr:col>32</xdr:col>
                    <xdr:colOff>142875</xdr:colOff>
                    <xdr:row>57</xdr:row>
                    <xdr:rowOff>85725</xdr:rowOff>
                  </from>
                  <to>
                    <xdr:col>32</xdr:col>
                    <xdr:colOff>790575</xdr:colOff>
                    <xdr:row>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9" name="Button 5">
              <controlPr defaultSize="0" print="0" autoFill="0" autoPict="0" macro="[0]!IMP14EL">
                <anchor>
                  <from>
                    <xdr:col>8</xdr:col>
                    <xdr:colOff>0</xdr:colOff>
                    <xdr:row>2</xdr:row>
                    <xdr:rowOff>57150</xdr:rowOff>
                  </from>
                  <to>
                    <xdr:col>10</xdr:col>
                    <xdr:colOff>85725</xdr:colOff>
                    <xdr:row>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 macro="[0]!IMP14FI">
                <anchor>
                  <from>
                    <xdr:col>14</xdr:col>
                    <xdr:colOff>38100</xdr:colOff>
                    <xdr:row>31</xdr:row>
                    <xdr:rowOff>95250</xdr:rowOff>
                  </from>
                  <to>
                    <xdr:col>17</xdr:col>
                    <xdr:colOff>0</xdr:colOff>
                    <xdr:row>32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4"/>
  </sheetPr>
  <dimension ref="A1:IV66"/>
  <sheetViews>
    <sheetView showGridLines="0" showRowColHeaders="0" showRuler="0" view="pageBreakPreview" zoomScale="90" zoomScaleNormal="100" zoomScaleSheetLayoutView="90" workbookViewId="0">
      <selection activeCell="E38" sqref="E38"/>
    </sheetView>
  </sheetViews>
  <sheetFormatPr baseColWidth="10" defaultColWidth="11.5703125" defaultRowHeight="12.75" x14ac:dyDescent="0.2"/>
  <cols>
    <col min="1" max="1" width="2.140625" customWidth="1"/>
    <col min="2" max="2" width="1.85546875" style="105" customWidth="1"/>
    <col min="3" max="3" width="1.85546875" customWidth="1"/>
    <col min="4" max="4" width="20.42578125" customWidth="1"/>
    <col min="5" max="9" width="1.85546875" customWidth="1"/>
    <col min="10" max="10" width="20.42578125" customWidth="1"/>
    <col min="11" max="12" width="1.85546875" customWidth="1"/>
    <col min="13" max="13" width="7" style="106" customWidth="1"/>
    <col min="14" max="15" width="1.85546875" customWidth="1"/>
    <col min="16" max="16" width="20.42578125" customWidth="1"/>
    <col min="17" max="21" width="1.85546875" customWidth="1"/>
    <col min="22" max="22" width="20.42578125" customWidth="1"/>
    <col min="23" max="27" width="1.85546875" customWidth="1"/>
    <col min="28" max="28" width="20.42578125" customWidth="1"/>
    <col min="29" max="33" width="1.85546875" customWidth="1"/>
    <col min="34" max="34" width="20.42578125" customWidth="1"/>
    <col min="35" max="36" width="1.85546875" customWidth="1"/>
  </cols>
  <sheetData>
    <row r="1" spans="1:256" s="41" customFormat="1" ht="18.399999999999999" customHeight="1" x14ac:dyDescent="0.2">
      <c r="B1" s="107"/>
      <c r="C1" s="108"/>
      <c r="D1" s="109" t="s">
        <v>15</v>
      </c>
      <c r="E1" s="321" t="s">
        <v>1</v>
      </c>
      <c r="F1" s="110" t="s">
        <v>2</v>
      </c>
      <c r="G1" s="111"/>
      <c r="H1" s="112"/>
      <c r="I1"/>
      <c r="J1"/>
      <c r="K1"/>
      <c r="L1"/>
      <c r="M1" s="113"/>
      <c r="N1" s="323"/>
      <c r="O1" s="115" t="s">
        <v>16</v>
      </c>
      <c r="P1" s="109" t="s">
        <v>17</v>
      </c>
      <c r="Q1" s="110" t="s">
        <v>1</v>
      </c>
      <c r="R1" s="110" t="s">
        <v>2</v>
      </c>
      <c r="S1" s="111"/>
      <c r="T1" s="112"/>
      <c r="U1" s="112"/>
      <c r="V1" s="114"/>
      <c r="W1" s="111"/>
      <c r="X1" s="111"/>
      <c r="AA1" s="115"/>
      <c r="AB1" s="109" t="s">
        <v>63</v>
      </c>
      <c r="AC1" s="234" t="s">
        <v>1</v>
      </c>
      <c r="AD1" s="110" t="s">
        <v>2</v>
      </c>
      <c r="IT1"/>
      <c r="IU1"/>
      <c r="IV1"/>
    </row>
    <row r="2" spans="1:256" s="41" customFormat="1" ht="24.2" customHeight="1" x14ac:dyDescent="0.2">
      <c r="B2" s="107"/>
      <c r="C2" s="117" t="s">
        <v>4</v>
      </c>
      <c r="D2" s="1066" t="str">
        <f>ACCUEIL!$H$6</f>
        <v>4</v>
      </c>
      <c r="E2" s="324">
        <f>CL($E$9,$I$9)+CL($I$11,$E$11)+CL($E$14,$I$14)+CL($E$17,$I$17)</f>
        <v>0</v>
      </c>
      <c r="F2" s="119">
        <f>$E$9-$I$9+$I$11-$E$11+$E$14-$I$14+$E$17-$I$17</f>
        <v>0</v>
      </c>
      <c r="G2" s="120"/>
      <c r="H2" s="40"/>
      <c r="I2"/>
      <c r="J2"/>
      <c r="K2"/>
      <c r="L2"/>
      <c r="M2" s="121"/>
      <c r="O2" s="117" t="s">
        <v>9</v>
      </c>
      <c r="P2" s="1066">
        <f>ACCUEIL!$H$11</f>
        <v>16</v>
      </c>
      <c r="Q2" s="324">
        <f>CL($Q$9,$U$9)+CL($U$11,$Q$11)+CL($Q$14,$U$14)+CL($Q$17,$U$17)</f>
        <v>0</v>
      </c>
      <c r="R2" s="119">
        <f>$Q$9-$U$9+$U$11-$Q$11+$Q$14-$U$14+$Q$17-$U$17</f>
        <v>0</v>
      </c>
      <c r="S2" s="120"/>
      <c r="T2" s="40"/>
      <c r="U2" s="40"/>
      <c r="V2" s="12"/>
      <c r="W2" s="110"/>
      <c r="X2" s="119"/>
      <c r="AA2" s="117" t="s">
        <v>43</v>
      </c>
      <c r="AB2" s="1066">
        <f>ACCUEIL!$H$16</f>
        <v>21</v>
      </c>
      <c r="AC2" s="324">
        <f>CL($AC$9,$AG$9)+CL($AG$11,$AC$11)+CL($AC$14,$AG$14)+CL($AC$17,$AG$17)</f>
        <v>0</v>
      </c>
      <c r="AD2" s="119">
        <f>$AC$9-$AG$9+$AG$11-$AC$11+$AC$14-$AG$14+$AC$17-$AG$17</f>
        <v>0</v>
      </c>
      <c r="IT2"/>
      <c r="IU2"/>
      <c r="IV2"/>
    </row>
    <row r="3" spans="1:256" s="41" customFormat="1" ht="24.2" customHeight="1" x14ac:dyDescent="0.2">
      <c r="B3" s="107"/>
      <c r="C3" s="117" t="s">
        <v>5</v>
      </c>
      <c r="D3" s="1066">
        <f>ACCUEIL!$H$7</f>
        <v>18</v>
      </c>
      <c r="E3" s="324">
        <f>CL($I$9,$E$9)+CL($E$12,$I$12)+CL($E$15,$I$15)+CL($I$18,$E$18)</f>
        <v>0</v>
      </c>
      <c r="F3" s="119">
        <f>$I$9-$E$9+$E$12-$I$12+$E$15-$I$15+$I$18-$E$18</f>
        <v>0</v>
      </c>
      <c r="G3" s="120"/>
      <c r="H3" s="40"/>
      <c r="I3"/>
      <c r="J3"/>
      <c r="K3"/>
      <c r="L3"/>
      <c r="M3" s="121"/>
      <c r="O3" s="117" t="s">
        <v>10</v>
      </c>
      <c r="P3" s="1066">
        <f>ACCUEIL!$H$12</f>
        <v>12</v>
      </c>
      <c r="Q3" s="324">
        <f>CL($U$9,$Q$9)+CL($Q$12,$U$12)+CL($Q$15,$U$15)+CL($U$18,$Q$18)</f>
        <v>0</v>
      </c>
      <c r="R3" s="119">
        <f>$U$9-$Q$9+$Q$12-$U$12+$Q$15-$U$15+$U$18-$Q$18</f>
        <v>0</v>
      </c>
      <c r="S3" s="120"/>
      <c r="T3" s="40"/>
      <c r="U3" s="40"/>
      <c r="V3" s="12"/>
      <c r="W3" s="110"/>
      <c r="X3" s="119"/>
      <c r="AA3" s="117" t="s">
        <v>44</v>
      </c>
      <c r="AB3" s="1066">
        <f>ACCUEIL!$H$17</f>
        <v>13</v>
      </c>
      <c r="AC3" s="324">
        <f>CL($AG$9,$AC$9)+CL($AC$12,$AG$12)+CL($AC$15,$AG$15)+CL($AG$18,$AC$18)</f>
        <v>0</v>
      </c>
      <c r="AD3" s="119">
        <f>$AG$9-$AC$9+$AC$12-$AG$12+$AC$15-$AG$15+$AG$18-$AC$18</f>
        <v>0</v>
      </c>
      <c r="IT3"/>
      <c r="IU3"/>
      <c r="IV3"/>
    </row>
    <row r="4" spans="1:256" s="41" customFormat="1" ht="24.2" customHeight="1" x14ac:dyDescent="0.2">
      <c r="B4" s="107"/>
      <c r="C4" s="117" t="s">
        <v>6</v>
      </c>
      <c r="D4" s="1066">
        <f>ACCUEIL!$H$8</f>
        <v>10</v>
      </c>
      <c r="E4" s="324">
        <f>CL($I$10,$E$10)+CL($I$13,$E$13)+CL($I$15,$E$15)+CL($I$17,$E$17)</f>
        <v>0</v>
      </c>
      <c r="F4" s="119">
        <f>$I$10-$E$10+$I$13-$E$13+$I$15-$E$15+$I$17-$E$17</f>
        <v>0</v>
      </c>
      <c r="G4" s="120"/>
      <c r="H4" s="40"/>
      <c r="I4"/>
      <c r="J4"/>
      <c r="K4"/>
      <c r="L4"/>
      <c r="M4" s="121"/>
      <c r="O4" s="117" t="s">
        <v>11</v>
      </c>
      <c r="P4" s="1066" t="str">
        <f>ACCUEIL!$H$13</f>
        <v>6</v>
      </c>
      <c r="Q4" s="324">
        <f>CL($Q$10,$U$10)+CL($U$13,$Q$13)+CL($U$15,$Q$15)+CL($U$17,$Q$17)</f>
        <v>0</v>
      </c>
      <c r="R4" s="119">
        <f>$Q$10-$U$10+$U$13-$Q$13+$U$15-$Q$15+$U$17-$Q$17</f>
        <v>0</v>
      </c>
      <c r="S4" s="120"/>
      <c r="T4" s="40"/>
      <c r="U4" s="40"/>
      <c r="V4" s="12"/>
      <c r="W4" s="110"/>
      <c r="X4" s="119"/>
      <c r="AA4" s="117" t="s">
        <v>64</v>
      </c>
      <c r="AB4" s="1066" t="str">
        <f>ACCUEIL!$H$18</f>
        <v>1</v>
      </c>
      <c r="AC4" s="324">
        <f>CL($AC$10,$AG$10)+CL($AG$13,$AC$13)+CL($AG$15,$AC$15)+CL($AG$17,$AC$17)</f>
        <v>0</v>
      </c>
      <c r="AD4" s="119">
        <f>$AC$10-$AG$10+$AG$13-$AC$13+$AG$15-$AC$15+$AG$17-$AC$17</f>
        <v>0</v>
      </c>
      <c r="IT4"/>
      <c r="IU4"/>
      <c r="IV4"/>
    </row>
    <row r="5" spans="1:256" s="41" customFormat="1" ht="24.2" customHeight="1" x14ac:dyDescent="0.2">
      <c r="B5" s="107"/>
      <c r="C5" s="117" t="s">
        <v>7</v>
      </c>
      <c r="D5" s="1066" t="str">
        <f>ACCUEIL!$H$9</f>
        <v>2</v>
      </c>
      <c r="E5" s="324">
        <f>CL($E$10,$I$10)+CL($I$12,$E$12)+CL($I$14,$E$14)+CL($I$16,$E$16)</f>
        <v>0</v>
      </c>
      <c r="F5" s="119">
        <f>$E$10-$I$10+$I$12-$E$12+$I$14-$E$14+$I$16-$E$16</f>
        <v>0</v>
      </c>
      <c r="G5" s="120"/>
      <c r="H5" s="40"/>
      <c r="I5"/>
      <c r="J5" s="383"/>
      <c r="K5"/>
      <c r="L5"/>
      <c r="M5" s="121"/>
      <c r="O5" s="117" t="s">
        <v>18</v>
      </c>
      <c r="P5" s="1066">
        <f>ACCUEIL!$H$14</f>
        <v>26</v>
      </c>
      <c r="Q5" s="324">
        <f>CL($U$10,$Q$10)+CL($U$12,$Q$12)+CL($U$14,$Q$14)+CL($Q$16,$U$16)</f>
        <v>0</v>
      </c>
      <c r="R5" s="119">
        <f>$U$10-$Q$10+$U$12-$Q$12+$U$14-$Q$14+$Q$16-$U$16</f>
        <v>0</v>
      </c>
      <c r="S5" s="120"/>
      <c r="T5" s="40"/>
      <c r="U5" s="40"/>
      <c r="V5"/>
      <c r="W5" s="110"/>
      <c r="X5" s="119"/>
      <c r="AA5" s="117" t="s">
        <v>65</v>
      </c>
      <c r="AB5" s="1066" t="str">
        <f>ACCUEIL!$H$19</f>
        <v>7</v>
      </c>
      <c r="AC5" s="324">
        <f>CL($AG$10,$AC$10)+CL($AG$12,$AC$12)+CL($AG$14,$AC$14)+CL($AG$16,$AC$16)</f>
        <v>0</v>
      </c>
      <c r="AD5" s="119">
        <f>$AG$10-$AC$10+$AG$12-$AC$12+$AG$14-$AC$14+$AG$16-$AC$16</f>
        <v>0</v>
      </c>
      <c r="IT5"/>
      <c r="IU5"/>
      <c r="IV5"/>
    </row>
    <row r="6" spans="1:256" s="41" customFormat="1" ht="24.2" customHeight="1" x14ac:dyDescent="0.2">
      <c r="B6" s="107"/>
      <c r="C6" s="117" t="s">
        <v>8</v>
      </c>
      <c r="D6" s="1066">
        <f>ACCUEIL!$H$10</f>
        <v>20</v>
      </c>
      <c r="E6" s="324">
        <f>CL($E$11, $I$11)+CL($E$13, $I$13)+CL($E$16, $I$16)+CL($E$18, $I$18)</f>
        <v>0</v>
      </c>
      <c r="F6" s="119">
        <f>$E$11-$I$11+$E$13-$I$13+$E$16-$I$16+$E$18-$I$18</f>
        <v>0</v>
      </c>
      <c r="G6" s="120"/>
      <c r="H6" s="40"/>
      <c r="I6"/>
      <c r="K6"/>
      <c r="L6"/>
      <c r="M6" s="121"/>
      <c r="O6" s="117" t="s">
        <v>19</v>
      </c>
      <c r="P6" s="1066">
        <f>ACCUEIL!$H$15</f>
        <v>23</v>
      </c>
      <c r="Q6" s="324">
        <f>CL($Q$11,$U$11)+CL($Q$13,$U$13)+CL($U$16,$Q$16)+CL($Q$18,$U$18)</f>
        <v>0</v>
      </c>
      <c r="R6" s="119">
        <f>$Q$11-$U$11+$Q$13-$U$13+$U$16-$Q$16+$Q$18-$U$18</f>
        <v>0</v>
      </c>
      <c r="S6" s="120"/>
      <c r="T6" s="40"/>
      <c r="U6" s="40"/>
      <c r="V6"/>
      <c r="W6" s="110"/>
      <c r="X6" s="119"/>
      <c r="AA6" s="117" t="s">
        <v>85</v>
      </c>
      <c r="AB6" s="1066">
        <f>ACCUEIL!$H$20</f>
        <v>24</v>
      </c>
      <c r="AC6" s="324">
        <f>CL($AC$11,$AG$11)+CL($AC$13,$AG$13)+CL($AC$16,$AG$16)+CL($AC$18,$AG$18)</f>
        <v>0</v>
      </c>
      <c r="AD6" s="119">
        <f>$AC$11-$AG$11+$AC$13-$AG$13+$AC$16-$AG$16+$AC$18-$AG$18</f>
        <v>0</v>
      </c>
      <c r="IT6"/>
      <c r="IU6"/>
      <c r="IV6"/>
    </row>
    <row r="7" spans="1:256" s="41" customFormat="1" ht="15.6" customHeight="1" x14ac:dyDescent="0.2">
      <c r="B7" s="107"/>
      <c r="C7" s="40"/>
      <c r="D7" s="12"/>
      <c r="E7" s="325"/>
      <c r="F7" s="326"/>
      <c r="G7" s="122"/>
      <c r="H7" s="12"/>
      <c r="I7" s="12"/>
      <c r="K7" s="325"/>
      <c r="L7" s="326"/>
      <c r="M7" s="384"/>
      <c r="N7" s="14"/>
      <c r="O7" s="12"/>
      <c r="Q7" s="234"/>
      <c r="R7" s="119"/>
      <c r="S7" s="120"/>
      <c r="T7" s="40"/>
      <c r="U7" s="40"/>
      <c r="V7"/>
      <c r="W7" s="110"/>
      <c r="X7" s="119"/>
      <c r="IT7"/>
      <c r="IU7"/>
      <c r="IV7"/>
    </row>
    <row r="8" spans="1:256" s="41" customFormat="1" ht="15.6" customHeight="1" x14ac:dyDescent="0.25">
      <c r="A8"/>
      <c r="B8" s="126"/>
      <c r="C8" s="127"/>
      <c r="D8" s="127"/>
      <c r="E8" s="24"/>
      <c r="F8" s="26"/>
      <c r="G8" s="939" t="str">
        <f>ACCUEIL!$D$6</f>
        <v>VELODROME</v>
      </c>
      <c r="H8" s="26"/>
      <c r="I8" s="26"/>
      <c r="J8" s="26"/>
      <c r="K8" s="127"/>
      <c r="L8" s="128"/>
      <c r="M8" s="327" t="s">
        <v>12</v>
      </c>
      <c r="N8" s="328"/>
      <c r="O8" s="127"/>
      <c r="P8" s="127"/>
      <c r="Q8" s="24"/>
      <c r="R8" s="26"/>
      <c r="S8" s="940" t="str">
        <f>ACCUEIL!$D$7</f>
        <v>SAN SIRO</v>
      </c>
      <c r="T8" s="26"/>
      <c r="U8" s="127"/>
      <c r="V8" s="26"/>
      <c r="W8" s="26"/>
      <c r="X8" s="128"/>
      <c r="Y8" s="59"/>
      <c r="Z8" s="385"/>
      <c r="AA8" s="26"/>
      <c r="AB8" s="26"/>
      <c r="AC8" s="26"/>
      <c r="AD8" s="26"/>
      <c r="AE8" s="939" t="str">
        <f>ACCUEIL!$D$8</f>
        <v>NEU CAMP</v>
      </c>
      <c r="AF8" s="26"/>
      <c r="AG8" s="26"/>
      <c r="AH8" s="26"/>
      <c r="AI8" s="26"/>
      <c r="AJ8" s="386"/>
      <c r="IT8"/>
      <c r="IU8"/>
      <c r="IV8"/>
    </row>
    <row r="9" spans="1:256" ht="24.2" customHeight="1" x14ac:dyDescent="0.2">
      <c r="B9" s="44"/>
      <c r="C9" s="64" t="s">
        <v>4</v>
      </c>
      <c r="D9" s="301" t="str">
        <f>D2</f>
        <v>4</v>
      </c>
      <c r="E9" s="1105"/>
      <c r="F9" s="138"/>
      <c r="G9" s="139"/>
      <c r="H9" s="1098"/>
      <c r="I9" s="1105"/>
      <c r="J9" s="136">
        <f>D3</f>
        <v>18</v>
      </c>
      <c r="K9" s="64" t="s">
        <v>5</v>
      </c>
      <c r="L9" s="141"/>
      <c r="M9" s="925">
        <f>ACCUEIL!$B$6</f>
        <v>1.4166666666666665</v>
      </c>
      <c r="N9" s="44"/>
      <c r="O9" s="64" t="s">
        <v>9</v>
      </c>
      <c r="P9" s="136">
        <f>P2</f>
        <v>16</v>
      </c>
      <c r="Q9" s="1105"/>
      <c r="R9" s="138"/>
      <c r="S9" s="139"/>
      <c r="T9" s="1098"/>
      <c r="U9" s="1105"/>
      <c r="V9" s="136">
        <f>P3</f>
        <v>12</v>
      </c>
      <c r="W9" s="64" t="s">
        <v>10</v>
      </c>
      <c r="X9" s="141"/>
      <c r="Z9" s="44"/>
      <c r="AA9" s="64" t="s">
        <v>43</v>
      </c>
      <c r="AB9" s="136">
        <f>AB2</f>
        <v>21</v>
      </c>
      <c r="AC9" s="1105"/>
      <c r="AD9" s="138"/>
      <c r="AE9" s="139"/>
      <c r="AF9" s="1098"/>
      <c r="AG9" s="1105"/>
      <c r="AH9" s="136">
        <f>AB3</f>
        <v>13</v>
      </c>
      <c r="AI9" s="64" t="s">
        <v>44</v>
      </c>
      <c r="AJ9" s="43"/>
    </row>
    <row r="10" spans="1:256" ht="24.2" customHeight="1" x14ac:dyDescent="0.2">
      <c r="B10" s="44"/>
      <c r="C10" s="64" t="s">
        <v>7</v>
      </c>
      <c r="D10" s="301" t="str">
        <f>D5</f>
        <v>2</v>
      </c>
      <c r="E10" s="1105"/>
      <c r="F10" s="138"/>
      <c r="G10" s="139"/>
      <c r="H10" s="1098"/>
      <c r="I10" s="1105"/>
      <c r="J10" s="136">
        <f>D4</f>
        <v>10</v>
      </c>
      <c r="K10" s="64" t="s">
        <v>6</v>
      </c>
      <c r="L10" s="141"/>
      <c r="M10" s="926">
        <f>M9+ACCUEIL!$B$7</f>
        <v>1.4270833333333333</v>
      </c>
      <c r="N10" s="44"/>
      <c r="O10" s="64" t="s">
        <v>11</v>
      </c>
      <c r="P10" s="136" t="str">
        <f>P4</f>
        <v>6</v>
      </c>
      <c r="Q10" s="1105"/>
      <c r="R10" s="138"/>
      <c r="S10" s="139"/>
      <c r="T10" s="1098"/>
      <c r="U10" s="1105"/>
      <c r="V10" s="136">
        <f>P5</f>
        <v>26</v>
      </c>
      <c r="W10" s="64" t="s">
        <v>18</v>
      </c>
      <c r="X10" s="141"/>
      <c r="Z10" s="44"/>
      <c r="AA10" s="64" t="s">
        <v>64</v>
      </c>
      <c r="AB10" s="136" t="str">
        <f>AB4</f>
        <v>1</v>
      </c>
      <c r="AC10" s="1105"/>
      <c r="AD10" s="138"/>
      <c r="AE10" s="139"/>
      <c r="AF10" s="1098"/>
      <c r="AG10" s="1105"/>
      <c r="AH10" s="136" t="str">
        <f>AB5</f>
        <v>7</v>
      </c>
      <c r="AI10" s="64" t="s">
        <v>65</v>
      </c>
      <c r="AJ10" s="43"/>
    </row>
    <row r="11" spans="1:256" ht="24.2" customHeight="1" x14ac:dyDescent="0.2">
      <c r="B11" s="44"/>
      <c r="C11" s="64" t="s">
        <v>8</v>
      </c>
      <c r="D11" s="301">
        <f>D6</f>
        <v>20</v>
      </c>
      <c r="E11" s="1105"/>
      <c r="F11" s="138"/>
      <c r="G11" s="139"/>
      <c r="H11" s="1098"/>
      <c r="I11" s="1105"/>
      <c r="J11" s="136" t="str">
        <f>D2</f>
        <v>4</v>
      </c>
      <c r="K11" s="64" t="s">
        <v>4</v>
      </c>
      <c r="L11" s="141"/>
      <c r="M11" s="926">
        <f>M10+ACCUEIL!$B$7</f>
        <v>1.4375</v>
      </c>
      <c r="N11" s="44"/>
      <c r="O11" s="64" t="s">
        <v>19</v>
      </c>
      <c r="P11" s="136">
        <f>P6</f>
        <v>23</v>
      </c>
      <c r="Q11" s="1105"/>
      <c r="R11" s="138"/>
      <c r="S11" s="139"/>
      <c r="T11" s="1098"/>
      <c r="U11" s="1105"/>
      <c r="V11" s="136">
        <f>P2</f>
        <v>16</v>
      </c>
      <c r="W11" s="64" t="s">
        <v>9</v>
      </c>
      <c r="X11" s="43"/>
      <c r="Z11" s="44"/>
      <c r="AA11" s="64" t="s">
        <v>85</v>
      </c>
      <c r="AB11" s="136">
        <f>AB6</f>
        <v>24</v>
      </c>
      <c r="AC11" s="1105"/>
      <c r="AD11" s="138"/>
      <c r="AE11" s="139"/>
      <c r="AF11" s="1098"/>
      <c r="AG11" s="1105"/>
      <c r="AH11" s="136">
        <f>AB2</f>
        <v>21</v>
      </c>
      <c r="AI11" s="64" t="s">
        <v>43</v>
      </c>
      <c r="AJ11" s="43"/>
    </row>
    <row r="12" spans="1:256" ht="24.2" customHeight="1" x14ac:dyDescent="0.2">
      <c r="B12" s="44"/>
      <c r="C12" s="64" t="s">
        <v>5</v>
      </c>
      <c r="D12" s="301">
        <f>D3</f>
        <v>18</v>
      </c>
      <c r="E12" s="1105"/>
      <c r="F12" s="138"/>
      <c r="G12" s="139"/>
      <c r="H12" s="1098"/>
      <c r="I12" s="1105"/>
      <c r="J12" s="136" t="str">
        <f>D5</f>
        <v>2</v>
      </c>
      <c r="K12" s="64" t="s">
        <v>7</v>
      </c>
      <c r="L12" s="141"/>
      <c r="M12" s="926">
        <f>M11+ACCUEIL!$B$7</f>
        <v>1.4479166666666667</v>
      </c>
      <c r="N12" s="44"/>
      <c r="O12" s="64" t="s">
        <v>10</v>
      </c>
      <c r="P12" s="136">
        <f>P3</f>
        <v>12</v>
      </c>
      <c r="Q12" s="1105"/>
      <c r="R12" s="138"/>
      <c r="S12" s="139"/>
      <c r="T12" s="1098"/>
      <c r="U12" s="1105"/>
      <c r="V12" s="136">
        <f>P5</f>
        <v>26</v>
      </c>
      <c r="W12" s="64" t="s">
        <v>18</v>
      </c>
      <c r="X12" s="43"/>
      <c r="Z12" s="44"/>
      <c r="AA12" s="64" t="s">
        <v>44</v>
      </c>
      <c r="AB12" s="136">
        <f>AB3</f>
        <v>13</v>
      </c>
      <c r="AC12" s="1105"/>
      <c r="AD12" s="138"/>
      <c r="AE12" s="139"/>
      <c r="AF12" s="1098"/>
      <c r="AG12" s="1105"/>
      <c r="AH12" s="136" t="str">
        <f>AB5</f>
        <v>7</v>
      </c>
      <c r="AI12" s="64" t="s">
        <v>65</v>
      </c>
      <c r="AJ12" s="43"/>
    </row>
    <row r="13" spans="1:256" ht="24.2" customHeight="1" x14ac:dyDescent="0.2">
      <c r="B13" s="44"/>
      <c r="C13" s="64" t="s">
        <v>8</v>
      </c>
      <c r="D13" s="301">
        <f>D6</f>
        <v>20</v>
      </c>
      <c r="E13" s="1105"/>
      <c r="F13" s="138"/>
      <c r="G13" s="139"/>
      <c r="H13" s="1098"/>
      <c r="I13" s="1105"/>
      <c r="J13" s="136">
        <f>D4</f>
        <v>10</v>
      </c>
      <c r="K13" s="64" t="s">
        <v>6</v>
      </c>
      <c r="L13" s="141"/>
      <c r="M13" s="926">
        <f>M12+ACCUEIL!$B$7</f>
        <v>1.4583333333333335</v>
      </c>
      <c r="N13" s="44"/>
      <c r="O13" s="64" t="s">
        <v>19</v>
      </c>
      <c r="P13" s="136">
        <f>P6</f>
        <v>23</v>
      </c>
      <c r="Q13" s="1105"/>
      <c r="R13" s="138"/>
      <c r="S13" s="139"/>
      <c r="T13" s="1098"/>
      <c r="U13" s="1105"/>
      <c r="V13" s="136" t="str">
        <f>P4</f>
        <v>6</v>
      </c>
      <c r="W13" s="64" t="s">
        <v>11</v>
      </c>
      <c r="X13" s="43"/>
      <c r="Z13" s="44"/>
      <c r="AA13" s="64" t="s">
        <v>85</v>
      </c>
      <c r="AB13" s="136">
        <f>AB6</f>
        <v>24</v>
      </c>
      <c r="AC13" s="1105"/>
      <c r="AD13" s="138"/>
      <c r="AE13" s="139"/>
      <c r="AF13" s="1098"/>
      <c r="AG13" s="1105"/>
      <c r="AH13" s="136" t="str">
        <f>AB4</f>
        <v>1</v>
      </c>
      <c r="AI13" s="64" t="s">
        <v>64</v>
      </c>
      <c r="AJ13" s="43"/>
    </row>
    <row r="14" spans="1:256" ht="24.2" customHeight="1" x14ac:dyDescent="0.2">
      <c r="B14" s="44"/>
      <c r="C14" s="64" t="s">
        <v>4</v>
      </c>
      <c r="D14" s="301" t="str">
        <f>D2</f>
        <v>4</v>
      </c>
      <c r="E14" s="1105"/>
      <c r="F14" s="138"/>
      <c r="G14" s="139"/>
      <c r="H14" s="1098"/>
      <c r="I14" s="1105"/>
      <c r="J14" s="136" t="str">
        <f>D5</f>
        <v>2</v>
      </c>
      <c r="K14" s="64" t="s">
        <v>7</v>
      </c>
      <c r="L14" s="141"/>
      <c r="M14" s="926">
        <f>M13+ACCUEIL!$B$7</f>
        <v>1.4687500000000002</v>
      </c>
      <c r="N14" s="44"/>
      <c r="O14" s="64" t="s">
        <v>9</v>
      </c>
      <c r="P14" s="136">
        <f>P2</f>
        <v>16</v>
      </c>
      <c r="Q14" s="1105"/>
      <c r="R14" s="138"/>
      <c r="S14" s="139"/>
      <c r="T14" s="1098"/>
      <c r="U14" s="1105"/>
      <c r="V14" s="136">
        <f>P5</f>
        <v>26</v>
      </c>
      <c r="W14" s="64" t="s">
        <v>18</v>
      </c>
      <c r="X14" s="43"/>
      <c r="Z14" s="44"/>
      <c r="AA14" s="64" t="s">
        <v>43</v>
      </c>
      <c r="AB14" s="136">
        <f>AB2</f>
        <v>21</v>
      </c>
      <c r="AC14" s="1105"/>
      <c r="AD14" s="138"/>
      <c r="AE14" s="139"/>
      <c r="AF14" s="1098"/>
      <c r="AG14" s="1105"/>
      <c r="AH14" s="136" t="str">
        <f>AB5</f>
        <v>7</v>
      </c>
      <c r="AI14" s="64" t="s">
        <v>65</v>
      </c>
      <c r="AJ14" s="43"/>
    </row>
    <row r="15" spans="1:256" ht="24.2" customHeight="1" x14ac:dyDescent="0.2">
      <c r="B15" s="44"/>
      <c r="C15" s="64" t="s">
        <v>5</v>
      </c>
      <c r="D15" s="301">
        <f>D3</f>
        <v>18</v>
      </c>
      <c r="E15" s="1105"/>
      <c r="F15" s="138"/>
      <c r="G15" s="139"/>
      <c r="H15" s="1098"/>
      <c r="I15" s="1105"/>
      <c r="J15" s="136">
        <f>D4</f>
        <v>10</v>
      </c>
      <c r="K15" s="64" t="s">
        <v>6</v>
      </c>
      <c r="L15" s="141"/>
      <c r="M15" s="926">
        <f>M14+ACCUEIL!$B$7</f>
        <v>1.479166666666667</v>
      </c>
      <c r="N15" s="44"/>
      <c r="O15" s="64" t="s">
        <v>10</v>
      </c>
      <c r="P15" s="136">
        <f>P3</f>
        <v>12</v>
      </c>
      <c r="Q15" s="1105"/>
      <c r="R15" s="138"/>
      <c r="S15" s="139"/>
      <c r="T15" s="1098"/>
      <c r="U15" s="1105"/>
      <c r="V15" s="136" t="str">
        <f>P4</f>
        <v>6</v>
      </c>
      <c r="W15" s="64" t="s">
        <v>11</v>
      </c>
      <c r="X15" s="43"/>
      <c r="Z15" s="44"/>
      <c r="AA15" s="64" t="s">
        <v>44</v>
      </c>
      <c r="AB15" s="136">
        <f>AB3</f>
        <v>13</v>
      </c>
      <c r="AC15" s="1105"/>
      <c r="AD15" s="138"/>
      <c r="AE15" s="139"/>
      <c r="AF15" s="1098"/>
      <c r="AG15" s="1105"/>
      <c r="AH15" s="136" t="str">
        <f>AB4</f>
        <v>1</v>
      </c>
      <c r="AI15" s="64" t="s">
        <v>64</v>
      </c>
      <c r="AJ15" s="43"/>
    </row>
    <row r="16" spans="1:256" ht="24.2" customHeight="1" x14ac:dyDescent="0.2">
      <c r="B16" s="44"/>
      <c r="C16" s="64" t="s">
        <v>8</v>
      </c>
      <c r="D16" s="301">
        <f>D6</f>
        <v>20</v>
      </c>
      <c r="E16" s="1105"/>
      <c r="F16" s="138"/>
      <c r="G16" s="139"/>
      <c r="H16" s="1098"/>
      <c r="I16" s="1105"/>
      <c r="J16" s="136" t="str">
        <f>D5</f>
        <v>2</v>
      </c>
      <c r="K16" s="64" t="s">
        <v>7</v>
      </c>
      <c r="L16" s="141"/>
      <c r="M16" s="926">
        <f>M15+ACCUEIL!$B$7</f>
        <v>1.4895833333333337</v>
      </c>
      <c r="N16" s="44"/>
      <c r="O16" s="64" t="s">
        <v>18</v>
      </c>
      <c r="P16" s="136">
        <f>P5</f>
        <v>26</v>
      </c>
      <c r="Q16" s="1105"/>
      <c r="R16" s="138"/>
      <c r="S16" s="139"/>
      <c r="T16" s="1098"/>
      <c r="U16" s="1105"/>
      <c r="V16" s="136">
        <f>P6</f>
        <v>23</v>
      </c>
      <c r="W16" s="64" t="s">
        <v>19</v>
      </c>
      <c r="X16" s="43"/>
      <c r="Z16" s="44"/>
      <c r="AA16" s="64" t="s">
        <v>85</v>
      </c>
      <c r="AB16" s="136">
        <f>AB6</f>
        <v>24</v>
      </c>
      <c r="AC16" s="1105"/>
      <c r="AD16" s="138"/>
      <c r="AE16" s="139"/>
      <c r="AF16" s="1098"/>
      <c r="AG16" s="1105"/>
      <c r="AH16" s="136" t="str">
        <f>AB5</f>
        <v>7</v>
      </c>
      <c r="AI16" s="64" t="s">
        <v>65</v>
      </c>
      <c r="AJ16" s="43"/>
    </row>
    <row r="17" spans="1:256" ht="24.2" customHeight="1" x14ac:dyDescent="0.2">
      <c r="B17" s="44"/>
      <c r="C17" s="64" t="s">
        <v>4</v>
      </c>
      <c r="D17" s="301" t="str">
        <f>D2</f>
        <v>4</v>
      </c>
      <c r="E17" s="1105"/>
      <c r="F17" s="138"/>
      <c r="G17" s="139"/>
      <c r="H17" s="1098"/>
      <c r="I17" s="1105"/>
      <c r="J17" s="136">
        <f>D4</f>
        <v>10</v>
      </c>
      <c r="K17" s="64" t="s">
        <v>6</v>
      </c>
      <c r="L17" s="141"/>
      <c r="M17" s="926">
        <f>M16+ACCUEIL!$B$7</f>
        <v>1.5000000000000004</v>
      </c>
      <c r="N17" s="44"/>
      <c r="O17" s="64" t="s">
        <v>9</v>
      </c>
      <c r="P17" s="136">
        <f>P2</f>
        <v>16</v>
      </c>
      <c r="Q17" s="1105"/>
      <c r="R17" s="138"/>
      <c r="S17" s="139"/>
      <c r="T17" s="1098"/>
      <c r="U17" s="1105"/>
      <c r="V17" s="136" t="str">
        <f>P4</f>
        <v>6</v>
      </c>
      <c r="W17" s="64" t="s">
        <v>11</v>
      </c>
      <c r="X17" s="43"/>
      <c r="Z17" s="44"/>
      <c r="AA17" s="64" t="s">
        <v>43</v>
      </c>
      <c r="AB17" s="136">
        <f>AB2</f>
        <v>21</v>
      </c>
      <c r="AC17" s="1105"/>
      <c r="AD17" s="138"/>
      <c r="AE17" s="139"/>
      <c r="AF17" s="1098"/>
      <c r="AG17" s="1105"/>
      <c r="AH17" s="136" t="str">
        <f>AB4</f>
        <v>1</v>
      </c>
      <c r="AI17" s="64" t="s">
        <v>64</v>
      </c>
      <c r="AJ17" s="43"/>
    </row>
    <row r="18" spans="1:256" ht="24.2" customHeight="1" x14ac:dyDescent="0.2">
      <c r="B18" s="44"/>
      <c r="C18" s="64" t="s">
        <v>8</v>
      </c>
      <c r="D18" s="1100">
        <f>D6</f>
        <v>20</v>
      </c>
      <c r="E18" s="1105"/>
      <c r="F18" s="823"/>
      <c r="G18" s="139"/>
      <c r="H18" s="1098"/>
      <c r="I18" s="1105"/>
      <c r="J18" s="136">
        <f>D3</f>
        <v>18</v>
      </c>
      <c r="K18" s="64" t="s">
        <v>5</v>
      </c>
      <c r="L18" s="141"/>
      <c r="M18" s="926">
        <f>M17+ACCUEIL!$B$7</f>
        <v>1.5104166666666672</v>
      </c>
      <c r="N18" s="44"/>
      <c r="O18" s="64" t="s">
        <v>19</v>
      </c>
      <c r="P18" s="1097">
        <f>P6</f>
        <v>23</v>
      </c>
      <c r="Q18" s="1105"/>
      <c r="R18" s="823"/>
      <c r="S18" s="827"/>
      <c r="T18" s="1098"/>
      <c r="U18" s="1105"/>
      <c r="V18" s="136">
        <f>P3</f>
        <v>12</v>
      </c>
      <c r="W18" s="64" t="s">
        <v>10</v>
      </c>
      <c r="X18" s="43"/>
      <c r="Z18" s="44"/>
      <c r="AA18" s="64" t="s">
        <v>85</v>
      </c>
      <c r="AB18" s="1097">
        <f>AB6</f>
        <v>24</v>
      </c>
      <c r="AC18" s="1105"/>
      <c r="AD18" s="823"/>
      <c r="AE18" s="827"/>
      <c r="AF18" s="1099"/>
      <c r="AG18" s="1105"/>
      <c r="AH18" s="136">
        <f>AB3</f>
        <v>13</v>
      </c>
      <c r="AI18" s="64" t="s">
        <v>44</v>
      </c>
      <c r="AJ18" s="43"/>
    </row>
    <row r="19" spans="1:256" ht="12.75" customHeight="1" x14ac:dyDescent="0.2">
      <c r="B19" s="217"/>
      <c r="C19" s="215"/>
      <c r="D19" s="824"/>
      <c r="E19" s="825"/>
      <c r="F19" s="826"/>
      <c r="G19" s="215"/>
      <c r="H19" s="215"/>
      <c r="I19" s="215"/>
      <c r="J19" s="215"/>
      <c r="K19" s="215"/>
      <c r="L19" s="331"/>
      <c r="M19" s="387"/>
      <c r="N19" s="217"/>
      <c r="O19" s="306"/>
      <c r="P19" s="824"/>
      <c r="Q19" s="825"/>
      <c r="R19" s="826"/>
      <c r="S19" s="828"/>
      <c r="T19" s="306"/>
      <c r="U19" s="306"/>
      <c r="V19" s="306"/>
      <c r="W19" s="306"/>
      <c r="X19" s="216"/>
      <c r="Z19" s="217"/>
      <c r="AA19" s="215"/>
      <c r="AB19" s="824"/>
      <c r="AC19" s="825"/>
      <c r="AD19" s="826"/>
      <c r="AE19" s="829"/>
      <c r="AF19" s="829"/>
      <c r="AG19" s="829"/>
      <c r="AH19" s="215"/>
      <c r="AI19" s="215"/>
      <c r="AJ19" s="216"/>
    </row>
    <row r="20" spans="1:256" s="53" customFormat="1" ht="12.75" customHeight="1" x14ac:dyDescent="0.2">
      <c r="A20"/>
      <c r="B20"/>
      <c r="C20"/>
      <c r="D20" s="819"/>
      <c r="E20" s="809"/>
      <c r="F20" s="809"/>
      <c r="G20"/>
      <c r="H20"/>
      <c r="I20"/>
      <c r="J20"/>
      <c r="K20"/>
      <c r="L20" s="104"/>
      <c r="M20" s="387"/>
      <c r="N20"/>
      <c r="O20" s="71"/>
      <c r="P20" s="809"/>
      <c r="Q20" s="809"/>
      <c r="R20" s="809"/>
      <c r="S20" s="45"/>
      <c r="T20" s="145"/>
      <c r="U20" s="159"/>
      <c r="V20" s="33"/>
      <c r="W20" s="71"/>
      <c r="X20" s="103"/>
      <c r="Y20"/>
      <c r="AB20"/>
      <c r="AC20"/>
      <c r="AD20"/>
      <c r="IT20"/>
      <c r="IU20"/>
      <c r="IV20"/>
    </row>
    <row r="21" spans="1:256" s="53" customFormat="1" ht="15.6" customHeight="1" x14ac:dyDescent="0.2">
      <c r="A21"/>
      <c r="B21" s="105"/>
      <c r="C21" s="160"/>
      <c r="D21" s="109" t="s">
        <v>15</v>
      </c>
      <c r="E21" s="321" t="s">
        <v>1</v>
      </c>
      <c r="F21" s="110" t="s">
        <v>2</v>
      </c>
      <c r="G21" s="120"/>
      <c r="H21" s="120"/>
      <c r="I21"/>
      <c r="J21"/>
      <c r="K21"/>
      <c r="L21"/>
      <c r="M21" s="387"/>
      <c r="N21" s="212"/>
      <c r="O21" s="160"/>
      <c r="P21" s="109" t="s">
        <v>17</v>
      </c>
      <c r="Q21" s="321" t="s">
        <v>1</v>
      </c>
      <c r="R21" s="110" t="s">
        <v>2</v>
      </c>
      <c r="S21" s="120"/>
      <c r="T21" s="120"/>
      <c r="U21" s="212"/>
      <c r="V21" s="275"/>
      <c r="W21" s="120"/>
      <c r="X21" s="120"/>
      <c r="Y21" s="212"/>
      <c r="AA21" s="160"/>
      <c r="AB21" s="109" t="s">
        <v>63</v>
      </c>
      <c r="AC21" s="321" t="s">
        <v>1</v>
      </c>
      <c r="AD21" s="110" t="s">
        <v>2</v>
      </c>
      <c r="IT21"/>
      <c r="IU21"/>
      <c r="IV21"/>
    </row>
    <row r="22" spans="1:256" ht="23.65" customHeight="1" x14ac:dyDescent="0.2">
      <c r="C22" s="163">
        <v>1</v>
      </c>
      <c r="D22" s="1066"/>
      <c r="E22" s="324"/>
      <c r="F22" s="119"/>
      <c r="G22" s="103"/>
      <c r="H22" s="103"/>
      <c r="M22" s="387"/>
      <c r="N22" s="333"/>
      <c r="O22" s="163">
        <v>1</v>
      </c>
      <c r="P22" s="1066"/>
      <c r="Q22" s="324"/>
      <c r="R22" s="119"/>
      <c r="S22" s="187"/>
      <c r="T22" s="103"/>
      <c r="U22" s="333"/>
      <c r="V22" s="165"/>
      <c r="W22" s="187"/>
      <c r="X22" s="187"/>
      <c r="Y22" s="103"/>
      <c r="AA22" s="163">
        <v>1</v>
      </c>
      <c r="AB22" s="1066"/>
      <c r="AC22" s="324"/>
      <c r="AD22" s="119"/>
    </row>
    <row r="23" spans="1:256" ht="23.65" customHeight="1" x14ac:dyDescent="0.2">
      <c r="C23" s="163">
        <v>2</v>
      </c>
      <c r="D23" s="1066"/>
      <c r="E23" s="324"/>
      <c r="F23" s="119"/>
      <c r="G23" s="103"/>
      <c r="H23" s="103"/>
      <c r="M23" s="387"/>
      <c r="N23" s="333"/>
      <c r="O23" s="163">
        <v>2</v>
      </c>
      <c r="P23" s="1066"/>
      <c r="Q23" s="324"/>
      <c r="R23" s="119"/>
      <c r="S23" s="187"/>
      <c r="T23" s="103"/>
      <c r="U23" s="333"/>
      <c r="V23" s="165"/>
      <c r="W23" s="187"/>
      <c r="X23" s="187"/>
      <c r="Y23" s="103"/>
      <c r="AA23" s="163">
        <v>2</v>
      </c>
      <c r="AB23" s="1066"/>
      <c r="AC23" s="324"/>
      <c r="AD23" s="119"/>
    </row>
    <row r="24" spans="1:256" ht="23.65" customHeight="1" x14ac:dyDescent="0.2">
      <c r="C24" s="163">
        <v>3</v>
      </c>
      <c r="D24" s="1066"/>
      <c r="E24" s="324"/>
      <c r="F24" s="119"/>
      <c r="G24" s="103"/>
      <c r="H24" s="103"/>
      <c r="M24" s="387"/>
      <c r="N24" s="333"/>
      <c r="O24" s="163">
        <v>3</v>
      </c>
      <c r="P24" s="1066"/>
      <c r="Q24" s="324"/>
      <c r="R24" s="119"/>
      <c r="S24" s="187"/>
      <c r="T24" s="103"/>
      <c r="U24" s="333"/>
      <c r="V24" s="165"/>
      <c r="W24" s="187"/>
      <c r="X24" s="187"/>
      <c r="Y24" s="103"/>
      <c r="AA24" s="163">
        <v>3</v>
      </c>
      <c r="AB24" s="1066"/>
      <c r="AC24" s="324"/>
      <c r="AD24" s="119"/>
    </row>
    <row r="25" spans="1:256" ht="23.65" customHeight="1" x14ac:dyDescent="0.2">
      <c r="C25" s="163">
        <v>4</v>
      </c>
      <c r="D25" s="1066"/>
      <c r="E25" s="324"/>
      <c r="F25" s="119"/>
      <c r="G25" s="103"/>
      <c r="H25" s="103"/>
      <c r="M25" s="387"/>
      <c r="N25" s="333"/>
      <c r="O25" s="163">
        <v>4</v>
      </c>
      <c r="P25" s="1066"/>
      <c r="Q25" s="324"/>
      <c r="R25" s="119"/>
      <c r="S25" s="187"/>
      <c r="T25" s="103"/>
      <c r="U25" s="333"/>
      <c r="V25" s="165"/>
      <c r="W25" s="187"/>
      <c r="X25" s="187"/>
      <c r="Y25" s="103"/>
      <c r="AA25" s="163">
        <v>4</v>
      </c>
      <c r="AB25" s="1066"/>
      <c r="AC25" s="324"/>
      <c r="AD25" s="119"/>
    </row>
    <row r="26" spans="1:256" ht="23.65" customHeight="1" x14ac:dyDescent="0.2">
      <c r="C26" s="163">
        <v>5</v>
      </c>
      <c r="D26" s="1066"/>
      <c r="E26" s="324"/>
      <c r="F26" s="119"/>
      <c r="G26" s="104"/>
      <c r="H26" s="104"/>
      <c r="M26" s="387"/>
      <c r="N26" s="1"/>
      <c r="O26" s="136">
        <v>5</v>
      </c>
      <c r="P26" s="1066"/>
      <c r="Q26" s="324"/>
      <c r="R26" s="119"/>
      <c r="S26" s="165"/>
      <c r="T26" s="104"/>
      <c r="U26" s="104"/>
      <c r="V26" s="165"/>
      <c r="W26" s="187"/>
      <c r="X26" s="187"/>
      <c r="AA26" s="136">
        <v>5</v>
      </c>
      <c r="AB26" s="1066"/>
      <c r="AC26" s="324"/>
      <c r="AD26" s="119"/>
    </row>
    <row r="27" spans="1:256" x14ac:dyDescent="0.2">
      <c r="C27" s="333"/>
      <c r="D27" s="888"/>
      <c r="E27" s="325"/>
      <c r="F27" s="326"/>
      <c r="G27" s="104"/>
      <c r="H27" s="104"/>
      <c r="I27" s="104"/>
      <c r="J27" s="165"/>
      <c r="K27" s="165"/>
      <c r="L27" s="175"/>
      <c r="M27" s="387"/>
      <c r="N27" s="1"/>
      <c r="O27" s="104"/>
      <c r="P27" s="165"/>
      <c r="Q27" s="165"/>
      <c r="R27" s="165"/>
      <c r="S27" s="104"/>
      <c r="T27" s="104"/>
      <c r="U27" s="104"/>
      <c r="V27" s="165"/>
      <c r="W27" s="187"/>
      <c r="X27" s="187"/>
    </row>
    <row r="28" spans="1:256" x14ac:dyDescent="0.2">
      <c r="C28" s="196"/>
      <c r="D28" s="990"/>
      <c r="E28" s="5"/>
      <c r="F28" s="837"/>
      <c r="G28" s="336"/>
      <c r="H28" s="336"/>
      <c r="I28" s="267"/>
      <c r="J28" s="336"/>
      <c r="K28" s="199"/>
      <c r="L28" s="175"/>
      <c r="M28" s="387"/>
      <c r="N28" s="1"/>
      <c r="O28" s="232"/>
      <c r="P28" s="109" t="s">
        <v>38</v>
      </c>
      <c r="Q28" s="334" t="s">
        <v>1</v>
      </c>
      <c r="R28" s="110" t="s">
        <v>2</v>
      </c>
      <c r="S28" s="270"/>
      <c r="T28" s="3"/>
      <c r="U28" s="232"/>
      <c r="V28" s="109" t="s">
        <v>3</v>
      </c>
      <c r="W28" s="334" t="s">
        <v>1</v>
      </c>
      <c r="X28" s="110" t="s">
        <v>2</v>
      </c>
    </row>
    <row r="29" spans="1:256" ht="24.4" customHeight="1" x14ac:dyDescent="0.2">
      <c r="C29" s="226" t="s">
        <v>20</v>
      </c>
      <c r="D29" s="178" t="s">
        <v>20</v>
      </c>
      <c r="E29" s="336"/>
      <c r="F29" s="336"/>
      <c r="G29" s="276"/>
      <c r="H29" s="226" t="s">
        <v>21</v>
      </c>
      <c r="I29" s="265"/>
      <c r="J29" s="205" t="s">
        <v>21</v>
      </c>
      <c r="K29" s="199"/>
      <c r="L29" s="175"/>
      <c r="M29" s="387"/>
      <c r="N29" s="1"/>
      <c r="O29" s="162" t="s">
        <v>18</v>
      </c>
      <c r="P29" s="118" t="s">
        <v>18</v>
      </c>
      <c r="Q29" s="337">
        <f>CL($AC$36,$AG$36)+CL($Q$44,$U$44)+CL($AC$51,$AG$51)</f>
        <v>0</v>
      </c>
      <c r="R29" s="281">
        <f>$AC$36-$AG$36+$Q$44-$U$44+$AC$51-$AG$51</f>
        <v>0</v>
      </c>
      <c r="S29" s="270"/>
      <c r="T29" s="3"/>
      <c r="U29" s="162">
        <v>1</v>
      </c>
      <c r="V29" s="118"/>
      <c r="W29" s="818"/>
      <c r="X29" s="816"/>
      <c r="AA29" s="232"/>
      <c r="AB29" s="109" t="s">
        <v>39</v>
      </c>
      <c r="AC29" s="226" t="s">
        <v>1</v>
      </c>
      <c r="AD29" s="110" t="s">
        <v>2</v>
      </c>
      <c r="AG29" s="232"/>
      <c r="AH29" s="109" t="s">
        <v>3</v>
      </c>
      <c r="AI29" s="226" t="s">
        <v>1</v>
      </c>
      <c r="AJ29" s="110" t="s">
        <v>2</v>
      </c>
    </row>
    <row r="30" spans="1:256" ht="24.4" customHeight="1" x14ac:dyDescent="0.2">
      <c r="C30" s="226" t="s">
        <v>22</v>
      </c>
      <c r="D30" s="178" t="s">
        <v>22</v>
      </c>
      <c r="E30" s="336"/>
      <c r="F30" s="336"/>
      <c r="G30" s="276"/>
      <c r="H30" s="226" t="s">
        <v>23</v>
      </c>
      <c r="I30" s="265"/>
      <c r="J30" s="205" t="s">
        <v>23</v>
      </c>
      <c r="K30" s="199"/>
      <c r="L30" s="175"/>
      <c r="M30" s="387"/>
      <c r="N30" s="1"/>
      <c r="O30" s="162" t="s">
        <v>19</v>
      </c>
      <c r="P30" s="118" t="s">
        <v>19</v>
      </c>
      <c r="Q30" s="337">
        <f>CL($AG$36,$AC$36)+CL($AC$44,$AG$44)+CL($AC$54,$AG$54)</f>
        <v>0</v>
      </c>
      <c r="R30" s="281">
        <f>$AG$36-$AC$36+$AC$44-$AG$44+$AC$54-$AG$54</f>
        <v>0</v>
      </c>
      <c r="S30" s="270"/>
      <c r="T30" s="3"/>
      <c r="U30" s="162">
        <v>2</v>
      </c>
      <c r="V30" s="118"/>
      <c r="W30" s="818"/>
      <c r="X30" s="816"/>
      <c r="AA30" s="162" t="s">
        <v>64</v>
      </c>
      <c r="AB30" s="118" t="s">
        <v>64</v>
      </c>
      <c r="AC30" s="337">
        <f>CL($Q$41,$U$41)+CL($AC$48,$AG$48)</f>
        <v>0</v>
      </c>
      <c r="AD30" s="281">
        <f>$Q$41-$U$41+$AC$48-$AG$48</f>
        <v>0</v>
      </c>
      <c r="AG30" s="162">
        <v>1</v>
      </c>
      <c r="AH30" s="118"/>
      <c r="AI30" s="818"/>
      <c r="AJ30" s="816"/>
    </row>
    <row r="31" spans="1:256" ht="24.4" customHeight="1" x14ac:dyDescent="0.2">
      <c r="C31" s="226" t="s">
        <v>24</v>
      </c>
      <c r="D31" s="178" t="s">
        <v>24</v>
      </c>
      <c r="E31" s="336"/>
      <c r="F31" s="336"/>
      <c r="G31" s="276"/>
      <c r="H31" s="226" t="s">
        <v>25</v>
      </c>
      <c r="I31" s="265"/>
      <c r="J31" s="205" t="s">
        <v>25</v>
      </c>
      <c r="K31" s="199"/>
      <c r="L31" s="175"/>
      <c r="M31" s="387"/>
      <c r="N31" s="1"/>
      <c r="O31" s="162" t="s">
        <v>43</v>
      </c>
      <c r="P31" s="118" t="s">
        <v>43</v>
      </c>
      <c r="Q31" s="337">
        <f>CL($AC$38,$AG$38)+CL($U$44,$Q$44)+CL($AG$54,$AC$54)</f>
        <v>0</v>
      </c>
      <c r="R31" s="281">
        <f>$AC$38-$AG$38+$U$44-$Q$44+$AG$54-$AC$54</f>
        <v>0</v>
      </c>
      <c r="S31" s="270"/>
      <c r="U31" s="162">
        <v>3</v>
      </c>
      <c r="V31" s="118"/>
      <c r="W31" s="818"/>
      <c r="X31" s="816"/>
      <c r="AA31" s="162" t="s">
        <v>65</v>
      </c>
      <c r="AB31" s="118" t="s">
        <v>65</v>
      </c>
      <c r="AC31" s="337">
        <f>CL($U$41,$Q$41)+CL($Q$54,$U$54)</f>
        <v>0</v>
      </c>
      <c r="AD31" s="281">
        <f>$U$41-$Q$41+$Q$54-$U$54</f>
        <v>0</v>
      </c>
      <c r="AG31" s="162">
        <v>2</v>
      </c>
      <c r="AH31" s="118"/>
      <c r="AI31" s="818"/>
      <c r="AJ31" s="816"/>
    </row>
    <row r="32" spans="1:256" ht="24.4" customHeight="1" x14ac:dyDescent="0.2">
      <c r="C32" s="226" t="s">
        <v>27</v>
      </c>
      <c r="D32" s="178" t="s">
        <v>27</v>
      </c>
      <c r="E32" s="336"/>
      <c r="F32" s="336"/>
      <c r="G32" s="276"/>
      <c r="H32" s="226" t="s">
        <v>27</v>
      </c>
      <c r="I32" s="265"/>
      <c r="J32" s="205" t="s">
        <v>27</v>
      </c>
      <c r="K32" s="199"/>
      <c r="L32" s="175"/>
      <c r="M32" s="387"/>
      <c r="N32" s="1"/>
      <c r="O32" s="162" t="s">
        <v>44</v>
      </c>
      <c r="P32" s="118" t="s">
        <v>44</v>
      </c>
      <c r="Q32" s="337">
        <f>CL($AG$38,$AC$38)+CL($AG$44,$AC$44)+CL($AG$51,$AC$51)</f>
        <v>0</v>
      </c>
      <c r="R32" s="281">
        <f>$AG$38-$AC$38+$AG$44-$AC$44+$AG$51-$AC$51</f>
        <v>0</v>
      </c>
      <c r="S32" s="270"/>
      <c r="U32" s="162">
        <v>4</v>
      </c>
      <c r="V32" s="118"/>
      <c r="W32" s="818"/>
      <c r="X32" s="816"/>
      <c r="AA32" s="162" t="s">
        <v>85</v>
      </c>
      <c r="AB32" s="118" t="s">
        <v>85</v>
      </c>
      <c r="AC32" s="337">
        <f>CL($AG$48,$AC$48)+CL($U$54,$Q$54)</f>
        <v>0</v>
      </c>
      <c r="AD32" s="281">
        <f>$AG$48-$AC$48+$U$54-$Q$54</f>
        <v>0</v>
      </c>
      <c r="AG32" s="162">
        <v>3</v>
      </c>
      <c r="AH32" s="118"/>
      <c r="AI32" s="818"/>
      <c r="AJ32" s="816"/>
    </row>
    <row r="33" spans="1:256" ht="12.95" customHeight="1" x14ac:dyDescent="0.2">
      <c r="C33" s="212"/>
      <c r="D33" s="12"/>
      <c r="E33" s="187"/>
      <c r="F33" s="187"/>
      <c r="G33" s="261"/>
      <c r="H33" s="212"/>
      <c r="I33" s="261"/>
      <c r="J33" s="12"/>
      <c r="K33" s="187"/>
      <c r="L33" s="175"/>
      <c r="M33" s="387"/>
      <c r="N33" s="1"/>
      <c r="O33" s="120"/>
      <c r="P33" s="165"/>
      <c r="Q33" s="338"/>
      <c r="R33" s="279"/>
      <c r="S33" s="270"/>
      <c r="U33" s="120"/>
      <c r="V33" s="165"/>
      <c r="W33" s="282"/>
      <c r="X33" s="339"/>
    </row>
    <row r="34" spans="1:256" ht="12.95" customHeight="1" x14ac:dyDescent="0.25">
      <c r="A34" s="219"/>
      <c r="B34" s="24"/>
      <c r="C34" s="24"/>
      <c r="D34" s="127"/>
      <c r="E34" s="24"/>
      <c r="F34" s="127"/>
      <c r="G34" s="898" t="str">
        <f>ACCUEIL!$D$6</f>
        <v>VELODROME</v>
      </c>
      <c r="H34" s="127"/>
      <c r="I34" s="127"/>
      <c r="J34" s="127"/>
      <c r="K34" s="127"/>
      <c r="L34" s="128"/>
      <c r="M34" s="327" t="str">
        <f>M8</f>
        <v>HEURE</v>
      </c>
      <c r="N34" s="219"/>
      <c r="O34" s="24"/>
      <c r="P34" s="127"/>
      <c r="Q34" s="24"/>
      <c r="R34" s="127"/>
      <c r="S34" s="936" t="str">
        <f>ACCUEIL!$D$7</f>
        <v>SAN SIRO</v>
      </c>
      <c r="T34" s="127"/>
      <c r="U34" s="127"/>
      <c r="V34" s="127"/>
      <c r="W34" s="24"/>
      <c r="X34" s="31"/>
      <c r="Z34" s="219"/>
      <c r="AA34" s="24"/>
      <c r="AB34" s="24"/>
      <c r="AC34" s="24"/>
      <c r="AD34" s="24"/>
      <c r="AE34" s="898" t="str">
        <f>ACCUEIL!$D$8</f>
        <v>NEU CAMP</v>
      </c>
      <c r="AF34" s="24"/>
      <c r="AG34" s="24"/>
      <c r="AH34" s="24"/>
      <c r="AI34" s="24"/>
      <c r="AJ34" s="31"/>
    </row>
    <row r="35" spans="1:256" ht="15.6" customHeight="1" x14ac:dyDescent="0.2">
      <c r="A35" s="44"/>
      <c r="B35" s="956"/>
      <c r="C35" s="956"/>
      <c r="D35" s="1103"/>
      <c r="E35" s="956"/>
      <c r="F35" s="1103"/>
      <c r="G35" s="1104"/>
      <c r="H35" s="1103"/>
      <c r="I35" s="1103"/>
      <c r="J35" s="1103"/>
      <c r="K35" s="1103"/>
      <c r="L35" s="190"/>
      <c r="M35" s="387"/>
      <c r="N35" s="44"/>
      <c r="P35" s="59"/>
      <c r="R35" s="59"/>
      <c r="S35" s="189"/>
      <c r="T35" s="59"/>
      <c r="U35" s="59"/>
      <c r="V35" s="59"/>
      <c r="X35" s="43"/>
      <c r="Z35" s="44"/>
      <c r="AJ35" s="43"/>
    </row>
    <row r="36" spans="1:256" ht="24" hidden="1" customHeight="1" x14ac:dyDescent="0.2">
      <c r="A36" s="44"/>
      <c r="B36" s="1110">
        <v>1</v>
      </c>
      <c r="C36" s="1109" t="s">
        <v>20</v>
      </c>
      <c r="D36" s="1108" t="str">
        <f>D29</f>
        <v>1A</v>
      </c>
      <c r="E36" s="1105"/>
      <c r="F36" s="1106"/>
      <c r="G36" s="1107"/>
      <c r="H36" s="1106"/>
      <c r="I36" s="1013"/>
      <c r="J36" s="1013" t="str">
        <f>J29</f>
        <v>1B</v>
      </c>
      <c r="K36" s="892" t="s">
        <v>21</v>
      </c>
      <c r="L36" s="200"/>
      <c r="M36" s="927">
        <f>ACCUEIL!$B$9</f>
        <v>1.583333333333333</v>
      </c>
      <c r="N36" s="380">
        <v>2</v>
      </c>
      <c r="O36" s="226" t="s">
        <v>22</v>
      </c>
      <c r="P36" s="118" t="str">
        <f>D30</f>
        <v>2A</v>
      </c>
      <c r="Q36" s="1094"/>
      <c r="R36" s="197"/>
      <c r="S36" s="198"/>
      <c r="T36" s="197"/>
      <c r="U36" s="1094"/>
      <c r="V36" s="118" t="str">
        <f>J30</f>
        <v>2B</v>
      </c>
      <c r="W36" s="226" t="s">
        <v>23</v>
      </c>
      <c r="X36" s="43"/>
      <c r="Z36" s="44"/>
      <c r="AA36" s="64" t="s">
        <v>18</v>
      </c>
      <c r="AB36" s="136" t="str">
        <f>P29</f>
        <v>I</v>
      </c>
      <c r="AC36" s="1094"/>
      <c r="AD36" s="290"/>
      <c r="AE36" s="346"/>
      <c r="AF36" s="290"/>
      <c r="AG36" s="1094"/>
      <c r="AH36" s="136" t="str">
        <f>P30</f>
        <v>J</v>
      </c>
      <c r="AI36" s="64" t="s">
        <v>19</v>
      </c>
      <c r="AJ36" s="43"/>
    </row>
    <row r="37" spans="1:256" ht="24" hidden="1" customHeight="1" x14ac:dyDescent="0.2">
      <c r="A37" s="44"/>
      <c r="B37" s="1110"/>
      <c r="C37" s="1109"/>
      <c r="D37" s="1299" t="s">
        <v>222</v>
      </c>
      <c r="E37" s="1105"/>
      <c r="F37" s="1106"/>
      <c r="G37" s="1107"/>
      <c r="H37" s="1106"/>
      <c r="I37" s="1013"/>
      <c r="J37" s="1299" t="s">
        <v>222</v>
      </c>
      <c r="K37" s="892"/>
      <c r="L37" s="200"/>
      <c r="M37" s="927"/>
      <c r="N37" s="1110"/>
      <c r="O37" s="1109"/>
      <c r="P37" s="1299" t="s">
        <v>222</v>
      </c>
      <c r="Q37" s="1105"/>
      <c r="R37" s="1106"/>
      <c r="S37" s="1107"/>
      <c r="T37" s="1106"/>
      <c r="U37" s="1013"/>
      <c r="V37" s="1299" t="s">
        <v>222</v>
      </c>
      <c r="W37" s="892"/>
      <c r="X37" s="43"/>
      <c r="Z37" s="44"/>
      <c r="AA37" s="1192"/>
      <c r="AB37" s="1193"/>
      <c r="AC37" s="1194"/>
      <c r="AD37" s="1195"/>
      <c r="AE37" s="1301"/>
      <c r="AF37" s="1195"/>
      <c r="AG37" s="1194"/>
      <c r="AH37" s="1193"/>
      <c r="AI37" s="1197"/>
      <c r="AJ37" s="43"/>
    </row>
    <row r="38" spans="1:256" ht="24" hidden="1" customHeight="1" x14ac:dyDescent="0.2">
      <c r="A38" s="44"/>
      <c r="B38" s="1110">
        <v>4</v>
      </c>
      <c r="C38" s="1109" t="s">
        <v>27</v>
      </c>
      <c r="D38" s="1108" t="str">
        <f>D32</f>
        <v>4B</v>
      </c>
      <c r="E38" s="1105"/>
      <c r="F38" s="1106"/>
      <c r="G38" s="1107"/>
      <c r="H38" s="1106"/>
      <c r="I38" s="1013"/>
      <c r="J38" s="1013" t="str">
        <f>J32</f>
        <v>4B</v>
      </c>
      <c r="K38" s="892" t="s">
        <v>27</v>
      </c>
      <c r="L38" s="200"/>
      <c r="M38" s="928">
        <f>M36+ACCUEIL!$B$10</f>
        <v>1.5937499999999998</v>
      </c>
      <c r="N38" s="380">
        <v>3</v>
      </c>
      <c r="O38" s="226" t="s">
        <v>24</v>
      </c>
      <c r="P38" s="118" t="str">
        <f>D31</f>
        <v>3A</v>
      </c>
      <c r="Q38" s="1094"/>
      <c r="R38" s="197"/>
      <c r="S38" s="198"/>
      <c r="T38" s="197"/>
      <c r="U38" s="1094"/>
      <c r="V38" s="118" t="str">
        <f>J31</f>
        <v>3B</v>
      </c>
      <c r="W38" s="226" t="s">
        <v>25</v>
      </c>
      <c r="X38" s="43"/>
      <c r="Z38" s="44"/>
      <c r="AA38" s="64" t="s">
        <v>43</v>
      </c>
      <c r="AB38" s="136" t="str">
        <f>P31</f>
        <v>K</v>
      </c>
      <c r="AC38" s="1094"/>
      <c r="AD38" s="290"/>
      <c r="AE38" s="346"/>
      <c r="AF38" s="290"/>
      <c r="AG38" s="1094"/>
      <c r="AH38" s="136" t="str">
        <f>P32</f>
        <v>L</v>
      </c>
      <c r="AI38" s="64" t="s">
        <v>44</v>
      </c>
      <c r="AJ38" s="43"/>
    </row>
    <row r="39" spans="1:256" ht="24" hidden="1" customHeight="1" x14ac:dyDescent="0.2">
      <c r="A39" s="44"/>
      <c r="B39" s="1110"/>
      <c r="C39" s="1109"/>
      <c r="D39" s="1299" t="s">
        <v>222</v>
      </c>
      <c r="E39" s="1105"/>
      <c r="F39" s="1106"/>
      <c r="G39" s="1107"/>
      <c r="H39" s="1106"/>
      <c r="I39" s="1013"/>
      <c r="J39" s="1299" t="s">
        <v>222</v>
      </c>
      <c r="K39" s="892"/>
      <c r="L39" s="200"/>
      <c r="M39" s="928"/>
      <c r="N39" s="1110"/>
      <c r="O39" s="1109"/>
      <c r="P39" s="1299" t="s">
        <v>222</v>
      </c>
      <c r="Q39" s="1105"/>
      <c r="R39" s="1106"/>
      <c r="S39" s="1107"/>
      <c r="T39" s="1106"/>
      <c r="U39" s="1013"/>
      <c r="V39" s="1299" t="s">
        <v>222</v>
      </c>
      <c r="W39" s="892"/>
      <c r="X39" s="43"/>
      <c r="Z39" s="44"/>
      <c r="AA39" s="1192"/>
      <c r="AB39" s="1193"/>
      <c r="AC39" s="1194"/>
      <c r="AD39" s="1195"/>
      <c r="AE39" s="1301"/>
      <c r="AF39" s="1195"/>
      <c r="AG39" s="1194"/>
      <c r="AH39" s="1193"/>
      <c r="AI39" s="1197"/>
      <c r="AJ39" s="43"/>
    </row>
    <row r="40" spans="1:256" ht="15" customHeight="1" x14ac:dyDescent="0.2">
      <c r="A40" s="44"/>
      <c r="B40" s="747">
        <v>5</v>
      </c>
      <c r="C40" s="616"/>
      <c r="D40" s="952" t="s">
        <v>49</v>
      </c>
      <c r="E40" s="952"/>
      <c r="F40" s="952"/>
      <c r="G40" s="952"/>
      <c r="H40" s="952"/>
      <c r="I40" s="952"/>
      <c r="J40" s="952" t="s">
        <v>50</v>
      </c>
      <c r="K40" s="216"/>
      <c r="L40" s="43"/>
      <c r="M40" s="387"/>
      <c r="N40" s="44"/>
      <c r="O40" s="298"/>
      <c r="P40" s="299"/>
      <c r="Q40" s="299"/>
      <c r="R40" s="299"/>
      <c r="S40" s="388"/>
      <c r="T40" s="299"/>
      <c r="U40" s="299"/>
      <c r="V40" s="365"/>
      <c r="W40" s="300"/>
      <c r="X40" s="43"/>
      <c r="Z40" s="44"/>
      <c r="AA40" s="389"/>
      <c r="AB40" s="390"/>
      <c r="AC40" s="390"/>
      <c r="AD40" s="390"/>
      <c r="AE40" s="391"/>
      <c r="AF40" s="390"/>
      <c r="AG40" s="390"/>
      <c r="AH40" s="390"/>
      <c r="AI40" s="392"/>
      <c r="AJ40" s="43"/>
    </row>
    <row r="41" spans="1:256" ht="24" customHeight="1" x14ac:dyDescent="0.2">
      <c r="A41" s="44"/>
      <c r="B41" s="353"/>
      <c r="C41" s="267"/>
      <c r="D41" s="117">
        <f>GL(I36,E36,D36,J36,I37,E37)</f>
        <v>0</v>
      </c>
      <c r="E41" s="1094"/>
      <c r="F41" s="197"/>
      <c r="G41" s="198"/>
      <c r="H41" s="197"/>
      <c r="I41" s="1094"/>
      <c r="J41" s="117">
        <f>GL(U36,Q36,P36,V36,U37,Q37)</f>
        <v>0</v>
      </c>
      <c r="K41" s="199"/>
      <c r="L41" s="43"/>
      <c r="M41" s="928">
        <f>M38+ACCUEIL!$B$10</f>
        <v>1.6041666666666665</v>
      </c>
      <c r="N41" s="44"/>
      <c r="O41" s="958" t="s">
        <v>64</v>
      </c>
      <c r="P41" s="959" t="str">
        <f>AB30</f>
        <v>M</v>
      </c>
      <c r="Q41" s="1300"/>
      <c r="R41" s="960"/>
      <c r="S41" s="961"/>
      <c r="T41" s="960"/>
      <c r="U41" s="1300"/>
      <c r="V41" s="959" t="str">
        <f>AB31</f>
        <v>N</v>
      </c>
      <c r="W41" s="958" t="s">
        <v>65</v>
      </c>
      <c r="X41" s="43"/>
      <c r="Z41" s="44"/>
      <c r="AA41" s="298"/>
      <c r="AB41" s="299"/>
      <c r="AC41" s="299"/>
      <c r="AD41" s="299"/>
      <c r="AE41" s="388"/>
      <c r="AF41" s="299"/>
      <c r="AG41" s="299"/>
      <c r="AH41" s="393"/>
      <c r="AI41" s="300"/>
      <c r="AJ41" s="43"/>
    </row>
    <row r="42" spans="1:256" ht="24" hidden="1" customHeight="1" x14ac:dyDescent="0.2">
      <c r="A42" s="44"/>
      <c r="B42" s="1110"/>
      <c r="C42" s="1109"/>
      <c r="D42" s="1299" t="s">
        <v>222</v>
      </c>
      <c r="E42" s="1105"/>
      <c r="F42" s="1106"/>
      <c r="G42" s="1107"/>
      <c r="H42" s="1106"/>
      <c r="I42" s="1013"/>
      <c r="J42" s="1299" t="s">
        <v>222</v>
      </c>
      <c r="K42" s="892"/>
      <c r="L42" s="43"/>
      <c r="M42" s="928"/>
      <c r="N42" s="44"/>
      <c r="O42" s="1192"/>
      <c r="P42" s="1193"/>
      <c r="Q42" s="1194"/>
      <c r="R42" s="1195"/>
      <c r="S42" s="1301"/>
      <c r="T42" s="1195"/>
      <c r="U42" s="1194"/>
      <c r="V42" s="1193"/>
      <c r="W42" s="1197"/>
      <c r="X42" s="43"/>
      <c r="Z42" s="44"/>
      <c r="AA42" s="298"/>
      <c r="AB42" s="299"/>
      <c r="AC42" s="299"/>
      <c r="AD42" s="299"/>
      <c r="AE42" s="388"/>
      <c r="AF42" s="299"/>
      <c r="AG42" s="299"/>
      <c r="AH42" s="393"/>
      <c r="AI42" s="300"/>
      <c r="AJ42" s="43"/>
    </row>
    <row r="43" spans="1:256" ht="15" customHeight="1" x14ac:dyDescent="0.2">
      <c r="A43" s="44"/>
      <c r="B43" s="162">
        <v>6</v>
      </c>
      <c r="C43" s="160"/>
      <c r="D43" s="349" t="s">
        <v>51</v>
      </c>
      <c r="E43" s="349"/>
      <c r="F43" s="349"/>
      <c r="G43" s="349"/>
      <c r="H43" s="349"/>
      <c r="I43" s="349"/>
      <c r="J43" s="349" t="s">
        <v>52</v>
      </c>
      <c r="K43" s="207"/>
      <c r="L43" s="43"/>
      <c r="M43" s="387"/>
      <c r="N43" s="44"/>
      <c r="O43" s="368"/>
      <c r="P43" s="361"/>
      <c r="Q43" s="369"/>
      <c r="R43" s="370"/>
      <c r="S43" s="371"/>
      <c r="T43" s="370"/>
      <c r="U43" s="369"/>
      <c r="V43" s="606"/>
      <c r="W43" s="372"/>
      <c r="X43" s="43"/>
      <c r="Z43" s="44"/>
      <c r="AA43" s="394"/>
      <c r="AB43" s="395"/>
      <c r="AC43" s="395"/>
      <c r="AD43" s="395"/>
      <c r="AE43" s="396"/>
      <c r="AF43" s="395"/>
      <c r="AG43" s="395"/>
      <c r="AH43" s="395"/>
      <c r="AI43" s="397"/>
      <c r="AJ43" s="43"/>
    </row>
    <row r="44" spans="1:256" ht="24" customHeight="1" x14ac:dyDescent="0.2">
      <c r="A44" s="44"/>
      <c r="B44" s="171"/>
      <c r="C44" s="267"/>
      <c r="D44" s="117">
        <f>GL(U38,Q38,P38,V38,U39,Q39)</f>
        <v>0</v>
      </c>
      <c r="E44" s="1094"/>
      <c r="F44" s="197"/>
      <c r="G44" s="198"/>
      <c r="H44" s="197"/>
      <c r="I44" s="1094"/>
      <c r="J44" s="117">
        <f>GL(I38,E38,D38,J38,I39,E39)</f>
        <v>0</v>
      </c>
      <c r="K44" s="199"/>
      <c r="L44" s="43"/>
      <c r="M44" s="928">
        <f>M41+ACCUEIL!$B$10</f>
        <v>1.6145833333333333</v>
      </c>
      <c r="N44" s="44"/>
      <c r="O44" s="64" t="s">
        <v>18</v>
      </c>
      <c r="P44" s="136" t="str">
        <f>P29</f>
        <v>I</v>
      </c>
      <c r="Q44" s="1094"/>
      <c r="R44" s="290"/>
      <c r="S44" s="346"/>
      <c r="T44" s="290"/>
      <c r="U44" s="1094"/>
      <c r="V44" s="136" t="str">
        <f>P31</f>
        <v>K</v>
      </c>
      <c r="W44" s="64" t="s">
        <v>43</v>
      </c>
      <c r="X44" s="43"/>
      <c r="Z44" s="44"/>
      <c r="AA44" s="64" t="s">
        <v>19</v>
      </c>
      <c r="AB44" s="136" t="str">
        <f>P30</f>
        <v>J</v>
      </c>
      <c r="AC44" s="1094"/>
      <c r="AD44" s="290"/>
      <c r="AE44" s="346"/>
      <c r="AF44" s="290"/>
      <c r="AG44" s="1094"/>
      <c r="AH44" s="136" t="str">
        <f>P32</f>
        <v>L</v>
      </c>
      <c r="AI44" s="64" t="s">
        <v>44</v>
      </c>
      <c r="AJ44" s="43"/>
    </row>
    <row r="45" spans="1:256" ht="24" hidden="1" customHeight="1" x14ac:dyDescent="0.2">
      <c r="A45" s="44"/>
      <c r="B45" s="1110"/>
      <c r="C45" s="1109"/>
      <c r="D45" s="1299" t="s">
        <v>222</v>
      </c>
      <c r="E45" s="1105"/>
      <c r="F45" s="1106"/>
      <c r="G45" s="1107"/>
      <c r="H45" s="1106"/>
      <c r="I45" s="1013"/>
      <c r="J45" s="1299" t="s">
        <v>222</v>
      </c>
      <c r="K45" s="892"/>
      <c r="L45" s="43"/>
      <c r="M45" s="928"/>
      <c r="N45" s="44"/>
      <c r="O45" s="1192"/>
      <c r="P45" s="1193"/>
      <c r="Q45" s="1194"/>
      <c r="R45" s="1195"/>
      <c r="S45" s="1301"/>
      <c r="T45" s="1195"/>
      <c r="U45" s="1194"/>
      <c r="V45" s="1193"/>
      <c r="W45" s="1197"/>
      <c r="X45" s="43"/>
      <c r="Z45" s="44"/>
      <c r="AA45" s="1192"/>
      <c r="AB45" s="1193"/>
      <c r="AC45" s="1194"/>
      <c r="AD45" s="1195"/>
      <c r="AE45" s="1301"/>
      <c r="AF45" s="1195"/>
      <c r="AG45" s="1194"/>
      <c r="AH45" s="1193"/>
      <c r="AI45" s="1197"/>
      <c r="AJ45" s="43"/>
    </row>
    <row r="46" spans="1:256" s="53" customFormat="1" ht="15" customHeight="1" x14ac:dyDescent="0.2">
      <c r="A46" s="44"/>
      <c r="B46" s="188"/>
      <c r="C46" s="3"/>
      <c r="D46"/>
      <c r="E46"/>
      <c r="F46"/>
      <c r="G46" s="189"/>
      <c r="H46"/>
      <c r="I46"/>
      <c r="J46"/>
      <c r="K46" s="43"/>
      <c r="L46" s="43"/>
      <c r="M46" s="387"/>
      <c r="N46" s="44"/>
      <c r="O46" s="188"/>
      <c r="P46" s="3"/>
      <c r="Q46"/>
      <c r="R46"/>
      <c r="S46" s="189"/>
      <c r="T46" s="189"/>
      <c r="U46"/>
      <c r="V46"/>
      <c r="W46"/>
      <c r="X46" s="43"/>
      <c r="Y46"/>
      <c r="Z46" s="32"/>
      <c r="AA46" s="389"/>
      <c r="AB46" s="390"/>
      <c r="AC46" s="390"/>
      <c r="AD46" s="390"/>
      <c r="AE46" s="391"/>
      <c r="AF46" s="390"/>
      <c r="AG46" s="390"/>
      <c r="AH46" s="390"/>
      <c r="AI46" s="392"/>
      <c r="AJ46" s="192"/>
      <c r="IT46"/>
      <c r="IU46"/>
      <c r="IV46"/>
    </row>
    <row r="47" spans="1:256" ht="15" customHeight="1" x14ac:dyDescent="0.2">
      <c r="A47" s="44"/>
      <c r="B47" s="162">
        <v>7</v>
      </c>
      <c r="C47" s="398"/>
      <c r="D47" s="349"/>
      <c r="E47" s="349"/>
      <c r="F47" s="349"/>
      <c r="G47" s="977" t="s">
        <v>29</v>
      </c>
      <c r="H47" s="349"/>
      <c r="I47" s="349"/>
      <c r="J47" s="349"/>
      <c r="K47" s="207"/>
      <c r="L47" s="43"/>
      <c r="M47" s="387"/>
      <c r="N47" s="162">
        <v>8</v>
      </c>
      <c r="O47" s="160"/>
      <c r="P47" s="349"/>
      <c r="Q47" s="349"/>
      <c r="R47" s="349"/>
      <c r="S47" s="189" t="s">
        <v>29</v>
      </c>
      <c r="T47" s="349"/>
      <c r="U47" s="349"/>
      <c r="V47" s="349"/>
      <c r="W47" s="207"/>
      <c r="X47" s="43"/>
      <c r="Z47" s="44"/>
      <c r="AA47" s="394"/>
      <c r="AB47" s="395"/>
      <c r="AC47" s="395"/>
      <c r="AD47" s="395"/>
      <c r="AE47" s="396"/>
      <c r="AF47" s="395"/>
      <c r="AG47" s="395"/>
      <c r="AH47" s="395"/>
      <c r="AI47" s="397"/>
      <c r="AJ47" s="43"/>
    </row>
    <row r="48" spans="1:256" ht="24" customHeight="1" x14ac:dyDescent="0.2">
      <c r="A48" s="44"/>
      <c r="B48" s="351" t="s">
        <v>78</v>
      </c>
      <c r="C48" s="399"/>
      <c r="D48" s="209"/>
      <c r="E48" s="1094"/>
      <c r="F48" s="197"/>
      <c r="G48" s="198"/>
      <c r="H48" s="197"/>
      <c r="I48" s="1094"/>
      <c r="J48" s="352"/>
      <c r="K48" s="199"/>
      <c r="L48" s="43"/>
      <c r="M48" s="928">
        <f>M44+ACCUEIL!$B$10</f>
        <v>1.625</v>
      </c>
      <c r="N48" s="351" t="s">
        <v>81</v>
      </c>
      <c r="O48" s="399"/>
      <c r="P48" s="209"/>
      <c r="Q48" s="1094"/>
      <c r="R48" s="197"/>
      <c r="S48" s="198"/>
      <c r="T48" s="197"/>
      <c r="U48" s="1094"/>
      <c r="V48" s="352"/>
      <c r="W48" s="199"/>
      <c r="X48" s="43"/>
      <c r="Z48" s="44"/>
      <c r="AA48" s="64" t="s">
        <v>64</v>
      </c>
      <c r="AB48" s="136" t="str">
        <f>AB30</f>
        <v>M</v>
      </c>
      <c r="AC48" s="1094"/>
      <c r="AD48" s="290"/>
      <c r="AE48" s="346"/>
      <c r="AF48" s="290"/>
      <c r="AG48" s="1094"/>
      <c r="AH48" s="136" t="str">
        <f>AB32</f>
        <v>O</v>
      </c>
      <c r="AI48" s="64" t="s">
        <v>85</v>
      </c>
      <c r="AJ48" s="43"/>
    </row>
    <row r="49" spans="1:36" ht="24" hidden="1" customHeight="1" x14ac:dyDescent="0.2">
      <c r="A49" s="44"/>
      <c r="B49" s="1110"/>
      <c r="C49" s="1109"/>
      <c r="D49" s="1299" t="s">
        <v>222</v>
      </c>
      <c r="E49" s="1105"/>
      <c r="F49" s="1106"/>
      <c r="G49" s="1107"/>
      <c r="H49" s="1106"/>
      <c r="I49" s="1013"/>
      <c r="J49" s="1299" t="s">
        <v>222</v>
      </c>
      <c r="K49" s="892"/>
      <c r="L49" s="43"/>
      <c r="M49" s="928"/>
      <c r="N49" s="1110"/>
      <c r="O49" s="1109"/>
      <c r="P49" s="1299" t="s">
        <v>222</v>
      </c>
      <c r="Q49" s="1105"/>
      <c r="R49" s="1106"/>
      <c r="S49" s="1107"/>
      <c r="T49" s="1106"/>
      <c r="U49" s="1013"/>
      <c r="V49" s="1299" t="s">
        <v>222</v>
      </c>
      <c r="W49" s="892"/>
      <c r="X49" s="43"/>
      <c r="Z49" s="44"/>
      <c r="AA49" s="1192"/>
      <c r="AB49" s="1193"/>
      <c r="AC49" s="1194"/>
      <c r="AD49" s="1195"/>
      <c r="AE49" s="1301"/>
      <c r="AF49" s="1195"/>
      <c r="AG49" s="1194"/>
      <c r="AH49" s="1193"/>
      <c r="AI49" s="1197"/>
      <c r="AJ49" s="43"/>
    </row>
    <row r="50" spans="1:36" ht="15" customHeight="1" x14ac:dyDescent="0.2">
      <c r="A50" s="44"/>
      <c r="B50" s="64">
        <v>9</v>
      </c>
      <c r="C50" s="398"/>
      <c r="D50" s="349" t="s">
        <v>87</v>
      </c>
      <c r="E50" s="349"/>
      <c r="F50" s="349"/>
      <c r="G50" s="349"/>
      <c r="H50" s="349"/>
      <c r="I50" s="349"/>
      <c r="J50" s="349" t="s">
        <v>88</v>
      </c>
      <c r="K50" s="207"/>
      <c r="L50" s="43"/>
      <c r="M50" s="400"/>
      <c r="N50" s="162">
        <v>10</v>
      </c>
      <c r="O50" s="398"/>
      <c r="P50" s="349" t="s">
        <v>89</v>
      </c>
      <c r="Q50" s="294"/>
      <c r="R50" s="294"/>
      <c r="S50" s="294"/>
      <c r="T50" s="294"/>
      <c r="U50" s="294"/>
      <c r="V50" s="349" t="s">
        <v>90</v>
      </c>
      <c r="W50" s="207"/>
      <c r="X50" s="43"/>
      <c r="Z50" s="44"/>
      <c r="AA50" s="298"/>
      <c r="AB50" s="299"/>
      <c r="AC50" s="299"/>
      <c r="AD50" s="299"/>
      <c r="AE50" s="388"/>
      <c r="AF50" s="299"/>
      <c r="AG50" s="299"/>
      <c r="AH50" s="365"/>
      <c r="AI50" s="300"/>
      <c r="AJ50" s="43"/>
    </row>
    <row r="51" spans="1:36" ht="24" customHeight="1" x14ac:dyDescent="0.2">
      <c r="A51" s="44"/>
      <c r="B51" s="137"/>
      <c r="C51" s="267"/>
      <c r="D51" s="117">
        <f>GL(I41,E41,D41,J41,I42,E42)</f>
        <v>0</v>
      </c>
      <c r="E51" s="1094"/>
      <c r="F51" s="197"/>
      <c r="G51" s="198"/>
      <c r="H51" s="197"/>
      <c r="I51" s="1094"/>
      <c r="J51" s="117">
        <f>GL(I44,E44,D44,J44,I45,E45)</f>
        <v>0</v>
      </c>
      <c r="K51" s="199"/>
      <c r="L51" s="43"/>
      <c r="M51" s="928">
        <f>M48+ACCUEIL!$B$10</f>
        <v>1.6354166666666667</v>
      </c>
      <c r="N51" s="64"/>
      <c r="O51" s="399"/>
      <c r="P51" s="117">
        <f>GL(E41,I41,D41,J41,E42,I42)</f>
        <v>0</v>
      </c>
      <c r="Q51" s="1094"/>
      <c r="R51" s="197"/>
      <c r="S51" s="198"/>
      <c r="T51" s="197"/>
      <c r="U51" s="1094"/>
      <c r="V51" s="117">
        <f>GL(E44,I44,D44,J44,E45,I45)</f>
        <v>0</v>
      </c>
      <c r="W51" s="199"/>
      <c r="X51" s="43"/>
      <c r="Z51" s="44"/>
      <c r="AA51" s="64" t="s">
        <v>18</v>
      </c>
      <c r="AB51" s="136" t="str">
        <f>P29</f>
        <v>I</v>
      </c>
      <c r="AC51" s="1094"/>
      <c r="AD51" s="290"/>
      <c r="AE51" s="346"/>
      <c r="AF51" s="290"/>
      <c r="AG51" s="1094"/>
      <c r="AH51" s="136" t="str">
        <f>P32</f>
        <v>L</v>
      </c>
      <c r="AI51" s="64" t="s">
        <v>44</v>
      </c>
      <c r="AJ51" s="43"/>
    </row>
    <row r="52" spans="1:36" ht="24" hidden="1" customHeight="1" x14ac:dyDescent="0.2">
      <c r="A52" s="44"/>
      <c r="B52" s="1110"/>
      <c r="C52" s="1109"/>
      <c r="D52" s="1299" t="s">
        <v>222</v>
      </c>
      <c r="E52" s="1105"/>
      <c r="F52" s="1106"/>
      <c r="G52" s="1107"/>
      <c r="H52" s="1106"/>
      <c r="I52" s="1013"/>
      <c r="J52" s="1299" t="s">
        <v>222</v>
      </c>
      <c r="K52" s="892"/>
      <c r="L52" s="43"/>
      <c r="M52" s="928"/>
      <c r="N52" s="1110"/>
      <c r="O52" s="1109"/>
      <c r="P52" s="1299" t="s">
        <v>222</v>
      </c>
      <c r="Q52" s="1105"/>
      <c r="R52" s="1106"/>
      <c r="S52" s="1107"/>
      <c r="T52" s="1106"/>
      <c r="U52" s="1013"/>
      <c r="V52" s="1299" t="s">
        <v>222</v>
      </c>
      <c r="W52" s="892"/>
      <c r="X52" s="43"/>
      <c r="Z52" s="44"/>
      <c r="AA52" s="1192"/>
      <c r="AB52" s="1193"/>
      <c r="AC52" s="1194"/>
      <c r="AD52" s="1195"/>
      <c r="AE52" s="1301"/>
      <c r="AF52" s="1195"/>
      <c r="AG52" s="1194"/>
      <c r="AH52" s="1193"/>
      <c r="AI52" s="1197"/>
      <c r="AJ52" s="43"/>
    </row>
    <row r="53" spans="1:36" ht="15" customHeight="1" x14ac:dyDescent="0.2">
      <c r="A53" s="44"/>
      <c r="B53" s="162">
        <v>11</v>
      </c>
      <c r="C53" s="203"/>
      <c r="D53" s="295" t="s">
        <v>91</v>
      </c>
      <c r="E53" s="172"/>
      <c r="F53" s="294"/>
      <c r="G53" s="294"/>
      <c r="H53" s="294"/>
      <c r="I53" s="172"/>
      <c r="J53" s="295" t="s">
        <v>92</v>
      </c>
      <c r="K53" s="207"/>
      <c r="L53" s="43"/>
      <c r="M53" s="387"/>
      <c r="N53" s="44"/>
      <c r="O53" s="368"/>
      <c r="P53" s="361"/>
      <c r="Q53" s="369"/>
      <c r="R53" s="370"/>
      <c r="S53" s="371"/>
      <c r="T53" s="370"/>
      <c r="U53" s="369"/>
      <c r="V53" s="361"/>
      <c r="W53" s="372"/>
      <c r="X53" s="43"/>
      <c r="Z53" s="44"/>
      <c r="AA53" s="368"/>
      <c r="AB53" s="361"/>
      <c r="AC53" s="369"/>
      <c r="AD53" s="370"/>
      <c r="AE53" s="371"/>
      <c r="AF53" s="370"/>
      <c r="AG53" s="369"/>
      <c r="AH53" s="361"/>
      <c r="AI53" s="372"/>
      <c r="AJ53" s="43"/>
    </row>
    <row r="54" spans="1:36" ht="24" customHeight="1" x14ac:dyDescent="0.2">
      <c r="A54" s="44"/>
      <c r="B54" s="162"/>
      <c r="C54" s="203"/>
      <c r="D54" s="117">
        <f>GL(I48,E48,D48,J48,I49,E49)</f>
        <v>0</v>
      </c>
      <c r="E54" s="1094"/>
      <c r="F54" s="246"/>
      <c r="G54" s="346"/>
      <c r="H54" s="246"/>
      <c r="I54" s="1094"/>
      <c r="J54" s="117">
        <f>GL(U48,Q48,P48,V48,U49,Q49)</f>
        <v>0</v>
      </c>
      <c r="K54" s="207"/>
      <c r="L54" s="43"/>
      <c r="M54" s="928">
        <f>M51+ACCUEIL!$B$10</f>
        <v>1.6458333333333335</v>
      </c>
      <c r="N54" s="44"/>
      <c r="O54" s="64" t="s">
        <v>65</v>
      </c>
      <c r="P54" s="136" t="str">
        <f>AB31</f>
        <v>N</v>
      </c>
      <c r="Q54" s="1094"/>
      <c r="R54" s="290"/>
      <c r="S54" s="346"/>
      <c r="T54" s="290"/>
      <c r="U54" s="1094"/>
      <c r="V54" s="136" t="str">
        <f>AB32</f>
        <v>O</v>
      </c>
      <c r="W54" s="64" t="s">
        <v>85</v>
      </c>
      <c r="X54" s="43"/>
      <c r="Z54" s="44"/>
      <c r="AA54" s="64" t="s">
        <v>19</v>
      </c>
      <c r="AB54" s="136" t="str">
        <f>P30</f>
        <v>J</v>
      </c>
      <c r="AC54" s="1094"/>
      <c r="AD54" s="290"/>
      <c r="AE54" s="346"/>
      <c r="AF54" s="290"/>
      <c r="AG54" s="1094"/>
      <c r="AH54" s="136" t="str">
        <f>P31</f>
        <v>K</v>
      </c>
      <c r="AI54" s="64" t="s">
        <v>43</v>
      </c>
      <c r="AJ54" s="43"/>
    </row>
    <row r="55" spans="1:36" ht="24" hidden="1" customHeight="1" x14ac:dyDescent="0.2">
      <c r="A55" s="44"/>
      <c r="B55" s="1110"/>
      <c r="C55" s="1109"/>
      <c r="D55" s="1299" t="s">
        <v>222</v>
      </c>
      <c r="E55" s="1105"/>
      <c r="F55" s="1106"/>
      <c r="G55" s="1107"/>
      <c r="H55" s="1106"/>
      <c r="I55" s="1013"/>
      <c r="J55" s="1299" t="s">
        <v>222</v>
      </c>
      <c r="K55" s="892"/>
      <c r="L55" s="43"/>
      <c r="M55" s="928"/>
      <c r="N55" s="44"/>
      <c r="O55" s="1192"/>
      <c r="P55" s="1193"/>
      <c r="Q55" s="1194"/>
      <c r="R55" s="1195"/>
      <c r="S55" s="1301"/>
      <c r="T55" s="1195"/>
      <c r="U55" s="1194"/>
      <c r="V55" s="1193"/>
      <c r="W55" s="1197"/>
      <c r="X55" s="43"/>
      <c r="Z55" s="44"/>
      <c r="AA55" s="1192"/>
      <c r="AB55" s="1193"/>
      <c r="AC55" s="1194"/>
      <c r="AD55" s="1195"/>
      <c r="AE55" s="1301"/>
      <c r="AF55" s="1195"/>
      <c r="AG55" s="1194"/>
      <c r="AH55" s="1193"/>
      <c r="AI55" s="1197"/>
      <c r="AJ55" s="43"/>
    </row>
    <row r="56" spans="1:36" ht="15" customHeight="1" x14ac:dyDescent="0.2">
      <c r="A56" s="44"/>
      <c r="B56" s="401">
        <v>12</v>
      </c>
      <c r="C56" s="235"/>
      <c r="D56" s="24"/>
      <c r="F56" s="24"/>
      <c r="G56" s="367" t="s">
        <v>36</v>
      </c>
      <c r="H56" s="24"/>
      <c r="I56" s="24"/>
      <c r="J56" s="24"/>
      <c r="K56" s="31"/>
      <c r="L56" s="43"/>
      <c r="M56" s="387"/>
      <c r="N56" s="44"/>
      <c r="X56" s="43"/>
      <c r="Z56" s="44"/>
      <c r="AJ56" s="43"/>
    </row>
    <row r="57" spans="1:36" ht="24" customHeight="1" x14ac:dyDescent="0.2">
      <c r="A57" s="44"/>
      <c r="B57" s="64" t="s">
        <v>9</v>
      </c>
      <c r="C57" s="267"/>
      <c r="D57" s="117">
        <f>GL(E48,I48,D48,J48,E49,I49)</f>
        <v>0</v>
      </c>
      <c r="E57" s="1094"/>
      <c r="F57" s="197"/>
      <c r="G57" s="198"/>
      <c r="H57" s="197"/>
      <c r="I57" s="1094"/>
      <c r="J57" s="117">
        <f>GL(Q48,U48,P48,V48,Q49,U49)</f>
        <v>0</v>
      </c>
      <c r="K57" s="199"/>
      <c r="L57" s="43"/>
      <c r="M57" s="928">
        <f>M54+ACCUEIL!$B$10</f>
        <v>1.6562500000000002</v>
      </c>
      <c r="N57" s="44"/>
      <c r="X57" s="43"/>
      <c r="Z57" s="44"/>
      <c r="AJ57" s="43"/>
    </row>
    <row r="58" spans="1:36" ht="24" hidden="1" customHeight="1" x14ac:dyDescent="0.2">
      <c r="A58" s="44"/>
      <c r="B58" s="1110"/>
      <c r="C58" s="1109"/>
      <c r="D58" s="1299" t="s">
        <v>222</v>
      </c>
      <c r="E58" s="1105"/>
      <c r="F58" s="1106"/>
      <c r="G58" s="1107"/>
      <c r="H58" s="1106"/>
      <c r="I58" s="1013"/>
      <c r="J58" s="1299" t="s">
        <v>222</v>
      </c>
      <c r="K58" s="892"/>
      <c r="L58" s="43"/>
      <c r="M58" s="928"/>
      <c r="N58" s="44"/>
      <c r="X58" s="43"/>
      <c r="Z58" s="44"/>
      <c r="AJ58" s="43"/>
    </row>
    <row r="59" spans="1:36" ht="12.75" customHeight="1" x14ac:dyDescent="0.2">
      <c r="A59" s="217"/>
      <c r="B59" s="215"/>
      <c r="C59" s="215"/>
      <c r="D59" s="215"/>
      <c r="E59" s="215"/>
      <c r="F59" s="215"/>
      <c r="G59" s="215"/>
      <c r="H59" s="215"/>
      <c r="I59" s="215"/>
      <c r="J59" s="215"/>
      <c r="K59" s="215"/>
      <c r="L59" s="216"/>
      <c r="M59" s="387"/>
      <c r="N59" s="217"/>
      <c r="O59" s="215"/>
      <c r="P59" s="215"/>
      <c r="Q59" s="215"/>
      <c r="R59" s="215"/>
      <c r="S59" s="215"/>
      <c r="T59" s="215"/>
      <c r="U59" s="215"/>
      <c r="V59" s="215"/>
      <c r="W59" s="215"/>
      <c r="X59" s="216"/>
      <c r="Z59" s="217"/>
      <c r="AA59" s="215"/>
      <c r="AB59" s="215"/>
      <c r="AC59" s="215"/>
      <c r="AD59" s="215"/>
      <c r="AE59" s="215"/>
      <c r="AF59" s="215"/>
      <c r="AG59" s="215"/>
      <c r="AH59" s="215"/>
      <c r="AI59" s="215"/>
      <c r="AJ59" s="216"/>
    </row>
    <row r="60" spans="1:36" x14ac:dyDescent="0.2">
      <c r="B60"/>
      <c r="D60" t="s">
        <v>61</v>
      </c>
      <c r="L60" s="103"/>
      <c r="M60" s="928">
        <f>M57+ACCUEIL!$B$10</f>
        <v>1.666666666666667</v>
      </c>
      <c r="P60" s="7"/>
      <c r="V60" s="7"/>
    </row>
    <row r="61" spans="1:36" x14ac:dyDescent="0.2">
      <c r="B61"/>
      <c r="H61" s="219"/>
      <c r="I61" s="24"/>
      <c r="J61" s="402"/>
      <c r="K61" s="24"/>
      <c r="L61" s="24"/>
      <c r="M61" s="24"/>
      <c r="N61" s="24"/>
      <c r="O61" s="24"/>
      <c r="P61" s="24"/>
      <c r="Q61" s="24"/>
      <c r="R61" s="24"/>
      <c r="S61" s="130" t="s">
        <v>37</v>
      </c>
      <c r="T61" s="24"/>
      <c r="U61" s="24"/>
      <c r="V61" s="24"/>
      <c r="W61" s="24"/>
      <c r="X61" s="24"/>
      <c r="Y61" s="24"/>
      <c r="Z61" s="24"/>
      <c r="AA61" s="24"/>
      <c r="AB61" s="24"/>
      <c r="AC61" s="31"/>
    </row>
    <row r="62" spans="1:36" ht="24" customHeight="1" x14ac:dyDescent="0.2">
      <c r="B62"/>
      <c r="H62" s="44"/>
      <c r="I62" s="162">
        <v>1</v>
      </c>
      <c r="J62" s="117">
        <f>GL(E57,I57,D57,J57,E58,I58)</f>
        <v>0</v>
      </c>
      <c r="M62"/>
      <c r="O62" s="162">
        <v>5</v>
      </c>
      <c r="P62" s="117">
        <f>GL(Q51,U51,P51,V51,Q52,U52)</f>
        <v>0</v>
      </c>
      <c r="S62" s="106"/>
      <c r="U62" s="162">
        <v>9</v>
      </c>
      <c r="V62" s="201">
        <f t="shared" ref="V62:V65" si="0">V29</f>
        <v>0</v>
      </c>
      <c r="W62" s="103"/>
      <c r="AA62" s="162">
        <v>13</v>
      </c>
      <c r="AB62" s="201">
        <f t="shared" ref="AB62:AB64" si="1">AH30</f>
        <v>0</v>
      </c>
      <c r="AC62" s="43"/>
    </row>
    <row r="63" spans="1:36" ht="24" customHeight="1" x14ac:dyDescent="0.2">
      <c r="B63"/>
      <c r="H63" s="44"/>
      <c r="I63" s="162">
        <v>2</v>
      </c>
      <c r="J63" s="117">
        <f>GL(I57,E57,D57,J57,I58,E58)</f>
        <v>0</v>
      </c>
      <c r="M63"/>
      <c r="O63" s="162">
        <v>6</v>
      </c>
      <c r="P63" s="117">
        <f>GL(U51,Q51,P51,V51,U52,Q52)</f>
        <v>0</v>
      </c>
      <c r="S63" s="106"/>
      <c r="U63" s="162">
        <v>10</v>
      </c>
      <c r="V63" s="201">
        <f t="shared" si="0"/>
        <v>0</v>
      </c>
      <c r="W63" s="103"/>
      <c r="AA63" s="162">
        <v>14</v>
      </c>
      <c r="AB63" s="201">
        <f t="shared" si="1"/>
        <v>0</v>
      </c>
      <c r="AC63" s="43"/>
    </row>
    <row r="64" spans="1:36" ht="24" customHeight="1" x14ac:dyDescent="0.2">
      <c r="B64"/>
      <c r="H64" s="44"/>
      <c r="I64" s="162">
        <v>3</v>
      </c>
      <c r="J64" s="117">
        <f>GL(E54,I54,D54,J54,E55,I55)</f>
        <v>0</v>
      </c>
      <c r="M64"/>
      <c r="O64" s="162">
        <v>7</v>
      </c>
      <c r="P64" s="117">
        <f>GL(E51,I51,D51,J51,E52,I52)</f>
        <v>0</v>
      </c>
      <c r="S64" s="106"/>
      <c r="U64" s="162">
        <v>11</v>
      </c>
      <c r="V64" s="201">
        <f t="shared" si="0"/>
        <v>0</v>
      </c>
      <c r="W64" s="103"/>
      <c r="AA64" s="162">
        <v>15</v>
      </c>
      <c r="AB64" s="201">
        <f t="shared" si="1"/>
        <v>0</v>
      </c>
      <c r="AC64" s="43"/>
    </row>
    <row r="65" spans="2:29" ht="24" customHeight="1" x14ac:dyDescent="0.2">
      <c r="B65"/>
      <c r="H65" s="44"/>
      <c r="I65" s="162">
        <v>4</v>
      </c>
      <c r="J65" s="117">
        <f>GL(I54,E54,D54,J54,I55,E55)</f>
        <v>0</v>
      </c>
      <c r="M65"/>
      <c r="O65" s="162">
        <v>8</v>
      </c>
      <c r="P65" s="117">
        <f>GL(I51,E51,D51,J51,I52,E52)</f>
        <v>0</v>
      </c>
      <c r="S65" s="106"/>
      <c r="U65" s="162">
        <v>12</v>
      </c>
      <c r="V65" s="201">
        <f t="shared" si="0"/>
        <v>0</v>
      </c>
      <c r="W65" s="103"/>
      <c r="AC65" s="43"/>
    </row>
    <row r="66" spans="2:29" x14ac:dyDescent="0.2">
      <c r="B66"/>
      <c r="H66" s="217"/>
      <c r="I66" s="215"/>
      <c r="J66" s="403"/>
      <c r="K66" s="215"/>
      <c r="L66" s="215"/>
      <c r="M66" s="215"/>
      <c r="N66" s="215"/>
      <c r="O66" s="215"/>
      <c r="P66" s="215"/>
      <c r="Q66" s="215"/>
      <c r="R66" s="215"/>
      <c r="S66" s="218"/>
      <c r="T66" s="215"/>
      <c r="U66" s="215"/>
      <c r="V66" s="215"/>
      <c r="W66" s="215"/>
      <c r="X66" s="215"/>
      <c r="Y66" s="215"/>
      <c r="Z66" s="215"/>
      <c r="AA66" s="215"/>
      <c r="AB66" s="215"/>
      <c r="AC66" s="216"/>
    </row>
  </sheetData>
  <sheetProtection password="C9F9" sheet="1" objects="1" scenarios="1" formatCells="0" formatColumns="0" formatRows="0" sort="0"/>
  <sortState caseSensitive="1" ref="AH30:AJ32">
    <sortCondition descending="1" ref="AI30:AI32"/>
    <sortCondition descending="1" ref="AJ30:AJ32"/>
  </sortState>
  <phoneticPr fontId="8" type="noConversion"/>
  <conditionalFormatting sqref="E57">
    <cfRule type="notContainsBlanks" dxfId="1987" priority="99">
      <formula>LEN(TRIM(E57))&gt;0</formula>
    </cfRule>
  </conditionalFormatting>
  <conditionalFormatting sqref="I57">
    <cfRule type="notContainsBlanks" dxfId="1986" priority="98">
      <formula>LEN(TRIM(I57))&gt;0</formula>
    </cfRule>
  </conditionalFormatting>
  <conditionalFormatting sqref="E54">
    <cfRule type="notContainsBlanks" dxfId="1985" priority="97">
      <formula>LEN(TRIM(E54))&gt;0</formula>
    </cfRule>
  </conditionalFormatting>
  <conditionalFormatting sqref="I54">
    <cfRule type="notContainsBlanks" dxfId="1984" priority="96">
      <formula>LEN(TRIM(I54))&gt;0</formula>
    </cfRule>
  </conditionalFormatting>
  <conditionalFormatting sqref="Q54">
    <cfRule type="notContainsBlanks" dxfId="1983" priority="95">
      <formula>LEN(TRIM(Q54))&gt;0</formula>
    </cfRule>
  </conditionalFormatting>
  <conditionalFormatting sqref="U54">
    <cfRule type="notContainsBlanks" dxfId="1982" priority="94">
      <formula>LEN(TRIM(U54))&gt;0</formula>
    </cfRule>
  </conditionalFormatting>
  <conditionalFormatting sqref="AC54">
    <cfRule type="notContainsBlanks" dxfId="1981" priority="93">
      <formula>LEN(TRIM(AC54))&gt;0</formula>
    </cfRule>
  </conditionalFormatting>
  <conditionalFormatting sqref="AG54">
    <cfRule type="notContainsBlanks" dxfId="1980" priority="92">
      <formula>LEN(TRIM(AG54))&gt;0</formula>
    </cfRule>
  </conditionalFormatting>
  <conditionalFormatting sqref="AG51">
    <cfRule type="notContainsBlanks" dxfId="1979" priority="91">
      <formula>LEN(TRIM(AG51))&gt;0</formula>
    </cfRule>
  </conditionalFormatting>
  <conditionalFormatting sqref="AC51">
    <cfRule type="notContainsBlanks" dxfId="1978" priority="90">
      <formula>LEN(TRIM(AC51))&gt;0</formula>
    </cfRule>
  </conditionalFormatting>
  <conditionalFormatting sqref="U51">
    <cfRule type="notContainsBlanks" dxfId="1977" priority="89">
      <formula>LEN(TRIM(U51))&gt;0</formula>
    </cfRule>
  </conditionalFormatting>
  <conditionalFormatting sqref="Q51">
    <cfRule type="notContainsBlanks" dxfId="1976" priority="88">
      <formula>LEN(TRIM(Q51))&gt;0</formula>
    </cfRule>
  </conditionalFormatting>
  <conditionalFormatting sqref="I51">
    <cfRule type="notContainsBlanks" dxfId="1975" priority="87">
      <formula>LEN(TRIM(I51))&gt;0</formula>
    </cfRule>
  </conditionalFormatting>
  <conditionalFormatting sqref="E51">
    <cfRule type="notContainsBlanks" dxfId="1974" priority="86">
      <formula>LEN(TRIM(E51))&gt;0</formula>
    </cfRule>
  </conditionalFormatting>
  <conditionalFormatting sqref="E48">
    <cfRule type="notContainsBlanks" dxfId="1973" priority="85">
      <formula>LEN(TRIM(E48))&gt;0</formula>
    </cfRule>
  </conditionalFormatting>
  <conditionalFormatting sqref="I48">
    <cfRule type="notContainsBlanks" dxfId="1972" priority="84">
      <formula>LEN(TRIM(I48))&gt;0</formula>
    </cfRule>
  </conditionalFormatting>
  <conditionalFormatting sqref="Q48">
    <cfRule type="notContainsBlanks" dxfId="1971" priority="83">
      <formula>LEN(TRIM(Q48))&gt;0</formula>
    </cfRule>
  </conditionalFormatting>
  <conditionalFormatting sqref="U48">
    <cfRule type="notContainsBlanks" dxfId="1970" priority="82">
      <formula>LEN(TRIM(U48))&gt;0</formula>
    </cfRule>
  </conditionalFormatting>
  <conditionalFormatting sqref="AC48">
    <cfRule type="notContainsBlanks" dxfId="1969" priority="81">
      <formula>LEN(TRIM(AC48))&gt;0</formula>
    </cfRule>
  </conditionalFormatting>
  <conditionalFormatting sqref="AG48">
    <cfRule type="notContainsBlanks" dxfId="1968" priority="80">
      <formula>LEN(TRIM(AG48))&gt;0</formula>
    </cfRule>
  </conditionalFormatting>
  <conditionalFormatting sqref="AG44">
    <cfRule type="notContainsBlanks" dxfId="1967" priority="79">
      <formula>LEN(TRIM(AG44))&gt;0</formula>
    </cfRule>
  </conditionalFormatting>
  <conditionalFormatting sqref="AC44">
    <cfRule type="notContainsBlanks" dxfId="1966" priority="78">
      <formula>LEN(TRIM(AC44))&gt;0</formula>
    </cfRule>
  </conditionalFormatting>
  <conditionalFormatting sqref="U44">
    <cfRule type="notContainsBlanks" dxfId="1965" priority="77">
      <formula>LEN(TRIM(U44))&gt;0</formula>
    </cfRule>
  </conditionalFormatting>
  <conditionalFormatting sqref="Q44">
    <cfRule type="notContainsBlanks" dxfId="1964" priority="76">
      <formula>LEN(TRIM(Q44))&gt;0</formula>
    </cfRule>
  </conditionalFormatting>
  <conditionalFormatting sqref="I44">
    <cfRule type="notContainsBlanks" dxfId="1963" priority="75">
      <formula>LEN(TRIM(I44))&gt;0</formula>
    </cfRule>
  </conditionalFormatting>
  <conditionalFormatting sqref="E44">
    <cfRule type="notContainsBlanks" dxfId="1962" priority="74">
      <formula>LEN(TRIM(E44))&gt;0</formula>
    </cfRule>
  </conditionalFormatting>
  <conditionalFormatting sqref="AG38">
    <cfRule type="notContainsBlanks" dxfId="1961" priority="69">
      <formula>LEN(TRIM(AG38))&gt;0</formula>
    </cfRule>
  </conditionalFormatting>
  <conditionalFormatting sqref="AC38">
    <cfRule type="notContainsBlanks" dxfId="1960" priority="68">
      <formula>LEN(TRIM(AC38))&gt;0</formula>
    </cfRule>
  </conditionalFormatting>
  <conditionalFormatting sqref="AC36">
    <cfRule type="notContainsBlanks" dxfId="1959" priority="67">
      <formula>LEN(TRIM(AC36))&gt;0</formula>
    </cfRule>
  </conditionalFormatting>
  <conditionalFormatting sqref="AG36">
    <cfRule type="notContainsBlanks" dxfId="1958" priority="66">
      <formula>LEN(TRIM(AG36))&gt;0</formula>
    </cfRule>
  </conditionalFormatting>
  <conditionalFormatting sqref="U36 U38">
    <cfRule type="notContainsBlanks" dxfId="1957" priority="65">
      <formula>LEN(TRIM(U36))&gt;0</formula>
    </cfRule>
  </conditionalFormatting>
  <conditionalFormatting sqref="Q36 Q38">
    <cfRule type="notContainsBlanks" dxfId="1956" priority="64">
      <formula>LEN(TRIM(Q36))&gt;0</formula>
    </cfRule>
  </conditionalFormatting>
  <conditionalFormatting sqref="Q41:Q42">
    <cfRule type="notContainsBlanks" dxfId="1955" priority="63">
      <formula>LEN(TRIM(Q41))&gt;0</formula>
    </cfRule>
  </conditionalFormatting>
  <conditionalFormatting sqref="U41:U42">
    <cfRule type="notContainsBlanks" dxfId="1954" priority="62">
      <formula>LEN(TRIM(U41))&gt;0</formula>
    </cfRule>
  </conditionalFormatting>
  <conditionalFormatting sqref="I41">
    <cfRule type="notContainsBlanks" dxfId="1953" priority="61">
      <formula>LEN(TRIM(I41))&gt;0</formula>
    </cfRule>
  </conditionalFormatting>
  <conditionalFormatting sqref="E41">
    <cfRule type="notContainsBlanks" dxfId="1952" priority="60">
      <formula>LEN(TRIM(E41))&gt;0</formula>
    </cfRule>
  </conditionalFormatting>
  <conditionalFormatting sqref="E36:E38">
    <cfRule type="notContainsBlanks" dxfId="1951" priority="59">
      <formula>LEN(TRIM(E36))&gt;0</formula>
    </cfRule>
  </conditionalFormatting>
  <conditionalFormatting sqref="E9:E18">
    <cfRule type="notContainsBlanks" dxfId="1950" priority="58">
      <formula>LEN(TRIM(E9))&gt;0</formula>
    </cfRule>
  </conditionalFormatting>
  <conditionalFormatting sqref="I9:I18">
    <cfRule type="notContainsBlanks" dxfId="1949" priority="57">
      <formula>LEN(TRIM(I9))&gt;0</formula>
    </cfRule>
  </conditionalFormatting>
  <conditionalFormatting sqref="Q9:Q18">
    <cfRule type="notContainsBlanks" dxfId="1948" priority="56">
      <formula>LEN(TRIM(Q9))&gt;0</formula>
    </cfRule>
  </conditionalFormatting>
  <conditionalFormatting sqref="U9:U18">
    <cfRule type="notContainsBlanks" dxfId="1947" priority="55">
      <formula>LEN(TRIM(U9))&gt;0</formula>
    </cfRule>
  </conditionalFormatting>
  <conditionalFormatting sqref="AC9:AC18">
    <cfRule type="notContainsBlanks" dxfId="1946" priority="54">
      <formula>LEN(TRIM(AC9))&gt;0</formula>
    </cfRule>
  </conditionalFormatting>
  <conditionalFormatting sqref="AG9:AG18">
    <cfRule type="notContainsBlanks" dxfId="1945" priority="53">
      <formula>LEN(TRIM(AG9))&gt;0</formula>
    </cfRule>
  </conditionalFormatting>
  <conditionalFormatting sqref="D37">
    <cfRule type="expression" dxfId="1944" priority="52">
      <formula>NOT($E36=$I36)</formula>
    </cfRule>
  </conditionalFormatting>
  <conditionalFormatting sqref="J37">
    <cfRule type="expression" dxfId="1943" priority="51">
      <formula>NOT($E36=$I36)</formula>
    </cfRule>
  </conditionalFormatting>
  <conditionalFormatting sqref="E39">
    <cfRule type="notContainsBlanks" dxfId="1942" priority="50">
      <formula>LEN(TRIM(E39))&gt;0</formula>
    </cfRule>
  </conditionalFormatting>
  <conditionalFormatting sqref="D39">
    <cfRule type="expression" dxfId="1941" priority="49">
      <formula>NOT($E38=$I38)</formula>
    </cfRule>
  </conditionalFormatting>
  <conditionalFormatting sqref="J39">
    <cfRule type="expression" dxfId="1940" priority="48">
      <formula>NOT($E38=$I38)</formula>
    </cfRule>
  </conditionalFormatting>
  <conditionalFormatting sqref="E42">
    <cfRule type="notContainsBlanks" dxfId="1939" priority="47">
      <formula>LEN(TRIM(E42))&gt;0</formula>
    </cfRule>
  </conditionalFormatting>
  <conditionalFormatting sqref="D42">
    <cfRule type="expression" dxfId="1938" priority="46">
      <formula>NOT($E41=$I41)</formula>
    </cfRule>
  </conditionalFormatting>
  <conditionalFormatting sqref="J42">
    <cfRule type="expression" dxfId="1937" priority="45">
      <formula>NOT($E41=$I41)</formula>
    </cfRule>
  </conditionalFormatting>
  <conditionalFormatting sqref="E45">
    <cfRule type="notContainsBlanks" dxfId="1936" priority="44">
      <formula>LEN(TRIM(E45))&gt;0</formula>
    </cfRule>
  </conditionalFormatting>
  <conditionalFormatting sqref="D45">
    <cfRule type="expression" dxfId="1935" priority="43">
      <formula>NOT($E44=$I44)</formula>
    </cfRule>
  </conditionalFormatting>
  <conditionalFormatting sqref="J45">
    <cfRule type="expression" dxfId="1934" priority="42">
      <formula>NOT($E44=$I44)</formula>
    </cfRule>
  </conditionalFormatting>
  <conditionalFormatting sqref="E49">
    <cfRule type="notContainsBlanks" dxfId="1933" priority="41">
      <formula>LEN(TRIM(E49))&gt;0</formula>
    </cfRule>
  </conditionalFormatting>
  <conditionalFormatting sqref="D49">
    <cfRule type="expression" dxfId="1932" priority="40">
      <formula>NOT($E48=$I48)</formula>
    </cfRule>
  </conditionalFormatting>
  <conditionalFormatting sqref="J49">
    <cfRule type="expression" dxfId="1931" priority="39">
      <formula>NOT($E48=$I48)</formula>
    </cfRule>
  </conditionalFormatting>
  <conditionalFormatting sqref="E52">
    <cfRule type="notContainsBlanks" dxfId="1930" priority="38">
      <formula>LEN(TRIM(E52))&gt;0</formula>
    </cfRule>
  </conditionalFormatting>
  <conditionalFormatting sqref="D52">
    <cfRule type="expression" dxfId="1929" priority="37">
      <formula>NOT($E51=$I51)</formula>
    </cfRule>
  </conditionalFormatting>
  <conditionalFormatting sqref="J52">
    <cfRule type="expression" dxfId="1928" priority="36">
      <formula>NOT($E51=$I51)</formula>
    </cfRule>
  </conditionalFormatting>
  <conditionalFormatting sqref="E55">
    <cfRule type="notContainsBlanks" dxfId="1927" priority="35">
      <formula>LEN(TRIM(E55))&gt;0</formula>
    </cfRule>
  </conditionalFormatting>
  <conditionalFormatting sqref="D55">
    <cfRule type="expression" dxfId="1926" priority="34">
      <formula>NOT($E54=$I54)</formula>
    </cfRule>
  </conditionalFormatting>
  <conditionalFormatting sqref="J55">
    <cfRule type="expression" dxfId="1925" priority="33">
      <formula>NOT($E54=$I54)</formula>
    </cfRule>
  </conditionalFormatting>
  <conditionalFormatting sqref="E58">
    <cfRule type="notContainsBlanks" dxfId="1924" priority="32">
      <formula>LEN(TRIM(E58))&gt;0</formula>
    </cfRule>
  </conditionalFormatting>
  <conditionalFormatting sqref="D58">
    <cfRule type="expression" dxfId="1923" priority="31">
      <formula>NOT($E57=$I57)</formula>
    </cfRule>
  </conditionalFormatting>
  <conditionalFormatting sqref="J58">
    <cfRule type="expression" dxfId="1922" priority="30">
      <formula>NOT($E57=$I57)</formula>
    </cfRule>
  </conditionalFormatting>
  <conditionalFormatting sqref="Q37">
    <cfRule type="notContainsBlanks" dxfId="1921" priority="29">
      <formula>LEN(TRIM(Q37))&gt;0</formula>
    </cfRule>
  </conditionalFormatting>
  <conditionalFormatting sqref="P37">
    <cfRule type="expression" dxfId="1920" priority="28">
      <formula>NOT($Q36=$U36)</formula>
    </cfRule>
  </conditionalFormatting>
  <conditionalFormatting sqref="V37">
    <cfRule type="expression" dxfId="1919" priority="26">
      <formula>NOT($Q36=$U36)</formula>
    </cfRule>
  </conditionalFormatting>
  <conditionalFormatting sqref="Q39">
    <cfRule type="notContainsBlanks" dxfId="1918" priority="25">
      <formula>LEN(TRIM(Q39))&gt;0</formula>
    </cfRule>
  </conditionalFormatting>
  <conditionalFormatting sqref="P39">
    <cfRule type="expression" dxfId="1917" priority="24">
      <formula>NOT($Q38=$U38)</formula>
    </cfRule>
  </conditionalFormatting>
  <conditionalFormatting sqref="V39">
    <cfRule type="expression" dxfId="1916" priority="23">
      <formula>NOT($Q38=$U38)</formula>
    </cfRule>
  </conditionalFormatting>
  <conditionalFormatting sqref="Q49">
    <cfRule type="notContainsBlanks" dxfId="1915" priority="22">
      <formula>LEN(TRIM(Q49))&gt;0</formula>
    </cfRule>
  </conditionalFormatting>
  <conditionalFormatting sqref="P49">
    <cfRule type="expression" dxfId="1914" priority="21">
      <formula>NOT($Q48=$U48)</formula>
    </cfRule>
  </conditionalFormatting>
  <conditionalFormatting sqref="V49">
    <cfRule type="expression" dxfId="1913" priority="20">
      <formula>NOT($Q48=$U48)</formula>
    </cfRule>
  </conditionalFormatting>
  <conditionalFormatting sqref="Q52">
    <cfRule type="notContainsBlanks" dxfId="1912" priority="19">
      <formula>LEN(TRIM(Q52))&gt;0</formula>
    </cfRule>
  </conditionalFormatting>
  <conditionalFormatting sqref="P52">
    <cfRule type="expression" dxfId="1911" priority="18">
      <formula>NOT($Q51=$U51)</formula>
    </cfRule>
  </conditionalFormatting>
  <conditionalFormatting sqref="V52">
    <cfRule type="expression" dxfId="1910" priority="17">
      <formula>NOT($Q51=$U51)</formula>
    </cfRule>
  </conditionalFormatting>
  <conditionalFormatting sqref="AC37">
    <cfRule type="notContainsBlanks" dxfId="1909" priority="16">
      <formula>LEN(TRIM(AC37))&gt;0</formula>
    </cfRule>
  </conditionalFormatting>
  <conditionalFormatting sqref="AG37">
    <cfRule type="notContainsBlanks" dxfId="1908" priority="15">
      <formula>LEN(TRIM(AG37))&gt;0</formula>
    </cfRule>
  </conditionalFormatting>
  <conditionalFormatting sqref="AC39">
    <cfRule type="notContainsBlanks" dxfId="1907" priority="14">
      <formula>LEN(TRIM(AC39))&gt;0</formula>
    </cfRule>
  </conditionalFormatting>
  <conditionalFormatting sqref="AG39">
    <cfRule type="notContainsBlanks" dxfId="1906" priority="13">
      <formula>LEN(TRIM(AG39))&gt;0</formula>
    </cfRule>
  </conditionalFormatting>
  <conditionalFormatting sqref="U55">
    <cfRule type="notContainsBlanks" dxfId="1905" priority="1">
      <formula>LEN(TRIM(U55))&gt;0</formula>
    </cfRule>
  </conditionalFormatting>
  <conditionalFormatting sqref="AC45">
    <cfRule type="notContainsBlanks" dxfId="1904" priority="12">
      <formula>LEN(TRIM(AC45))&gt;0</formula>
    </cfRule>
  </conditionalFormatting>
  <conditionalFormatting sqref="AG45">
    <cfRule type="notContainsBlanks" dxfId="1903" priority="11">
      <formula>LEN(TRIM(AG45))&gt;0</formula>
    </cfRule>
  </conditionalFormatting>
  <conditionalFormatting sqref="AC49">
    <cfRule type="notContainsBlanks" dxfId="1902" priority="10">
      <formula>LEN(TRIM(AC49))&gt;0</formula>
    </cfRule>
  </conditionalFormatting>
  <conditionalFormatting sqref="AG49">
    <cfRule type="notContainsBlanks" dxfId="1901" priority="9">
      <formula>LEN(TRIM(AG49))&gt;0</formula>
    </cfRule>
  </conditionalFormatting>
  <conditionalFormatting sqref="AC52">
    <cfRule type="notContainsBlanks" dxfId="1900" priority="8">
      <formula>LEN(TRIM(AC52))&gt;0</formula>
    </cfRule>
  </conditionalFormatting>
  <conditionalFormatting sqref="AG52">
    <cfRule type="notContainsBlanks" dxfId="1899" priority="7">
      <formula>LEN(TRIM(AG52))&gt;0</formula>
    </cfRule>
  </conditionalFormatting>
  <conditionalFormatting sqref="AC55">
    <cfRule type="notContainsBlanks" dxfId="1898" priority="6">
      <formula>LEN(TRIM(AC55))&gt;0</formula>
    </cfRule>
  </conditionalFormatting>
  <conditionalFormatting sqref="AG55">
    <cfRule type="notContainsBlanks" dxfId="1897" priority="5">
      <formula>LEN(TRIM(AG55))&gt;0</formula>
    </cfRule>
  </conditionalFormatting>
  <conditionalFormatting sqref="Q45">
    <cfRule type="notContainsBlanks" dxfId="1896" priority="4">
      <formula>LEN(TRIM(Q45))&gt;0</formula>
    </cfRule>
  </conditionalFormatting>
  <conditionalFormatting sqref="U45">
    <cfRule type="notContainsBlanks" dxfId="1895" priority="3">
      <formula>LEN(TRIM(U45))&gt;0</formula>
    </cfRule>
  </conditionalFormatting>
  <conditionalFormatting sqref="Q55">
    <cfRule type="notContainsBlanks" dxfId="1894" priority="2">
      <formula>LEN(TRIM(Q55))&gt;0</formula>
    </cfRule>
  </conditionalFormatting>
  <printOptions horizontalCentered="1" verticalCentered="1"/>
  <pageMargins left="0" right="0" top="0.98425196850393704" bottom="0" header="0.39370078740157483" footer="0"/>
  <pageSetup paperSize="9" scale="68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7" max="35" man="1"/>
  </rowBreaks>
  <ignoredErrors>
    <ignoredError sqref="J12 V12 AH12" formula="1"/>
    <ignoredError sqref="D38 P38 D18 P18 AB18 F38:H38 J38 R38:T38 V38 V36 R36:T36 J36 F36:H36 P36 D36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CLASSER15">
                <anchor>
                  <from>
                    <xdr:col>9</xdr:col>
                    <xdr:colOff>28575</xdr:colOff>
                    <xdr:row>22</xdr:row>
                    <xdr:rowOff>47625</xdr:rowOff>
                  </from>
                  <to>
                    <xdr:col>9</xdr:col>
                    <xdr:colOff>1333500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6" name="Button 2">
              <controlPr defaultSize="0" print="0" autoFill="0" autoPict="0" macro="[0]!RAZ15A">
                <anchor>
                  <from>
                    <xdr:col>9</xdr:col>
                    <xdr:colOff>295275</xdr:colOff>
                    <xdr:row>24</xdr:row>
                    <xdr:rowOff>38100</xdr:rowOff>
                  </from>
                  <to>
                    <xdr:col>9</xdr:col>
                    <xdr:colOff>942975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7" name="Button 3">
              <controlPr defaultSize="0" print="0" autoFill="0" autoPict="0" macro="[0]!CLASSER15A">
                <anchor moveWithCells="1" sizeWithCells="1">
                  <from>
                    <xdr:col>33</xdr:col>
                    <xdr:colOff>28575</xdr:colOff>
                    <xdr:row>60</xdr:row>
                    <xdr:rowOff>47625</xdr:rowOff>
                  </from>
                  <to>
                    <xdr:col>33</xdr:col>
                    <xdr:colOff>1333500</xdr:colOff>
                    <xdr:row>61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8" name="Button 4">
              <controlPr defaultSize="0" print="0" autoFill="0" autoPict="0" macro="[0]!RAZ15B">
                <anchor moveWithCells="1" sizeWithCells="1">
                  <from>
                    <xdr:col>33</xdr:col>
                    <xdr:colOff>295275</xdr:colOff>
                    <xdr:row>62</xdr:row>
                    <xdr:rowOff>38100</xdr:rowOff>
                  </from>
                  <to>
                    <xdr:col>33</xdr:col>
                    <xdr:colOff>942975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Button 6">
              <controlPr defaultSize="0" print="0" autoFill="0" autoPict="0" macro="[0]!IMP15FI">
                <anchor>
                  <from>
                    <xdr:col>11</xdr:col>
                    <xdr:colOff>66675</xdr:colOff>
                    <xdr:row>27</xdr:row>
                    <xdr:rowOff>133350</xdr:rowOff>
                  </from>
                  <to>
                    <xdr:col>13</xdr:col>
                    <xdr:colOff>104775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Button 7">
              <controlPr defaultSize="0" print="0" autoFill="0" autoPict="0" macro="[0]!IMP15EL">
                <anchor>
                  <from>
                    <xdr:col>8</xdr:col>
                    <xdr:colOff>66675</xdr:colOff>
                    <xdr:row>1</xdr:row>
                    <xdr:rowOff>104775</xdr:rowOff>
                  </from>
                  <to>
                    <xdr:col>11</xdr:col>
                    <xdr:colOff>28575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8" tint="-0.249977111117893"/>
  </sheetPr>
  <dimension ref="A1:AI83"/>
  <sheetViews>
    <sheetView showGridLines="0" showRowColHeaders="0" showRuler="0" view="pageBreakPreview" topLeftCell="A40" zoomScaleNormal="100" zoomScaleSheetLayoutView="100" zoomScalePageLayoutView="90" workbookViewId="0">
      <selection activeCell="AG32" sqref="AG32:AI35"/>
    </sheetView>
  </sheetViews>
  <sheetFormatPr baseColWidth="10" defaultColWidth="11.5703125" defaultRowHeight="15" x14ac:dyDescent="0.2"/>
  <cols>
    <col min="1" max="2" width="1.85546875" customWidth="1"/>
    <col min="3" max="3" width="25.5703125" style="2" customWidth="1"/>
    <col min="4" max="8" width="1.85546875" customWidth="1"/>
    <col min="9" max="9" width="25.5703125" style="2" customWidth="1"/>
    <col min="10" max="11" width="1.85546875" customWidth="1"/>
    <col min="12" max="12" width="8.7109375" style="271" customWidth="1"/>
    <col min="13" max="13" width="1.85546875" style="106" customWidth="1"/>
    <col min="14" max="14" width="1.85546875" customWidth="1"/>
    <col min="15" max="15" width="25.5703125" style="2" customWidth="1"/>
    <col min="16" max="20" width="1.85546875" customWidth="1"/>
    <col min="21" max="21" width="25.5703125" style="2" customWidth="1"/>
    <col min="22" max="26" width="1.85546875" customWidth="1"/>
    <col min="27" max="27" width="25.5703125" customWidth="1"/>
    <col min="28" max="32" width="1.85546875" customWidth="1"/>
    <col min="33" max="33" width="25.5703125" customWidth="1"/>
    <col min="34" max="36" width="1.85546875" customWidth="1"/>
  </cols>
  <sheetData>
    <row r="1" spans="1:35" ht="6" customHeight="1" x14ac:dyDescent="0.2">
      <c r="C1" s="700"/>
      <c r="D1" s="700"/>
      <c r="E1" s="700"/>
      <c r="F1" s="700"/>
      <c r="G1" s="700"/>
      <c r="H1" s="700"/>
      <c r="I1" s="820"/>
      <c r="J1" s="700"/>
      <c r="K1" s="700"/>
      <c r="L1" s="821"/>
      <c r="M1" s="700"/>
      <c r="N1" s="700"/>
      <c r="O1" s="700"/>
      <c r="P1" s="700"/>
      <c r="Q1" s="700"/>
      <c r="R1" s="700"/>
      <c r="S1" s="700"/>
      <c r="T1" s="700"/>
      <c r="U1" s="822"/>
      <c r="AA1" s="409"/>
      <c r="AB1" s="111"/>
    </row>
    <row r="2" spans="1:35" ht="6" customHeight="1" x14ac:dyDescent="0.2">
      <c r="C2" s="819"/>
      <c r="D2" s="809"/>
      <c r="E2" s="809"/>
      <c r="F2" s="809"/>
      <c r="G2" s="809"/>
      <c r="H2" s="809"/>
      <c r="I2" s="383"/>
      <c r="J2" s="809"/>
      <c r="K2" s="809"/>
      <c r="L2" s="819"/>
      <c r="M2" s="809"/>
      <c r="N2" s="809"/>
      <c r="O2" s="809"/>
      <c r="P2" s="809"/>
      <c r="Q2" s="809"/>
      <c r="R2" s="809"/>
      <c r="S2" s="809"/>
      <c r="T2" s="809"/>
      <c r="U2" s="384"/>
      <c r="AA2" s="409"/>
      <c r="AB2" s="111"/>
    </row>
    <row r="3" spans="1:35" ht="6" customHeight="1" x14ac:dyDescent="0.2">
      <c r="C3" s="700"/>
      <c r="D3" s="809"/>
      <c r="E3" s="809"/>
      <c r="F3" s="809"/>
      <c r="G3" s="809"/>
      <c r="H3" s="809"/>
      <c r="I3" s="383"/>
      <c r="J3" s="809"/>
      <c r="K3" s="809"/>
      <c r="L3" s="819"/>
      <c r="M3" s="809"/>
      <c r="N3" s="809"/>
      <c r="O3" s="809"/>
      <c r="P3" s="809"/>
      <c r="Q3" s="809"/>
      <c r="R3" s="809"/>
      <c r="S3" s="809"/>
      <c r="T3" s="809"/>
      <c r="U3" s="809"/>
      <c r="AA3" s="409"/>
      <c r="AB3" s="111"/>
    </row>
    <row r="4" spans="1:35" ht="6" customHeight="1" x14ac:dyDescent="0.2">
      <c r="C4" s="819"/>
      <c r="D4" s="809"/>
      <c r="E4" s="809"/>
      <c r="F4" s="809"/>
      <c r="G4" s="809"/>
      <c r="H4" s="809"/>
      <c r="I4" s="383"/>
      <c r="J4" s="809"/>
      <c r="K4" s="809"/>
      <c r="L4" s="819"/>
      <c r="M4" s="809"/>
      <c r="N4" s="809"/>
      <c r="O4" s="809"/>
      <c r="P4" s="809"/>
      <c r="Q4" s="809"/>
      <c r="R4" s="809"/>
      <c r="S4" s="809"/>
      <c r="T4" s="809"/>
      <c r="U4" s="809"/>
    </row>
    <row r="5" spans="1:35" ht="15.75" customHeight="1" x14ac:dyDescent="0.25">
      <c r="B5" s="160"/>
      <c r="C5" s="404" t="s">
        <v>38</v>
      </c>
      <c r="D5" s="405" t="s">
        <v>2</v>
      </c>
      <c r="E5" s="110" t="s">
        <v>1</v>
      </c>
      <c r="G5" s="231"/>
      <c r="H5" s="232" t="s">
        <v>16</v>
      </c>
      <c r="I5" s="256" t="s">
        <v>39</v>
      </c>
      <c r="J5" s="405" t="s">
        <v>2</v>
      </c>
      <c r="K5" s="110" t="s">
        <v>1</v>
      </c>
      <c r="L5" s="383"/>
      <c r="O5"/>
      <c r="R5" s="120"/>
      <c r="S5" s="120"/>
      <c r="T5" s="232"/>
      <c r="U5" s="256" t="s">
        <v>40</v>
      </c>
      <c r="V5" s="405" t="s">
        <v>2</v>
      </c>
      <c r="W5" s="110" t="s">
        <v>1</v>
      </c>
      <c r="AF5" s="232"/>
      <c r="AG5" s="256" t="s">
        <v>93</v>
      </c>
      <c r="AH5" s="405" t="s">
        <v>2</v>
      </c>
      <c r="AI5" s="110" t="s">
        <v>1</v>
      </c>
    </row>
    <row r="6" spans="1:35" ht="24.2" customHeight="1" x14ac:dyDescent="0.2">
      <c r="B6" s="176" t="s">
        <v>4</v>
      </c>
      <c r="C6" s="850" t="str">
        <f>ACCUEIL!$H$6</f>
        <v>4</v>
      </c>
      <c r="D6" s="119">
        <f>$D$13-$H$13+$AF$15-$AB$15+$AF$18-$AB$18</f>
        <v>0</v>
      </c>
      <c r="E6" s="407">
        <f>CL($D$13,$H$13)+CL($AF$15,$AB$15)+CL($AF$18,$AB$18)</f>
        <v>0</v>
      </c>
      <c r="G6" s="231"/>
      <c r="H6" s="176" t="s">
        <v>8</v>
      </c>
      <c r="I6" s="1067">
        <f>ACCUEIL!$H$10</f>
        <v>20</v>
      </c>
      <c r="J6" s="119">
        <f>$AB$13-$AF$13+$T$16-$P$16+$P$19-$T$19</f>
        <v>0</v>
      </c>
      <c r="K6" s="407">
        <f>CL($AB$13,$AF$13)+CL($T$16,$P$16)+CL($P$19,$T$19)</f>
        <v>0</v>
      </c>
      <c r="O6"/>
      <c r="S6" s="120"/>
      <c r="T6" s="176" t="s">
        <v>18</v>
      </c>
      <c r="U6" s="1067">
        <f>ACCUEIL!$H$14</f>
        <v>26</v>
      </c>
      <c r="V6" s="119">
        <f>$P$14-$T$14+$H$17-$D$17+$AB$19-$AF$19</f>
        <v>0</v>
      </c>
      <c r="W6" s="407">
        <f>CL($P$14,$T$14)+CL($H$17,$D$17)+CL($AB$19,$AF$19)</f>
        <v>0</v>
      </c>
      <c r="AF6" s="176" t="s">
        <v>64</v>
      </c>
      <c r="AG6" s="1067" t="str">
        <f>ACCUEIL!$H$18</f>
        <v>1</v>
      </c>
      <c r="AH6" s="119">
        <f>$D$15-$H$15+$AF$17-$AB$17+$P$20-$T$20</f>
        <v>0</v>
      </c>
      <c r="AI6" s="407">
        <f>CL($D$15,$H$15)+CL($AF$17,$AB$17)+CL($P$20,$T$20)</f>
        <v>0</v>
      </c>
    </row>
    <row r="7" spans="1:35" ht="24.2" customHeight="1" x14ac:dyDescent="0.2">
      <c r="B7" s="176" t="s">
        <v>5</v>
      </c>
      <c r="C7" s="850">
        <f>ACCUEIL!$H$7</f>
        <v>18</v>
      </c>
      <c r="D7" s="119">
        <f>$H$13-$D$13+$H$16-$D$16+$P$18-$T$18</f>
        <v>0</v>
      </c>
      <c r="E7" s="407">
        <f>CL($H$13,$D$13)+CL($H$16,$D$16)+CL($P$18,$T$18)</f>
        <v>0</v>
      </c>
      <c r="G7" s="231"/>
      <c r="H7" s="176" t="s">
        <v>9</v>
      </c>
      <c r="I7" s="1067">
        <f>ACCUEIL!$H$11</f>
        <v>16</v>
      </c>
      <c r="J7" s="119">
        <f>$AF$13-$AB$13+$AF$16-$AB$16+$D$19-$H$19</f>
        <v>0</v>
      </c>
      <c r="K7" s="407">
        <f>CL($AF$13,$AB$13)+CL($AF$16,$AB$16)+CL($D$19,$H$19)</f>
        <v>0</v>
      </c>
      <c r="O7"/>
      <c r="S7" s="120"/>
      <c r="T7" s="176" t="s">
        <v>19</v>
      </c>
      <c r="U7" s="1067">
        <f>ACCUEIL!$H$15</f>
        <v>23</v>
      </c>
      <c r="V7" s="119">
        <f>$T$14-$P$14+$T$17-$P$17+$D$20-$H$20</f>
        <v>0</v>
      </c>
      <c r="W7" s="407">
        <f>CL($T$14,$P$14)+CL($T$17,$P$17)+CL($D$20,$H$20)</f>
        <v>0</v>
      </c>
      <c r="AF7" s="176" t="s">
        <v>65</v>
      </c>
      <c r="AG7" s="1067" t="str">
        <f>ACCUEIL!$H$19</f>
        <v>7</v>
      </c>
      <c r="AH7" s="119">
        <f>$H$15-$D$15+$D$18-$H$18+$AB$20-$AF$20</f>
        <v>0</v>
      </c>
      <c r="AI7" s="407">
        <f>CL($H$15,$D$15)+CL($D$18,$H$18)+CL($AB$20,$AF$20)</f>
        <v>0</v>
      </c>
    </row>
    <row r="8" spans="1:35" ht="24.2" customHeight="1" x14ac:dyDescent="0.2">
      <c r="B8" s="176" t="s">
        <v>6</v>
      </c>
      <c r="C8" s="850">
        <f>ACCUEIL!$H$8</f>
        <v>10</v>
      </c>
      <c r="D8" s="119">
        <f>$T$13-$P$13+$AB$15-$AF$15+$T$18-$P$18</f>
        <v>0</v>
      </c>
      <c r="E8" s="407">
        <f>CL($T$13,$P$13)+CL($AB$15,$AF$15)+CL($T$18,$P$18)</f>
        <v>0</v>
      </c>
      <c r="G8" s="231"/>
      <c r="H8" s="176" t="s">
        <v>10</v>
      </c>
      <c r="I8" s="1067">
        <f>ACCUEIL!$H$12</f>
        <v>12</v>
      </c>
      <c r="J8" s="119">
        <f>$H$14-$D$14+$P$16-$T$16+$H$19-$D$19</f>
        <v>0</v>
      </c>
      <c r="K8" s="407">
        <f>CL($H$14,$D$14)+CL($P$16,$T$16)+CL($H$19,$D$19)</f>
        <v>0</v>
      </c>
      <c r="O8"/>
      <c r="S8" s="120"/>
      <c r="T8" s="176" t="s">
        <v>43</v>
      </c>
      <c r="U8" s="1067">
        <f>ACCUEIL!$H$16</f>
        <v>21</v>
      </c>
      <c r="V8" s="119">
        <f>$AF$14-$AB$14+$D$17-$H$17+$H$20-$D$20</f>
        <v>0</v>
      </c>
      <c r="W8" s="407">
        <f>CL($AF$14,$AB$14)+CL($D$17,$H$17)+CL($H$20,$D$20)</f>
        <v>0</v>
      </c>
      <c r="AF8" s="176" t="s">
        <v>85</v>
      </c>
      <c r="AG8" s="1067">
        <f>ACCUEIL!$H$20</f>
        <v>24</v>
      </c>
      <c r="AH8" s="119">
        <f>$P$15-$T$15+$H$18-$D$18+$T$20-$P$20</f>
        <v>0</v>
      </c>
      <c r="AI8" s="407">
        <f>CL($P$15,$T$15)+CL($H$18,$D$18)+CL($T$20,$P$20)</f>
        <v>0</v>
      </c>
    </row>
    <row r="9" spans="1:35" ht="24.2" customHeight="1" x14ac:dyDescent="0.2">
      <c r="B9" s="176" t="s">
        <v>7</v>
      </c>
      <c r="C9" s="850" t="str">
        <f>ACCUEIL!$H$9</f>
        <v>2</v>
      </c>
      <c r="D9" s="119">
        <f>$P$13-$T$13+$D$16-$H$16+$AB$18-$AF$18</f>
        <v>0</v>
      </c>
      <c r="E9" s="407">
        <f>CL($P$13,$T$13)+CL($D$16,$H$16)+CL($AB$18,$AF$18)</f>
        <v>0</v>
      </c>
      <c r="G9" s="231"/>
      <c r="H9" s="176" t="s">
        <v>11</v>
      </c>
      <c r="I9" s="1067" t="str">
        <f>ACCUEIL!$H$13</f>
        <v>6</v>
      </c>
      <c r="J9" s="119">
        <f>$D$14-$H$14+$AB$16-$AF$16+$T$19-$P$19</f>
        <v>0</v>
      </c>
      <c r="K9" s="407">
        <f>CL($D$14,$H$14)+CL($AB$16,$AF$16)+CL($T$19,$P$19)</f>
        <v>0</v>
      </c>
      <c r="L9" s="41"/>
      <c r="O9"/>
      <c r="S9" s="120"/>
      <c r="T9" s="176" t="s">
        <v>44</v>
      </c>
      <c r="U9" s="1067">
        <f>ACCUEIL!$H$17</f>
        <v>13</v>
      </c>
      <c r="V9" s="119">
        <f>$AB$14-$AF$14+$P$17-$T$17+$AF$19-$AB$19</f>
        <v>0</v>
      </c>
      <c r="W9" s="407">
        <f>CL($AB$14,$AF$14)+CL($P$17,$T$17)+CL($AF$19,$AB$19)</f>
        <v>0</v>
      </c>
      <c r="AF9" s="176" t="s">
        <v>94</v>
      </c>
      <c r="AG9" s="1067">
        <f>ACCUEIL!$H$21</f>
        <v>22</v>
      </c>
      <c r="AH9" s="119">
        <f>$T$15-$P$15+$AB$17-$AF$17+$AF$20-$AB$20</f>
        <v>0</v>
      </c>
      <c r="AI9" s="407">
        <f>CL($T$15,$P$15)+CL($AB$17,$AF$17)+CL($AF$20,$AB$20)</f>
        <v>0</v>
      </c>
    </row>
    <row r="10" spans="1:35" ht="15.75" customHeight="1" x14ac:dyDescent="0.2">
      <c r="B10" s="111"/>
      <c r="C10" s="410"/>
      <c r="D10" s="119"/>
      <c r="E10" s="407"/>
      <c r="G10" s="120"/>
      <c r="H10" s="111"/>
      <c r="I10" s="411"/>
      <c r="J10" s="119"/>
      <c r="K10" s="407"/>
      <c r="L10" s="41"/>
      <c r="N10" s="111"/>
      <c r="O10" s="412"/>
      <c r="P10" s="119"/>
      <c r="Q10" s="407"/>
      <c r="S10" s="120"/>
      <c r="T10" s="111"/>
      <c r="U10" s="412"/>
      <c r="V10" s="119"/>
      <c r="W10" s="407"/>
    </row>
    <row r="11" spans="1:35" ht="15.75" x14ac:dyDescent="0.25">
      <c r="A11" s="413"/>
      <c r="B11" s="284"/>
      <c r="C11" s="414"/>
      <c r="D11" s="284"/>
      <c r="E11" s="284"/>
      <c r="F11" s="898" t="str">
        <f>ACCUEIL!$D$6</f>
        <v>VELODROME</v>
      </c>
      <c r="G11" s="284"/>
      <c r="H11" s="414"/>
      <c r="I11" s="284"/>
      <c r="J11" s="284"/>
      <c r="K11" s="415"/>
      <c r="L11" s="284"/>
      <c r="M11" s="284"/>
      <c r="N11" s="414"/>
      <c r="O11" s="284"/>
      <c r="P11" s="285"/>
      <c r="Q11" s="284"/>
      <c r="R11" s="936" t="str">
        <f>ACCUEIL!$D$7</f>
        <v>SAN SIRO</v>
      </c>
      <c r="S11" s="284"/>
      <c r="T11" s="284"/>
      <c r="U11" s="414"/>
      <c r="V11" s="285"/>
      <c r="W11" s="24"/>
      <c r="X11" s="24"/>
      <c r="Y11" s="24"/>
      <c r="Z11" s="24"/>
      <c r="AA11" s="24"/>
      <c r="AB11" s="24"/>
      <c r="AC11" s="24"/>
      <c r="AD11" s="898" t="str">
        <f>ACCUEIL!$D$8</f>
        <v>NEU CAMP</v>
      </c>
      <c r="AE11" s="24"/>
      <c r="AF11" s="24"/>
      <c r="AG11" s="24"/>
      <c r="AH11" s="24"/>
      <c r="AI11" s="31"/>
    </row>
    <row r="12" spans="1:35" ht="12.75" x14ac:dyDescent="0.2">
      <c r="A12" s="417"/>
      <c r="B12" s="1103"/>
      <c r="C12" s="1103"/>
      <c r="D12" s="1103"/>
      <c r="E12" s="1103"/>
      <c r="F12" s="1120" t="s">
        <v>13</v>
      </c>
      <c r="G12" s="1103"/>
      <c r="H12" s="1103"/>
      <c r="I12" s="1103"/>
      <c r="J12" s="1103"/>
      <c r="K12" s="14"/>
      <c r="L12" s="323" t="s">
        <v>12</v>
      </c>
      <c r="M12" s="41"/>
      <c r="N12" s="1120"/>
      <c r="O12" s="1120"/>
      <c r="P12" s="1103"/>
      <c r="Q12" s="1103"/>
      <c r="R12" s="1120" t="s">
        <v>13</v>
      </c>
      <c r="S12" s="1120"/>
      <c r="T12" s="1103"/>
      <c r="U12" s="1120"/>
      <c r="V12" s="1120"/>
      <c r="W12" s="184"/>
      <c r="X12" s="103"/>
      <c r="Z12" s="956"/>
      <c r="AA12" s="956"/>
      <c r="AB12" s="956"/>
      <c r="AC12" s="956"/>
      <c r="AD12" s="1120" t="s">
        <v>13</v>
      </c>
      <c r="AE12" s="956"/>
      <c r="AF12" s="956"/>
      <c r="AG12" s="956"/>
      <c r="AH12" s="956"/>
      <c r="AI12" s="43"/>
    </row>
    <row r="13" spans="1:35" ht="24.2" customHeight="1" x14ac:dyDescent="0.2">
      <c r="A13" s="419"/>
      <c r="B13" s="1141" t="s">
        <v>4</v>
      </c>
      <c r="C13" s="1137" t="str">
        <f>C6</f>
        <v>4</v>
      </c>
      <c r="D13" s="1117"/>
      <c r="E13" s="1118"/>
      <c r="F13" s="1119"/>
      <c r="G13" s="1135"/>
      <c r="H13" s="1117"/>
      <c r="I13" s="1136" t="str">
        <f>C6</f>
        <v>4</v>
      </c>
      <c r="J13" s="1146" t="s">
        <v>5</v>
      </c>
      <c r="K13" s="421"/>
      <c r="L13" s="925">
        <f>ACCUEIL!$B$6</f>
        <v>1.4166666666666665</v>
      </c>
      <c r="M13" s="1151"/>
      <c r="N13" s="1149" t="s">
        <v>7</v>
      </c>
      <c r="O13" s="1134">
        <f>C8</f>
        <v>10</v>
      </c>
      <c r="P13" s="1126"/>
      <c r="Q13" s="1118"/>
      <c r="R13" s="1119"/>
      <c r="S13" s="1135"/>
      <c r="T13" s="1117"/>
      <c r="U13" s="1136">
        <f>C7</f>
        <v>18</v>
      </c>
      <c r="V13" s="1146" t="s">
        <v>6</v>
      </c>
      <c r="X13" s="103"/>
      <c r="Y13" s="911"/>
      <c r="Z13" s="1149" t="s">
        <v>8</v>
      </c>
      <c r="AA13" s="1132">
        <f>I6</f>
        <v>20</v>
      </c>
      <c r="AB13" s="1126"/>
      <c r="AC13" s="1127"/>
      <c r="AD13" s="1127"/>
      <c r="AE13" s="1128"/>
      <c r="AF13" s="1117"/>
      <c r="AG13" s="1133">
        <f>I7</f>
        <v>16</v>
      </c>
      <c r="AH13" s="1146" t="s">
        <v>9</v>
      </c>
      <c r="AI13" s="43"/>
    </row>
    <row r="14" spans="1:35" s="59" customFormat="1" ht="24.2" customHeight="1" x14ac:dyDescent="0.2">
      <c r="A14" s="419"/>
      <c r="B14" s="1142" t="s">
        <v>11</v>
      </c>
      <c r="C14" s="1138" t="str">
        <f>I9</f>
        <v>6</v>
      </c>
      <c r="D14" s="1105"/>
      <c r="E14" s="291"/>
      <c r="F14" s="291"/>
      <c r="G14" s="1124"/>
      <c r="H14" s="1105"/>
      <c r="I14" s="425">
        <f>I8</f>
        <v>12</v>
      </c>
      <c r="J14" s="1147" t="s">
        <v>10</v>
      </c>
      <c r="K14" s="421"/>
      <c r="L14" s="926">
        <f>L13+ACCUEIL!$B$7</f>
        <v>1.4270833333333333</v>
      </c>
      <c r="M14" s="1151"/>
      <c r="N14" s="1150" t="s">
        <v>18</v>
      </c>
      <c r="O14" s="1121">
        <f>U6</f>
        <v>26</v>
      </c>
      <c r="P14" s="1122"/>
      <c r="Q14" s="290"/>
      <c r="R14" s="244"/>
      <c r="S14" s="1123"/>
      <c r="T14" s="1105"/>
      <c r="U14" s="427">
        <f>U7</f>
        <v>23</v>
      </c>
      <c r="V14" s="1147" t="s">
        <v>19</v>
      </c>
      <c r="W14"/>
      <c r="X14" s="184"/>
      <c r="Y14" s="1155"/>
      <c r="Z14" s="1150" t="s">
        <v>44</v>
      </c>
      <c r="AA14" s="1112">
        <f>U9</f>
        <v>13</v>
      </c>
      <c r="AB14" s="1105"/>
      <c r="AC14" s="290"/>
      <c r="AD14" s="244"/>
      <c r="AE14" s="1123"/>
      <c r="AF14" s="1105"/>
      <c r="AG14" s="427">
        <f>U8</f>
        <v>21</v>
      </c>
      <c r="AH14" s="1147" t="s">
        <v>43</v>
      </c>
      <c r="AI14" s="190"/>
    </row>
    <row r="15" spans="1:35" ht="24.2" customHeight="1" x14ac:dyDescent="0.2">
      <c r="A15" s="419"/>
      <c r="B15" s="1142" t="s">
        <v>64</v>
      </c>
      <c r="C15" s="1139" t="str">
        <f>AG6</f>
        <v>1</v>
      </c>
      <c r="D15" s="1105"/>
      <c r="E15" s="290"/>
      <c r="F15" s="244"/>
      <c r="G15" s="1123"/>
      <c r="H15" s="1105"/>
      <c r="I15" s="427" t="str">
        <f>AG7</f>
        <v>7</v>
      </c>
      <c r="J15" s="1147" t="s">
        <v>65</v>
      </c>
      <c r="K15" s="421"/>
      <c r="L15" s="926">
        <f>L14+ACCUEIL!$B$7</f>
        <v>1.4375</v>
      </c>
      <c r="M15" s="1151"/>
      <c r="N15" s="1150" t="s">
        <v>85</v>
      </c>
      <c r="O15" s="423">
        <f>AG8</f>
        <v>24</v>
      </c>
      <c r="P15" s="1122"/>
      <c r="Q15" s="290"/>
      <c r="R15" s="244"/>
      <c r="S15" s="1123"/>
      <c r="T15" s="1105"/>
      <c r="U15" s="420">
        <f>AG9</f>
        <v>22</v>
      </c>
      <c r="V15" s="1147" t="s">
        <v>94</v>
      </c>
      <c r="X15" s="103"/>
      <c r="Y15" s="911"/>
      <c r="Z15" s="1150" t="s">
        <v>6</v>
      </c>
      <c r="AA15" s="1113">
        <f>C8</f>
        <v>10</v>
      </c>
      <c r="AB15" s="1105"/>
      <c r="AC15" s="290"/>
      <c r="AD15" s="244"/>
      <c r="AE15" s="1123"/>
      <c r="AF15" s="1105"/>
      <c r="AG15" s="420" t="str">
        <f>C6</f>
        <v>4</v>
      </c>
      <c r="AH15" s="1147" t="s">
        <v>4</v>
      </c>
      <c r="AI15" s="43"/>
    </row>
    <row r="16" spans="1:35" ht="24.2" customHeight="1" x14ac:dyDescent="0.2">
      <c r="A16" s="419"/>
      <c r="B16" s="1142" t="s">
        <v>7</v>
      </c>
      <c r="C16" s="1140" t="str">
        <f>C9</f>
        <v>2</v>
      </c>
      <c r="D16" s="1105"/>
      <c r="E16" s="290"/>
      <c r="F16" s="244"/>
      <c r="G16" s="1123"/>
      <c r="H16" s="1105"/>
      <c r="I16" s="420">
        <f>C7</f>
        <v>18</v>
      </c>
      <c r="J16" s="1147" t="s">
        <v>5</v>
      </c>
      <c r="K16" s="421"/>
      <c r="L16" s="926">
        <f>L15+ACCUEIL!$B$7</f>
        <v>1.4479166666666667</v>
      </c>
      <c r="M16" s="1151"/>
      <c r="N16" s="1150" t="s">
        <v>10</v>
      </c>
      <c r="O16" s="481">
        <f>I8</f>
        <v>12</v>
      </c>
      <c r="P16" s="1122"/>
      <c r="Q16" s="291"/>
      <c r="R16" s="291"/>
      <c r="S16" s="1124"/>
      <c r="T16" s="1105"/>
      <c r="U16" s="425">
        <f>I6</f>
        <v>20</v>
      </c>
      <c r="V16" s="1147" t="s">
        <v>8</v>
      </c>
      <c r="X16" s="103"/>
      <c r="Y16" s="911"/>
      <c r="Z16" s="1150" t="s">
        <v>11</v>
      </c>
      <c r="AA16" s="1111" t="str">
        <f>I9</f>
        <v>6</v>
      </c>
      <c r="AB16" s="1105"/>
      <c r="AC16" s="291"/>
      <c r="AD16" s="291"/>
      <c r="AE16" s="1124"/>
      <c r="AF16" s="1105"/>
      <c r="AG16" s="425">
        <f>I7</f>
        <v>16</v>
      </c>
      <c r="AH16" s="1147" t="s">
        <v>9</v>
      </c>
      <c r="AI16" s="43"/>
    </row>
    <row r="17" spans="1:35" ht="24.2" customHeight="1" x14ac:dyDescent="0.2">
      <c r="A17" s="419"/>
      <c r="B17" s="1142" t="s">
        <v>43</v>
      </c>
      <c r="C17" s="1139">
        <f>U8</f>
        <v>21</v>
      </c>
      <c r="D17" s="1105"/>
      <c r="E17" s="290"/>
      <c r="F17" s="244"/>
      <c r="G17" s="1123"/>
      <c r="H17" s="1105"/>
      <c r="I17" s="427">
        <f>U6</f>
        <v>26</v>
      </c>
      <c r="J17" s="1147" t="s">
        <v>18</v>
      </c>
      <c r="K17" s="421"/>
      <c r="L17" s="926">
        <f>L16+ACCUEIL!$B$7</f>
        <v>1.4583333333333335</v>
      </c>
      <c r="M17" s="1151"/>
      <c r="N17" s="1150" t="s">
        <v>44</v>
      </c>
      <c r="O17" s="1121">
        <f>U9</f>
        <v>13</v>
      </c>
      <c r="P17" s="1122"/>
      <c r="Q17" s="290"/>
      <c r="R17" s="244"/>
      <c r="S17" s="1123"/>
      <c r="T17" s="1105"/>
      <c r="U17" s="427">
        <f>U7</f>
        <v>23</v>
      </c>
      <c r="V17" s="1147" t="s">
        <v>19</v>
      </c>
      <c r="X17" s="103"/>
      <c r="Y17" s="911"/>
      <c r="Z17" s="1150" t="s">
        <v>94</v>
      </c>
      <c r="AA17" s="1112">
        <f>AG9</f>
        <v>22</v>
      </c>
      <c r="AB17" s="1105"/>
      <c r="AC17" s="290"/>
      <c r="AD17" s="244"/>
      <c r="AE17" s="1123"/>
      <c r="AF17" s="1105"/>
      <c r="AG17" s="427" t="str">
        <f>AG6</f>
        <v>1</v>
      </c>
      <c r="AH17" s="1147" t="s">
        <v>64</v>
      </c>
      <c r="AI17" s="43"/>
    </row>
    <row r="18" spans="1:35" ht="24.2" customHeight="1" x14ac:dyDescent="0.2">
      <c r="A18" s="419"/>
      <c r="B18" s="1142" t="s">
        <v>65</v>
      </c>
      <c r="C18" s="1140" t="str">
        <f>AG7</f>
        <v>7</v>
      </c>
      <c r="D18" s="1105"/>
      <c r="E18" s="290"/>
      <c r="F18" s="244"/>
      <c r="G18" s="1123"/>
      <c r="H18" s="1105"/>
      <c r="I18" s="420">
        <f>AG8</f>
        <v>24</v>
      </c>
      <c r="J18" s="1147" t="s">
        <v>85</v>
      </c>
      <c r="K18" s="421"/>
      <c r="L18" s="926">
        <f>L17+ACCUEIL!$B$7</f>
        <v>1.4687500000000002</v>
      </c>
      <c r="M18" s="1151"/>
      <c r="N18" s="1150" t="s">
        <v>5</v>
      </c>
      <c r="O18" s="423">
        <f>C7</f>
        <v>18</v>
      </c>
      <c r="P18" s="1122"/>
      <c r="Q18" s="290"/>
      <c r="R18" s="244"/>
      <c r="S18" s="1123"/>
      <c r="T18" s="1105"/>
      <c r="U18" s="420">
        <f>C8</f>
        <v>10</v>
      </c>
      <c r="V18" s="1147" t="s">
        <v>6</v>
      </c>
      <c r="X18" s="103"/>
      <c r="Y18" s="911"/>
      <c r="Z18" s="1150" t="s">
        <v>7</v>
      </c>
      <c r="AA18" s="1113" t="str">
        <f>C9</f>
        <v>2</v>
      </c>
      <c r="AB18" s="1105"/>
      <c r="AC18" s="290"/>
      <c r="AD18" s="244"/>
      <c r="AE18" s="1123"/>
      <c r="AF18" s="1105"/>
      <c r="AG18" s="420" t="str">
        <f>C6</f>
        <v>4</v>
      </c>
      <c r="AH18" s="1147" t="s">
        <v>4</v>
      </c>
      <c r="AI18" s="43"/>
    </row>
    <row r="19" spans="1:35" ht="24.2" customHeight="1" x14ac:dyDescent="0.2">
      <c r="A19" s="419"/>
      <c r="B19" s="1142" t="s">
        <v>9</v>
      </c>
      <c r="C19" s="1138">
        <f>I7</f>
        <v>16</v>
      </c>
      <c r="D19" s="1105"/>
      <c r="E19" s="291"/>
      <c r="F19" s="291"/>
      <c r="G19" s="1124"/>
      <c r="H19" s="1105"/>
      <c r="I19" s="425">
        <f>I8</f>
        <v>12</v>
      </c>
      <c r="J19" s="1147" t="s">
        <v>10</v>
      </c>
      <c r="K19" s="421"/>
      <c r="L19" s="926">
        <f>L18+ACCUEIL!$B$7</f>
        <v>1.479166666666667</v>
      </c>
      <c r="M19" s="1151"/>
      <c r="N19" s="1150" t="s">
        <v>8</v>
      </c>
      <c r="O19" s="481">
        <f>I6</f>
        <v>20</v>
      </c>
      <c r="P19" s="1122"/>
      <c r="Q19" s="291"/>
      <c r="R19" s="291"/>
      <c r="S19" s="1124"/>
      <c r="T19" s="1105"/>
      <c r="U19" s="425" t="str">
        <f>I9</f>
        <v>6</v>
      </c>
      <c r="V19" s="1147" t="s">
        <v>11</v>
      </c>
      <c r="X19" s="103"/>
      <c r="Y19" s="911"/>
      <c r="Z19" s="1150" t="s">
        <v>18</v>
      </c>
      <c r="AA19" s="1112">
        <f>U6</f>
        <v>26</v>
      </c>
      <c r="AB19" s="1105"/>
      <c r="AC19" s="290"/>
      <c r="AD19" s="244"/>
      <c r="AE19" s="1123"/>
      <c r="AF19" s="1105"/>
      <c r="AG19" s="427">
        <f>U9</f>
        <v>13</v>
      </c>
      <c r="AH19" s="1147" t="s">
        <v>44</v>
      </c>
      <c r="AI19" s="43"/>
    </row>
    <row r="20" spans="1:35" ht="24.2" customHeight="1" x14ac:dyDescent="0.2">
      <c r="A20" s="419"/>
      <c r="B20" s="1143" t="s">
        <v>19</v>
      </c>
      <c r="C20" s="1144">
        <f>U7</f>
        <v>23</v>
      </c>
      <c r="D20" s="1105"/>
      <c r="E20" s="1114"/>
      <c r="F20" s="1115"/>
      <c r="G20" s="1125"/>
      <c r="H20" s="1105"/>
      <c r="I20" s="1145">
        <f>U8</f>
        <v>21</v>
      </c>
      <c r="J20" s="1148" t="s">
        <v>43</v>
      </c>
      <c r="K20" s="421"/>
      <c r="L20" s="926">
        <f>L19+ACCUEIL!$B$7</f>
        <v>1.4895833333333337</v>
      </c>
      <c r="M20" s="1151"/>
      <c r="N20" s="1152" t="s">
        <v>64</v>
      </c>
      <c r="O20" s="1153" t="str">
        <f>AG6</f>
        <v>1</v>
      </c>
      <c r="P20" s="1122"/>
      <c r="Q20" s="1116"/>
      <c r="R20" s="1115"/>
      <c r="S20" s="1125"/>
      <c r="T20" s="1105"/>
      <c r="U20" s="1145">
        <f>AG8</f>
        <v>24</v>
      </c>
      <c r="V20" s="1148" t="s">
        <v>85</v>
      </c>
      <c r="X20" s="103"/>
      <c r="Y20" s="911"/>
      <c r="Z20" s="1154" t="s">
        <v>65</v>
      </c>
      <c r="AA20" s="1130" t="str">
        <f>AG7</f>
        <v>7</v>
      </c>
      <c r="AB20" s="1122"/>
      <c r="AC20" s="1116"/>
      <c r="AD20" s="1115"/>
      <c r="AE20" s="1125"/>
      <c r="AF20" s="1105"/>
      <c r="AG20" s="1129">
        <f>AG9</f>
        <v>22</v>
      </c>
      <c r="AH20" s="1148" t="s">
        <v>94</v>
      </c>
      <c r="AI20" s="43"/>
    </row>
    <row r="21" spans="1:35" x14ac:dyDescent="0.2">
      <c r="A21" s="217"/>
      <c r="B21" s="247"/>
      <c r="C21" s="428"/>
      <c r="D21" s="429"/>
      <c r="E21" s="430"/>
      <c r="F21" s="431"/>
      <c r="G21" s="432"/>
      <c r="H21" s="433"/>
      <c r="I21" s="428"/>
      <c r="J21" s="247"/>
      <c r="K21" s="215"/>
      <c r="L21" s="434"/>
      <c r="M21" s="218"/>
      <c r="N21" s="247"/>
      <c r="O21" s="435"/>
      <c r="P21" s="433"/>
      <c r="Q21" s="252"/>
      <c r="R21" s="250"/>
      <c r="S21" s="252"/>
      <c r="T21" s="433"/>
      <c r="U21" s="435"/>
      <c r="V21" s="247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1131"/>
      <c r="AI21" s="216"/>
    </row>
    <row r="22" spans="1:35" ht="18.2" customHeight="1" x14ac:dyDescent="0.2">
      <c r="C22" s="436"/>
      <c r="D22" s="7"/>
      <c r="E22" s="7"/>
      <c r="F22" s="7"/>
      <c r="G22" s="7"/>
      <c r="H22" s="7"/>
      <c r="I22" s="436"/>
      <c r="K22" s="104"/>
      <c r="L22"/>
      <c r="M22"/>
      <c r="O22"/>
      <c r="U22"/>
      <c r="X22" s="120"/>
    </row>
    <row r="23" spans="1:35" ht="18.2" customHeight="1" x14ac:dyDescent="0.25">
      <c r="B23" s="1346" t="s">
        <v>38</v>
      </c>
      <c r="C23" s="1346"/>
      <c r="D23" s="405" t="s">
        <v>2</v>
      </c>
      <c r="E23" s="110" t="s">
        <v>1</v>
      </c>
      <c r="F23" s="437"/>
      <c r="G23" s="437"/>
      <c r="H23" s="1346" t="s">
        <v>39</v>
      </c>
      <c r="I23" s="1346"/>
      <c r="J23" s="405" t="s">
        <v>2</v>
      </c>
      <c r="K23" s="110" t="s">
        <v>1</v>
      </c>
      <c r="L23"/>
      <c r="M23"/>
      <c r="O23"/>
      <c r="T23" s="1346" t="s">
        <v>40</v>
      </c>
      <c r="U23" s="1346"/>
      <c r="V23" s="405" t="s">
        <v>2</v>
      </c>
      <c r="W23" s="110" t="s">
        <v>1</v>
      </c>
      <c r="X23" s="120"/>
      <c r="AF23" s="1346" t="s">
        <v>93</v>
      </c>
      <c r="AG23" s="1346"/>
      <c r="AH23" s="405" t="s">
        <v>2</v>
      </c>
      <c r="AI23" s="110" t="s">
        <v>1</v>
      </c>
    </row>
    <row r="24" spans="1:35" ht="24.2" customHeight="1" x14ac:dyDescent="0.2">
      <c r="B24" s="180">
        <v>1</v>
      </c>
      <c r="C24" s="406"/>
      <c r="D24" s="812"/>
      <c r="E24" s="830"/>
      <c r="F24" s="437"/>
      <c r="G24" s="437"/>
      <c r="H24" s="180">
        <v>1</v>
      </c>
      <c r="I24" s="1074"/>
      <c r="J24" s="812"/>
      <c r="K24" s="830"/>
      <c r="L24"/>
      <c r="M24" s="7"/>
      <c r="O24"/>
      <c r="T24" s="180">
        <v>1</v>
      </c>
      <c r="U24" s="1074"/>
      <c r="V24" s="812"/>
      <c r="W24" s="830"/>
      <c r="X24" s="120"/>
      <c r="AF24" s="180">
        <v>1</v>
      </c>
      <c r="AG24" s="1074"/>
      <c r="AH24" s="812"/>
      <c r="AI24" s="830"/>
    </row>
    <row r="25" spans="1:35" ht="24.2" customHeight="1" x14ac:dyDescent="0.2">
      <c r="B25" s="180">
        <v>2</v>
      </c>
      <c r="C25" s="406"/>
      <c r="D25" s="812"/>
      <c r="E25" s="830"/>
      <c r="F25" s="437"/>
      <c r="G25" s="437"/>
      <c r="H25" s="180">
        <v>2</v>
      </c>
      <c r="I25" s="1074"/>
      <c r="J25" s="812"/>
      <c r="K25" s="830"/>
      <c r="L25"/>
      <c r="M25"/>
      <c r="O25"/>
      <c r="T25" s="180">
        <v>2</v>
      </c>
      <c r="U25" s="1074"/>
      <c r="V25" s="812"/>
      <c r="W25" s="830"/>
      <c r="X25" s="120"/>
      <c r="AF25" s="180">
        <v>2</v>
      </c>
      <c r="AG25" s="1074"/>
      <c r="AH25" s="812"/>
      <c r="AI25" s="830"/>
    </row>
    <row r="26" spans="1:35" ht="24.2" customHeight="1" x14ac:dyDescent="0.2">
      <c r="B26" s="180">
        <v>3</v>
      </c>
      <c r="C26" s="406"/>
      <c r="D26" s="812"/>
      <c r="E26" s="830"/>
      <c r="F26" s="437"/>
      <c r="G26" s="437"/>
      <c r="H26" s="180">
        <v>3</v>
      </c>
      <c r="I26" s="1074"/>
      <c r="J26" s="812"/>
      <c r="K26" s="830"/>
      <c r="L26"/>
      <c r="M26"/>
      <c r="O26"/>
      <c r="T26" s="180">
        <v>3</v>
      </c>
      <c r="U26" s="1074"/>
      <c r="V26" s="812"/>
      <c r="W26" s="830"/>
      <c r="X26" s="120"/>
      <c r="AF26" s="180">
        <v>3</v>
      </c>
      <c r="AG26" s="1074"/>
      <c r="AH26" s="812"/>
      <c r="AI26" s="830"/>
    </row>
    <row r="27" spans="1:35" ht="24.2" customHeight="1" x14ac:dyDescent="0.2">
      <c r="B27" s="180">
        <v>4</v>
      </c>
      <c r="C27" s="406"/>
      <c r="D27" s="812"/>
      <c r="E27" s="830"/>
      <c r="F27" s="437"/>
      <c r="G27" s="437"/>
      <c r="H27" s="180">
        <v>4</v>
      </c>
      <c r="I27" s="1074"/>
      <c r="J27" s="812"/>
      <c r="K27" s="830"/>
      <c r="L27"/>
      <c r="M27"/>
      <c r="O27"/>
      <c r="T27" s="180">
        <v>4</v>
      </c>
      <c r="U27" s="1074"/>
      <c r="V27" s="812"/>
      <c r="W27" s="830"/>
      <c r="X27" s="120"/>
      <c r="AF27" s="180">
        <v>4</v>
      </c>
      <c r="AG27" s="1074"/>
      <c r="AH27" s="812"/>
      <c r="AI27" s="830"/>
    </row>
    <row r="28" spans="1:35" ht="15.75" customHeight="1" x14ac:dyDescent="0.2">
      <c r="B28" s="437"/>
      <c r="C28" s="438"/>
      <c r="D28" s="437"/>
      <c r="E28" s="439"/>
      <c r="F28" s="437"/>
      <c r="G28" s="437"/>
      <c r="H28" s="437"/>
      <c r="I28" s="438"/>
      <c r="J28" s="437"/>
      <c r="K28" s="440"/>
      <c r="L28"/>
      <c r="M28"/>
      <c r="O28"/>
      <c r="U28"/>
    </row>
    <row r="29" spans="1:35" x14ac:dyDescent="0.2">
      <c r="A29" s="103"/>
      <c r="B29" s="212"/>
      <c r="C29" s="441"/>
      <c r="D29" s="212"/>
      <c r="E29" s="103"/>
      <c r="F29" s="212"/>
      <c r="G29" s="212"/>
      <c r="H29" s="212"/>
      <c r="I29" s="441"/>
      <c r="J29" s="212"/>
      <c r="K29" s="261"/>
      <c r="L29" s="442"/>
      <c r="M29" s="175"/>
      <c r="N29" s="261"/>
      <c r="O29" s="412"/>
      <c r="P29" s="187"/>
      <c r="Q29" s="187"/>
      <c r="R29" s="261"/>
      <c r="S29" s="261"/>
      <c r="T29" s="261"/>
      <c r="U29" s="412"/>
      <c r="V29" s="187"/>
      <c r="W29" s="187"/>
      <c r="X29" s="187"/>
    </row>
    <row r="30" spans="1:35" ht="15.75" customHeight="1" x14ac:dyDescent="0.2">
      <c r="A30" s="103"/>
      <c r="B30" s="443"/>
      <c r="C30" s="444"/>
      <c r="D30" s="97"/>
      <c r="E30" s="97"/>
      <c r="F30" s="445" t="s">
        <v>95</v>
      </c>
      <c r="G30" s="97"/>
      <c r="H30" s="100"/>
      <c r="I30" s="444"/>
      <c r="J30" s="6"/>
      <c r="K30" s="7"/>
      <c r="L30" s="14"/>
      <c r="M30" s="7"/>
      <c r="N30" s="261"/>
      <c r="O30" s="446"/>
      <c r="P30" s="261"/>
      <c r="Q30" s="447"/>
      <c r="R30" s="448" t="s">
        <v>47</v>
      </c>
      <c r="S30" s="449"/>
      <c r="T30" s="261"/>
      <c r="U30" s="446"/>
      <c r="V30" s="261"/>
      <c r="W30" s="261"/>
      <c r="X30" s="187"/>
      <c r="Y30" s="106"/>
      <c r="Z30" s="120"/>
    </row>
    <row r="31" spans="1:35" ht="15.75" customHeight="1" x14ac:dyDescent="0.25">
      <c r="A31" s="103"/>
      <c r="B31" s="450"/>
      <c r="C31" s="438"/>
      <c r="D31" s="83"/>
      <c r="E31" s="83"/>
      <c r="F31" s="451" t="s">
        <v>70</v>
      </c>
      <c r="G31" s="83"/>
      <c r="H31" s="86"/>
      <c r="I31" s="452"/>
      <c r="J31" s="377"/>
      <c r="K31" s="7"/>
      <c r="L31" s="448"/>
      <c r="M31" s="7"/>
      <c r="N31" s="453"/>
      <c r="O31" s="454" t="s">
        <v>15</v>
      </c>
      <c r="P31" s="180" t="s">
        <v>1</v>
      </c>
      <c r="Q31" s="180" t="s">
        <v>2</v>
      </c>
      <c r="R31" s="449"/>
      <c r="S31" s="449"/>
      <c r="T31" s="455" t="s">
        <v>16</v>
      </c>
      <c r="U31" s="454" t="s">
        <v>17</v>
      </c>
      <c r="V31" s="180" t="s">
        <v>1</v>
      </c>
      <c r="W31" s="180" t="s">
        <v>2</v>
      </c>
      <c r="X31" s="208"/>
      <c r="Y31" s="106"/>
      <c r="Z31" s="453"/>
      <c r="AA31" s="454" t="s">
        <v>3</v>
      </c>
      <c r="AB31" s="180" t="s">
        <v>1</v>
      </c>
      <c r="AC31" s="180" t="s">
        <v>2</v>
      </c>
      <c r="AD31" s="449"/>
      <c r="AE31" s="449"/>
      <c r="AF31" s="455" t="s">
        <v>16</v>
      </c>
      <c r="AG31" s="454" t="s">
        <v>3</v>
      </c>
      <c r="AH31" s="180" t="s">
        <v>1</v>
      </c>
      <c r="AI31" s="180" t="s">
        <v>2</v>
      </c>
    </row>
    <row r="32" spans="1:35" ht="24.2" customHeight="1" x14ac:dyDescent="0.2">
      <c r="A32" s="103"/>
      <c r="B32" s="180" t="s">
        <v>20</v>
      </c>
      <c r="C32" s="456" t="s">
        <v>20</v>
      </c>
      <c r="D32" s="336"/>
      <c r="E32" s="336"/>
      <c r="F32" s="276"/>
      <c r="G32" s="180" t="s">
        <v>21</v>
      </c>
      <c r="H32" s="265"/>
      <c r="I32" s="457" t="s">
        <v>21</v>
      </c>
      <c r="J32" s="199"/>
      <c r="K32" s="7"/>
      <c r="L32" s="448"/>
      <c r="M32" s="7"/>
      <c r="N32" s="176" t="s">
        <v>4</v>
      </c>
      <c r="O32" s="408" t="s">
        <v>4</v>
      </c>
      <c r="P32" s="458">
        <f>CL($AB$41,$AF$41)+CL($AB$50,$AF$50)+CL($AB$58,$AF$58)</f>
        <v>0</v>
      </c>
      <c r="Q32" s="459">
        <f>$AB$41-$AF$41+$AB$50-$AF$50+$AB$58-$AF$58</f>
        <v>0</v>
      </c>
      <c r="R32" s="449"/>
      <c r="S32" s="449"/>
      <c r="T32" s="176" t="s">
        <v>8</v>
      </c>
      <c r="U32" s="408" t="s">
        <v>8</v>
      </c>
      <c r="V32" s="458">
        <f>CL($AB$45,$AF$45)+CL($AB$56,$AF$56)+CL($AB$60,$AF$60)</f>
        <v>0</v>
      </c>
      <c r="W32" s="459">
        <f>$AB$45-$AF$45+$AB$56-$AF$56+$AB$60-$AF$60</f>
        <v>0</v>
      </c>
      <c r="X32" s="208"/>
      <c r="Y32" s="106"/>
      <c r="Z32" s="176">
        <v>1</v>
      </c>
      <c r="AA32" s="408"/>
      <c r="AB32" s="536"/>
      <c r="AC32" s="537"/>
      <c r="AD32" s="449"/>
      <c r="AE32" s="449"/>
      <c r="AF32" s="176">
        <v>1</v>
      </c>
      <c r="AG32" s="408"/>
      <c r="AH32" s="536"/>
      <c r="AI32" s="537"/>
    </row>
    <row r="33" spans="1:35" ht="24.2" customHeight="1" x14ac:dyDescent="0.2">
      <c r="A33" s="103"/>
      <c r="B33" s="180" t="s">
        <v>22</v>
      </c>
      <c r="C33" s="456" t="s">
        <v>22</v>
      </c>
      <c r="D33" s="336"/>
      <c r="E33" s="336"/>
      <c r="F33" s="276"/>
      <c r="G33" s="180" t="s">
        <v>23</v>
      </c>
      <c r="H33" s="265"/>
      <c r="I33" s="457" t="s">
        <v>23</v>
      </c>
      <c r="J33" s="199"/>
      <c r="K33" s="7"/>
      <c r="L33" s="448"/>
      <c r="M33" s="7"/>
      <c r="N33" s="176" t="s">
        <v>5</v>
      </c>
      <c r="O33" s="408" t="s">
        <v>5</v>
      </c>
      <c r="P33" s="458">
        <f>CL($AF$41,$AB$41)+CL($AB$47,$AF$47)+CL($P$56,$T$56)</f>
        <v>0</v>
      </c>
      <c r="Q33" s="459">
        <f>$AF$41-$AB$41+$AB$47-$AF$47+$P$56-$T$56</f>
        <v>0</v>
      </c>
      <c r="R33" s="449"/>
      <c r="S33" s="449"/>
      <c r="T33" s="176" t="s">
        <v>9</v>
      </c>
      <c r="U33" s="408" t="s">
        <v>9</v>
      </c>
      <c r="V33" s="458">
        <f>CL($AF$45,$AB$45)+CL($AB$53,$AF$53)+CL($P$60,$T$60)</f>
        <v>0</v>
      </c>
      <c r="W33" s="459">
        <f>$AF$45-$AB$45+$AB$53-$AF$53+$P$60-$T$60</f>
        <v>0</v>
      </c>
      <c r="X33" s="208"/>
      <c r="Y33" s="106"/>
      <c r="Z33" s="176">
        <v>2</v>
      </c>
      <c r="AA33" s="408"/>
      <c r="AB33" s="536"/>
      <c r="AC33" s="537"/>
      <c r="AD33" s="449"/>
      <c r="AE33" s="449"/>
      <c r="AF33" s="176">
        <v>2</v>
      </c>
      <c r="AG33" s="408"/>
      <c r="AH33" s="536"/>
      <c r="AI33" s="537"/>
    </row>
    <row r="34" spans="1:35" ht="24.2" customHeight="1" x14ac:dyDescent="0.2">
      <c r="A34" s="103"/>
      <c r="B34" s="180" t="s">
        <v>24</v>
      </c>
      <c r="C34" s="456" t="s">
        <v>24</v>
      </c>
      <c r="D34" s="336"/>
      <c r="E34" s="336"/>
      <c r="F34" s="276"/>
      <c r="G34" s="180" t="s">
        <v>25</v>
      </c>
      <c r="H34" s="265"/>
      <c r="I34" s="457" t="s">
        <v>25</v>
      </c>
      <c r="J34" s="199"/>
      <c r="K34" s="7"/>
      <c r="L34" s="442"/>
      <c r="M34" s="7"/>
      <c r="N34" s="176" t="s">
        <v>6</v>
      </c>
      <c r="O34" s="408" t="s">
        <v>6</v>
      </c>
      <c r="P34" s="458">
        <f>CL($AB$43,$AF$43)+CL($AF$50,$AB$50)+CL($T$56,$P$56)</f>
        <v>0</v>
      </c>
      <c r="Q34" s="459">
        <f>$AB$43-$AF$43+$AF$50-$AB$50+$T$56-$P$56</f>
        <v>0</v>
      </c>
      <c r="R34" s="449"/>
      <c r="S34" s="449"/>
      <c r="T34" s="176" t="s">
        <v>10</v>
      </c>
      <c r="U34" s="408" t="s">
        <v>10</v>
      </c>
      <c r="V34" s="458">
        <f>CL($P$45,$T$45)+CL($AF$56,$AB$56)+CL($T$60,$P$60)</f>
        <v>0</v>
      </c>
      <c r="W34" s="459">
        <f>$P$45-$T$45+$AF$56-$AB$56+$T$60-$P$60</f>
        <v>0</v>
      </c>
      <c r="X34" s="208"/>
      <c r="Y34" s="106"/>
      <c r="Z34" s="176">
        <v>3</v>
      </c>
      <c r="AA34" s="408"/>
      <c r="AB34" s="536"/>
      <c r="AC34" s="537"/>
      <c r="AD34" s="449"/>
      <c r="AE34" s="449"/>
      <c r="AF34" s="176">
        <v>3</v>
      </c>
      <c r="AG34" s="408"/>
      <c r="AH34" s="536"/>
      <c r="AI34" s="537"/>
    </row>
    <row r="35" spans="1:35" ht="24.2" customHeight="1" x14ac:dyDescent="0.2">
      <c r="A35" s="103"/>
      <c r="B35" s="180" t="s">
        <v>27</v>
      </c>
      <c r="C35" s="456" t="s">
        <v>27</v>
      </c>
      <c r="D35" s="336"/>
      <c r="E35" s="336"/>
      <c r="F35" s="276"/>
      <c r="G35" s="180" t="s">
        <v>27</v>
      </c>
      <c r="H35" s="265"/>
      <c r="I35" s="457" t="s">
        <v>27</v>
      </c>
      <c r="J35" s="199"/>
      <c r="K35" s="7"/>
      <c r="L35" s="14"/>
      <c r="M35" s="7"/>
      <c r="N35" s="176" t="s">
        <v>7</v>
      </c>
      <c r="O35" s="408" t="s">
        <v>7</v>
      </c>
      <c r="P35" s="458">
        <f>CL($AF$43,$AB$43)+CL($AF$47,$AB$47)+CL($AF$58,$AB$58)</f>
        <v>0</v>
      </c>
      <c r="Q35" s="459">
        <f>$AF$43-$AB$43+$AF$47-$AB$47+$AF$58-$AB$58</f>
        <v>0</v>
      </c>
      <c r="R35" s="7"/>
      <c r="S35" s="7"/>
      <c r="T35" s="176" t="s">
        <v>11</v>
      </c>
      <c r="U35" s="408" t="s">
        <v>11</v>
      </c>
      <c r="V35" s="458">
        <f>CL($T$45,$P$45)+CL($AF$53,$AB$53)+CL($AF$60,$AB$60)</f>
        <v>0</v>
      </c>
      <c r="W35" s="459">
        <f>$T$45-$P$45+$AF$53-$AB$53+$AF$60-$AB$60</f>
        <v>0</v>
      </c>
      <c r="X35" s="208"/>
      <c r="Y35" s="106"/>
      <c r="Z35" s="176">
        <v>4</v>
      </c>
      <c r="AA35" s="408"/>
      <c r="AB35" s="536"/>
      <c r="AC35" s="537"/>
      <c r="AD35" s="7"/>
      <c r="AE35" s="7"/>
      <c r="AF35" s="176">
        <v>4</v>
      </c>
      <c r="AG35" s="408"/>
      <c r="AH35" s="536"/>
      <c r="AI35" s="537"/>
    </row>
    <row r="36" spans="1:35" x14ac:dyDescent="0.2">
      <c r="A36" s="103"/>
      <c r="B36" s="212"/>
      <c r="C36" s="441"/>
      <c r="D36" s="212"/>
      <c r="E36" s="212"/>
      <c r="F36" s="212"/>
      <c r="G36" s="212"/>
      <c r="H36" s="212"/>
      <c r="I36" s="441"/>
      <c r="J36" s="212"/>
      <c r="K36" s="187"/>
      <c r="L36" s="448"/>
      <c r="M36" s="460"/>
      <c r="N36" s="460"/>
      <c r="O36" s="446"/>
      <c r="P36" s="187"/>
      <c r="Q36" s="262"/>
      <c r="R36" s="261"/>
      <c r="S36" s="261"/>
      <c r="T36" s="261"/>
      <c r="U36" s="446"/>
      <c r="V36" s="187"/>
      <c r="W36" s="187"/>
      <c r="X36" s="187"/>
    </row>
    <row r="37" spans="1:35" x14ac:dyDescent="0.2">
      <c r="B37" s="3"/>
      <c r="C37" s="461"/>
      <c r="D37" s="449"/>
      <c r="E37" s="449"/>
      <c r="F37" s="449"/>
      <c r="G37" s="449"/>
      <c r="H37" s="449"/>
      <c r="I37" s="462"/>
      <c r="J37" s="449"/>
      <c r="K37" s="7"/>
      <c r="L37" s="448"/>
      <c r="M37" s="463"/>
      <c r="N37" s="463"/>
      <c r="O37" s="461"/>
      <c r="P37" s="14"/>
      <c r="Q37" s="464"/>
      <c r="R37" s="465"/>
      <c r="S37" s="465"/>
      <c r="T37" s="465"/>
      <c r="U37" s="462"/>
      <c r="V37" s="7"/>
      <c r="W37" s="7"/>
      <c r="X37" s="7"/>
    </row>
    <row r="38" spans="1:35" x14ac:dyDescent="0.2">
      <c r="A38" s="219"/>
      <c r="B38" s="235"/>
      <c r="C38" s="466"/>
      <c r="D38" s="100"/>
      <c r="E38" s="100"/>
      <c r="F38" s="100"/>
      <c r="G38" s="100"/>
      <c r="H38" s="100"/>
      <c r="I38" s="466"/>
      <c r="J38" s="235"/>
      <c r="K38" s="31"/>
      <c r="L38" s="125"/>
      <c r="M38" s="238"/>
      <c r="N38" s="467"/>
      <c r="O38" s="466"/>
      <c r="P38" s="97"/>
      <c r="Q38" s="468"/>
      <c r="R38" s="100"/>
      <c r="S38" s="100"/>
      <c r="T38" s="100"/>
      <c r="U38" s="466"/>
      <c r="V38" s="24"/>
      <c r="W38" s="31"/>
      <c r="Y38" s="219"/>
      <c r="Z38" s="24"/>
      <c r="AA38" s="24"/>
      <c r="AB38" s="24"/>
      <c r="AC38" s="24"/>
      <c r="AD38" s="24"/>
      <c r="AE38" s="24"/>
      <c r="AF38" s="24"/>
      <c r="AG38" s="24"/>
      <c r="AH38" s="24"/>
      <c r="AI38" s="31"/>
    </row>
    <row r="39" spans="1:35" ht="15.75" x14ac:dyDescent="0.25">
      <c r="A39" s="44"/>
      <c r="B39" s="125"/>
      <c r="C39" s="438"/>
      <c r="D39" s="469"/>
      <c r="E39" s="469"/>
      <c r="F39" s="768" t="str">
        <f>ACCUEIL!$D$6</f>
        <v>VELODROME</v>
      </c>
      <c r="G39" s="469"/>
      <c r="H39" s="469"/>
      <c r="I39" s="438"/>
      <c r="K39" s="43"/>
      <c r="M39" s="292"/>
      <c r="O39" s="438"/>
      <c r="P39" s="469"/>
      <c r="Q39" s="469"/>
      <c r="R39" s="905" t="str">
        <f>ACCUEIL!$D$7</f>
        <v>SAN SIRO</v>
      </c>
      <c r="S39" s="469"/>
      <c r="T39" s="469"/>
      <c r="U39" s="438"/>
      <c r="W39" s="43"/>
      <c r="Y39" s="44"/>
      <c r="AD39" s="768" t="str">
        <f>ACCUEIL!$D$8</f>
        <v>NEU CAMP</v>
      </c>
      <c r="AI39" s="43"/>
    </row>
    <row r="40" spans="1:35" x14ac:dyDescent="0.2">
      <c r="A40" s="44"/>
      <c r="C40" s="438"/>
      <c r="D40" s="469"/>
      <c r="E40" s="469"/>
      <c r="F40" s="470" t="s">
        <v>95</v>
      </c>
      <c r="G40" s="469"/>
      <c r="H40" s="469"/>
      <c r="I40" s="438"/>
      <c r="K40" s="43"/>
      <c r="L40" s="422" t="s">
        <v>12</v>
      </c>
      <c r="M40" s="292"/>
      <c r="O40" s="438"/>
      <c r="P40" s="469"/>
      <c r="Q40" s="469"/>
      <c r="R40" s="418" t="s">
        <v>13</v>
      </c>
      <c r="S40" s="469"/>
      <c r="T40" s="469"/>
      <c r="U40" s="438"/>
      <c r="W40" s="43"/>
      <c r="Y40" s="44"/>
      <c r="AD40" s="418" t="s">
        <v>13</v>
      </c>
      <c r="AI40" s="43"/>
    </row>
    <row r="41" spans="1:35" ht="24.2" customHeight="1" x14ac:dyDescent="0.2">
      <c r="A41" s="44"/>
      <c r="B41" s="180">
        <v>1</v>
      </c>
      <c r="C41" s="425" t="str">
        <f>C32</f>
        <v>1A</v>
      </c>
      <c r="D41" s="1283"/>
      <c r="E41" s="1284"/>
      <c r="F41" s="1285"/>
      <c r="G41" s="1286"/>
      <c r="H41" s="1105"/>
      <c r="I41" s="425" t="str">
        <f>I32</f>
        <v>1B</v>
      </c>
      <c r="J41" s="473"/>
      <c r="K41" s="474"/>
      <c r="L41" s="927">
        <f>ACCUEIL!$B$9</f>
        <v>1.583333333333333</v>
      </c>
      <c r="M41" s="289"/>
      <c r="N41" s="180">
        <v>2</v>
      </c>
      <c r="O41" s="425" t="str">
        <f>C33</f>
        <v>2A</v>
      </c>
      <c r="P41" s="1283"/>
      <c r="Q41" s="1284"/>
      <c r="R41" s="1285"/>
      <c r="S41" s="1286"/>
      <c r="T41" s="1105"/>
      <c r="U41" s="425" t="str">
        <f>I33</f>
        <v>2B</v>
      </c>
      <c r="V41" s="473"/>
      <c r="W41" s="43"/>
      <c r="Y41" s="44"/>
      <c r="Z41" s="958" t="s">
        <v>4</v>
      </c>
      <c r="AA41" s="836" t="str">
        <f>O32</f>
        <v>A</v>
      </c>
      <c r="AB41" s="1282"/>
      <c r="AC41" s="960"/>
      <c r="AD41" s="1186"/>
      <c r="AE41" s="1186"/>
      <c r="AF41" s="1282"/>
      <c r="AG41" s="836" t="str">
        <f>O33</f>
        <v>B</v>
      </c>
      <c r="AH41" s="958" t="s">
        <v>5</v>
      </c>
      <c r="AI41" s="43"/>
    </row>
    <row r="42" spans="1:35" ht="24.2" hidden="1" customHeight="1" x14ac:dyDescent="0.2">
      <c r="A42" s="44"/>
      <c r="B42" s="180"/>
      <c r="C42" s="1279" t="s">
        <v>222</v>
      </c>
      <c r="D42" s="1283"/>
      <c r="E42" s="1284"/>
      <c r="F42" s="1285"/>
      <c r="G42" s="1286"/>
      <c r="H42" s="1105"/>
      <c r="I42" s="1279" t="s">
        <v>222</v>
      </c>
      <c r="J42" s="473"/>
      <c r="K42" s="474"/>
      <c r="L42" s="927"/>
      <c r="M42" s="289"/>
      <c r="N42" s="180"/>
      <c r="O42" s="1279" t="s">
        <v>222</v>
      </c>
      <c r="P42" s="1283"/>
      <c r="Q42" s="1284"/>
      <c r="R42" s="1285"/>
      <c r="S42" s="1286"/>
      <c r="T42" s="1105"/>
      <c r="U42" s="1279" t="s">
        <v>222</v>
      </c>
      <c r="V42" s="473"/>
      <c r="W42" s="43"/>
      <c r="Y42" s="44"/>
      <c r="Z42" s="1192"/>
      <c r="AA42" s="1287"/>
      <c r="AB42" s="1194"/>
      <c r="AC42" s="1195"/>
      <c r="AD42" s="1196"/>
      <c r="AE42" s="1196"/>
      <c r="AF42" s="1194"/>
      <c r="AG42" s="1287"/>
      <c r="AH42" s="1197"/>
      <c r="AI42" s="43"/>
    </row>
    <row r="43" spans="1:35" ht="24.2" customHeight="1" x14ac:dyDescent="0.2">
      <c r="A43" s="44"/>
      <c r="B43" s="226">
        <v>4</v>
      </c>
      <c r="C43" s="425" t="str">
        <f>C35</f>
        <v>4B</v>
      </c>
      <c r="D43" s="1283"/>
      <c r="E43" s="1284"/>
      <c r="F43" s="1285"/>
      <c r="G43" s="1286"/>
      <c r="H43" s="1105"/>
      <c r="I43" s="425" t="str">
        <f>I35</f>
        <v>4B</v>
      </c>
      <c r="J43" s="210"/>
      <c r="K43" s="474"/>
      <c r="L43" s="928">
        <f>L41+ACCUEIL!$B$10</f>
        <v>1.5937499999999998</v>
      </c>
      <c r="M43" s="289"/>
      <c r="N43" s="180">
        <v>3</v>
      </c>
      <c r="O43" s="425" t="str">
        <f>C34</f>
        <v>3A</v>
      </c>
      <c r="P43" s="1283"/>
      <c r="Q43" s="1284"/>
      <c r="R43" s="1285"/>
      <c r="S43" s="1286"/>
      <c r="T43" s="1105"/>
      <c r="U43" s="425" t="str">
        <f>I34</f>
        <v>3B</v>
      </c>
      <c r="V43" s="473"/>
      <c r="W43" s="43"/>
      <c r="Y43" s="44"/>
      <c r="Z43" s="951" t="s">
        <v>6</v>
      </c>
      <c r="AA43" s="1133" t="str">
        <f>O34</f>
        <v>C</v>
      </c>
      <c r="AB43" s="1117"/>
      <c r="AC43" s="1118"/>
      <c r="AD43" s="1127"/>
      <c r="AE43" s="1127"/>
      <c r="AF43" s="1117"/>
      <c r="AG43" s="1133" t="str">
        <f>O35</f>
        <v>D</v>
      </c>
      <c r="AH43" s="951" t="s">
        <v>7</v>
      </c>
      <c r="AI43" s="43"/>
    </row>
    <row r="44" spans="1:35" ht="24.2" hidden="1" customHeight="1" x14ac:dyDescent="0.2">
      <c r="A44" s="44"/>
      <c r="B44" s="652"/>
      <c r="C44" s="1280" t="s">
        <v>222</v>
      </c>
      <c r="D44" s="1283"/>
      <c r="E44" s="1284"/>
      <c r="F44" s="1285"/>
      <c r="G44" s="1286"/>
      <c r="H44" s="1105"/>
      <c r="I44" s="1281" t="s">
        <v>222</v>
      </c>
      <c r="J44" s="43"/>
      <c r="K44" s="474"/>
      <c r="L44" s="928"/>
      <c r="M44" s="289"/>
      <c r="N44" s="180"/>
      <c r="O44" s="1279" t="s">
        <v>222</v>
      </c>
      <c r="P44" s="1283"/>
      <c r="Q44" s="1284"/>
      <c r="R44" s="1285"/>
      <c r="S44" s="1286"/>
      <c r="T44" s="1105"/>
      <c r="U44" s="1279" t="s">
        <v>222</v>
      </c>
      <c r="V44" s="473"/>
      <c r="W44" s="43"/>
      <c r="Y44" s="44"/>
      <c r="Z44" s="1192"/>
      <c r="AA44" s="1287"/>
      <c r="AB44" s="1194"/>
      <c r="AC44" s="1195"/>
      <c r="AD44" s="1196"/>
      <c r="AE44" s="1196"/>
      <c r="AF44" s="1194"/>
      <c r="AG44" s="1287"/>
      <c r="AH44" s="1197"/>
      <c r="AI44" s="43"/>
    </row>
    <row r="45" spans="1:35" ht="24.2" customHeight="1" x14ac:dyDescent="0.2">
      <c r="A45" s="44"/>
      <c r="B45" s="368"/>
      <c r="C45" s="478"/>
      <c r="D45" s="369"/>
      <c r="E45" s="370"/>
      <c r="F45" s="370"/>
      <c r="G45" s="370"/>
      <c r="H45" s="369"/>
      <c r="I45" s="478"/>
      <c r="J45" s="372"/>
      <c r="K45" s="474"/>
      <c r="L45" s="928">
        <f>L43+ACCUEIL!$B$10</f>
        <v>1.6041666666666665</v>
      </c>
      <c r="M45" s="289"/>
      <c r="N45" s="475" t="s">
        <v>10</v>
      </c>
      <c r="O45" s="425" t="str">
        <f>U34</f>
        <v>G</v>
      </c>
      <c r="P45" s="1283"/>
      <c r="Q45" s="1284"/>
      <c r="R45" s="1285"/>
      <c r="S45" s="1286"/>
      <c r="T45" s="1105"/>
      <c r="U45" s="425" t="str">
        <f>U35</f>
        <v>H</v>
      </c>
      <c r="V45" s="475" t="s">
        <v>11</v>
      </c>
      <c r="W45" s="43"/>
      <c r="Y45" s="44"/>
      <c r="Z45" s="475" t="s">
        <v>8</v>
      </c>
      <c r="AA45" s="425" t="str">
        <f>U32</f>
        <v>E</v>
      </c>
      <c r="AB45" s="1105"/>
      <c r="AC45" s="290"/>
      <c r="AD45" s="291"/>
      <c r="AE45" s="290"/>
      <c r="AF45" s="1105"/>
      <c r="AG45" s="425" t="str">
        <f>U33</f>
        <v>F</v>
      </c>
      <c r="AH45" s="475" t="s">
        <v>9</v>
      </c>
      <c r="AI45" s="43"/>
    </row>
    <row r="46" spans="1:35" ht="18.399999999999999" customHeight="1" x14ac:dyDescent="0.2">
      <c r="A46" s="44"/>
      <c r="B46" s="176">
        <v>9</v>
      </c>
      <c r="C46" s="115" t="s">
        <v>49</v>
      </c>
      <c r="D46" s="172"/>
      <c r="E46" s="211"/>
      <c r="F46" s="211"/>
      <c r="G46" s="211"/>
      <c r="H46" s="172"/>
      <c r="I46" s="476" t="s">
        <v>50</v>
      </c>
      <c r="J46" s="477"/>
      <c r="K46" s="474"/>
      <c r="L46"/>
      <c r="M46" s="289"/>
      <c r="N46" s="176">
        <v>10</v>
      </c>
      <c r="O46" s="115" t="s">
        <v>51</v>
      </c>
      <c r="P46" s="172"/>
      <c r="Q46" s="211"/>
      <c r="R46" s="211"/>
      <c r="S46" s="211"/>
      <c r="T46" s="172"/>
      <c r="U46" s="476" t="s">
        <v>52</v>
      </c>
      <c r="V46" s="477"/>
      <c r="W46" s="43"/>
      <c r="Y46" s="44"/>
      <c r="Z46" s="368"/>
      <c r="AA46" s="478"/>
      <c r="AB46" s="369"/>
      <c r="AC46" s="370"/>
      <c r="AD46" s="370"/>
      <c r="AE46" s="370"/>
      <c r="AF46" s="369"/>
      <c r="AG46" s="478"/>
      <c r="AH46" s="372"/>
      <c r="AI46" s="43"/>
    </row>
    <row r="47" spans="1:35" ht="24.2" customHeight="1" x14ac:dyDescent="0.2">
      <c r="A47" s="44"/>
      <c r="B47" s="176"/>
      <c r="C47" s="117">
        <f>GL(H41,D41,C41,I41,H42,D42)</f>
        <v>0</v>
      </c>
      <c r="D47" s="1283"/>
      <c r="E47" s="1284"/>
      <c r="F47" s="1285"/>
      <c r="G47" s="1286"/>
      <c r="H47" s="1105"/>
      <c r="I47" s="117">
        <f>GL(T41,P41,O41,U41,T42,P42)</f>
        <v>0</v>
      </c>
      <c r="J47" s="477"/>
      <c r="K47" s="474"/>
      <c r="L47" s="928">
        <f>L45+ACCUEIL!$B$10</f>
        <v>1.6145833333333333</v>
      </c>
      <c r="M47" s="289"/>
      <c r="N47" s="176"/>
      <c r="O47" s="117">
        <f>GL(T43,P43,O43,U43,T44,P44)</f>
        <v>0</v>
      </c>
      <c r="P47" s="1105"/>
      <c r="Q47" s="479"/>
      <c r="R47" s="480"/>
      <c r="S47" s="479"/>
      <c r="T47" s="1105"/>
      <c r="U47" s="117">
        <f>GL(H43,D43,C43,I43,H44,D44)</f>
        <v>0</v>
      </c>
      <c r="V47" s="477"/>
      <c r="W47" s="43"/>
      <c r="Y47" s="44"/>
      <c r="Z47" s="64" t="s">
        <v>5</v>
      </c>
      <c r="AA47" s="425" t="str">
        <f>O33</f>
        <v>B</v>
      </c>
      <c r="AB47" s="1105"/>
      <c r="AC47" s="290"/>
      <c r="AD47" s="291"/>
      <c r="AE47" s="290"/>
      <c r="AF47" s="1105"/>
      <c r="AG47" s="425" t="str">
        <f>O35</f>
        <v>D</v>
      </c>
      <c r="AH47" s="64" t="s">
        <v>7</v>
      </c>
      <c r="AI47" s="43"/>
    </row>
    <row r="48" spans="1:35" ht="24.2" hidden="1" customHeight="1" x14ac:dyDescent="0.2">
      <c r="A48" s="44"/>
      <c r="B48" s="176"/>
      <c r="C48" s="1279" t="s">
        <v>222</v>
      </c>
      <c r="D48" s="1283"/>
      <c r="E48" s="1284"/>
      <c r="F48" s="1285"/>
      <c r="G48" s="1286"/>
      <c r="H48" s="1105"/>
      <c r="I48" s="1279" t="s">
        <v>222</v>
      </c>
      <c r="J48" s="477"/>
      <c r="K48" s="474"/>
      <c r="L48" s="928"/>
      <c r="M48" s="289"/>
      <c r="N48" s="180"/>
      <c r="O48" s="1279" t="s">
        <v>222</v>
      </c>
      <c r="P48" s="1283"/>
      <c r="Q48" s="1284"/>
      <c r="R48" s="1285"/>
      <c r="S48" s="1286"/>
      <c r="T48" s="1105"/>
      <c r="U48" s="1279" t="s">
        <v>222</v>
      </c>
      <c r="V48" s="473"/>
      <c r="W48" s="43"/>
      <c r="Y48" s="44"/>
      <c r="Z48" s="1192"/>
      <c r="AA48" s="1287"/>
      <c r="AB48" s="1194"/>
      <c r="AC48" s="1195"/>
      <c r="AD48" s="1196"/>
      <c r="AE48" s="1196"/>
      <c r="AF48" s="1194"/>
      <c r="AG48" s="1287"/>
      <c r="AH48" s="1197"/>
      <c r="AI48" s="43"/>
    </row>
    <row r="49" spans="1:35" ht="18.399999999999999" customHeight="1" x14ac:dyDescent="0.2">
      <c r="A49" s="44"/>
      <c r="B49" s="176">
        <v>11</v>
      </c>
      <c r="C49" s="481"/>
      <c r="D49" s="172"/>
      <c r="E49" s="211"/>
      <c r="F49" s="211" t="s">
        <v>53</v>
      </c>
      <c r="G49" s="211"/>
      <c r="H49" s="172"/>
      <c r="I49" s="482"/>
      <c r="J49" s="477"/>
      <c r="K49" s="474"/>
      <c r="L49"/>
      <c r="M49" s="289"/>
      <c r="N49" s="176">
        <v>12</v>
      </c>
      <c r="O49" s="481"/>
      <c r="P49" s="172"/>
      <c r="Q49" s="211"/>
      <c r="R49" s="211" t="s">
        <v>56</v>
      </c>
      <c r="S49" s="211"/>
      <c r="T49" s="172"/>
      <c r="U49" s="482"/>
      <c r="V49" s="477"/>
      <c r="W49" s="43"/>
      <c r="Y49" s="44"/>
      <c r="Z49" s="368"/>
      <c r="AA49" s="478"/>
      <c r="AB49" s="369"/>
      <c r="AC49" s="370"/>
      <c r="AD49" s="370"/>
      <c r="AE49" s="370"/>
      <c r="AF49" s="369"/>
      <c r="AG49" s="478"/>
      <c r="AH49" s="372"/>
      <c r="AI49" s="43"/>
    </row>
    <row r="50" spans="1:35" ht="24.2" customHeight="1" x14ac:dyDescent="0.2">
      <c r="A50" s="44"/>
      <c r="B50" s="176"/>
      <c r="C50" s="408"/>
      <c r="D50" s="1283"/>
      <c r="E50" s="1284"/>
      <c r="F50" s="1285"/>
      <c r="G50" s="1286"/>
      <c r="H50" s="1105"/>
      <c r="I50" s="456"/>
      <c r="J50" s="477"/>
      <c r="K50" s="474"/>
      <c r="L50" s="928">
        <f>L47+ACCUEIL!$B$10</f>
        <v>1.625</v>
      </c>
      <c r="M50" s="289"/>
      <c r="N50" s="176"/>
      <c r="O50" s="408"/>
      <c r="P50" s="1105"/>
      <c r="Q50" s="479"/>
      <c r="R50" s="480"/>
      <c r="S50" s="479"/>
      <c r="T50" s="1105"/>
      <c r="U50" s="456"/>
      <c r="V50" s="179"/>
      <c r="W50" s="43"/>
      <c r="Y50" s="44"/>
      <c r="Z50" s="64" t="s">
        <v>4</v>
      </c>
      <c r="AA50" s="425" t="str">
        <f>O32</f>
        <v>A</v>
      </c>
      <c r="AB50" s="1105"/>
      <c r="AC50" s="290"/>
      <c r="AD50" s="291"/>
      <c r="AE50" s="290"/>
      <c r="AF50" s="1105"/>
      <c r="AG50" s="425" t="str">
        <f>O34</f>
        <v>C</v>
      </c>
      <c r="AH50" s="64" t="s">
        <v>6</v>
      </c>
      <c r="AI50" s="43"/>
    </row>
    <row r="51" spans="1:35" ht="24.2" hidden="1" customHeight="1" x14ac:dyDescent="0.2">
      <c r="A51" s="44"/>
      <c r="B51" s="176"/>
      <c r="C51" s="1279" t="s">
        <v>222</v>
      </c>
      <c r="D51" s="1283"/>
      <c r="E51" s="1284"/>
      <c r="F51" s="1285"/>
      <c r="G51" s="1286"/>
      <c r="H51" s="1105"/>
      <c r="I51" s="1279" t="s">
        <v>222</v>
      </c>
      <c r="J51" s="477"/>
      <c r="K51" s="474"/>
      <c r="L51" s="928"/>
      <c r="M51" s="289"/>
      <c r="N51" s="180"/>
      <c r="O51" s="1279" t="s">
        <v>222</v>
      </c>
      <c r="P51" s="1283"/>
      <c r="Q51" s="1284"/>
      <c r="R51" s="1285"/>
      <c r="S51" s="1286"/>
      <c r="T51" s="1105"/>
      <c r="U51" s="1279" t="s">
        <v>222</v>
      </c>
      <c r="V51" s="473"/>
      <c r="W51" s="43"/>
      <c r="Y51" s="44"/>
      <c r="Z51" s="1192"/>
      <c r="AA51" s="1287"/>
      <c r="AB51" s="1194"/>
      <c r="AC51" s="1195"/>
      <c r="AD51" s="1196"/>
      <c r="AE51" s="1196"/>
      <c r="AF51" s="1194"/>
      <c r="AG51" s="1287"/>
      <c r="AH51" s="1197"/>
      <c r="AI51" s="43"/>
    </row>
    <row r="52" spans="1:35" ht="18.399999999999999" customHeight="1" x14ac:dyDescent="0.2">
      <c r="A52" s="44"/>
      <c r="B52" s="162"/>
      <c r="C52" s="115" t="s">
        <v>54</v>
      </c>
      <c r="D52" s="172"/>
      <c r="E52" s="294"/>
      <c r="F52" s="294"/>
      <c r="G52" s="294"/>
      <c r="H52" s="172"/>
      <c r="I52" s="476" t="s">
        <v>55</v>
      </c>
      <c r="J52" s="207"/>
      <c r="K52" s="474"/>
      <c r="L52"/>
      <c r="M52" s="289"/>
      <c r="N52" s="176"/>
      <c r="O52" s="481" t="s">
        <v>57</v>
      </c>
      <c r="P52" s="172"/>
      <c r="Q52" s="294"/>
      <c r="R52" s="294"/>
      <c r="S52" s="294"/>
      <c r="T52" s="172"/>
      <c r="U52" s="482" t="s">
        <v>58</v>
      </c>
      <c r="V52" s="477"/>
      <c r="W52" s="43"/>
      <c r="Y52" s="44"/>
      <c r="Z52" s="368"/>
      <c r="AA52" s="478"/>
      <c r="AB52" s="369"/>
      <c r="AC52" s="370"/>
      <c r="AD52" s="370"/>
      <c r="AE52" s="370"/>
      <c r="AF52" s="369"/>
      <c r="AG52" s="478"/>
      <c r="AH52" s="372"/>
      <c r="AI52" s="43"/>
    </row>
    <row r="53" spans="1:35" ht="24.2" customHeight="1" x14ac:dyDescent="0.2">
      <c r="A53" s="44"/>
      <c r="B53" s="162"/>
      <c r="C53" s="117">
        <f>GL(D47,H47,C47,I47,D48,H48)</f>
        <v>0</v>
      </c>
      <c r="D53" s="1283"/>
      <c r="E53" s="1284"/>
      <c r="F53" s="1285"/>
      <c r="G53" s="1286"/>
      <c r="H53" s="1105"/>
      <c r="I53" s="117">
        <f>GL(P47,T47,O47,U47,P48,T48)</f>
        <v>0</v>
      </c>
      <c r="J53" s="207"/>
      <c r="K53" s="474"/>
      <c r="L53" s="928">
        <f>L50+ACCUEIL!$B$10</f>
        <v>1.6354166666666667</v>
      </c>
      <c r="M53" s="289"/>
      <c r="N53" s="176"/>
      <c r="O53" s="117">
        <f>GL(H47,D47,C47,I47,H48,D48)</f>
        <v>0</v>
      </c>
      <c r="P53" s="1105"/>
      <c r="Q53" s="246"/>
      <c r="R53" s="244"/>
      <c r="S53" s="246"/>
      <c r="T53" s="1105"/>
      <c r="U53" s="117">
        <f>GL(T47,P47,O47,U47,T48,P48)</f>
        <v>0</v>
      </c>
      <c r="V53" s="477"/>
      <c r="W53" s="43"/>
      <c r="Y53" s="44"/>
      <c r="Z53" s="475" t="s">
        <v>9</v>
      </c>
      <c r="AA53" s="425" t="str">
        <f>U33</f>
        <v>F</v>
      </c>
      <c r="AB53" s="1105"/>
      <c r="AC53" s="290"/>
      <c r="AD53" s="291"/>
      <c r="AE53" s="290"/>
      <c r="AF53" s="1105"/>
      <c r="AG53" s="425" t="str">
        <f>U35</f>
        <v>H</v>
      </c>
      <c r="AH53" s="475" t="s">
        <v>11</v>
      </c>
      <c r="AI53" s="43"/>
    </row>
    <row r="54" spans="1:35" ht="24.2" hidden="1" customHeight="1" x14ac:dyDescent="0.2">
      <c r="A54" s="44"/>
      <c r="B54" s="162"/>
      <c r="C54" s="1279" t="s">
        <v>222</v>
      </c>
      <c r="D54" s="1283"/>
      <c r="E54" s="1284"/>
      <c r="F54" s="1285"/>
      <c r="G54" s="1286"/>
      <c r="H54" s="1105"/>
      <c r="I54" s="1279" t="s">
        <v>222</v>
      </c>
      <c r="J54" s="207"/>
      <c r="K54" s="474"/>
      <c r="L54" s="928"/>
      <c r="M54" s="289"/>
      <c r="N54" s="180"/>
      <c r="O54" s="1279" t="s">
        <v>222</v>
      </c>
      <c r="P54" s="1283"/>
      <c r="Q54" s="1284"/>
      <c r="R54" s="1285"/>
      <c r="S54" s="1286"/>
      <c r="T54" s="1105"/>
      <c r="U54" s="1279" t="s">
        <v>222</v>
      </c>
      <c r="V54" s="473"/>
      <c r="W54" s="43"/>
      <c r="Y54" s="44"/>
      <c r="Z54" s="1192"/>
      <c r="AA54" s="1287"/>
      <c r="AB54" s="1194"/>
      <c r="AC54" s="1195"/>
      <c r="AD54" s="1196"/>
      <c r="AE54" s="1196"/>
      <c r="AF54" s="1194"/>
      <c r="AG54" s="1287"/>
      <c r="AH54" s="1197"/>
      <c r="AI54" s="43"/>
    </row>
    <row r="55" spans="1:35" ht="18.399999999999999" customHeight="1" x14ac:dyDescent="0.2">
      <c r="A55" s="44"/>
      <c r="B55" s="176">
        <v>23</v>
      </c>
      <c r="C55" s="115" t="s">
        <v>59</v>
      </c>
      <c r="D55" s="172"/>
      <c r="E55" s="211"/>
      <c r="F55" s="211"/>
      <c r="G55" s="211"/>
      <c r="H55" s="172"/>
      <c r="I55" s="476" t="s">
        <v>60</v>
      </c>
      <c r="J55" s="477"/>
      <c r="K55" s="474"/>
      <c r="L55" s="422"/>
      <c r="M55" s="289"/>
      <c r="N55" s="368"/>
      <c r="O55" s="478"/>
      <c r="P55" s="369"/>
      <c r="Q55" s="370"/>
      <c r="R55" s="370"/>
      <c r="S55" s="370"/>
      <c r="T55" s="369"/>
      <c r="U55" s="478"/>
      <c r="V55" s="372"/>
      <c r="W55" s="43"/>
      <c r="Y55" s="44"/>
      <c r="AI55" s="43"/>
    </row>
    <row r="56" spans="1:35" ht="24.2" customHeight="1" x14ac:dyDescent="0.2">
      <c r="A56" s="44"/>
      <c r="B56" s="176"/>
      <c r="C56" s="117">
        <f>GL(H47,D47,C47,I47,H48,D48)</f>
        <v>0</v>
      </c>
      <c r="D56" s="1283"/>
      <c r="E56" s="1284"/>
      <c r="F56" s="1285"/>
      <c r="G56" s="1286"/>
      <c r="H56" s="1105"/>
      <c r="I56" s="117">
        <f>GL(T50,P50,O50,U50,T51,P51)</f>
        <v>0</v>
      </c>
      <c r="J56" s="477"/>
      <c r="K56" s="474"/>
      <c r="L56" s="928">
        <f>L53+ACCUEIL!$B$10</f>
        <v>1.6458333333333335</v>
      </c>
      <c r="M56" s="289"/>
      <c r="N56" s="64" t="s">
        <v>5</v>
      </c>
      <c r="O56" s="425" t="str">
        <f>O33</f>
        <v>B</v>
      </c>
      <c r="P56" s="1105"/>
      <c r="Q56" s="290"/>
      <c r="R56" s="291"/>
      <c r="S56" s="290"/>
      <c r="T56" s="1105"/>
      <c r="U56" s="425" t="str">
        <f>O34</f>
        <v>C</v>
      </c>
      <c r="V56" s="64" t="s">
        <v>6</v>
      </c>
      <c r="W56" s="43"/>
      <c r="Y56" s="44"/>
      <c r="Z56" s="475" t="s">
        <v>8</v>
      </c>
      <c r="AA56" s="425" t="str">
        <f>U32</f>
        <v>E</v>
      </c>
      <c r="AB56" s="1105"/>
      <c r="AC56" s="290"/>
      <c r="AD56" s="291"/>
      <c r="AE56" s="290"/>
      <c r="AF56" s="1105"/>
      <c r="AG56" s="425" t="str">
        <f>U34</f>
        <v>G</v>
      </c>
      <c r="AH56" s="475" t="s">
        <v>10</v>
      </c>
      <c r="AI56" s="43"/>
    </row>
    <row r="57" spans="1:35" ht="24.2" hidden="1" customHeight="1" x14ac:dyDescent="0.2">
      <c r="A57" s="44"/>
      <c r="B57" s="1278"/>
      <c r="C57" s="1279" t="s">
        <v>222</v>
      </c>
      <c r="D57" s="1283"/>
      <c r="E57" s="1284"/>
      <c r="F57" s="1285"/>
      <c r="G57" s="1286"/>
      <c r="H57" s="1105"/>
      <c r="I57" s="1279" t="s">
        <v>222</v>
      </c>
      <c r="J57" s="474"/>
      <c r="K57" s="474"/>
      <c r="L57" s="928"/>
      <c r="M57" s="289"/>
      <c r="N57" s="1192"/>
      <c r="O57" s="1287"/>
      <c r="P57" s="1194"/>
      <c r="Q57" s="1195"/>
      <c r="R57" s="1196"/>
      <c r="S57" s="1196"/>
      <c r="T57" s="1194"/>
      <c r="U57" s="1287"/>
      <c r="V57" s="1197"/>
      <c r="W57" s="43"/>
      <c r="Y57" s="44"/>
      <c r="Z57" s="1192"/>
      <c r="AA57" s="1287"/>
      <c r="AB57" s="1194"/>
      <c r="AC57" s="1195"/>
      <c r="AD57" s="1196"/>
      <c r="AE57" s="1196"/>
      <c r="AF57" s="1194"/>
      <c r="AG57" s="1287"/>
      <c r="AH57" s="1197"/>
      <c r="AI57" s="43"/>
    </row>
    <row r="58" spans="1:35" ht="24.2" customHeight="1" x14ac:dyDescent="0.2">
      <c r="A58" s="44"/>
      <c r="B58" s="368"/>
      <c r="C58" s="478"/>
      <c r="D58" s="369"/>
      <c r="E58" s="370"/>
      <c r="F58" s="370"/>
      <c r="G58" s="370"/>
      <c r="H58" s="369"/>
      <c r="I58" s="478"/>
      <c r="J58" s="372"/>
      <c r="K58" s="474"/>
      <c r="L58" s="928">
        <f>L56+ACCUEIL!$B$10</f>
        <v>1.6562500000000002</v>
      </c>
      <c r="M58" s="289"/>
      <c r="N58" s="368"/>
      <c r="O58" s="478"/>
      <c r="P58" s="369"/>
      <c r="Q58" s="370"/>
      <c r="R58" s="370"/>
      <c r="S58" s="370"/>
      <c r="T58" s="369"/>
      <c r="U58" s="478"/>
      <c r="V58" s="372"/>
      <c r="W58" s="43"/>
      <c r="Y58" s="44"/>
      <c r="Z58" s="64" t="s">
        <v>4</v>
      </c>
      <c r="AA58" s="425" t="str">
        <f>O32</f>
        <v>A</v>
      </c>
      <c r="AB58" s="1105"/>
      <c r="AC58" s="290"/>
      <c r="AD58" s="291"/>
      <c r="AE58" s="290"/>
      <c r="AF58" s="1105"/>
      <c r="AG58" s="425" t="str">
        <f>O35</f>
        <v>D</v>
      </c>
      <c r="AH58" s="64" t="s">
        <v>7</v>
      </c>
      <c r="AI58" s="43"/>
    </row>
    <row r="59" spans="1:35" ht="18.399999999999999" customHeight="1" x14ac:dyDescent="0.2">
      <c r="A59" s="44"/>
      <c r="B59" s="176"/>
      <c r="C59" s="481"/>
      <c r="D59" s="172"/>
      <c r="E59" s="211"/>
      <c r="F59" s="211" t="s">
        <v>36</v>
      </c>
      <c r="G59" s="211"/>
      <c r="H59" s="172"/>
      <c r="I59" s="482"/>
      <c r="J59" s="477"/>
      <c r="K59" s="474"/>
      <c r="L59"/>
      <c r="M59" s="289"/>
      <c r="N59" s="368"/>
      <c r="O59" s="478"/>
      <c r="P59" s="369"/>
      <c r="Q59" s="370"/>
      <c r="R59" s="370"/>
      <c r="S59" s="370"/>
      <c r="T59" s="369"/>
      <c r="U59" s="478"/>
      <c r="V59" s="372"/>
      <c r="W59" s="43"/>
      <c r="Y59" s="44"/>
      <c r="Z59" s="368"/>
      <c r="AA59" s="478"/>
      <c r="AB59" s="369"/>
      <c r="AC59" s="370"/>
      <c r="AD59" s="370"/>
      <c r="AE59" s="370"/>
      <c r="AF59" s="369"/>
      <c r="AG59" s="478"/>
      <c r="AH59" s="372"/>
      <c r="AI59" s="43"/>
    </row>
    <row r="60" spans="1:35" ht="24.2" customHeight="1" x14ac:dyDescent="0.2">
      <c r="A60" s="44"/>
      <c r="B60" s="1233"/>
      <c r="C60" s="117">
        <f>GL(D50,H50,C50,I50,D51,H51)</f>
        <v>0</v>
      </c>
      <c r="D60" s="1283"/>
      <c r="E60" s="1284"/>
      <c r="F60" s="1285"/>
      <c r="G60" s="1286"/>
      <c r="H60" s="1105"/>
      <c r="I60" s="117">
        <f>GL(P50,T50,O50,U50,P51,T51)</f>
        <v>0</v>
      </c>
      <c r="J60" s="1288"/>
      <c r="K60" s="474"/>
      <c r="L60" s="928">
        <f>L58+ACCUEIL!$B$10</f>
        <v>1.666666666666667</v>
      </c>
      <c r="M60" s="289"/>
      <c r="N60" s="475" t="s">
        <v>9</v>
      </c>
      <c r="O60" s="425" t="str">
        <f>U33</f>
        <v>F</v>
      </c>
      <c r="P60" s="1105"/>
      <c r="Q60" s="471"/>
      <c r="R60" s="472"/>
      <c r="S60" s="471"/>
      <c r="T60" s="1105"/>
      <c r="U60" s="425" t="str">
        <f>U34</f>
        <v>G</v>
      </c>
      <c r="V60" s="475" t="s">
        <v>10</v>
      </c>
      <c r="W60" s="43"/>
      <c r="Y60" s="44"/>
      <c r="Z60" s="475" t="s">
        <v>8</v>
      </c>
      <c r="AA60" s="425" t="str">
        <f>U32</f>
        <v>E</v>
      </c>
      <c r="AB60" s="1105"/>
      <c r="AC60" s="290"/>
      <c r="AD60" s="291"/>
      <c r="AE60" s="290"/>
      <c r="AF60" s="1105"/>
      <c r="AG60" s="425" t="str">
        <f>U35</f>
        <v>H</v>
      </c>
      <c r="AH60" s="475" t="s">
        <v>11</v>
      </c>
      <c r="AI60" s="43"/>
    </row>
    <row r="61" spans="1:35" ht="24.2" hidden="1" customHeight="1" x14ac:dyDescent="0.2">
      <c r="A61" s="44"/>
      <c r="B61" s="1289"/>
      <c r="C61" s="1290" t="s">
        <v>222</v>
      </c>
      <c r="D61" s="1291"/>
      <c r="E61" s="1292"/>
      <c r="F61" s="1293"/>
      <c r="G61" s="1294"/>
      <c r="H61" s="1282"/>
      <c r="I61" s="1295" t="s">
        <v>222</v>
      </c>
      <c r="J61" s="1296"/>
      <c r="K61" s="474"/>
      <c r="L61" s="928"/>
      <c r="M61" s="289"/>
      <c r="N61" s="1192"/>
      <c r="O61" s="1287"/>
      <c r="P61" s="1194"/>
      <c r="Q61" s="1195"/>
      <c r="R61" s="1196"/>
      <c r="S61" s="1196"/>
      <c r="T61" s="1194"/>
      <c r="U61" s="1287"/>
      <c r="V61" s="1197"/>
      <c r="W61" s="43"/>
      <c r="Y61" s="44"/>
      <c r="Z61" s="1192"/>
      <c r="AA61" s="1287"/>
      <c r="AB61" s="1194"/>
      <c r="AC61" s="1195"/>
      <c r="AD61" s="1196"/>
      <c r="AE61" s="1196"/>
      <c r="AF61" s="1194"/>
      <c r="AG61" s="1287"/>
      <c r="AH61" s="1197"/>
      <c r="AI61" s="43"/>
    </row>
    <row r="62" spans="1:35" x14ac:dyDescent="0.2">
      <c r="A62" s="217"/>
      <c r="B62" s="1131"/>
      <c r="C62" s="1271"/>
      <c r="D62" s="1131"/>
      <c r="E62" s="1131"/>
      <c r="F62" s="1131"/>
      <c r="G62" s="1131"/>
      <c r="H62" s="1297"/>
      <c r="I62" s="1271"/>
      <c r="J62" s="1131"/>
      <c r="K62" s="216"/>
      <c r="M62" s="483"/>
      <c r="N62" s="248"/>
      <c r="O62" s="484"/>
      <c r="P62" s="248"/>
      <c r="Q62" s="248"/>
      <c r="R62" s="248"/>
      <c r="S62" s="248"/>
      <c r="T62" s="248"/>
      <c r="U62" s="484"/>
      <c r="V62" s="215"/>
      <c r="W62" s="216"/>
      <c r="Y62" s="217"/>
      <c r="Z62" s="215"/>
      <c r="AA62" s="215"/>
      <c r="AB62" s="215"/>
      <c r="AC62" s="215"/>
      <c r="AD62" s="215"/>
      <c r="AE62" s="215"/>
      <c r="AF62" s="215"/>
      <c r="AG62" s="215"/>
      <c r="AH62" s="215"/>
      <c r="AI62" s="216"/>
    </row>
    <row r="63" spans="1:35" x14ac:dyDescent="0.2">
      <c r="A63" s="103"/>
      <c r="B63" s="103"/>
      <c r="C63" s="441" t="s">
        <v>61</v>
      </c>
      <c r="D63" s="103"/>
      <c r="E63" s="103"/>
      <c r="F63" s="103"/>
      <c r="G63" s="103"/>
      <c r="H63" s="103"/>
      <c r="I63" s="441"/>
      <c r="J63" s="103"/>
      <c r="K63" s="103"/>
      <c r="L63" s="928">
        <f>L60+ACCUEIL!$B$10</f>
        <v>1.6770833333333337</v>
      </c>
      <c r="M63" s="422"/>
      <c r="N63" s="422"/>
      <c r="O63" s="422"/>
      <c r="P63" s="422"/>
      <c r="Q63" s="422"/>
      <c r="R63" s="422"/>
      <c r="S63" s="422"/>
      <c r="T63" s="422"/>
      <c r="U63" s="422"/>
      <c r="V63" s="422"/>
      <c r="W63" s="422"/>
      <c r="X63" s="422"/>
    </row>
    <row r="64" spans="1:35" ht="12.75" x14ac:dyDescent="0.2">
      <c r="C64"/>
      <c r="H64" s="1346" t="s">
        <v>37</v>
      </c>
      <c r="I64" s="1346"/>
      <c r="J64" s="1346"/>
      <c r="K64" s="1346"/>
      <c r="L64" s="1346"/>
      <c r="M64" s="1346"/>
      <c r="N64" s="1346"/>
      <c r="O64" s="1346"/>
      <c r="P64" s="1346"/>
      <c r="Q64" s="1346"/>
      <c r="R64" s="1346"/>
      <c r="S64" s="1346"/>
      <c r="T64" s="1346"/>
      <c r="U64" s="1346"/>
      <c r="V64" s="1346"/>
      <c r="W64" s="1346"/>
      <c r="X64" s="1346"/>
      <c r="Y64" s="1346"/>
      <c r="Z64" s="1346"/>
      <c r="AA64" s="1346"/>
      <c r="AB64" s="1346"/>
      <c r="AC64" s="1346"/>
    </row>
    <row r="65" spans="1:29" ht="18.2" customHeight="1" x14ac:dyDescent="0.2">
      <c r="C65"/>
      <c r="H65" s="1346"/>
      <c r="I65" s="1346"/>
      <c r="J65" s="1346"/>
      <c r="K65" s="1346"/>
      <c r="L65" s="1346"/>
      <c r="M65" s="1346"/>
      <c r="N65" s="1346"/>
      <c r="O65" s="1346"/>
      <c r="P65" s="1346"/>
      <c r="Q65" s="1346"/>
      <c r="R65" s="1346"/>
      <c r="S65" s="1346"/>
      <c r="T65" s="1346"/>
      <c r="U65" s="1346"/>
      <c r="V65" s="1346"/>
      <c r="W65" s="1346"/>
      <c r="X65" s="1346"/>
      <c r="Y65" s="1346"/>
      <c r="Z65" s="1346"/>
      <c r="AA65" s="1346"/>
      <c r="AB65" s="1346"/>
      <c r="AC65" s="1346"/>
    </row>
    <row r="66" spans="1:29" ht="15.75" customHeight="1" x14ac:dyDescent="0.2">
      <c r="C66"/>
      <c r="G66" s="219"/>
      <c r="H66" s="24"/>
      <c r="I66" s="485"/>
      <c r="J66" s="24"/>
      <c r="K66" s="24"/>
      <c r="L66" s="24"/>
      <c r="M66" s="24"/>
      <c r="N66" s="24"/>
      <c r="O66" s="485"/>
      <c r="P66" s="5"/>
      <c r="Q66" s="5"/>
      <c r="R66" s="486"/>
      <c r="S66" s="486"/>
      <c r="T66" s="416"/>
      <c r="U66" s="486"/>
      <c r="V66" s="486"/>
      <c r="W66" s="486"/>
      <c r="X66" s="486"/>
      <c r="Y66" s="486"/>
      <c r="Z66" s="486"/>
      <c r="AA66" s="486"/>
      <c r="AB66" s="486"/>
      <c r="AC66" s="487"/>
    </row>
    <row r="67" spans="1:29" ht="24.2" customHeight="1" x14ac:dyDescent="0.2">
      <c r="C67"/>
      <c r="G67" s="44"/>
      <c r="H67" s="176" t="s">
        <v>62</v>
      </c>
      <c r="I67" s="117">
        <f>GL(D60,H60,C60,I60,D61,H61)</f>
        <v>0</v>
      </c>
      <c r="L67"/>
      <c r="M67"/>
      <c r="N67" s="176">
        <v>5</v>
      </c>
      <c r="O67" s="117">
        <f>GL(D53,H53,C53,I53,D54,H54)</f>
        <v>0</v>
      </c>
      <c r="P67" s="187"/>
      <c r="Q67" s="187"/>
      <c r="R67" s="447"/>
      <c r="S67" s="447"/>
      <c r="T67" s="176">
        <v>9</v>
      </c>
      <c r="U67" s="425">
        <f t="shared" ref="U67:U70" si="0">AA32</f>
        <v>0</v>
      </c>
      <c r="V67" s="447"/>
      <c r="W67" s="447"/>
      <c r="X67" s="447"/>
      <c r="Y67" s="447"/>
      <c r="Z67" s="176">
        <v>13</v>
      </c>
      <c r="AA67" s="425">
        <f t="shared" ref="AA67:AA70" si="1">AG32</f>
        <v>0</v>
      </c>
      <c r="AB67" s="447"/>
      <c r="AC67" s="488"/>
    </row>
    <row r="68" spans="1:29" ht="24.2" customHeight="1" x14ac:dyDescent="0.2">
      <c r="C68"/>
      <c r="G68" s="44"/>
      <c r="H68" s="176">
        <v>2</v>
      </c>
      <c r="I68" s="117">
        <f>GL(H60,D60,C60,I60,H61,D61)</f>
        <v>0</v>
      </c>
      <c r="L68"/>
      <c r="M68"/>
      <c r="N68" s="176">
        <v>6</v>
      </c>
      <c r="O68" s="117">
        <f>GL(H53,D53,C53,I53,H54,D54)</f>
        <v>0</v>
      </c>
      <c r="P68" s="7"/>
      <c r="Q68" s="187"/>
      <c r="R68" s="447"/>
      <c r="S68" s="447"/>
      <c r="T68" s="176">
        <v>10</v>
      </c>
      <c r="U68" s="425">
        <f t="shared" si="0"/>
        <v>0</v>
      </c>
      <c r="V68" s="447"/>
      <c r="W68" s="447"/>
      <c r="X68" s="447"/>
      <c r="Y68" s="447"/>
      <c r="Z68" s="176">
        <v>14</v>
      </c>
      <c r="AA68" s="425">
        <f t="shared" si="1"/>
        <v>0</v>
      </c>
      <c r="AB68" s="447"/>
      <c r="AC68" s="488"/>
    </row>
    <row r="69" spans="1:29" ht="24.2" customHeight="1" x14ac:dyDescent="0.2">
      <c r="C69"/>
      <c r="G69" s="44"/>
      <c r="H69" s="176">
        <v>3</v>
      </c>
      <c r="I69" s="117">
        <f>GL(D56,H56,C56,I56,D57,H57)</f>
        <v>0</v>
      </c>
      <c r="L69"/>
      <c r="M69"/>
      <c r="N69" s="176">
        <v>7</v>
      </c>
      <c r="O69" s="117">
        <f>GL(P53,T53,O53,U53,P54,T54)</f>
        <v>0</v>
      </c>
      <c r="P69" s="7"/>
      <c r="Q69" s="187"/>
      <c r="R69" s="447"/>
      <c r="S69" s="447"/>
      <c r="T69" s="176">
        <v>11</v>
      </c>
      <c r="U69" s="425">
        <f t="shared" si="0"/>
        <v>0</v>
      </c>
      <c r="V69" s="447"/>
      <c r="W69" s="447"/>
      <c r="X69" s="447"/>
      <c r="Y69" s="447"/>
      <c r="Z69" s="176">
        <v>15</v>
      </c>
      <c r="AA69" s="425">
        <f t="shared" si="1"/>
        <v>0</v>
      </c>
      <c r="AB69" s="447"/>
      <c r="AC69" s="488"/>
    </row>
    <row r="70" spans="1:29" ht="24.2" customHeight="1" x14ac:dyDescent="0.2">
      <c r="C70"/>
      <c r="G70" s="44"/>
      <c r="H70" s="176">
        <v>4</v>
      </c>
      <c r="I70" s="117">
        <f>GL(H56,D56,C56,I56,H57,D57)</f>
        <v>0</v>
      </c>
      <c r="L70"/>
      <c r="M70"/>
      <c r="N70" s="176">
        <v>8</v>
      </c>
      <c r="O70" s="117">
        <f>GL(T53,P53,O53,U53,T54,P54)</f>
        <v>0</v>
      </c>
      <c r="P70" s="7"/>
      <c r="Q70" s="187"/>
      <c r="R70" s="447"/>
      <c r="S70" s="447"/>
      <c r="T70" s="176">
        <v>12</v>
      </c>
      <c r="U70" s="425">
        <f t="shared" si="0"/>
        <v>0</v>
      </c>
      <c r="V70" s="447"/>
      <c r="W70" s="447"/>
      <c r="X70" s="447"/>
      <c r="Y70" s="447"/>
      <c r="Z70" s="176">
        <v>16</v>
      </c>
      <c r="AA70" s="425">
        <f t="shared" si="1"/>
        <v>0</v>
      </c>
      <c r="AB70" s="447"/>
      <c r="AC70" s="488"/>
    </row>
    <row r="71" spans="1:29" ht="15.75" customHeight="1" x14ac:dyDescent="0.2">
      <c r="C71"/>
      <c r="G71" s="217"/>
      <c r="H71" s="215"/>
      <c r="I71" s="215"/>
      <c r="J71" s="215"/>
      <c r="K71" s="215"/>
      <c r="L71" s="215"/>
      <c r="M71" s="215"/>
      <c r="N71" s="215"/>
      <c r="O71" s="215"/>
      <c r="P71" s="373"/>
      <c r="Q71" s="373"/>
      <c r="R71" s="489"/>
      <c r="S71" s="489"/>
      <c r="T71" s="490"/>
      <c r="U71" s="215"/>
      <c r="V71" s="489"/>
      <c r="W71" s="489"/>
      <c r="X71" s="489"/>
      <c r="Y71" s="489"/>
      <c r="Z71" s="373"/>
      <c r="AA71" s="215"/>
      <c r="AB71" s="489"/>
      <c r="AC71" s="492"/>
    </row>
    <row r="72" spans="1:29" ht="15.75" customHeight="1" x14ac:dyDescent="0.2">
      <c r="A72" s="493"/>
      <c r="C72"/>
      <c r="I72"/>
      <c r="K72" s="103"/>
      <c r="L72" s="422"/>
      <c r="M72" s="422"/>
      <c r="N72" s="416"/>
      <c r="O72" s="494"/>
      <c r="P72" s="486"/>
      <c r="Q72" s="486"/>
      <c r="R72" s="486"/>
      <c r="S72" s="486"/>
      <c r="T72" s="5"/>
      <c r="U72" s="494"/>
      <c r="V72" s="486"/>
      <c r="W72" s="486"/>
      <c r="X72" s="422"/>
    </row>
    <row r="73" spans="1:29" ht="15.75" customHeight="1" x14ac:dyDescent="0.2">
      <c r="A73" s="103"/>
      <c r="C73"/>
      <c r="I73"/>
      <c r="K73" s="103"/>
      <c r="L73" s="422"/>
      <c r="M73" s="447"/>
      <c r="N73" s="447"/>
      <c r="O73" s="491"/>
      <c r="P73" s="447"/>
      <c r="Q73" s="447"/>
      <c r="R73" s="447"/>
      <c r="S73" s="447"/>
      <c r="T73" s="7"/>
      <c r="U73" s="491"/>
      <c r="V73" s="447"/>
      <c r="W73" s="447"/>
      <c r="X73" s="447"/>
    </row>
    <row r="74" spans="1:29" ht="15.75" customHeight="1" x14ac:dyDescent="0.2">
      <c r="A74" s="168"/>
      <c r="B74" s="469"/>
      <c r="C74" s="438"/>
      <c r="D74" s="469"/>
      <c r="E74" s="469"/>
      <c r="F74" s="469"/>
      <c r="G74" s="469"/>
      <c r="H74" s="111"/>
      <c r="I74" s="409"/>
      <c r="J74" s="469"/>
      <c r="K74" s="168"/>
      <c r="L74" s="422"/>
      <c r="M74" s="447"/>
      <c r="N74" s="447"/>
      <c r="O74"/>
      <c r="U74"/>
      <c r="X74" s="447"/>
    </row>
    <row r="75" spans="1:29" s="469" customFormat="1" ht="15.75" customHeight="1" x14ac:dyDescent="0.2">
      <c r="A75" s="168"/>
      <c r="B75" s="168"/>
      <c r="C75" s="493"/>
      <c r="D75" s="168"/>
      <c r="E75" s="168"/>
      <c r="F75" s="168"/>
      <c r="G75" s="168"/>
      <c r="H75" s="111"/>
      <c r="I75" s="409"/>
      <c r="J75" s="168"/>
      <c r="K75" s="168"/>
      <c r="L75" s="422"/>
      <c r="M75" s="447"/>
      <c r="N75" s="447"/>
      <c r="O75"/>
      <c r="P75"/>
      <c r="Q75"/>
      <c r="R75"/>
      <c r="S75"/>
      <c r="T75"/>
      <c r="U75"/>
      <c r="V75"/>
      <c r="W75"/>
      <c r="X75" s="447"/>
    </row>
    <row r="76" spans="1:29" s="469" customFormat="1" x14ac:dyDescent="0.2">
      <c r="A76" s="168"/>
      <c r="B76" s="168"/>
      <c r="C76" s="493"/>
      <c r="D76" s="168"/>
      <c r="E76" s="168"/>
      <c r="F76" s="168"/>
      <c r="G76" s="168"/>
      <c r="H76" s="168"/>
      <c r="I76" s="493"/>
      <c r="J76" s="168"/>
      <c r="K76" s="168"/>
      <c r="L76" s="422"/>
      <c r="M76" s="447"/>
      <c r="N76" s="447"/>
      <c r="O76"/>
      <c r="P76"/>
      <c r="Q76"/>
      <c r="R76"/>
      <c r="S76"/>
      <c r="T76"/>
      <c r="U76"/>
      <c r="V76"/>
      <c r="W76"/>
      <c r="X76" s="447"/>
    </row>
    <row r="77" spans="1:29" s="469" customFormat="1" x14ac:dyDescent="0.2">
      <c r="C77" s="438"/>
      <c r="I77" s="438"/>
      <c r="L77" s="422"/>
      <c r="M77" s="175"/>
      <c r="N77" s="187"/>
      <c r="O77"/>
      <c r="P77"/>
      <c r="Q77"/>
      <c r="R77"/>
      <c r="S77"/>
      <c r="T77"/>
      <c r="U77"/>
      <c r="V77"/>
      <c r="W77"/>
      <c r="X77" s="7"/>
    </row>
    <row r="78" spans="1:29" s="469" customFormat="1" x14ac:dyDescent="0.2">
      <c r="C78" s="438"/>
      <c r="I78" s="438"/>
      <c r="L78" s="422"/>
      <c r="M78" s="175"/>
      <c r="N78" s="495"/>
      <c r="O78" s="491"/>
      <c r="P78" s="313"/>
      <c r="Q78" s="313"/>
      <c r="R78" s="313"/>
      <c r="S78" s="313"/>
      <c r="T78" s="313"/>
      <c r="U78" s="491"/>
      <c r="V78" s="495"/>
      <c r="W78" s="187"/>
      <c r="X78" s="7"/>
    </row>
    <row r="79" spans="1:29" x14ac:dyDescent="0.2">
      <c r="M79" s="208"/>
      <c r="N79" s="71"/>
      <c r="O79" s="48"/>
      <c r="P79" s="9"/>
      <c r="Q79" s="309"/>
      <c r="R79" s="310"/>
      <c r="S79" s="309"/>
      <c r="T79" s="9"/>
      <c r="U79" s="48"/>
      <c r="V79" s="71"/>
      <c r="W79" s="103"/>
    </row>
    <row r="80" spans="1:29" x14ac:dyDescent="0.2">
      <c r="M80" s="208"/>
      <c r="N80" s="71"/>
      <c r="O80" s="58"/>
      <c r="P80" s="313"/>
      <c r="Q80" s="57"/>
      <c r="R80" s="57"/>
      <c r="S80" s="57"/>
      <c r="T80" s="313"/>
      <c r="U80" s="58"/>
      <c r="V80" s="71"/>
      <c r="W80" s="103"/>
    </row>
    <row r="81" spans="13:23" x14ac:dyDescent="0.2">
      <c r="M81" s="208"/>
      <c r="N81" s="71"/>
      <c r="O81" s="48"/>
      <c r="P81" s="9"/>
      <c r="Q81" s="309"/>
      <c r="R81" s="310"/>
      <c r="S81" s="309"/>
      <c r="T81" s="9"/>
      <c r="U81" s="48"/>
      <c r="V81" s="71"/>
      <c r="W81" s="103"/>
    </row>
    <row r="82" spans="13:23" x14ac:dyDescent="0.2">
      <c r="M82" s="208"/>
      <c r="N82" s="71"/>
      <c r="O82" s="58"/>
      <c r="P82" s="313"/>
      <c r="Q82" s="57"/>
      <c r="R82" s="57"/>
      <c r="S82" s="57"/>
      <c r="T82" s="313"/>
      <c r="U82" s="58"/>
      <c r="V82" s="71"/>
      <c r="W82" s="103"/>
    </row>
    <row r="83" spans="13:23" x14ac:dyDescent="0.2">
      <c r="M83" s="208"/>
      <c r="N83" s="71"/>
      <c r="O83" s="48"/>
      <c r="P83" s="9"/>
      <c r="Q83" s="309"/>
      <c r="R83" s="310"/>
      <c r="S83" s="309"/>
      <c r="T83" s="9"/>
      <c r="U83" s="48"/>
      <c r="V83" s="71"/>
      <c r="W83" s="103"/>
    </row>
  </sheetData>
  <sheetProtection password="C9F9" sheet="1" objects="1" scenarios="1" formatCells="0" formatColumns="0" formatRows="0" sort="0"/>
  <sortState caseSensitive="1" ref="AG32:AI35">
    <sortCondition descending="1" ref="AH32:AH35"/>
    <sortCondition descending="1" ref="AI32:AI35"/>
  </sortState>
  <mergeCells count="5">
    <mergeCell ref="AF23:AG23"/>
    <mergeCell ref="H64:AC65"/>
    <mergeCell ref="B23:C23"/>
    <mergeCell ref="H23:I23"/>
    <mergeCell ref="T23:U23"/>
  </mergeCells>
  <phoneticPr fontId="8" type="noConversion"/>
  <conditionalFormatting sqref="P60">
    <cfRule type="notContainsBlanks" dxfId="1893" priority="103">
      <formula>LEN(TRIM(P60))&gt;0</formula>
    </cfRule>
  </conditionalFormatting>
  <conditionalFormatting sqref="T60">
    <cfRule type="notContainsBlanks" dxfId="1892" priority="102">
      <formula>LEN(TRIM(T60))&gt;0</formula>
    </cfRule>
  </conditionalFormatting>
  <conditionalFormatting sqref="AB60">
    <cfRule type="notContainsBlanks" dxfId="1891" priority="101">
      <formula>LEN(TRIM(AB60))&gt;0</formula>
    </cfRule>
  </conditionalFormatting>
  <conditionalFormatting sqref="AF60">
    <cfRule type="notContainsBlanks" dxfId="1890" priority="100">
      <formula>LEN(TRIM(AF60))&gt;0</formula>
    </cfRule>
  </conditionalFormatting>
  <conditionalFormatting sqref="AF56 AF58">
    <cfRule type="notContainsBlanks" dxfId="1889" priority="99">
      <formula>LEN(TRIM(AF56))&gt;0</formula>
    </cfRule>
  </conditionalFormatting>
  <conditionalFormatting sqref="AB56 AB58">
    <cfRule type="notContainsBlanks" dxfId="1888" priority="98">
      <formula>LEN(TRIM(AB56))&gt;0</formula>
    </cfRule>
  </conditionalFormatting>
  <conditionalFormatting sqref="T56">
    <cfRule type="notContainsBlanks" dxfId="1887" priority="97">
      <formula>LEN(TRIM(T56))&gt;0</formula>
    </cfRule>
  </conditionalFormatting>
  <conditionalFormatting sqref="P56">
    <cfRule type="notContainsBlanks" dxfId="1886" priority="96">
      <formula>LEN(TRIM(P56))&gt;0</formula>
    </cfRule>
  </conditionalFormatting>
  <conditionalFormatting sqref="P53">
    <cfRule type="notContainsBlanks" dxfId="1885" priority="91">
      <formula>LEN(TRIM(P53))&gt;0</formula>
    </cfRule>
  </conditionalFormatting>
  <conditionalFormatting sqref="T53">
    <cfRule type="notContainsBlanks" dxfId="1884" priority="90">
      <formula>LEN(TRIM(T53))&gt;0</formula>
    </cfRule>
  </conditionalFormatting>
  <conditionalFormatting sqref="AB53">
    <cfRule type="notContainsBlanks" dxfId="1883" priority="89">
      <formula>LEN(TRIM(AB53))&gt;0</formula>
    </cfRule>
  </conditionalFormatting>
  <conditionalFormatting sqref="AF53">
    <cfRule type="notContainsBlanks" dxfId="1882" priority="88">
      <formula>LEN(TRIM(AF53))&gt;0</formula>
    </cfRule>
  </conditionalFormatting>
  <conditionalFormatting sqref="AF50">
    <cfRule type="notContainsBlanks" dxfId="1881" priority="87">
      <formula>LEN(TRIM(AF50))&gt;0</formula>
    </cfRule>
  </conditionalFormatting>
  <conditionalFormatting sqref="AB50">
    <cfRule type="notContainsBlanks" dxfId="1880" priority="86">
      <formula>LEN(TRIM(AB50))&gt;0</formula>
    </cfRule>
  </conditionalFormatting>
  <conditionalFormatting sqref="T50">
    <cfRule type="notContainsBlanks" dxfId="1879" priority="85">
      <formula>LEN(TRIM(T50))&gt;0</formula>
    </cfRule>
  </conditionalFormatting>
  <conditionalFormatting sqref="P50">
    <cfRule type="notContainsBlanks" dxfId="1878" priority="84">
      <formula>LEN(TRIM(P50))&gt;0</formula>
    </cfRule>
  </conditionalFormatting>
  <conditionalFormatting sqref="P47">
    <cfRule type="notContainsBlanks" dxfId="1877" priority="79">
      <formula>LEN(TRIM(P47))&gt;0</formula>
    </cfRule>
  </conditionalFormatting>
  <conditionalFormatting sqref="T47">
    <cfRule type="notContainsBlanks" dxfId="1876" priority="78">
      <formula>LEN(TRIM(T47))&gt;0</formula>
    </cfRule>
  </conditionalFormatting>
  <conditionalFormatting sqref="AB47">
    <cfRule type="notContainsBlanks" dxfId="1875" priority="77">
      <formula>LEN(TRIM(AB47))&gt;0</formula>
    </cfRule>
  </conditionalFormatting>
  <conditionalFormatting sqref="AF47">
    <cfRule type="notContainsBlanks" dxfId="1874" priority="76">
      <formula>LEN(TRIM(AF47))&gt;0</formula>
    </cfRule>
  </conditionalFormatting>
  <conditionalFormatting sqref="AF45">
    <cfRule type="notContainsBlanks" dxfId="1873" priority="75">
      <formula>LEN(TRIM(AF45))&gt;0</formula>
    </cfRule>
  </conditionalFormatting>
  <conditionalFormatting sqref="AF41:AF43">
    <cfRule type="notContainsBlanks" dxfId="1872" priority="74">
      <formula>LEN(TRIM(AF41))&gt;0</formula>
    </cfRule>
  </conditionalFormatting>
  <conditionalFormatting sqref="AB41:AB43 AB45">
    <cfRule type="notContainsBlanks" dxfId="1871" priority="73">
      <formula>LEN(TRIM(AB41))&gt;0</formula>
    </cfRule>
  </conditionalFormatting>
  <conditionalFormatting sqref="H44">
    <cfRule type="notContainsBlanks" dxfId="1870" priority="70">
      <formula>LEN(TRIM(H44))&gt;0</formula>
    </cfRule>
  </conditionalFormatting>
  <conditionalFormatting sqref="D44">
    <cfRule type="notContainsBlanks" dxfId="1869" priority="69">
      <formula>LEN(TRIM(D44))&gt;0</formula>
    </cfRule>
  </conditionalFormatting>
  <conditionalFormatting sqref="D13:D20">
    <cfRule type="notContainsBlanks" dxfId="1868" priority="68">
      <formula>LEN(TRIM(D13))&gt;0</formula>
    </cfRule>
  </conditionalFormatting>
  <conditionalFormatting sqref="H13:H20">
    <cfRule type="notContainsBlanks" dxfId="1867" priority="67">
      <formula>LEN(TRIM(H13))&gt;0</formula>
    </cfRule>
  </conditionalFormatting>
  <conditionalFormatting sqref="P13:P20">
    <cfRule type="notContainsBlanks" dxfId="1866" priority="66">
      <formula>LEN(TRIM(P13))&gt;0</formula>
    </cfRule>
  </conditionalFormatting>
  <conditionalFormatting sqref="T13:T20">
    <cfRule type="notContainsBlanks" dxfId="1865" priority="65">
      <formula>LEN(TRIM(T13))&gt;0</formula>
    </cfRule>
  </conditionalFormatting>
  <conditionalFormatting sqref="AB13:AB20">
    <cfRule type="notContainsBlanks" dxfId="1864" priority="64">
      <formula>LEN(TRIM(AB13))&gt;0</formula>
    </cfRule>
  </conditionalFormatting>
  <conditionalFormatting sqref="AF13:AF20">
    <cfRule type="notContainsBlanks" dxfId="1863" priority="63">
      <formula>LEN(TRIM(AF13))&gt;0</formula>
    </cfRule>
  </conditionalFormatting>
  <conditionalFormatting sqref="C42">
    <cfRule type="expression" dxfId="1862" priority="62">
      <formula>NOT($D41=$H41)</formula>
    </cfRule>
  </conditionalFormatting>
  <conditionalFormatting sqref="I42">
    <cfRule type="expression" dxfId="1861" priority="61">
      <formula>NOT($D41=$H41)</formula>
    </cfRule>
  </conditionalFormatting>
  <conditionalFormatting sqref="C44">
    <cfRule type="expression" dxfId="1860" priority="60">
      <formula>NOT($D43=$H43)</formula>
    </cfRule>
  </conditionalFormatting>
  <conditionalFormatting sqref="I44">
    <cfRule type="expression" dxfId="1859" priority="59">
      <formula>NOT($D43=$H43)</formula>
    </cfRule>
  </conditionalFormatting>
  <conditionalFormatting sqref="C48">
    <cfRule type="expression" dxfId="1858" priority="58">
      <formula>NOT($D47=$H47)</formula>
    </cfRule>
  </conditionalFormatting>
  <conditionalFormatting sqref="I48">
    <cfRule type="expression" dxfId="1857" priority="57">
      <formula>NOT($D47=$H47)</formula>
    </cfRule>
  </conditionalFormatting>
  <conditionalFormatting sqref="C51">
    <cfRule type="expression" dxfId="1856" priority="56">
      <formula>NOT($D50=$H50)</formula>
    </cfRule>
  </conditionalFormatting>
  <conditionalFormatting sqref="I51">
    <cfRule type="expression" dxfId="1855" priority="55">
      <formula>NOT($D50=$H50)</formula>
    </cfRule>
  </conditionalFormatting>
  <conditionalFormatting sqref="C54">
    <cfRule type="expression" dxfId="1854" priority="54">
      <formula>NOT($D53=$H53)</formula>
    </cfRule>
  </conditionalFormatting>
  <conditionalFormatting sqref="I54">
    <cfRule type="expression" dxfId="1853" priority="53">
      <formula>NOT($D53=$H53)</formula>
    </cfRule>
  </conditionalFormatting>
  <conditionalFormatting sqref="C57">
    <cfRule type="expression" dxfId="1852" priority="52">
      <formula>NOT($D56=$H56)</formula>
    </cfRule>
  </conditionalFormatting>
  <conditionalFormatting sqref="I57">
    <cfRule type="expression" dxfId="1851" priority="51">
      <formula>NOT($D56=$H56)</formula>
    </cfRule>
  </conditionalFormatting>
  <conditionalFormatting sqref="C61">
    <cfRule type="expression" dxfId="1850" priority="50">
      <formula>NOT($D60=$H60)</formula>
    </cfRule>
  </conditionalFormatting>
  <conditionalFormatting sqref="I61">
    <cfRule type="expression" dxfId="1849" priority="49">
      <formula>NOT($D60=$H60)</formula>
    </cfRule>
  </conditionalFormatting>
  <conditionalFormatting sqref="O42">
    <cfRule type="expression" dxfId="1848" priority="48">
      <formula>NOT($P41=$T41)</formula>
    </cfRule>
  </conditionalFormatting>
  <conditionalFormatting sqref="U42">
    <cfRule type="expression" dxfId="1847" priority="47">
      <formula>NOT($P41=$T41)</formula>
    </cfRule>
  </conditionalFormatting>
  <conditionalFormatting sqref="H41:H43">
    <cfRule type="notContainsBlanks" dxfId="1846" priority="46">
      <formula>LEN(TRIM(H41))&gt;0</formula>
    </cfRule>
  </conditionalFormatting>
  <conditionalFormatting sqref="D41:D43">
    <cfRule type="notContainsBlanks" dxfId="1845" priority="45">
      <formula>LEN(TRIM(D41))&gt;0</formula>
    </cfRule>
  </conditionalFormatting>
  <conditionalFormatting sqref="H47:H48">
    <cfRule type="notContainsBlanks" dxfId="1844" priority="44">
      <formula>LEN(TRIM(H47))&gt;0</formula>
    </cfRule>
  </conditionalFormatting>
  <conditionalFormatting sqref="D47:D48">
    <cfRule type="notContainsBlanks" dxfId="1843" priority="43">
      <formula>LEN(TRIM(D47))&gt;0</formula>
    </cfRule>
  </conditionalFormatting>
  <conditionalFormatting sqref="H50:H51">
    <cfRule type="notContainsBlanks" dxfId="1842" priority="42">
      <formula>LEN(TRIM(H50))&gt;0</formula>
    </cfRule>
  </conditionalFormatting>
  <conditionalFormatting sqref="D50:D51">
    <cfRule type="notContainsBlanks" dxfId="1841" priority="41">
      <formula>LEN(TRIM(D50))&gt;0</formula>
    </cfRule>
  </conditionalFormatting>
  <conditionalFormatting sqref="H53:H54">
    <cfRule type="notContainsBlanks" dxfId="1840" priority="40">
      <formula>LEN(TRIM(H53))&gt;0</formula>
    </cfRule>
  </conditionalFormatting>
  <conditionalFormatting sqref="D53:D54">
    <cfRule type="notContainsBlanks" dxfId="1839" priority="39">
      <formula>LEN(TRIM(D53))&gt;0</formula>
    </cfRule>
  </conditionalFormatting>
  <conditionalFormatting sqref="H56:H57">
    <cfRule type="notContainsBlanks" dxfId="1838" priority="38">
      <formula>LEN(TRIM(H56))&gt;0</formula>
    </cfRule>
  </conditionalFormatting>
  <conditionalFormatting sqref="D56:D57">
    <cfRule type="notContainsBlanks" dxfId="1837" priority="37">
      <formula>LEN(TRIM(D56))&gt;0</formula>
    </cfRule>
  </conditionalFormatting>
  <conditionalFormatting sqref="H60:H61">
    <cfRule type="notContainsBlanks" dxfId="1836" priority="36">
      <formula>LEN(TRIM(H60))&gt;0</formula>
    </cfRule>
  </conditionalFormatting>
  <conditionalFormatting sqref="D60:D61">
    <cfRule type="notContainsBlanks" dxfId="1835" priority="35">
      <formula>LEN(TRIM(D60))&gt;0</formula>
    </cfRule>
  </conditionalFormatting>
  <conditionalFormatting sqref="T41:T43 T45">
    <cfRule type="notContainsBlanks" dxfId="1834" priority="34">
      <formula>LEN(TRIM(T41))&gt;0</formula>
    </cfRule>
  </conditionalFormatting>
  <conditionalFormatting sqref="P41:P43 P45">
    <cfRule type="notContainsBlanks" dxfId="1833" priority="33">
      <formula>LEN(TRIM(P41))&gt;0</formula>
    </cfRule>
  </conditionalFormatting>
  <conditionalFormatting sqref="O44">
    <cfRule type="expression" dxfId="1832" priority="32">
      <formula>NOT($P43=$T43)</formula>
    </cfRule>
  </conditionalFormatting>
  <conditionalFormatting sqref="U44">
    <cfRule type="expression" dxfId="1831" priority="31">
      <formula>NOT($P43=$T43)</formula>
    </cfRule>
  </conditionalFormatting>
  <conditionalFormatting sqref="T44">
    <cfRule type="notContainsBlanks" dxfId="1830" priority="30">
      <formula>LEN(TRIM(T44))&gt;0</formula>
    </cfRule>
  </conditionalFormatting>
  <conditionalFormatting sqref="P44">
    <cfRule type="notContainsBlanks" dxfId="1829" priority="29">
      <formula>LEN(TRIM(P44))&gt;0</formula>
    </cfRule>
  </conditionalFormatting>
  <conditionalFormatting sqref="O48">
    <cfRule type="expression" dxfId="1828" priority="28">
      <formula>NOT($P47=$T47)</formula>
    </cfRule>
  </conditionalFormatting>
  <conditionalFormatting sqref="U48">
    <cfRule type="expression" dxfId="1827" priority="27">
      <formula>NOT($P47=$T47)</formula>
    </cfRule>
  </conditionalFormatting>
  <conditionalFormatting sqref="T48">
    <cfRule type="notContainsBlanks" dxfId="1826" priority="26">
      <formula>LEN(TRIM(T48))&gt;0</formula>
    </cfRule>
  </conditionalFormatting>
  <conditionalFormatting sqref="P48">
    <cfRule type="notContainsBlanks" dxfId="1825" priority="25">
      <formula>LEN(TRIM(P48))&gt;0</formula>
    </cfRule>
  </conditionalFormatting>
  <conditionalFormatting sqref="O51">
    <cfRule type="expression" dxfId="1824" priority="24">
      <formula>NOT($P50=$T50)</formula>
    </cfRule>
  </conditionalFormatting>
  <conditionalFormatting sqref="U51">
    <cfRule type="expression" dxfId="1823" priority="23">
      <formula>NOT($P50=$T50)</formula>
    </cfRule>
  </conditionalFormatting>
  <conditionalFormatting sqref="T51">
    <cfRule type="notContainsBlanks" dxfId="1822" priority="22">
      <formula>LEN(TRIM(T51))&gt;0</formula>
    </cfRule>
  </conditionalFormatting>
  <conditionalFormatting sqref="P51">
    <cfRule type="notContainsBlanks" dxfId="1821" priority="21">
      <formula>LEN(TRIM(P51))&gt;0</formula>
    </cfRule>
  </conditionalFormatting>
  <conditionalFormatting sqref="O54">
    <cfRule type="expression" dxfId="1820" priority="20">
      <formula>NOT($P53=$T53)</formula>
    </cfRule>
  </conditionalFormatting>
  <conditionalFormatting sqref="U54">
    <cfRule type="expression" dxfId="1819" priority="19">
      <formula>NOT($P53=$T53)</formula>
    </cfRule>
  </conditionalFormatting>
  <conditionalFormatting sqref="T54">
    <cfRule type="notContainsBlanks" dxfId="1818" priority="18">
      <formula>LEN(TRIM(T54))&gt;0</formula>
    </cfRule>
  </conditionalFormatting>
  <conditionalFormatting sqref="P54">
    <cfRule type="notContainsBlanks" dxfId="1817" priority="17">
      <formula>LEN(TRIM(P54))&gt;0</formula>
    </cfRule>
  </conditionalFormatting>
  <conditionalFormatting sqref="AF44">
    <cfRule type="notContainsBlanks" dxfId="1816" priority="16">
      <formula>LEN(TRIM(AF44))&gt;0</formula>
    </cfRule>
  </conditionalFormatting>
  <conditionalFormatting sqref="AB44">
    <cfRule type="notContainsBlanks" dxfId="1815" priority="15">
      <formula>LEN(TRIM(AB44))&gt;0</formula>
    </cfRule>
  </conditionalFormatting>
  <conditionalFormatting sqref="AF48">
    <cfRule type="notContainsBlanks" dxfId="1814" priority="14">
      <formula>LEN(TRIM(AF48))&gt;0</formula>
    </cfRule>
  </conditionalFormatting>
  <conditionalFormatting sqref="AB48">
    <cfRule type="notContainsBlanks" dxfId="1813" priority="13">
      <formula>LEN(TRIM(AB48))&gt;0</formula>
    </cfRule>
  </conditionalFormatting>
  <conditionalFormatting sqref="AF51">
    <cfRule type="notContainsBlanks" dxfId="1812" priority="12">
      <formula>LEN(TRIM(AF51))&gt;0</formula>
    </cfRule>
  </conditionalFormatting>
  <conditionalFormatting sqref="AB51">
    <cfRule type="notContainsBlanks" dxfId="1811" priority="11">
      <formula>LEN(TRIM(AB51))&gt;0</formula>
    </cfRule>
  </conditionalFormatting>
  <conditionalFormatting sqref="AF54">
    <cfRule type="notContainsBlanks" dxfId="1810" priority="10">
      <formula>LEN(TRIM(AF54))&gt;0</formula>
    </cfRule>
  </conditionalFormatting>
  <conditionalFormatting sqref="AB54">
    <cfRule type="notContainsBlanks" dxfId="1809" priority="9">
      <formula>LEN(TRIM(AB54))&gt;0</formula>
    </cfRule>
  </conditionalFormatting>
  <conditionalFormatting sqref="AF57">
    <cfRule type="notContainsBlanks" dxfId="1808" priority="8">
      <formula>LEN(TRIM(AF57))&gt;0</formula>
    </cfRule>
  </conditionalFormatting>
  <conditionalFormatting sqref="AB57">
    <cfRule type="notContainsBlanks" dxfId="1807" priority="7">
      <formula>LEN(TRIM(AB57))&gt;0</formula>
    </cfRule>
  </conditionalFormatting>
  <conditionalFormatting sqref="AF61">
    <cfRule type="notContainsBlanks" dxfId="1806" priority="6">
      <formula>LEN(TRIM(AF61))&gt;0</formula>
    </cfRule>
  </conditionalFormatting>
  <conditionalFormatting sqref="AB61">
    <cfRule type="notContainsBlanks" dxfId="1805" priority="5">
      <formula>LEN(TRIM(AB61))&gt;0</formula>
    </cfRule>
  </conditionalFormatting>
  <conditionalFormatting sqref="T61">
    <cfRule type="notContainsBlanks" dxfId="1804" priority="4">
      <formula>LEN(TRIM(T61))&gt;0</formula>
    </cfRule>
  </conditionalFormatting>
  <conditionalFormatting sqref="P61">
    <cfRule type="notContainsBlanks" dxfId="1803" priority="3">
      <formula>LEN(TRIM(P61))&gt;0</formula>
    </cfRule>
  </conditionalFormatting>
  <conditionalFormatting sqref="T57">
    <cfRule type="notContainsBlanks" dxfId="1802" priority="2">
      <formula>LEN(TRIM(T57))&gt;0</formula>
    </cfRule>
  </conditionalFormatting>
  <conditionalFormatting sqref="P57">
    <cfRule type="notContainsBlanks" dxfId="1801" priority="1">
      <formula>LEN(TRIM(P57))&gt;0</formula>
    </cfRule>
  </conditionalFormatting>
  <printOptions horizontalCentered="1" verticalCentered="1"/>
  <pageMargins left="0" right="0" top="0.98425196850393704" bottom="0" header="0" footer="0"/>
  <pageSetup paperSize="9" scale="6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9" max="35" man="1"/>
  </rowBreaks>
  <ignoredErrors>
    <ignoredError sqref="AA15 AA18:AA20 O13:O18 C16:C18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CLASSER16">
                <anchor>
                  <from>
                    <xdr:col>14</xdr:col>
                    <xdr:colOff>28575</xdr:colOff>
                    <xdr:row>24</xdr:row>
                    <xdr:rowOff>47625</xdr:rowOff>
                  </from>
                  <to>
                    <xdr:col>14</xdr:col>
                    <xdr:colOff>1333500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6" name="Button 2">
              <controlPr defaultSize="0" print="0" autoFill="0" autoPict="0" macro="[0]!RAZ16A">
                <anchor>
                  <from>
                    <xdr:col>14</xdr:col>
                    <xdr:colOff>295275</xdr:colOff>
                    <xdr:row>26</xdr:row>
                    <xdr:rowOff>38100</xdr:rowOff>
                  </from>
                  <to>
                    <xdr:col>14</xdr:col>
                    <xdr:colOff>942975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7" name="Button 3">
              <controlPr defaultSize="0" print="0" autoFill="0" autoPict="0" macro="[0]!CLASSER16B">
                <anchor moveWithCells="1" sizeWithCells="1">
                  <from>
                    <xdr:col>32</xdr:col>
                    <xdr:colOff>123825</xdr:colOff>
                    <xdr:row>66</xdr:row>
                    <xdr:rowOff>247650</xdr:rowOff>
                  </from>
                  <to>
                    <xdr:col>32</xdr:col>
                    <xdr:colOff>1428750</xdr:colOff>
                    <xdr:row>67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8" name="Button 4">
              <controlPr defaultSize="0" print="0" autoFill="0" autoPict="0" macro="[0]!RAZ16B">
                <anchor moveWithCells="1" sizeWithCells="1">
                  <from>
                    <xdr:col>32</xdr:col>
                    <xdr:colOff>485775</xdr:colOff>
                    <xdr:row>68</xdr:row>
                    <xdr:rowOff>171450</xdr:rowOff>
                  </from>
                  <to>
                    <xdr:col>32</xdr:col>
                    <xdr:colOff>1133475</xdr:colOff>
                    <xdr:row>69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9" name="Button 5">
              <controlPr defaultSize="0" print="0" autoFill="0" autoPict="0" macro="[0]!IMP16EL">
                <anchor>
                  <from>
                    <xdr:col>13</xdr:col>
                    <xdr:colOff>0</xdr:colOff>
                    <xdr:row>5</xdr:row>
                    <xdr:rowOff>19050</xdr:rowOff>
                  </from>
                  <to>
                    <xdr:col>14</xdr:col>
                    <xdr:colOff>1524000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10" name="Button 6">
              <controlPr defaultSize="0" print="0" autoFill="0" autoPict="0" macro="[0]!IMP16FI">
                <anchor>
                  <from>
                    <xdr:col>10</xdr:col>
                    <xdr:colOff>104775</xdr:colOff>
                    <xdr:row>30</xdr:row>
                    <xdr:rowOff>9525</xdr:rowOff>
                  </from>
                  <to>
                    <xdr:col>12</xdr:col>
                    <xdr:colOff>95250</xdr:colOff>
                    <xdr:row>32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C000"/>
  </sheetPr>
  <dimension ref="A1:AI86"/>
  <sheetViews>
    <sheetView showGridLines="0" showRowColHeaders="0" tabSelected="1" showRuler="0" view="pageBreakPreview" topLeftCell="A7" zoomScaleNormal="100" zoomScaleSheetLayoutView="100" zoomScalePageLayoutView="110" workbookViewId="0">
      <selection activeCell="AG25" sqref="AG25:AI28"/>
    </sheetView>
  </sheetViews>
  <sheetFormatPr baseColWidth="10" defaultColWidth="11.5703125" defaultRowHeight="15" x14ac:dyDescent="0.2"/>
  <cols>
    <col min="1" max="2" width="1.85546875" customWidth="1"/>
    <col min="3" max="3" width="25.5703125" style="2" customWidth="1"/>
    <col min="4" max="4" width="1.85546875" customWidth="1"/>
    <col min="5" max="5" width="2.28515625" customWidth="1"/>
    <col min="6" max="8" width="1.85546875" customWidth="1"/>
    <col min="9" max="9" width="25.5703125" style="2" customWidth="1"/>
    <col min="10" max="11" width="1.85546875" customWidth="1"/>
    <col min="12" max="12" width="8.7109375" style="271" customWidth="1"/>
    <col min="13" max="13" width="1.85546875" style="106" customWidth="1"/>
    <col min="14" max="14" width="1.85546875" customWidth="1"/>
    <col min="15" max="15" width="25.5703125" style="2" customWidth="1"/>
    <col min="16" max="20" width="1.85546875" customWidth="1"/>
    <col min="21" max="21" width="25.5703125" style="2" customWidth="1"/>
    <col min="22" max="26" width="1.85546875" customWidth="1"/>
    <col min="27" max="27" width="25.5703125" customWidth="1"/>
    <col min="28" max="32" width="1.85546875" customWidth="1"/>
    <col min="33" max="33" width="25.5703125" customWidth="1"/>
    <col min="34" max="36" width="1.85546875" customWidth="1"/>
    <col min="37" max="39" width="11.5703125" customWidth="1"/>
    <col min="40" max="44" width="1.85546875" customWidth="1"/>
  </cols>
  <sheetData>
    <row r="1" spans="1:35" ht="5.25" customHeight="1" x14ac:dyDescent="0.2">
      <c r="C1" s="700"/>
      <c r="D1" s="700"/>
      <c r="E1" s="700"/>
      <c r="F1" s="700"/>
      <c r="G1" s="700"/>
      <c r="H1" s="700"/>
      <c r="I1" s="820"/>
      <c r="J1" s="700"/>
      <c r="K1" s="700"/>
      <c r="L1" s="821"/>
      <c r="M1" s="700"/>
      <c r="N1" s="700"/>
      <c r="O1" s="700"/>
      <c r="P1" s="700"/>
      <c r="Q1" s="700"/>
      <c r="R1" s="700"/>
      <c r="S1" s="700"/>
      <c r="T1" s="700"/>
      <c r="U1" s="822"/>
      <c r="AA1" s="409"/>
      <c r="AB1" s="111"/>
    </row>
    <row r="2" spans="1:35" ht="5.25" customHeight="1" x14ac:dyDescent="0.2">
      <c r="C2" s="819"/>
      <c r="D2" s="809"/>
      <c r="E2" s="809"/>
      <c r="F2" s="809"/>
      <c r="G2" s="809"/>
      <c r="H2" s="809"/>
      <c r="I2" s="383"/>
      <c r="J2" s="809"/>
      <c r="K2" s="809"/>
      <c r="L2" s="819"/>
      <c r="M2" s="809"/>
      <c r="N2" s="809"/>
      <c r="O2" s="809"/>
      <c r="P2" s="809"/>
      <c r="Q2" s="809"/>
      <c r="R2" s="809"/>
      <c r="S2" s="809"/>
      <c r="T2" s="809"/>
      <c r="U2" s="411"/>
      <c r="AA2" s="409"/>
      <c r="AB2" s="111"/>
    </row>
    <row r="3" spans="1:35" ht="5.25" customHeight="1" x14ac:dyDescent="0.2">
      <c r="C3" s="700"/>
      <c r="D3" s="809"/>
      <c r="E3" s="809"/>
      <c r="F3" s="809"/>
      <c r="G3" s="809"/>
      <c r="H3" s="809"/>
      <c r="I3" s="383"/>
      <c r="J3" s="809"/>
      <c r="K3" s="809"/>
      <c r="L3" s="819"/>
      <c r="M3" s="809"/>
      <c r="N3" s="809"/>
      <c r="O3" s="809"/>
      <c r="P3" s="809"/>
      <c r="Q3" s="809"/>
      <c r="R3" s="809"/>
      <c r="S3" s="809"/>
      <c r="T3" s="809"/>
      <c r="U3" s="809"/>
      <c r="AA3" s="409"/>
      <c r="AB3" s="111"/>
    </row>
    <row r="4" spans="1:35" ht="5.25" customHeight="1" x14ac:dyDescent="0.2">
      <c r="C4" s="819"/>
      <c r="D4" s="809"/>
      <c r="E4" s="809"/>
      <c r="F4" s="809"/>
      <c r="G4" s="809"/>
      <c r="H4" s="809"/>
      <c r="I4" s="383"/>
      <c r="J4" s="809"/>
      <c r="K4" s="809"/>
      <c r="L4" s="819"/>
      <c r="M4" s="809"/>
      <c r="N4" s="809"/>
      <c r="O4" s="809"/>
      <c r="P4" s="809"/>
      <c r="Q4" s="809"/>
      <c r="R4" s="809"/>
      <c r="S4" s="809"/>
      <c r="T4" s="809"/>
      <c r="U4" s="809"/>
    </row>
    <row r="5" spans="1:35" ht="15.75" customHeight="1" x14ac:dyDescent="0.25">
      <c r="B5" s="160"/>
      <c r="C5" s="404" t="s">
        <v>38</v>
      </c>
      <c r="D5" s="405" t="s">
        <v>2</v>
      </c>
      <c r="E5" s="110" t="s">
        <v>1</v>
      </c>
      <c r="G5" s="231"/>
      <c r="H5" s="232" t="s">
        <v>16</v>
      </c>
      <c r="I5" s="256" t="s">
        <v>39</v>
      </c>
      <c r="J5" s="405" t="s">
        <v>2</v>
      </c>
      <c r="K5" s="110" t="s">
        <v>1</v>
      </c>
      <c r="L5" s="383"/>
      <c r="O5"/>
      <c r="R5" s="120"/>
      <c r="S5" s="120"/>
      <c r="T5" s="232"/>
      <c r="U5" s="256" t="s">
        <v>40</v>
      </c>
      <c r="V5" s="405" t="s">
        <v>2</v>
      </c>
      <c r="W5" s="110" t="s">
        <v>1</v>
      </c>
      <c r="AF5" s="232"/>
      <c r="AG5" s="256" t="s">
        <v>93</v>
      </c>
      <c r="AH5" s="405" t="s">
        <v>2</v>
      </c>
      <c r="AI5" s="110" t="s">
        <v>1</v>
      </c>
    </row>
    <row r="6" spans="1:35" ht="28.5" customHeight="1" x14ac:dyDescent="0.2">
      <c r="B6" s="176" t="s">
        <v>4</v>
      </c>
      <c r="C6" s="850" t="str">
        <f>ACCUEIL!$H$6</f>
        <v>4</v>
      </c>
      <c r="D6" s="119">
        <f>$D$13-$H$13+$AF$15-$AB$15+$AF$18-$AB$18</f>
        <v>0</v>
      </c>
      <c r="E6" s="407">
        <f>CL($D$13,$H$13)+CL($AF$15,$AB$15)+CL($AF$18,$AB$18)</f>
        <v>0</v>
      </c>
      <c r="G6" s="231"/>
      <c r="H6" s="176" t="s">
        <v>8</v>
      </c>
      <c r="I6" s="1067">
        <f>ACCUEIL!$H$10</f>
        <v>20</v>
      </c>
      <c r="J6" s="119">
        <f>$AB$13-$AF$13+$T$16-$P$16+$P$19-$T$19</f>
        <v>0</v>
      </c>
      <c r="K6" s="407">
        <f>CL($AB$13,$AF$13)+CL($T$16,$P$16)+CL($P$19,$T$19)</f>
        <v>0</v>
      </c>
      <c r="O6"/>
      <c r="S6" s="120"/>
      <c r="T6" s="176" t="s">
        <v>18</v>
      </c>
      <c r="U6" s="1067">
        <f>ACCUEIL!$H$14</f>
        <v>26</v>
      </c>
      <c r="V6" s="119">
        <f>$P$14-$T$14+$H$17-$D$17+$AB$19-$AF$19</f>
        <v>0</v>
      </c>
      <c r="W6" s="407">
        <f>CL($P$14,$T$14)+CL($H$17,$D$17)+CL($AB$19,$AF$19)</f>
        <v>0</v>
      </c>
      <c r="AA6" s="409"/>
      <c r="AB6" s="111"/>
      <c r="AF6" s="176" t="s">
        <v>64</v>
      </c>
      <c r="AG6" s="1067" t="str">
        <f>ACCUEIL!$H$18</f>
        <v>1</v>
      </c>
      <c r="AH6" s="119">
        <f>$D$15-$H$15+$AF$17-$AB$17+$P$20-$T$20</f>
        <v>0</v>
      </c>
      <c r="AI6" s="407">
        <f>CL($D$15,$H$15)+CL($AF$17,$AB$17)+CL($P$20,$T$20)</f>
        <v>0</v>
      </c>
    </row>
    <row r="7" spans="1:35" ht="28.5" customHeight="1" x14ac:dyDescent="0.2">
      <c r="B7" s="176" t="s">
        <v>5</v>
      </c>
      <c r="C7" s="850">
        <f>ACCUEIL!$H$7</f>
        <v>18</v>
      </c>
      <c r="D7" s="119">
        <f>$H$13-$D$13+$H$16-$D$16+$P$18-$T$18</f>
        <v>0</v>
      </c>
      <c r="E7" s="407">
        <f>CL($H$13,$D$13)+CL($H$16,$D$16)+CL($P$18,$T$18)</f>
        <v>0</v>
      </c>
      <c r="G7" s="231"/>
      <c r="H7" s="176" t="s">
        <v>9</v>
      </c>
      <c r="I7" s="1067">
        <f>ACCUEIL!$H$11</f>
        <v>16</v>
      </c>
      <c r="J7" s="119">
        <f>$AF$13-$AB$13+$AF$16-$AB$16+$D$19-$H$19</f>
        <v>0</v>
      </c>
      <c r="K7" s="407">
        <f>CL($AF$13,$AB$13)+CL($AF$16,$AB$16)+CL($D$19,$H$19)</f>
        <v>0</v>
      </c>
      <c r="O7"/>
      <c r="S7" s="120"/>
      <c r="T7" s="176" t="s">
        <v>19</v>
      </c>
      <c r="U7" s="1067">
        <f>ACCUEIL!$H$15</f>
        <v>23</v>
      </c>
      <c r="V7" s="119">
        <f>$T$14-$P$14+$T$17-$P$17+$D$20-$H$20</f>
        <v>0</v>
      </c>
      <c r="W7" s="407">
        <f>CL($T$14,$P$14)+CL($T$17,$P$17)+CL($D$20,$H$20)</f>
        <v>0</v>
      </c>
      <c r="AA7" s="409"/>
      <c r="AB7" s="111"/>
      <c r="AF7" s="176" t="s">
        <v>65</v>
      </c>
      <c r="AG7" s="1067" t="str">
        <f>ACCUEIL!$H$19</f>
        <v>7</v>
      </c>
      <c r="AH7" s="119">
        <f>$H$15-$D$15+$D$18-$H$18+$AB$20-$AF$20</f>
        <v>0</v>
      </c>
      <c r="AI7" s="407">
        <f>CL($H$15,$D$15)+CL($D$18,$H$18)+CL($AB$20,$AF$20)</f>
        <v>0</v>
      </c>
    </row>
    <row r="8" spans="1:35" ht="28.5" customHeight="1" x14ac:dyDescent="0.2">
      <c r="B8" s="176" t="s">
        <v>6</v>
      </c>
      <c r="C8" s="850">
        <f>ACCUEIL!$H$8</f>
        <v>10</v>
      </c>
      <c r="D8" s="119">
        <f>$T$13-$P$13+$AB$15-$AF$15+$T$18-$P$18</f>
        <v>0</v>
      </c>
      <c r="E8" s="407">
        <f>CL($T$13,$P$13)+CL($AB$15,$AF$15)+CL($T$18,$P$18)</f>
        <v>0</v>
      </c>
      <c r="G8" s="231"/>
      <c r="H8" s="176" t="s">
        <v>10</v>
      </c>
      <c r="I8" s="1067">
        <f>ACCUEIL!$H$12</f>
        <v>12</v>
      </c>
      <c r="J8" s="119">
        <f>$H$14-$D$14+$P$16-$T$16+$H$19-$D$19</f>
        <v>0</v>
      </c>
      <c r="K8" s="407">
        <f>CL($H$14,$D$14)+CL($P$16,$T$16)+CL($H$19,$D$19)</f>
        <v>0</v>
      </c>
      <c r="O8"/>
      <c r="S8" s="120"/>
      <c r="T8" s="176" t="s">
        <v>43</v>
      </c>
      <c r="U8" s="1067">
        <f>ACCUEIL!$H$16</f>
        <v>21</v>
      </c>
      <c r="V8" s="119">
        <f>$AF$14-$AB$14+$D$17-$H$17+$H$20-$D$20</f>
        <v>0</v>
      </c>
      <c r="W8" s="407">
        <f>CL($AF$14,$AB$14)+CL($D$17,$H$17)+CL($H$20,$D$20)</f>
        <v>0</v>
      </c>
      <c r="AA8" s="409"/>
      <c r="AB8" s="111"/>
      <c r="AF8" s="176" t="s">
        <v>85</v>
      </c>
      <c r="AG8" s="1067">
        <f>ACCUEIL!$H$20</f>
        <v>24</v>
      </c>
      <c r="AH8" s="119">
        <f>$P$15-$T$15+$H$18-$D$18+$T$20-$P$20</f>
        <v>0</v>
      </c>
      <c r="AI8" s="407">
        <f>CL($P$15,$T$15)+CL($H$18,$D$18)+CL($T$20,$P$20)</f>
        <v>0</v>
      </c>
    </row>
    <row r="9" spans="1:35" ht="28.5" customHeight="1" x14ac:dyDescent="0.2">
      <c r="B9" s="176" t="s">
        <v>7</v>
      </c>
      <c r="C9" s="850" t="str">
        <f>ACCUEIL!$H$9</f>
        <v>2</v>
      </c>
      <c r="D9" s="119">
        <f>$P$13-$T$13+$D$16-$H$16+$AB$18-$AF$18</f>
        <v>0</v>
      </c>
      <c r="E9" s="407">
        <f>CL($P$13,$T$13)+CL($D$16,$H$16)+CL($AB$18,$AF$18)</f>
        <v>0</v>
      </c>
      <c r="G9" s="231"/>
      <c r="H9" s="176" t="s">
        <v>11</v>
      </c>
      <c r="I9" s="1067" t="str">
        <f>ACCUEIL!$H$13</f>
        <v>6</v>
      </c>
      <c r="J9" s="119">
        <f>$D$14-$H$14+$AB$16-$AF$16+$T$19-$P$19</f>
        <v>0</v>
      </c>
      <c r="K9" s="407">
        <f>CL($D$14,$H$14)+CL($AB$16,$AF$16)+CL($T$19,$P$19)</f>
        <v>0</v>
      </c>
      <c r="L9" s="41"/>
      <c r="O9"/>
      <c r="S9" s="120"/>
      <c r="T9" s="176" t="s">
        <v>44</v>
      </c>
      <c r="U9" s="1067">
        <f>ACCUEIL!$H$17</f>
        <v>13</v>
      </c>
      <c r="V9" s="119">
        <f>$AB$14-$AF$14+$P$17-$T$17+$AF$19-$AB$19</f>
        <v>0</v>
      </c>
      <c r="W9" s="407">
        <f>CL($AB$14,$AF$14)+CL($P$17,$T$17)+CL($AF$19,$AB$19)</f>
        <v>0</v>
      </c>
      <c r="AF9" s="176" t="s">
        <v>94</v>
      </c>
      <c r="AG9" s="1067">
        <f>ACCUEIL!$H$21</f>
        <v>22</v>
      </c>
      <c r="AH9" s="119">
        <f>$T$15-$P$15+$AB$17-$AF$17+$AF$20-$AB$20</f>
        <v>0</v>
      </c>
      <c r="AI9" s="407">
        <f>CL($T$15,$P$15)+CL($AB$17,$AF$17)+CL($AF$20,$AB$20)</f>
        <v>0</v>
      </c>
    </row>
    <row r="10" spans="1:35" ht="15.75" customHeight="1" x14ac:dyDescent="0.2">
      <c r="B10" s="111"/>
      <c r="C10" s="410"/>
      <c r="D10" s="119"/>
      <c r="E10" s="407"/>
      <c r="G10" s="120"/>
      <c r="H10" s="111"/>
      <c r="J10" s="119"/>
      <c r="K10" s="407"/>
      <c r="L10" s="41"/>
      <c r="N10" s="111"/>
      <c r="O10" s="412"/>
      <c r="P10" s="119"/>
      <c r="Q10" s="407"/>
      <c r="S10" s="120"/>
      <c r="T10" s="111"/>
      <c r="U10" s="412"/>
      <c r="V10" s="119"/>
      <c r="W10" s="407"/>
    </row>
    <row r="11" spans="1:35" ht="15.75" x14ac:dyDescent="0.25">
      <c r="A11" s="413"/>
      <c r="B11" s="284"/>
      <c r="C11" s="414"/>
      <c r="D11" s="284"/>
      <c r="E11" s="284"/>
      <c r="F11" s="898" t="str">
        <f>ACCUEIL!$D$6</f>
        <v>VELODROME</v>
      </c>
      <c r="G11" s="284"/>
      <c r="H11" s="414"/>
      <c r="I11" s="284"/>
      <c r="J11" s="284"/>
      <c r="K11" s="415"/>
      <c r="L11" s="284"/>
      <c r="M11" s="284"/>
      <c r="N11" s="414"/>
      <c r="O11" s="284"/>
      <c r="P11" s="285"/>
      <c r="Q11" s="284"/>
      <c r="R11" s="936" t="str">
        <f>ACCUEIL!$D$7</f>
        <v>SAN SIRO</v>
      </c>
      <c r="S11" s="284"/>
      <c r="T11" s="284"/>
      <c r="U11" s="414"/>
      <c r="V11" s="285"/>
      <c r="W11" s="24"/>
      <c r="X11" s="24"/>
      <c r="Y11" s="24"/>
      <c r="Z11" s="24"/>
      <c r="AA11" s="24"/>
      <c r="AB11" s="24"/>
      <c r="AC11" s="24"/>
      <c r="AD11" s="898" t="str">
        <f>ACCUEIL!$D$8</f>
        <v>NEU CAMP</v>
      </c>
      <c r="AE11" s="24"/>
      <c r="AF11" s="24"/>
      <c r="AG11" s="24"/>
      <c r="AH11" s="24"/>
      <c r="AI11" s="31"/>
    </row>
    <row r="12" spans="1:35" ht="12.75" x14ac:dyDescent="0.2">
      <c r="A12" s="417"/>
      <c r="B12" s="59"/>
      <c r="C12" s="1103"/>
      <c r="D12" s="1103"/>
      <c r="E12" s="1103"/>
      <c r="F12" s="1120" t="s">
        <v>13</v>
      </c>
      <c r="G12" s="1103"/>
      <c r="H12" s="1103"/>
      <c r="I12" s="1103"/>
      <c r="J12" s="1103"/>
      <c r="K12" s="14"/>
      <c r="L12" s="323" t="s">
        <v>12</v>
      </c>
      <c r="M12" s="41"/>
      <c r="N12" s="41"/>
      <c r="O12" s="40"/>
      <c r="P12" s="184"/>
      <c r="Q12" s="184"/>
      <c r="R12" s="40" t="s">
        <v>13</v>
      </c>
      <c r="S12" s="41"/>
      <c r="T12" s="59"/>
      <c r="U12" s="41"/>
      <c r="V12" s="40"/>
      <c r="W12" s="184"/>
      <c r="X12" s="103"/>
      <c r="AD12" s="40" t="s">
        <v>13</v>
      </c>
      <c r="AI12" s="43"/>
    </row>
    <row r="13" spans="1:35" ht="27.75" customHeight="1" x14ac:dyDescent="0.2">
      <c r="A13" s="419"/>
      <c r="B13" s="1156" t="s">
        <v>4</v>
      </c>
      <c r="C13" s="1136" t="str">
        <f>C6</f>
        <v>4</v>
      </c>
      <c r="D13" s="1126"/>
      <c r="E13" s="1118"/>
      <c r="F13" s="1119"/>
      <c r="G13" s="1118"/>
      <c r="H13" s="1126"/>
      <c r="I13" s="1157">
        <f>C7</f>
        <v>18</v>
      </c>
      <c r="J13" s="831" t="s">
        <v>5</v>
      </c>
      <c r="K13" s="421"/>
      <c r="L13" s="422">
        <f>ACCUEIL!B6</f>
        <v>1.4166666666666665</v>
      </c>
      <c r="M13" s="421"/>
      <c r="N13" s="1160" t="s">
        <v>7</v>
      </c>
      <c r="O13" s="1161" t="str">
        <f>C9</f>
        <v>2</v>
      </c>
      <c r="P13" s="1122"/>
      <c r="Q13" s="1162"/>
      <c r="R13" s="1163"/>
      <c r="S13" s="1162"/>
      <c r="T13" s="1122"/>
      <c r="U13" s="1164">
        <f>C8</f>
        <v>10</v>
      </c>
      <c r="V13" s="1165" t="s">
        <v>6</v>
      </c>
      <c r="X13" s="103"/>
      <c r="Z13" s="1160" t="s">
        <v>8</v>
      </c>
      <c r="AA13" s="1166">
        <f>I6</f>
        <v>20</v>
      </c>
      <c r="AB13" s="1122"/>
      <c r="AC13" s="1162"/>
      <c r="AD13" s="1163"/>
      <c r="AE13" s="1162"/>
      <c r="AF13" s="1122"/>
      <c r="AG13" s="1166">
        <f>I7</f>
        <v>16</v>
      </c>
      <c r="AH13" s="1165" t="s">
        <v>9</v>
      </c>
      <c r="AI13" s="43"/>
    </row>
    <row r="14" spans="1:35" s="59" customFormat="1" ht="27.75" customHeight="1" x14ac:dyDescent="0.2">
      <c r="A14" s="419"/>
      <c r="B14" s="176" t="s">
        <v>11</v>
      </c>
      <c r="C14" s="425" t="str">
        <f>I9</f>
        <v>6</v>
      </c>
      <c r="D14" s="1126"/>
      <c r="E14" s="290"/>
      <c r="F14" s="244"/>
      <c r="G14" s="290"/>
      <c r="H14" s="1126"/>
      <c r="I14" s="425">
        <f>I8</f>
        <v>12</v>
      </c>
      <c r="J14" s="176" t="s">
        <v>10</v>
      </c>
      <c r="K14" s="421"/>
      <c r="L14" s="422">
        <f>L13+ACCUEIL!$B$7</f>
        <v>1.4270833333333333</v>
      </c>
      <c r="M14" s="421"/>
      <c r="N14" s="831" t="s">
        <v>18</v>
      </c>
      <c r="O14" s="1158">
        <f>U6</f>
        <v>26</v>
      </c>
      <c r="P14" s="1126"/>
      <c r="Q14" s="1118"/>
      <c r="R14" s="1119"/>
      <c r="S14" s="1118"/>
      <c r="T14" s="1126"/>
      <c r="U14" s="1159">
        <f>U7</f>
        <v>23</v>
      </c>
      <c r="V14" s="831" t="s">
        <v>19</v>
      </c>
      <c r="W14"/>
      <c r="X14" s="184"/>
      <c r="Z14" s="831" t="s">
        <v>44</v>
      </c>
      <c r="AA14" s="1158">
        <f>U9</f>
        <v>13</v>
      </c>
      <c r="AB14" s="1126"/>
      <c r="AC14" s="1118"/>
      <c r="AD14" s="1119"/>
      <c r="AE14" s="1118"/>
      <c r="AF14" s="1126"/>
      <c r="AG14" s="1159">
        <f>U8</f>
        <v>21</v>
      </c>
      <c r="AH14" s="831" t="s">
        <v>43</v>
      </c>
      <c r="AI14" s="190"/>
    </row>
    <row r="15" spans="1:35" ht="27.75" customHeight="1" x14ac:dyDescent="0.2">
      <c r="A15" s="419"/>
      <c r="B15" s="176" t="s">
        <v>64</v>
      </c>
      <c r="C15" s="426" t="str">
        <f>AG6</f>
        <v>1</v>
      </c>
      <c r="D15" s="1126"/>
      <c r="E15" s="290"/>
      <c r="F15" s="244"/>
      <c r="G15" s="290"/>
      <c r="H15" s="1126"/>
      <c r="I15" s="427" t="str">
        <f>AG7</f>
        <v>7</v>
      </c>
      <c r="J15" s="176" t="s">
        <v>65</v>
      </c>
      <c r="K15" s="421"/>
      <c r="L15" s="422">
        <f>L14+ACCUEIL!$B$7</f>
        <v>1.4375</v>
      </c>
      <c r="M15" s="421"/>
      <c r="N15" s="176" t="s">
        <v>85</v>
      </c>
      <c r="O15" s="423">
        <f>AG8</f>
        <v>24</v>
      </c>
      <c r="P15" s="1126"/>
      <c r="Q15" s="290"/>
      <c r="R15" s="244"/>
      <c r="S15" s="290"/>
      <c r="T15" s="1126"/>
      <c r="U15" s="420">
        <f>AG9</f>
        <v>22</v>
      </c>
      <c r="V15" s="176" t="s">
        <v>94</v>
      </c>
      <c r="X15" s="103"/>
      <c r="Z15" s="176" t="s">
        <v>6</v>
      </c>
      <c r="AA15" s="423">
        <f>C8</f>
        <v>10</v>
      </c>
      <c r="AB15" s="1126"/>
      <c r="AC15" s="290"/>
      <c r="AD15" s="244"/>
      <c r="AE15" s="290"/>
      <c r="AF15" s="1126"/>
      <c r="AG15" s="420" t="str">
        <f>C6</f>
        <v>4</v>
      </c>
      <c r="AH15" s="176" t="s">
        <v>4</v>
      </c>
      <c r="AI15" s="43"/>
    </row>
    <row r="16" spans="1:35" ht="27.75" customHeight="1" x14ac:dyDescent="0.2">
      <c r="A16" s="419"/>
      <c r="B16" s="176" t="s">
        <v>7</v>
      </c>
      <c r="C16" s="423" t="str">
        <f>C9</f>
        <v>2</v>
      </c>
      <c r="D16" s="1126"/>
      <c r="E16" s="290"/>
      <c r="F16" s="244"/>
      <c r="G16" s="290"/>
      <c r="H16" s="1126"/>
      <c r="I16" s="420">
        <f>C7</f>
        <v>18</v>
      </c>
      <c r="J16" s="176" t="s">
        <v>5</v>
      </c>
      <c r="K16" s="421"/>
      <c r="L16" s="422">
        <f>L15+ACCUEIL!$B$7</f>
        <v>1.4479166666666667</v>
      </c>
      <c r="M16" s="421"/>
      <c r="N16" s="176" t="s">
        <v>10</v>
      </c>
      <c r="O16" s="425">
        <f>I8</f>
        <v>12</v>
      </c>
      <c r="P16" s="1126"/>
      <c r="Q16" s="290"/>
      <c r="R16" s="244"/>
      <c r="S16" s="290"/>
      <c r="T16" s="1126"/>
      <c r="U16" s="425">
        <f>I6</f>
        <v>20</v>
      </c>
      <c r="V16" s="176" t="s">
        <v>8</v>
      </c>
      <c r="X16" s="103"/>
      <c r="Z16" s="176" t="s">
        <v>11</v>
      </c>
      <c r="AA16" s="425" t="str">
        <f>I9</f>
        <v>6</v>
      </c>
      <c r="AB16" s="1126"/>
      <c r="AC16" s="290"/>
      <c r="AD16" s="244"/>
      <c r="AE16" s="290"/>
      <c r="AF16" s="1126"/>
      <c r="AG16" s="425">
        <f>I7</f>
        <v>16</v>
      </c>
      <c r="AH16" s="176" t="s">
        <v>9</v>
      </c>
      <c r="AI16" s="43"/>
    </row>
    <row r="17" spans="1:35" ht="27.75" customHeight="1" x14ac:dyDescent="0.2">
      <c r="A17" s="419"/>
      <c r="B17" s="176" t="s">
        <v>43</v>
      </c>
      <c r="C17" s="426">
        <f>U8</f>
        <v>21</v>
      </c>
      <c r="D17" s="1126"/>
      <c r="E17" s="290"/>
      <c r="F17" s="244"/>
      <c r="G17" s="290"/>
      <c r="H17" s="1126"/>
      <c r="I17" s="427">
        <f>U6</f>
        <v>26</v>
      </c>
      <c r="J17" s="176" t="s">
        <v>18</v>
      </c>
      <c r="K17" s="421"/>
      <c r="L17" s="422">
        <f>L16+ACCUEIL!$B$7</f>
        <v>1.4583333333333335</v>
      </c>
      <c r="M17" s="421"/>
      <c r="N17" s="176" t="s">
        <v>44</v>
      </c>
      <c r="O17" s="426">
        <f>U9</f>
        <v>13</v>
      </c>
      <c r="P17" s="1126"/>
      <c r="Q17" s="290"/>
      <c r="R17" s="244"/>
      <c r="S17" s="290"/>
      <c r="T17" s="1126"/>
      <c r="U17" s="427">
        <f>U7</f>
        <v>23</v>
      </c>
      <c r="V17" s="176" t="s">
        <v>19</v>
      </c>
      <c r="X17" s="103"/>
      <c r="Z17" s="176" t="s">
        <v>94</v>
      </c>
      <c r="AA17" s="426">
        <f>AG9</f>
        <v>22</v>
      </c>
      <c r="AB17" s="1126"/>
      <c r="AC17" s="290"/>
      <c r="AD17" s="244"/>
      <c r="AE17" s="290"/>
      <c r="AF17" s="1126"/>
      <c r="AG17" s="427" t="str">
        <f>AG6</f>
        <v>1</v>
      </c>
      <c r="AH17" s="176" t="s">
        <v>64</v>
      </c>
      <c r="AI17" s="43"/>
    </row>
    <row r="18" spans="1:35" ht="27.75" customHeight="1" x14ac:dyDescent="0.2">
      <c r="A18" s="419"/>
      <c r="B18" s="176" t="s">
        <v>65</v>
      </c>
      <c r="C18" s="423" t="str">
        <f>AG7</f>
        <v>7</v>
      </c>
      <c r="D18" s="1126"/>
      <c r="E18" s="290"/>
      <c r="F18" s="244"/>
      <c r="G18" s="290"/>
      <c r="H18" s="1126"/>
      <c r="I18" s="420">
        <f>AG8</f>
        <v>24</v>
      </c>
      <c r="J18" s="176" t="s">
        <v>85</v>
      </c>
      <c r="K18" s="421"/>
      <c r="L18" s="422">
        <f>L17+ACCUEIL!$B$7</f>
        <v>1.4687500000000002</v>
      </c>
      <c r="M18" s="421"/>
      <c r="N18" s="176" t="s">
        <v>5</v>
      </c>
      <c r="O18" s="423">
        <f>C7</f>
        <v>18</v>
      </c>
      <c r="P18" s="1126"/>
      <c r="Q18" s="290"/>
      <c r="R18" s="244"/>
      <c r="S18" s="290"/>
      <c r="T18" s="1126"/>
      <c r="U18" s="420">
        <f>C8</f>
        <v>10</v>
      </c>
      <c r="V18" s="176" t="s">
        <v>6</v>
      </c>
      <c r="X18" s="103"/>
      <c r="Z18" s="176" t="s">
        <v>7</v>
      </c>
      <c r="AA18" s="423" t="str">
        <f>C9</f>
        <v>2</v>
      </c>
      <c r="AB18" s="1126"/>
      <c r="AC18" s="290"/>
      <c r="AD18" s="244"/>
      <c r="AE18" s="290"/>
      <c r="AF18" s="1126"/>
      <c r="AG18" s="420" t="str">
        <f>C6</f>
        <v>4</v>
      </c>
      <c r="AH18" s="176" t="s">
        <v>4</v>
      </c>
      <c r="AI18" s="43"/>
    </row>
    <row r="19" spans="1:35" ht="27.75" customHeight="1" x14ac:dyDescent="0.2">
      <c r="A19" s="419"/>
      <c r="B19" s="176" t="s">
        <v>9</v>
      </c>
      <c r="C19" s="425">
        <f>I7</f>
        <v>16</v>
      </c>
      <c r="D19" s="1126"/>
      <c r="E19" s="290"/>
      <c r="F19" s="244"/>
      <c r="G19" s="290"/>
      <c r="H19" s="1126"/>
      <c r="I19" s="425">
        <f>I8</f>
        <v>12</v>
      </c>
      <c r="J19" s="176" t="s">
        <v>10</v>
      </c>
      <c r="K19" s="421"/>
      <c r="L19" s="422">
        <f>L18+ACCUEIL!$B$7</f>
        <v>1.479166666666667</v>
      </c>
      <c r="M19" s="421"/>
      <c r="N19" s="176" t="s">
        <v>8</v>
      </c>
      <c r="O19" s="425">
        <f>I6</f>
        <v>20</v>
      </c>
      <c r="P19" s="1126"/>
      <c r="Q19" s="290"/>
      <c r="R19" s="244"/>
      <c r="S19" s="290"/>
      <c r="T19" s="1126"/>
      <c r="U19" s="425" t="str">
        <f>I9</f>
        <v>6</v>
      </c>
      <c r="V19" s="176" t="s">
        <v>11</v>
      </c>
      <c r="X19" s="103"/>
      <c r="Z19" s="176" t="s">
        <v>18</v>
      </c>
      <c r="AA19" s="426">
        <f>U6</f>
        <v>26</v>
      </c>
      <c r="AB19" s="1126"/>
      <c r="AC19" s="290"/>
      <c r="AD19" s="244"/>
      <c r="AE19" s="290"/>
      <c r="AF19" s="1126"/>
      <c r="AG19" s="427">
        <f>U9</f>
        <v>13</v>
      </c>
      <c r="AH19" s="176" t="s">
        <v>44</v>
      </c>
      <c r="AI19" s="43"/>
    </row>
    <row r="20" spans="1:35" ht="27.75" customHeight="1" x14ac:dyDescent="0.2">
      <c r="A20" s="419"/>
      <c r="B20" s="176" t="s">
        <v>19</v>
      </c>
      <c r="C20" s="426">
        <f>U7</f>
        <v>23</v>
      </c>
      <c r="D20" s="1126"/>
      <c r="E20" s="290"/>
      <c r="F20" s="244"/>
      <c r="G20" s="290"/>
      <c r="H20" s="1126"/>
      <c r="I20" s="427">
        <f>U8</f>
        <v>21</v>
      </c>
      <c r="J20" s="176" t="s">
        <v>43</v>
      </c>
      <c r="K20" s="421"/>
      <c r="L20" s="422">
        <f>L19+ACCUEIL!$B$7</f>
        <v>1.4895833333333337</v>
      </c>
      <c r="M20" s="421"/>
      <c r="N20" s="176" t="s">
        <v>64</v>
      </c>
      <c r="O20" s="426" t="str">
        <f>AG6</f>
        <v>1</v>
      </c>
      <c r="P20" s="1126"/>
      <c r="Q20" s="290"/>
      <c r="R20" s="244"/>
      <c r="S20" s="290"/>
      <c r="T20" s="1126"/>
      <c r="U20" s="427">
        <f>AG8</f>
        <v>24</v>
      </c>
      <c r="V20" s="176" t="s">
        <v>85</v>
      </c>
      <c r="X20" s="103"/>
      <c r="Z20" s="176" t="s">
        <v>65</v>
      </c>
      <c r="AA20" s="423" t="str">
        <f>AG7</f>
        <v>7</v>
      </c>
      <c r="AB20" s="1126"/>
      <c r="AC20" s="290"/>
      <c r="AD20" s="244"/>
      <c r="AE20" s="290"/>
      <c r="AF20" s="1126"/>
      <c r="AG20" s="420">
        <f>AG9</f>
        <v>22</v>
      </c>
      <c r="AH20" s="176" t="s">
        <v>94</v>
      </c>
      <c r="AI20" s="43"/>
    </row>
    <row r="21" spans="1:35" x14ac:dyDescent="0.2">
      <c r="A21" s="217"/>
      <c r="B21" s="247"/>
      <c r="C21" s="428"/>
      <c r="D21" s="429"/>
      <c r="E21" s="430"/>
      <c r="F21" s="431"/>
      <c r="G21" s="432"/>
      <c r="H21" s="433"/>
      <c r="I21" s="428"/>
      <c r="J21" s="247"/>
      <c r="K21" s="215"/>
      <c r="L21" s="434"/>
      <c r="M21" s="218"/>
      <c r="N21" s="247"/>
      <c r="O21" s="435"/>
      <c r="P21" s="433"/>
      <c r="Q21" s="252"/>
      <c r="R21" s="250"/>
      <c r="S21" s="252"/>
      <c r="T21" s="433"/>
      <c r="U21" s="435"/>
      <c r="V21" s="247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6"/>
    </row>
    <row r="22" spans="1:35" ht="11.45" customHeight="1" x14ac:dyDescent="0.2">
      <c r="A22" s="103"/>
      <c r="B22" s="120"/>
      <c r="C22" s="412"/>
      <c r="D22" s="496"/>
      <c r="E22" s="497"/>
      <c r="F22" s="498"/>
      <c r="G22" s="499"/>
      <c r="H22" s="10"/>
      <c r="I22" s="412"/>
      <c r="J22" s="120"/>
      <c r="K22" s="103"/>
      <c r="L22" s="500"/>
      <c r="M22" s="208"/>
      <c r="N22" s="120"/>
      <c r="O22" s="421"/>
      <c r="P22" s="10"/>
      <c r="Q22" s="255"/>
      <c r="R22" s="254"/>
      <c r="S22" s="255"/>
      <c r="T22" s="10"/>
      <c r="U22" s="421"/>
      <c r="V22" s="120"/>
      <c r="W22" s="103"/>
      <c r="X22" s="103"/>
    </row>
    <row r="23" spans="1:35" ht="11.45" customHeight="1" x14ac:dyDescent="0.2">
      <c r="C23" s="436"/>
      <c r="D23" s="7"/>
      <c r="E23" s="7"/>
      <c r="F23" s="7"/>
      <c r="G23" s="7"/>
      <c r="H23" s="7"/>
      <c r="I23" s="436"/>
      <c r="K23" s="104"/>
      <c r="L23"/>
      <c r="M23"/>
      <c r="O23"/>
      <c r="U23"/>
      <c r="X23" s="120"/>
    </row>
    <row r="24" spans="1:35" ht="24" customHeight="1" x14ac:dyDescent="0.25">
      <c r="B24" s="1346" t="s">
        <v>38</v>
      </c>
      <c r="C24" s="1346"/>
      <c r="D24" s="501" t="s">
        <v>2</v>
      </c>
      <c r="E24" s="502" t="s">
        <v>1</v>
      </c>
      <c r="F24" s="437"/>
      <c r="G24" s="437"/>
      <c r="H24" s="1347" t="s">
        <v>39</v>
      </c>
      <c r="I24" s="1347"/>
      <c r="J24" s="501" t="s">
        <v>2</v>
      </c>
      <c r="K24" s="502" t="s">
        <v>1</v>
      </c>
      <c r="L24"/>
      <c r="M24"/>
      <c r="O24"/>
      <c r="T24" s="1347" t="s">
        <v>40</v>
      </c>
      <c r="U24" s="1347"/>
      <c r="V24" s="501" t="s">
        <v>2</v>
      </c>
      <c r="W24" s="502" t="s">
        <v>1</v>
      </c>
      <c r="X24" s="120"/>
      <c r="AF24" s="1347" t="s">
        <v>93</v>
      </c>
      <c r="AG24" s="1347"/>
      <c r="AH24" s="501" t="s">
        <v>2</v>
      </c>
      <c r="AI24" s="502" t="s">
        <v>1</v>
      </c>
    </row>
    <row r="25" spans="1:35" ht="27" customHeight="1" x14ac:dyDescent="0.2">
      <c r="B25" s="260">
        <v>1</v>
      </c>
      <c r="C25" s="406"/>
      <c r="D25" s="812"/>
      <c r="E25" s="830"/>
      <c r="F25" s="437"/>
      <c r="G25" s="437"/>
      <c r="H25" s="180">
        <v>1</v>
      </c>
      <c r="I25" s="1074"/>
      <c r="J25" s="812"/>
      <c r="K25" s="830"/>
      <c r="L25"/>
      <c r="M25" s="7"/>
      <c r="O25"/>
      <c r="T25" s="180">
        <v>1</v>
      </c>
      <c r="U25" s="1074"/>
      <c r="V25" s="812"/>
      <c r="W25" s="830"/>
      <c r="X25" s="120"/>
      <c r="AF25" s="180">
        <v>1</v>
      </c>
      <c r="AG25" s="1074"/>
      <c r="AH25" s="812"/>
      <c r="AI25" s="830"/>
    </row>
    <row r="26" spans="1:35" ht="27" customHeight="1" x14ac:dyDescent="0.2">
      <c r="B26" s="260">
        <v>2</v>
      </c>
      <c r="C26" s="406"/>
      <c r="D26" s="812"/>
      <c r="E26" s="830"/>
      <c r="F26" s="437"/>
      <c r="G26" s="437"/>
      <c r="H26" s="180">
        <v>2</v>
      </c>
      <c r="I26" s="1074"/>
      <c r="J26" s="812"/>
      <c r="K26" s="830"/>
      <c r="L26"/>
      <c r="M26"/>
      <c r="O26"/>
      <c r="T26" s="180">
        <v>2</v>
      </c>
      <c r="U26" s="1074"/>
      <c r="V26" s="812"/>
      <c r="W26" s="830"/>
      <c r="X26" s="120"/>
      <c r="AF26" s="180">
        <v>2</v>
      </c>
      <c r="AG26" s="1074"/>
      <c r="AH26" s="812"/>
      <c r="AI26" s="830"/>
    </row>
    <row r="27" spans="1:35" ht="27" customHeight="1" x14ac:dyDescent="0.2">
      <c r="B27" s="260">
        <v>3</v>
      </c>
      <c r="C27" s="406"/>
      <c r="D27" s="812"/>
      <c r="E27" s="830"/>
      <c r="F27" s="437"/>
      <c r="G27" s="437"/>
      <c r="H27" s="180">
        <v>3</v>
      </c>
      <c r="I27" s="1074"/>
      <c r="J27" s="812"/>
      <c r="K27" s="830"/>
      <c r="L27"/>
      <c r="M27"/>
      <c r="O27"/>
      <c r="T27" s="180">
        <v>3</v>
      </c>
      <c r="U27" s="1074"/>
      <c r="V27" s="812"/>
      <c r="W27" s="830"/>
      <c r="X27" s="120"/>
      <c r="AF27" s="180">
        <v>3</v>
      </c>
      <c r="AG27" s="1074"/>
      <c r="AH27" s="812"/>
      <c r="AI27" s="830"/>
    </row>
    <row r="28" spans="1:35" ht="27" customHeight="1" x14ac:dyDescent="0.2">
      <c r="B28" s="260">
        <v>4</v>
      </c>
      <c r="C28" s="406"/>
      <c r="D28" s="812"/>
      <c r="E28" s="830"/>
      <c r="F28" s="437"/>
      <c r="G28" s="437"/>
      <c r="H28" s="180">
        <v>4</v>
      </c>
      <c r="I28" s="1074"/>
      <c r="J28" s="812"/>
      <c r="K28" s="830"/>
      <c r="L28"/>
      <c r="M28"/>
      <c r="O28"/>
      <c r="T28" s="180">
        <v>4</v>
      </c>
      <c r="U28" s="1074"/>
      <c r="V28" s="812"/>
      <c r="W28" s="830"/>
      <c r="X28" s="120"/>
      <c r="AF28" s="180">
        <v>4</v>
      </c>
      <c r="AG28" s="1074"/>
      <c r="AH28" s="812"/>
      <c r="AI28" s="830"/>
    </row>
    <row r="29" spans="1:35" ht="15.75" customHeight="1" x14ac:dyDescent="0.2">
      <c r="B29" s="437"/>
      <c r="C29" s="438"/>
      <c r="D29" s="437"/>
      <c r="E29" s="439"/>
      <c r="F29" s="437"/>
      <c r="G29" s="437"/>
      <c r="H29" s="437"/>
      <c r="I29" s="438"/>
      <c r="J29" s="437"/>
      <c r="K29" s="440"/>
      <c r="L29"/>
      <c r="M29"/>
      <c r="O29"/>
      <c r="U29"/>
    </row>
    <row r="30" spans="1:35" ht="11.65" customHeight="1" x14ac:dyDescent="0.2">
      <c r="A30" s="103"/>
      <c r="B30" s="212"/>
      <c r="C30" s="441"/>
      <c r="D30" s="212"/>
      <c r="E30" s="103"/>
      <c r="F30" s="212"/>
      <c r="G30" s="212"/>
      <c r="H30" s="212"/>
      <c r="I30" s="441"/>
      <c r="J30" s="212"/>
      <c r="K30" s="261"/>
      <c r="L30" s="442"/>
      <c r="M30" s="175"/>
      <c r="N30" s="261"/>
      <c r="O30" s="412"/>
      <c r="P30" s="187"/>
      <c r="Q30" s="187"/>
      <c r="R30" s="261"/>
      <c r="S30" s="261"/>
      <c r="T30" s="261"/>
      <c r="U30" s="412"/>
      <c r="V30" s="187"/>
      <c r="W30" s="187"/>
      <c r="X30" s="187"/>
    </row>
    <row r="31" spans="1:35" ht="11.65" customHeight="1" x14ac:dyDescent="0.2">
      <c r="A31" s="103"/>
      <c r="B31" s="443"/>
      <c r="C31" s="444"/>
      <c r="D31" s="97"/>
      <c r="E31" s="97"/>
      <c r="F31" s="445" t="s">
        <v>96</v>
      </c>
      <c r="G31" s="97"/>
      <c r="H31" s="100"/>
      <c r="I31" s="444"/>
      <c r="J31" s="6"/>
      <c r="K31" s="7"/>
      <c r="L31" s="14"/>
      <c r="M31" s="7"/>
      <c r="O31"/>
      <c r="U31"/>
      <c r="W31" s="261"/>
      <c r="X31" s="187"/>
      <c r="Y31" s="106"/>
      <c r="Z31" s="443"/>
      <c r="AA31" s="444"/>
      <c r="AB31" s="97"/>
      <c r="AC31" s="97"/>
      <c r="AD31" s="445" t="s">
        <v>97</v>
      </c>
      <c r="AE31" s="97"/>
      <c r="AF31" s="100"/>
      <c r="AG31" s="444"/>
      <c r="AH31" s="6"/>
    </row>
    <row r="32" spans="1:35" ht="11.65" customHeight="1" x14ac:dyDescent="0.2">
      <c r="A32" s="103"/>
      <c r="B32" s="450"/>
      <c r="C32" s="438"/>
      <c r="D32" s="83"/>
      <c r="E32" s="83"/>
      <c r="F32" s="451" t="s">
        <v>70</v>
      </c>
      <c r="G32" s="83"/>
      <c r="H32" s="86"/>
      <c r="I32" s="452"/>
      <c r="J32" s="377"/>
      <c r="K32" s="7"/>
      <c r="L32" s="448"/>
      <c r="M32" s="7"/>
      <c r="O32"/>
      <c r="U32"/>
      <c r="X32" s="208"/>
      <c r="Y32" s="106"/>
      <c r="Z32" s="450"/>
      <c r="AA32" s="438"/>
      <c r="AB32" s="83"/>
      <c r="AC32" s="83"/>
      <c r="AD32" s="451" t="s">
        <v>70</v>
      </c>
      <c r="AE32" s="83"/>
      <c r="AF32" s="86"/>
      <c r="AG32" s="452"/>
      <c r="AH32" s="377"/>
    </row>
    <row r="33" spans="1:35" ht="27.75" customHeight="1" x14ac:dyDescent="0.2">
      <c r="A33" s="103"/>
      <c r="B33" s="503" t="s">
        <v>20</v>
      </c>
      <c r="C33" s="504" t="s">
        <v>20</v>
      </c>
      <c r="D33" s="505"/>
      <c r="E33" s="505"/>
      <c r="F33" s="506"/>
      <c r="G33" s="503" t="s">
        <v>21</v>
      </c>
      <c r="H33" s="507"/>
      <c r="I33" s="508" t="s">
        <v>21</v>
      </c>
      <c r="J33" s="509"/>
      <c r="K33" s="7"/>
      <c r="L33" s="448"/>
      <c r="M33" s="7"/>
      <c r="O33"/>
      <c r="U33"/>
      <c r="X33" s="208"/>
      <c r="Y33" s="106"/>
      <c r="Z33" s="180" t="s">
        <v>20</v>
      </c>
      <c r="AA33" s="456" t="s">
        <v>66</v>
      </c>
      <c r="AB33" s="336"/>
      <c r="AC33" s="336"/>
      <c r="AD33" s="276"/>
      <c r="AE33" s="180" t="s">
        <v>21</v>
      </c>
      <c r="AF33" s="265"/>
      <c r="AG33" s="457" t="s">
        <v>98</v>
      </c>
      <c r="AH33" s="199"/>
    </row>
    <row r="34" spans="1:35" ht="27.75" customHeight="1" x14ac:dyDescent="0.2">
      <c r="A34" s="103"/>
      <c r="B34" s="503" t="s">
        <v>22</v>
      </c>
      <c r="C34" s="504" t="s">
        <v>22</v>
      </c>
      <c r="D34" s="505"/>
      <c r="E34" s="505"/>
      <c r="F34" s="506"/>
      <c r="G34" s="503" t="s">
        <v>23</v>
      </c>
      <c r="H34" s="507"/>
      <c r="I34" s="508" t="s">
        <v>23</v>
      </c>
      <c r="J34" s="509"/>
      <c r="K34" s="7"/>
      <c r="L34" s="448"/>
      <c r="M34" s="7"/>
      <c r="O34"/>
      <c r="U34"/>
      <c r="X34" s="208"/>
      <c r="Y34" s="106"/>
      <c r="Z34" s="180" t="s">
        <v>22</v>
      </c>
      <c r="AA34" s="456" t="s">
        <v>31</v>
      </c>
      <c r="AB34" s="336"/>
      <c r="AC34" s="336"/>
      <c r="AD34" s="276"/>
      <c r="AE34" s="180" t="s">
        <v>23</v>
      </c>
      <c r="AF34" s="265"/>
      <c r="AG34" s="457" t="s">
        <v>33</v>
      </c>
      <c r="AH34" s="199"/>
    </row>
    <row r="35" spans="1:35" ht="27.75" customHeight="1" x14ac:dyDescent="0.2">
      <c r="A35" s="103"/>
      <c r="B35" s="503" t="s">
        <v>24</v>
      </c>
      <c r="C35" s="504" t="s">
        <v>24</v>
      </c>
      <c r="D35" s="505"/>
      <c r="E35" s="505"/>
      <c r="F35" s="506"/>
      <c r="G35" s="503" t="s">
        <v>25</v>
      </c>
      <c r="H35" s="507"/>
      <c r="I35" s="508" t="s">
        <v>25</v>
      </c>
      <c r="J35" s="509"/>
      <c r="K35" s="7"/>
      <c r="L35" s="442"/>
      <c r="M35" s="7"/>
      <c r="O35"/>
      <c r="U35"/>
      <c r="X35" s="208"/>
      <c r="Y35" s="106"/>
      <c r="Z35" s="180" t="s">
        <v>24</v>
      </c>
      <c r="AA35" s="456" t="s">
        <v>67</v>
      </c>
      <c r="AB35" s="336"/>
      <c r="AC35" s="336"/>
      <c r="AD35" s="276"/>
      <c r="AE35" s="180" t="s">
        <v>25</v>
      </c>
      <c r="AF35" s="265"/>
      <c r="AG35" s="457" t="s">
        <v>99</v>
      </c>
      <c r="AH35" s="199"/>
    </row>
    <row r="36" spans="1:35" ht="27.75" customHeight="1" x14ac:dyDescent="0.2">
      <c r="A36" s="103"/>
      <c r="B36" s="503" t="s">
        <v>27</v>
      </c>
      <c r="C36" s="504" t="s">
        <v>27</v>
      </c>
      <c r="D36" s="505"/>
      <c r="E36" s="505"/>
      <c r="F36" s="506"/>
      <c r="G36" s="503" t="s">
        <v>27</v>
      </c>
      <c r="H36" s="507"/>
      <c r="I36" s="508" t="s">
        <v>27</v>
      </c>
      <c r="J36" s="509"/>
      <c r="K36" s="7"/>
      <c r="L36" s="14"/>
      <c r="M36" s="7"/>
      <c r="O36"/>
      <c r="U36"/>
      <c r="X36" s="208"/>
      <c r="Y36" s="106"/>
      <c r="Z36" s="180" t="s">
        <v>27</v>
      </c>
      <c r="AA36" s="456" t="s">
        <v>68</v>
      </c>
      <c r="AB36" s="336"/>
      <c r="AC36" s="336"/>
      <c r="AD36" s="276"/>
      <c r="AE36" s="180" t="s">
        <v>27</v>
      </c>
      <c r="AF36" s="265"/>
      <c r="AG36" s="457" t="s">
        <v>100</v>
      </c>
      <c r="AH36" s="199"/>
    </row>
    <row r="37" spans="1:35" x14ac:dyDescent="0.2">
      <c r="A37" s="103"/>
      <c r="B37" s="212"/>
      <c r="C37" s="441"/>
      <c r="D37" s="212"/>
      <c r="E37" s="212"/>
      <c r="F37" s="212"/>
      <c r="G37" s="212"/>
      <c r="H37" s="212"/>
      <c r="I37" s="441"/>
      <c r="J37" s="212"/>
      <c r="K37" s="187"/>
      <c r="L37" s="448"/>
      <c r="M37" s="460"/>
      <c r="N37" s="460"/>
      <c r="O37" s="446"/>
      <c r="P37" s="187"/>
      <c r="Q37" s="262"/>
      <c r="R37" s="261"/>
      <c r="S37" s="261"/>
      <c r="T37" s="261"/>
      <c r="U37" s="446"/>
      <c r="V37" s="187"/>
      <c r="W37" s="187"/>
      <c r="X37" s="187"/>
    </row>
    <row r="38" spans="1:35" x14ac:dyDescent="0.2">
      <c r="B38" s="3"/>
      <c r="D38" s="3"/>
      <c r="E38" s="3"/>
      <c r="F38" s="3"/>
      <c r="G38" s="3"/>
      <c r="H38" s="3"/>
      <c r="J38" s="3"/>
      <c r="K38" s="7"/>
      <c r="L38" s="448"/>
      <c r="M38" s="463"/>
      <c r="N38" s="463"/>
      <c r="O38" s="436"/>
      <c r="P38" s="7"/>
      <c r="Q38" s="510"/>
      <c r="R38" s="449"/>
      <c r="S38" s="449"/>
      <c r="T38" s="449"/>
      <c r="U38" s="436"/>
      <c r="V38" s="7"/>
      <c r="W38" s="7"/>
      <c r="X38" s="7"/>
    </row>
    <row r="39" spans="1:35" ht="15.75" x14ac:dyDescent="0.25">
      <c r="A39" s="219"/>
      <c r="B39" s="379"/>
      <c r="C39" s="466"/>
      <c r="D39" s="97"/>
      <c r="E39" s="97"/>
      <c r="F39" s="898" t="str">
        <f>ACCUEIL!$D$6</f>
        <v>VELODROME</v>
      </c>
      <c r="G39" s="97"/>
      <c r="H39" s="97"/>
      <c r="I39" s="466"/>
      <c r="J39" s="24"/>
      <c r="K39" s="31"/>
      <c r="M39" s="511"/>
      <c r="N39" s="24"/>
      <c r="O39" s="466"/>
      <c r="P39" s="97"/>
      <c r="Q39" s="97"/>
      <c r="R39" s="936" t="str">
        <f>ACCUEIL!$D$7</f>
        <v>SAN SIRO</v>
      </c>
      <c r="S39" s="97"/>
      <c r="T39" s="97"/>
      <c r="U39" s="466"/>
      <c r="V39" s="24"/>
      <c r="W39" s="31"/>
      <c r="Y39" s="219"/>
      <c r="Z39" s="24"/>
      <c r="AA39" s="24"/>
      <c r="AB39" s="24"/>
      <c r="AC39" s="24"/>
      <c r="AD39" s="416" t="str">
        <f>AD11</f>
        <v>NEU CAMP</v>
      </c>
      <c r="AE39" s="24"/>
      <c r="AF39" s="24"/>
      <c r="AG39" s="24"/>
      <c r="AH39" s="24"/>
      <c r="AI39" s="31"/>
    </row>
    <row r="40" spans="1:35" x14ac:dyDescent="0.2">
      <c r="A40" s="44"/>
      <c r="C40" s="438"/>
      <c r="D40" s="469"/>
      <c r="E40" s="469"/>
      <c r="F40" s="470" t="s">
        <v>95</v>
      </c>
      <c r="G40" s="469"/>
      <c r="H40" s="469"/>
      <c r="I40" s="438"/>
      <c r="K40" s="43"/>
      <c r="L40" s="422" t="s">
        <v>12</v>
      </c>
      <c r="M40" s="292"/>
      <c r="O40" s="438"/>
      <c r="P40" s="469"/>
      <c r="Q40" s="469"/>
      <c r="R40" s="40" t="s">
        <v>13</v>
      </c>
      <c r="S40" s="469"/>
      <c r="T40" s="469"/>
      <c r="U40" s="438"/>
      <c r="W40" s="43"/>
      <c r="Y40" s="44"/>
      <c r="AD40" s="40" t="s">
        <v>13</v>
      </c>
      <c r="AI40" s="43"/>
    </row>
    <row r="41" spans="1:35" ht="27" customHeight="1" x14ac:dyDescent="0.2">
      <c r="A41" s="44"/>
      <c r="B41" s="503">
        <v>1</v>
      </c>
      <c r="C41" s="512" t="str">
        <f>C33</f>
        <v>1A</v>
      </c>
      <c r="D41" s="1126"/>
      <c r="E41" s="514"/>
      <c r="F41" s="515"/>
      <c r="G41" s="514"/>
      <c r="H41" s="1126"/>
      <c r="I41" s="512" t="str">
        <f>I33</f>
        <v>1B</v>
      </c>
      <c r="J41" s="516"/>
      <c r="K41" s="474"/>
      <c r="L41" s="927">
        <f>ACCUEIL!$B$9</f>
        <v>1.583333333333333</v>
      </c>
      <c r="M41" s="289"/>
      <c r="N41" s="503">
        <v>2</v>
      </c>
      <c r="O41" s="512" t="str">
        <f>C34</f>
        <v>2A</v>
      </c>
      <c r="P41" s="1122"/>
      <c r="Q41" s="1273"/>
      <c r="R41" s="1274"/>
      <c r="S41" s="1273"/>
      <c r="T41" s="1122"/>
      <c r="U41" s="512" t="str">
        <f>I34</f>
        <v>2B</v>
      </c>
      <c r="V41" s="516"/>
      <c r="W41" s="43"/>
      <c r="Y41" s="44"/>
      <c r="Z41" s="180">
        <v>1</v>
      </c>
      <c r="AA41" s="425" t="str">
        <f>AA33</f>
        <v>1C</v>
      </c>
      <c r="AB41" s="1122"/>
      <c r="AC41" s="1275"/>
      <c r="AD41" s="1276"/>
      <c r="AE41" s="1275"/>
      <c r="AF41" s="1122"/>
      <c r="AG41" s="1277" t="str">
        <f>AG33</f>
        <v>1D</v>
      </c>
      <c r="AH41" s="473"/>
      <c r="AI41" s="43"/>
    </row>
    <row r="42" spans="1:35" ht="19.5" hidden="1" customHeight="1" x14ac:dyDescent="0.2">
      <c r="A42" s="44"/>
      <c r="B42" s="401"/>
      <c r="C42" s="1260" t="s">
        <v>222</v>
      </c>
      <c r="D42" s="1122"/>
      <c r="E42" s="949"/>
      <c r="F42" s="950"/>
      <c r="G42" s="949"/>
      <c r="H42" s="1122"/>
      <c r="I42" s="1260" t="s">
        <v>222</v>
      </c>
      <c r="J42" s="742"/>
      <c r="K42" s="474"/>
      <c r="L42" s="927"/>
      <c r="M42" s="289"/>
      <c r="N42" s="401"/>
      <c r="O42" s="1260" t="s">
        <v>222</v>
      </c>
      <c r="P42" s="1122"/>
      <c r="Q42" s="949"/>
      <c r="R42" s="950"/>
      <c r="S42" s="949"/>
      <c r="T42" s="1122"/>
      <c r="U42" s="1260" t="s">
        <v>222</v>
      </c>
      <c r="V42" s="742"/>
      <c r="W42" s="43"/>
      <c r="Y42" s="44"/>
      <c r="Z42" s="401"/>
      <c r="AA42" s="1260" t="s">
        <v>222</v>
      </c>
      <c r="AB42" s="1122"/>
      <c r="AC42" s="949"/>
      <c r="AD42" s="950"/>
      <c r="AE42" s="949"/>
      <c r="AF42" s="1122"/>
      <c r="AG42" s="1260" t="s">
        <v>222</v>
      </c>
      <c r="AH42" s="742"/>
      <c r="AI42" s="43"/>
    </row>
    <row r="43" spans="1:35" ht="27" customHeight="1" x14ac:dyDescent="0.2">
      <c r="A43" s="44"/>
      <c r="B43" s="503">
        <v>3</v>
      </c>
      <c r="C43" s="512" t="str">
        <f>C35</f>
        <v>3A</v>
      </c>
      <c r="D43" s="1126"/>
      <c r="E43" s="514"/>
      <c r="F43" s="515"/>
      <c r="G43" s="514"/>
      <c r="H43" s="1126"/>
      <c r="I43" s="512" t="str">
        <f>I35</f>
        <v>3B</v>
      </c>
      <c r="J43" s="516"/>
      <c r="K43" s="474"/>
      <c r="L43" s="928">
        <f>L41+ACCUEIL!$B$10</f>
        <v>1.5937499999999998</v>
      </c>
      <c r="M43" s="289"/>
      <c r="N43" s="835">
        <v>2</v>
      </c>
      <c r="O43" s="836" t="str">
        <f>AA34</f>
        <v>2C</v>
      </c>
      <c r="P43" s="1126"/>
      <c r="Q43" s="838"/>
      <c r="R43" s="839"/>
      <c r="S43" s="838"/>
      <c r="T43" s="1126"/>
      <c r="U43" s="836" t="str">
        <f>AG34</f>
        <v>2D</v>
      </c>
      <c r="V43" s="840"/>
      <c r="W43" s="43"/>
      <c r="Y43" s="44"/>
      <c r="Z43" s="180">
        <v>3</v>
      </c>
      <c r="AA43" s="425" t="str">
        <f>AA35</f>
        <v>3C</v>
      </c>
      <c r="AB43" s="1126"/>
      <c r="AC43" s="471"/>
      <c r="AD43" s="472"/>
      <c r="AE43" s="471"/>
      <c r="AF43" s="1126"/>
      <c r="AG43" s="425" t="str">
        <f>AG35</f>
        <v>3D</v>
      </c>
      <c r="AH43" s="473"/>
      <c r="AI43" s="43"/>
    </row>
    <row r="44" spans="1:35" ht="19.5" hidden="1" customHeight="1" x14ac:dyDescent="0.2">
      <c r="A44" s="44"/>
      <c r="B44" s="401"/>
      <c r="C44" s="1260" t="s">
        <v>222</v>
      </c>
      <c r="D44" s="1122"/>
      <c r="E44" s="949"/>
      <c r="F44" s="950"/>
      <c r="G44" s="949"/>
      <c r="H44" s="1122"/>
      <c r="I44" s="1260" t="s">
        <v>222</v>
      </c>
      <c r="J44" s="742"/>
      <c r="K44" s="474"/>
      <c r="L44" s="928"/>
      <c r="M44" s="289"/>
      <c r="N44" s="401"/>
      <c r="O44" s="1260" t="s">
        <v>222</v>
      </c>
      <c r="P44" s="1122"/>
      <c r="Q44" s="949"/>
      <c r="R44" s="950"/>
      <c r="S44" s="949"/>
      <c r="T44" s="1122"/>
      <c r="U44" s="1260" t="s">
        <v>222</v>
      </c>
      <c r="V44" s="742"/>
      <c r="W44" s="43"/>
      <c r="Y44" s="44"/>
      <c r="Z44" s="401"/>
      <c r="AA44" s="1260" t="s">
        <v>222</v>
      </c>
      <c r="AB44" s="1122"/>
      <c r="AC44" s="949"/>
      <c r="AD44" s="950"/>
      <c r="AE44" s="949"/>
      <c r="AF44" s="1122"/>
      <c r="AG44" s="1260" t="s">
        <v>222</v>
      </c>
      <c r="AH44" s="742"/>
      <c r="AI44" s="43"/>
    </row>
    <row r="45" spans="1:35" ht="27" customHeight="1" x14ac:dyDescent="0.2">
      <c r="A45" s="44"/>
      <c r="B45" s="503">
        <v>4</v>
      </c>
      <c r="C45" s="512" t="str">
        <f>C36</f>
        <v>4B</v>
      </c>
      <c r="D45" s="1126"/>
      <c r="E45" s="517"/>
      <c r="F45" s="518"/>
      <c r="G45" s="514"/>
      <c r="H45" s="1126"/>
      <c r="I45" s="512" t="str">
        <f>I36</f>
        <v>4B</v>
      </c>
      <c r="J45" s="516"/>
      <c r="K45" s="474"/>
      <c r="L45" s="422">
        <f>L43+ACCUEIL!$B$10</f>
        <v>1.6041666666666665</v>
      </c>
      <c r="M45" s="289"/>
      <c r="N45" s="842"/>
      <c r="O45" s="843"/>
      <c r="P45" s="843"/>
      <c r="Q45" s="843"/>
      <c r="R45" s="843"/>
      <c r="S45" s="843"/>
      <c r="T45" s="843"/>
      <c r="U45" s="843"/>
      <c r="V45" s="844"/>
      <c r="W45" s="43"/>
      <c r="Y45" s="44"/>
      <c r="Z45" s="180">
        <v>4</v>
      </c>
      <c r="AA45" s="425" t="str">
        <f>AA36</f>
        <v>4C</v>
      </c>
      <c r="AB45" s="1126"/>
      <c r="AC45" s="290"/>
      <c r="AD45" s="291"/>
      <c r="AE45" s="514"/>
      <c r="AF45" s="1126"/>
      <c r="AG45" s="425" t="str">
        <f>AG36</f>
        <v>4D</v>
      </c>
      <c r="AH45" s="473"/>
      <c r="AI45" s="43"/>
    </row>
    <row r="46" spans="1:35" ht="19.5" hidden="1" customHeight="1" x14ac:dyDescent="0.2">
      <c r="A46" s="44"/>
      <c r="B46" s="401"/>
      <c r="C46" s="1260" t="s">
        <v>222</v>
      </c>
      <c r="D46" s="1122"/>
      <c r="E46" s="949"/>
      <c r="F46" s="950"/>
      <c r="G46" s="949"/>
      <c r="H46" s="1122"/>
      <c r="I46" s="1260" t="s">
        <v>222</v>
      </c>
      <c r="J46" s="742"/>
      <c r="K46" s="474"/>
      <c r="L46" s="422"/>
      <c r="M46" s="289"/>
      <c r="N46" s="845"/>
      <c r="O46" s="841"/>
      <c r="P46" s="841"/>
      <c r="Q46" s="841"/>
      <c r="R46" s="841"/>
      <c r="S46" s="841"/>
      <c r="T46" s="841"/>
      <c r="U46" s="841"/>
      <c r="V46" s="846"/>
      <c r="W46" s="43"/>
      <c r="Y46" s="44"/>
      <c r="Z46" s="401"/>
      <c r="AA46" s="1260" t="s">
        <v>222</v>
      </c>
      <c r="AB46" s="1122"/>
      <c r="AC46" s="949"/>
      <c r="AD46" s="950"/>
      <c r="AE46" s="949"/>
      <c r="AF46" s="1122"/>
      <c r="AG46" s="1260" t="s">
        <v>222</v>
      </c>
      <c r="AH46" s="742"/>
      <c r="AI46" s="43"/>
    </row>
    <row r="47" spans="1:35" ht="12.75" customHeight="1" x14ac:dyDescent="0.2">
      <c r="A47" s="44"/>
      <c r="B47" s="519">
        <v>9</v>
      </c>
      <c r="C47" s="520" t="s">
        <v>49</v>
      </c>
      <c r="D47" s="513"/>
      <c r="E47" s="204"/>
      <c r="F47" s="204"/>
      <c r="G47" s="204"/>
      <c r="H47" s="513"/>
      <c r="I47" s="204" t="s">
        <v>50</v>
      </c>
      <c r="J47" s="521"/>
      <c r="K47" s="474"/>
      <c r="L47"/>
      <c r="M47" s="289"/>
      <c r="N47" s="845"/>
      <c r="O47" s="841"/>
      <c r="P47" s="841"/>
      <c r="Q47" s="841"/>
      <c r="R47" s="841"/>
      <c r="S47" s="841"/>
      <c r="T47" s="841"/>
      <c r="U47" s="841"/>
      <c r="V47" s="846"/>
      <c r="W47" s="43"/>
      <c r="Y47" s="44"/>
      <c r="Z47" s="176">
        <v>9</v>
      </c>
      <c r="AA47" s="115" t="s">
        <v>49</v>
      </c>
      <c r="AB47" s="172"/>
      <c r="AC47" s="211"/>
      <c r="AD47" s="211"/>
      <c r="AE47" s="211"/>
      <c r="AF47" s="172"/>
      <c r="AG47" s="476" t="s">
        <v>50</v>
      </c>
      <c r="AH47" s="477"/>
      <c r="AI47" s="43"/>
    </row>
    <row r="48" spans="1:35" ht="27.75" customHeight="1" x14ac:dyDescent="0.2">
      <c r="A48" s="44"/>
      <c r="B48" s="519"/>
      <c r="C48" s="117">
        <f>GL(H41,D41,C41,I41,H42,D42)</f>
        <v>0</v>
      </c>
      <c r="D48" s="1126"/>
      <c r="E48" s="523"/>
      <c r="F48" s="524"/>
      <c r="G48" s="523"/>
      <c r="H48" s="1126"/>
      <c r="I48" s="117">
        <f>GL(T41,P41,O41,U41,T42,P42)</f>
        <v>0</v>
      </c>
      <c r="J48" s="521"/>
      <c r="K48" s="474"/>
      <c r="L48" s="422">
        <f>L45+ACCUEIL!$B$10</f>
        <v>1.6145833333333333</v>
      </c>
      <c r="M48" s="289"/>
      <c r="N48" s="847"/>
      <c r="O48" s="848"/>
      <c r="P48" s="848"/>
      <c r="Q48" s="848"/>
      <c r="R48" s="848"/>
      <c r="S48" s="848"/>
      <c r="T48" s="848"/>
      <c r="U48" s="848"/>
      <c r="V48" s="849"/>
      <c r="W48" s="43"/>
      <c r="Y48" s="44"/>
      <c r="Z48" s="176"/>
      <c r="AA48" s="117">
        <f>GL(AF41,AB41,AA41,AG41,AF42,AB42)</f>
        <v>0</v>
      </c>
      <c r="AB48" s="1126"/>
      <c r="AC48" s="479"/>
      <c r="AD48" s="480"/>
      <c r="AE48" s="479"/>
      <c r="AF48" s="1126"/>
      <c r="AG48" s="117">
        <f>GL(T43,P43,O43,U43,T44,P44)</f>
        <v>0</v>
      </c>
      <c r="AH48" s="477"/>
      <c r="AI48" s="43"/>
    </row>
    <row r="49" spans="1:35" ht="19.5" hidden="1" customHeight="1" x14ac:dyDescent="0.2">
      <c r="A49" s="44"/>
      <c r="B49" s="401"/>
      <c r="C49" s="1260" t="s">
        <v>222</v>
      </c>
      <c r="D49" s="1122"/>
      <c r="E49" s="949"/>
      <c r="F49" s="950"/>
      <c r="G49" s="949"/>
      <c r="H49" s="1122"/>
      <c r="I49" s="1260" t="s">
        <v>222</v>
      </c>
      <c r="J49" s="742"/>
      <c r="K49" s="474"/>
      <c r="L49" s="422"/>
      <c r="M49" s="289"/>
      <c r="N49" s="841"/>
      <c r="O49" s="841"/>
      <c r="P49" s="841"/>
      <c r="Q49" s="841"/>
      <c r="R49" s="841"/>
      <c r="S49" s="841"/>
      <c r="T49" s="841"/>
      <c r="U49" s="841"/>
      <c r="V49" s="841"/>
      <c r="W49" s="43"/>
      <c r="Y49" s="44"/>
      <c r="Z49" s="401"/>
      <c r="AA49" s="1260" t="s">
        <v>222</v>
      </c>
      <c r="AB49" s="1122"/>
      <c r="AC49" s="949"/>
      <c r="AD49" s="950"/>
      <c r="AE49" s="949"/>
      <c r="AF49" s="1122"/>
      <c r="AG49" s="1260" t="s">
        <v>222</v>
      </c>
      <c r="AH49" s="742"/>
      <c r="AI49" s="43"/>
    </row>
    <row r="50" spans="1:35" ht="12.75" customHeight="1" x14ac:dyDescent="0.2">
      <c r="A50" s="44"/>
      <c r="B50" s="519">
        <v>10</v>
      </c>
      <c r="C50" s="520" t="s">
        <v>51</v>
      </c>
      <c r="D50" s="513"/>
      <c r="E50" s="204"/>
      <c r="F50" s="204"/>
      <c r="G50" s="204"/>
      <c r="H50" s="513"/>
      <c r="I50" s="204" t="s">
        <v>52</v>
      </c>
      <c r="J50" s="521"/>
      <c r="K50" s="474"/>
      <c r="L50" s="422"/>
      <c r="M50" s="289"/>
      <c r="N50" s="831">
        <v>11</v>
      </c>
      <c r="O50" s="832"/>
      <c r="P50" s="833"/>
      <c r="Q50" s="834"/>
      <c r="R50" s="834" t="s">
        <v>101</v>
      </c>
      <c r="S50" s="834"/>
      <c r="T50" s="833"/>
      <c r="U50" s="484"/>
      <c r="V50" s="87"/>
      <c r="W50" s="43"/>
      <c r="Y50" s="44"/>
      <c r="Z50" s="176">
        <v>10</v>
      </c>
      <c r="AA50" s="115" t="s">
        <v>51</v>
      </c>
      <c r="AB50" s="172"/>
      <c r="AC50" s="211"/>
      <c r="AD50" s="211"/>
      <c r="AE50" s="211"/>
      <c r="AF50" s="172"/>
      <c r="AG50" s="476" t="s">
        <v>52</v>
      </c>
      <c r="AH50" s="477"/>
      <c r="AI50" s="43"/>
    </row>
    <row r="51" spans="1:35" ht="27" customHeight="1" x14ac:dyDescent="0.2">
      <c r="A51" s="44"/>
      <c r="B51" s="519"/>
      <c r="C51" s="117">
        <f>GL(H43,D43,C43,I43,H44,D44)</f>
        <v>0</v>
      </c>
      <c r="D51" s="1126"/>
      <c r="E51" s="523"/>
      <c r="F51" s="524"/>
      <c r="G51" s="523"/>
      <c r="H51" s="1126"/>
      <c r="I51" s="117">
        <f>GL(H45,D45,C45,I45,H46,D46)</f>
        <v>0</v>
      </c>
      <c r="J51" s="521"/>
      <c r="K51" s="474"/>
      <c r="L51" s="422">
        <f>L48+ACCUEIL!$B$10</f>
        <v>1.625</v>
      </c>
      <c r="M51" s="289"/>
      <c r="N51" s="176"/>
      <c r="O51" s="1185"/>
      <c r="P51" s="1126"/>
      <c r="Q51" s="479"/>
      <c r="R51" s="480"/>
      <c r="S51" s="479"/>
      <c r="T51" s="1126"/>
      <c r="U51" s="1185"/>
      <c r="V51" s="477"/>
      <c r="W51" s="43"/>
      <c r="Y51" s="44"/>
      <c r="Z51" s="176"/>
      <c r="AA51" s="117">
        <f>GL(AF43,AB43,AA43,AG43,AF44,AB44)</f>
        <v>0</v>
      </c>
      <c r="AB51" s="1126"/>
      <c r="AC51" s="479"/>
      <c r="AD51" s="480"/>
      <c r="AE51" s="479"/>
      <c r="AF51" s="1126"/>
      <c r="AG51" s="117">
        <f>GL(AF45,AB45,AA45,AG45,AF46,AB46)</f>
        <v>0</v>
      </c>
      <c r="AH51" s="477"/>
      <c r="AI51" s="43"/>
    </row>
    <row r="52" spans="1:35" ht="19.5" hidden="1" customHeight="1" x14ac:dyDescent="0.2">
      <c r="A52" s="44"/>
      <c r="B52" s="401"/>
      <c r="C52" s="1260" t="s">
        <v>222</v>
      </c>
      <c r="D52" s="1122"/>
      <c r="E52" s="949"/>
      <c r="F52" s="950"/>
      <c r="G52" s="949"/>
      <c r="H52" s="1122"/>
      <c r="I52" s="1260" t="s">
        <v>222</v>
      </c>
      <c r="J52" s="742"/>
      <c r="K52" s="474"/>
      <c r="L52" s="422"/>
      <c r="M52" s="289"/>
      <c r="N52" s="401"/>
      <c r="O52" s="1260" t="s">
        <v>222</v>
      </c>
      <c r="P52" s="1122"/>
      <c r="Q52" s="949"/>
      <c r="R52" s="950"/>
      <c r="S52" s="949"/>
      <c r="T52" s="1122"/>
      <c r="U52" s="1260" t="s">
        <v>222</v>
      </c>
      <c r="V52" s="742"/>
      <c r="W52" s="43"/>
      <c r="Y52" s="44"/>
      <c r="Z52" s="401"/>
      <c r="AA52" s="1260" t="s">
        <v>222</v>
      </c>
      <c r="AB52" s="1122"/>
      <c r="AC52" s="949"/>
      <c r="AD52" s="950"/>
      <c r="AE52" s="949"/>
      <c r="AF52" s="1122"/>
      <c r="AG52" s="1260" t="s">
        <v>222</v>
      </c>
      <c r="AH52" s="742"/>
      <c r="AI52" s="43"/>
    </row>
    <row r="53" spans="1:35" ht="12.75" customHeight="1" x14ac:dyDescent="0.2">
      <c r="A53" s="44"/>
      <c r="B53" s="519">
        <v>11</v>
      </c>
      <c r="C53" s="525"/>
      <c r="D53" s="513"/>
      <c r="E53" s="204"/>
      <c r="F53" s="204" t="s">
        <v>220</v>
      </c>
      <c r="G53" s="204"/>
      <c r="H53" s="513"/>
      <c r="I53" s="526"/>
      <c r="J53" s="521"/>
      <c r="K53" s="474"/>
      <c r="L53"/>
      <c r="M53" s="289"/>
      <c r="N53" s="519">
        <v>12</v>
      </c>
      <c r="O53" s="525"/>
      <c r="P53" s="513"/>
      <c r="Q53" s="204"/>
      <c r="R53" s="204" t="s">
        <v>102</v>
      </c>
      <c r="S53" s="204"/>
      <c r="T53" s="513"/>
      <c r="U53" s="526"/>
      <c r="V53" s="521"/>
      <c r="W53" s="43"/>
      <c r="Y53" s="44"/>
      <c r="Z53" s="176">
        <v>12</v>
      </c>
      <c r="AA53" s="481"/>
      <c r="AB53" s="172"/>
      <c r="AC53" s="211"/>
      <c r="AD53" s="211" t="s">
        <v>219</v>
      </c>
      <c r="AE53" s="211"/>
      <c r="AF53" s="172"/>
      <c r="AG53" s="482"/>
      <c r="AH53" s="477"/>
      <c r="AI53" s="43"/>
    </row>
    <row r="54" spans="1:35" ht="27.75" customHeight="1" x14ac:dyDescent="0.2">
      <c r="A54" s="44"/>
      <c r="B54" s="519"/>
      <c r="C54" s="1185"/>
      <c r="D54" s="1126"/>
      <c r="E54" s="523"/>
      <c r="F54" s="524"/>
      <c r="G54" s="523"/>
      <c r="H54" s="1126"/>
      <c r="I54" s="1185"/>
      <c r="J54" s="521"/>
      <c r="K54" s="474"/>
      <c r="L54" s="422">
        <f>L51+ACCUEIL!$B$10</f>
        <v>1.6354166666666667</v>
      </c>
      <c r="M54" s="289"/>
      <c r="N54" s="519"/>
      <c r="O54" s="1185"/>
      <c r="P54" s="1126"/>
      <c r="Q54" s="523"/>
      <c r="R54" s="524"/>
      <c r="S54" s="523"/>
      <c r="T54" s="1126"/>
      <c r="U54" s="1185"/>
      <c r="V54" s="527"/>
      <c r="W54" s="43"/>
      <c r="Y54" s="44"/>
      <c r="Z54" s="176"/>
      <c r="AA54" s="1185"/>
      <c r="AB54" s="1126"/>
      <c r="AC54" s="479"/>
      <c r="AD54" s="480"/>
      <c r="AE54" s="479"/>
      <c r="AF54" s="1126"/>
      <c r="AG54" s="1185"/>
      <c r="AH54" s="179"/>
      <c r="AI54" s="43"/>
    </row>
    <row r="55" spans="1:35" ht="19.5" hidden="1" customHeight="1" x14ac:dyDescent="0.2">
      <c r="A55" s="44"/>
      <c r="B55" s="401"/>
      <c r="C55" s="1260" t="s">
        <v>222</v>
      </c>
      <c r="D55" s="1122"/>
      <c r="E55" s="949"/>
      <c r="F55" s="950"/>
      <c r="G55" s="949"/>
      <c r="H55" s="1122"/>
      <c r="I55" s="1260" t="s">
        <v>222</v>
      </c>
      <c r="J55" s="742"/>
      <c r="K55" s="474"/>
      <c r="L55" s="422"/>
      <c r="M55" s="289"/>
      <c r="N55" s="401"/>
      <c r="O55" s="1260" t="s">
        <v>222</v>
      </c>
      <c r="P55" s="1122"/>
      <c r="Q55" s="949"/>
      <c r="R55" s="950"/>
      <c r="S55" s="949"/>
      <c r="T55" s="1122"/>
      <c r="U55" s="1260" t="s">
        <v>222</v>
      </c>
      <c r="V55" s="742"/>
      <c r="W55" s="43"/>
      <c r="Y55" s="44"/>
      <c r="Z55" s="401"/>
      <c r="AA55" s="1260" t="s">
        <v>222</v>
      </c>
      <c r="AB55" s="1122"/>
      <c r="AC55" s="949"/>
      <c r="AD55" s="950"/>
      <c r="AE55" s="949"/>
      <c r="AF55" s="1122"/>
      <c r="AG55" s="1260" t="s">
        <v>222</v>
      </c>
      <c r="AH55" s="742"/>
      <c r="AI55" s="43"/>
    </row>
    <row r="56" spans="1:35" ht="12.75" customHeight="1" x14ac:dyDescent="0.2">
      <c r="A56" s="44"/>
      <c r="B56" s="528"/>
      <c r="C56" s="525" t="s">
        <v>57</v>
      </c>
      <c r="D56" s="513"/>
      <c r="E56" s="529"/>
      <c r="F56" s="529"/>
      <c r="G56" s="529"/>
      <c r="H56" s="513"/>
      <c r="I56" s="526" t="s">
        <v>58</v>
      </c>
      <c r="J56" s="530"/>
      <c r="K56" s="474"/>
      <c r="L56"/>
      <c r="M56" s="289"/>
      <c r="N56" s="162"/>
      <c r="O56" s="115" t="s">
        <v>54</v>
      </c>
      <c r="P56" s="172"/>
      <c r="Q56" s="294"/>
      <c r="R56" s="294" t="s">
        <v>103</v>
      </c>
      <c r="S56" s="294"/>
      <c r="T56" s="172"/>
      <c r="U56" s="476" t="s">
        <v>55</v>
      </c>
      <c r="V56" s="207"/>
      <c r="W56" s="43"/>
      <c r="Y56" s="44"/>
      <c r="Z56" s="176"/>
      <c r="AA56" s="481" t="s">
        <v>57</v>
      </c>
      <c r="AB56" s="172"/>
      <c r="AC56" s="294"/>
      <c r="AD56" s="294"/>
      <c r="AE56" s="294"/>
      <c r="AF56" s="172"/>
      <c r="AG56" s="482" t="s">
        <v>58</v>
      </c>
      <c r="AH56" s="477"/>
      <c r="AI56" s="43"/>
    </row>
    <row r="57" spans="1:35" ht="27" customHeight="1" x14ac:dyDescent="0.2">
      <c r="A57" s="44"/>
      <c r="B57" s="528"/>
      <c r="C57" s="117">
        <f>GL(H48,D48,C48,I48,H49,D49)</f>
        <v>0</v>
      </c>
      <c r="D57" s="1126"/>
      <c r="E57" s="531"/>
      <c r="F57" s="532"/>
      <c r="G57" s="531"/>
      <c r="H57" s="1126"/>
      <c r="I57" s="117">
        <f>GL(H51,D51,C51,I51,H52,D52)</f>
        <v>0</v>
      </c>
      <c r="J57" s="530"/>
      <c r="K57" s="474"/>
      <c r="L57" s="422">
        <f>L54+ACCUEIL!$B$10</f>
        <v>1.6458333333333335</v>
      </c>
      <c r="M57" s="289"/>
      <c r="N57" s="162"/>
      <c r="O57" s="425">
        <f>GL(AB48,AF48,AA48,AG48,AB49,AF49)</f>
        <v>0</v>
      </c>
      <c r="P57" s="1126"/>
      <c r="Q57" s="246"/>
      <c r="R57" s="244"/>
      <c r="S57" s="246"/>
      <c r="T57" s="1126"/>
      <c r="U57" s="117">
        <f>GL(AB51,AF51,AA51,AG51,AB52,AF52)</f>
        <v>0</v>
      </c>
      <c r="V57" s="207"/>
      <c r="W57" s="43"/>
      <c r="Y57" s="44"/>
      <c r="Z57" s="176"/>
      <c r="AA57" s="117">
        <f>GL(AF48,AB48,AA48,AG48,AF49,AB49)</f>
        <v>0</v>
      </c>
      <c r="AB57" s="1126"/>
      <c r="AC57" s="246"/>
      <c r="AD57" s="244"/>
      <c r="AE57" s="246"/>
      <c r="AF57" s="1126"/>
      <c r="AG57" s="117">
        <f>GL(AF51,AB51,AA51,AG51,AF52,AB52)</f>
        <v>0</v>
      </c>
      <c r="AH57" s="477"/>
      <c r="AI57" s="43"/>
    </row>
    <row r="58" spans="1:35" ht="19.5" hidden="1" customHeight="1" x14ac:dyDescent="0.2">
      <c r="A58" s="44"/>
      <c r="B58" s="401"/>
      <c r="C58" s="1260" t="s">
        <v>222</v>
      </c>
      <c r="D58" s="1122"/>
      <c r="E58" s="949"/>
      <c r="F58" s="950"/>
      <c r="G58" s="949"/>
      <c r="H58" s="1122"/>
      <c r="I58" s="1260" t="s">
        <v>222</v>
      </c>
      <c r="J58" s="742"/>
      <c r="K58" s="474"/>
      <c r="L58" s="422"/>
      <c r="M58" s="289"/>
      <c r="N58" s="401"/>
      <c r="O58" s="1260" t="s">
        <v>222</v>
      </c>
      <c r="P58" s="1122"/>
      <c r="Q58" s="949"/>
      <c r="R58" s="950"/>
      <c r="S58" s="949"/>
      <c r="T58" s="1122"/>
      <c r="U58" s="1260" t="s">
        <v>222</v>
      </c>
      <c r="V58" s="742"/>
      <c r="W58" s="43"/>
      <c r="Y58" s="44"/>
      <c r="Z58" s="401"/>
      <c r="AA58" s="1260" t="s">
        <v>222</v>
      </c>
      <c r="AB58" s="1122"/>
      <c r="AC58" s="949"/>
      <c r="AD58" s="950"/>
      <c r="AE58" s="949"/>
      <c r="AF58" s="1122"/>
      <c r="AG58" s="1260" t="s">
        <v>222</v>
      </c>
      <c r="AH58" s="742"/>
      <c r="AI58" s="43"/>
    </row>
    <row r="59" spans="1:35" ht="12.75" customHeight="1" x14ac:dyDescent="0.2">
      <c r="A59" s="44"/>
      <c r="B59" s="519"/>
      <c r="C59" s="520" t="s">
        <v>54</v>
      </c>
      <c r="D59" s="513"/>
      <c r="E59" s="529"/>
      <c r="F59" s="529"/>
      <c r="G59" s="529"/>
      <c r="H59" s="513"/>
      <c r="I59" s="520" t="s">
        <v>55</v>
      </c>
      <c r="J59" s="521"/>
      <c r="K59" s="474"/>
      <c r="L59" s="422"/>
      <c r="M59" s="289"/>
      <c r="N59" s="519">
        <v>23</v>
      </c>
      <c r="O59" s="520" t="s">
        <v>59</v>
      </c>
      <c r="P59" s="513"/>
      <c r="Q59" s="204"/>
      <c r="R59" s="204" t="s">
        <v>104</v>
      </c>
      <c r="S59" s="204"/>
      <c r="T59" s="513"/>
      <c r="U59" s="204" t="s">
        <v>60</v>
      </c>
      <c r="V59" s="521"/>
      <c r="W59" s="43"/>
      <c r="Y59" s="44"/>
      <c r="Z59" s="942">
        <v>23</v>
      </c>
      <c r="AA59" s="115" t="s">
        <v>59</v>
      </c>
      <c r="AB59" s="172"/>
      <c r="AC59" s="211"/>
      <c r="AD59" s="211"/>
      <c r="AE59" s="211"/>
      <c r="AF59" s="172"/>
      <c r="AG59" s="476" t="s">
        <v>60</v>
      </c>
      <c r="AH59" s="477"/>
      <c r="AI59" s="43"/>
    </row>
    <row r="60" spans="1:35" ht="27" customHeight="1" x14ac:dyDescent="0.2">
      <c r="A60" s="44"/>
      <c r="B60" s="519"/>
      <c r="C60" s="117">
        <f>GL(D48,H48,C48,I48,D49,H49)</f>
        <v>0</v>
      </c>
      <c r="D60" s="1126"/>
      <c r="E60" s="531"/>
      <c r="F60" s="532"/>
      <c r="G60" s="531"/>
      <c r="H60" s="1126"/>
      <c r="I60" s="117">
        <f>GL(D51,H51,C51,I51,D52,H52)</f>
        <v>0</v>
      </c>
      <c r="J60" s="521"/>
      <c r="K60" s="474"/>
      <c r="L60" s="422">
        <f>L57+ACCUEIL!$B$10</f>
        <v>1.6562500000000002</v>
      </c>
      <c r="M60" s="289"/>
      <c r="N60" s="519"/>
      <c r="O60" s="117">
        <f>GL(H54,D54,C54,I54,H55,D55)</f>
        <v>0</v>
      </c>
      <c r="P60" s="1126"/>
      <c r="Q60" s="523"/>
      <c r="R60" s="524"/>
      <c r="S60" s="523"/>
      <c r="T60" s="1126"/>
      <c r="U60" s="117">
        <f>GL(T54,P54,O54,U54,T55,P55)</f>
        <v>0</v>
      </c>
      <c r="V60" s="521"/>
      <c r="W60" s="43"/>
      <c r="Y60" s="44"/>
      <c r="Z60" s="176"/>
      <c r="AA60" s="117">
        <f>GL(T51,P51,O51,U51,T52,P52)</f>
        <v>0</v>
      </c>
      <c r="AB60" s="1126"/>
      <c r="AC60" s="479"/>
      <c r="AD60" s="480"/>
      <c r="AE60" s="479"/>
      <c r="AF60" s="1126"/>
      <c r="AG60" s="117">
        <f>GL(AF54,AB54,AA54,AG54,AF55,AB55)</f>
        <v>0</v>
      </c>
      <c r="AH60" s="477"/>
      <c r="AI60" s="43"/>
    </row>
    <row r="61" spans="1:35" ht="19.5" hidden="1" customHeight="1" x14ac:dyDescent="0.2">
      <c r="A61" s="44"/>
      <c r="B61" s="401"/>
      <c r="C61" s="1260" t="s">
        <v>222</v>
      </c>
      <c r="D61" s="1122"/>
      <c r="E61" s="949"/>
      <c r="F61" s="950"/>
      <c r="G61" s="949"/>
      <c r="H61" s="1122"/>
      <c r="I61" s="1260" t="s">
        <v>222</v>
      </c>
      <c r="J61" s="742"/>
      <c r="K61" s="474"/>
      <c r="L61" s="422"/>
      <c r="M61" s="289"/>
      <c r="N61" s="401"/>
      <c r="O61" s="1260" t="s">
        <v>222</v>
      </c>
      <c r="P61" s="1190"/>
      <c r="Q61" s="949"/>
      <c r="R61" s="950"/>
      <c r="S61" s="949"/>
      <c r="T61" s="1190"/>
      <c r="U61" s="1260" t="s">
        <v>222</v>
      </c>
      <c r="V61" s="742"/>
      <c r="W61" s="43"/>
      <c r="Y61" s="44"/>
      <c r="Z61" s="401"/>
      <c r="AA61" s="1260" t="s">
        <v>222</v>
      </c>
      <c r="AB61" s="1122"/>
      <c r="AC61" s="949"/>
      <c r="AD61" s="950"/>
      <c r="AE61" s="949"/>
      <c r="AF61" s="1122"/>
      <c r="AG61" s="1260" t="s">
        <v>222</v>
      </c>
      <c r="AH61" s="742"/>
      <c r="AI61" s="43"/>
    </row>
    <row r="62" spans="1:35" ht="12.75" customHeight="1" x14ac:dyDescent="0.2">
      <c r="A62" s="44"/>
      <c r="B62" s="519"/>
      <c r="C62" s="525"/>
      <c r="D62" s="513"/>
      <c r="E62" s="204"/>
      <c r="F62" s="204" t="s">
        <v>221</v>
      </c>
      <c r="G62" s="204"/>
      <c r="H62" s="513"/>
      <c r="I62" s="526"/>
      <c r="J62" s="521"/>
      <c r="K62" s="474"/>
      <c r="L62" s="422"/>
      <c r="M62" s="289"/>
      <c r="N62" s="897"/>
      <c r="O62" s="897"/>
      <c r="P62" s="897"/>
      <c r="Q62" s="897"/>
      <c r="R62" s="897"/>
      <c r="S62" s="897"/>
      <c r="T62" s="897"/>
      <c r="U62" s="897"/>
      <c r="V62" s="897"/>
      <c r="W62" s="43"/>
      <c r="Y62" s="44"/>
      <c r="Z62" s="176"/>
      <c r="AA62" s="481"/>
      <c r="AB62" s="172"/>
      <c r="AC62" s="211"/>
      <c r="AD62" s="211" t="s">
        <v>218</v>
      </c>
      <c r="AE62" s="211"/>
      <c r="AF62" s="172"/>
      <c r="AG62" s="482"/>
      <c r="AH62" s="477"/>
      <c r="AI62" s="43"/>
    </row>
    <row r="63" spans="1:35" ht="27.75" customHeight="1" x14ac:dyDescent="0.2">
      <c r="A63" s="44"/>
      <c r="B63" s="533"/>
      <c r="C63" s="117">
        <f>GL(D54,H54,C54,I54,D55,H55)</f>
        <v>0</v>
      </c>
      <c r="D63" s="1126"/>
      <c r="E63" s="523"/>
      <c r="F63" s="524"/>
      <c r="G63" s="523"/>
      <c r="H63" s="1126"/>
      <c r="I63" s="117">
        <f>GL(P54,T54,O54,U54,P55,T55)</f>
        <v>0</v>
      </c>
      <c r="J63" s="521"/>
      <c r="K63" s="474"/>
      <c r="L63" s="422">
        <f>L60+ACCUEIL!$B$10</f>
        <v>1.666666666666667</v>
      </c>
      <c r="M63" s="289"/>
      <c r="O63"/>
      <c r="U63"/>
      <c r="W63" s="43"/>
      <c r="Y63" s="44"/>
      <c r="Z63" s="195"/>
      <c r="AA63" s="117">
        <f>GL(P51,T51,O51,U51,P52,T52)</f>
        <v>0</v>
      </c>
      <c r="AB63" s="1126"/>
      <c r="AC63" s="479"/>
      <c r="AD63" s="480"/>
      <c r="AE63" s="479"/>
      <c r="AF63" s="1126"/>
      <c r="AG63" s="117">
        <f>GL(AB54,AF54,AA54,AG54,AB55,AF55)</f>
        <v>0</v>
      </c>
      <c r="AH63" s="477"/>
      <c r="AI63" s="43"/>
    </row>
    <row r="64" spans="1:35" ht="19.5" hidden="1" customHeight="1" x14ac:dyDescent="0.2">
      <c r="A64" s="44"/>
      <c r="B64" s="401"/>
      <c r="C64" s="1260" t="s">
        <v>222</v>
      </c>
      <c r="D64" s="1190"/>
      <c r="E64" s="949"/>
      <c r="F64" s="950"/>
      <c r="G64" s="949"/>
      <c r="H64" s="1190"/>
      <c r="I64" s="1260" t="s">
        <v>222</v>
      </c>
      <c r="J64" s="742"/>
      <c r="K64" s="474"/>
      <c r="L64" s="422"/>
      <c r="M64" s="289"/>
      <c r="O64"/>
      <c r="U64"/>
      <c r="W64" s="43"/>
      <c r="Y64" s="44"/>
      <c r="Z64" s="401"/>
      <c r="AA64" s="1260" t="s">
        <v>222</v>
      </c>
      <c r="AB64" s="1190"/>
      <c r="AC64" s="949"/>
      <c r="AD64" s="950"/>
      <c r="AE64" s="949"/>
      <c r="AF64" s="1190"/>
      <c r="AG64" s="1260" t="s">
        <v>222</v>
      </c>
      <c r="AH64" s="742"/>
      <c r="AI64" s="43"/>
    </row>
    <row r="65" spans="1:35" x14ac:dyDescent="0.2">
      <c r="A65" s="217"/>
      <c r="B65" s="1131"/>
      <c r="C65" s="1271"/>
      <c r="D65" s="1131"/>
      <c r="E65" s="1131"/>
      <c r="F65" s="1131"/>
      <c r="G65" s="1131"/>
      <c r="H65" s="1272"/>
      <c r="I65" s="1271"/>
      <c r="J65" s="1131"/>
      <c r="K65" s="216"/>
      <c r="M65" s="483"/>
      <c r="N65" s="248"/>
      <c r="O65" s="484"/>
      <c r="P65" s="248"/>
      <c r="Q65" s="248"/>
      <c r="R65" s="248"/>
      <c r="S65" s="248"/>
      <c r="T65" s="248"/>
      <c r="U65" s="484"/>
      <c r="V65" s="215"/>
      <c r="W65" s="216"/>
      <c r="Y65" s="217"/>
      <c r="Z65" s="1131"/>
      <c r="AA65" s="1131"/>
      <c r="AB65" s="1131"/>
      <c r="AC65" s="1131"/>
      <c r="AD65" s="1131"/>
      <c r="AE65" s="1131"/>
      <c r="AF65" s="1131"/>
      <c r="AG65" s="1131"/>
      <c r="AH65" s="1131"/>
      <c r="AI65" s="216"/>
    </row>
    <row r="66" spans="1:35" x14ac:dyDescent="0.2">
      <c r="A66" s="103"/>
      <c r="B66" s="103"/>
      <c r="C66" s="441"/>
      <c r="D66" s="103"/>
      <c r="E66" s="103"/>
      <c r="F66" s="103"/>
      <c r="G66" s="103"/>
      <c r="H66" s="103"/>
      <c r="I66" s="441"/>
      <c r="J66" s="103"/>
      <c r="K66" s="103"/>
      <c r="L66" s="422"/>
      <c r="M66" s="422"/>
      <c r="N66" s="422"/>
      <c r="O66" s="422"/>
      <c r="P66" s="422"/>
      <c r="Q66" s="422"/>
      <c r="R66" s="422"/>
      <c r="S66" s="422"/>
      <c r="T66" s="422"/>
      <c r="U66" s="422"/>
      <c r="V66" s="422"/>
      <c r="W66" s="422"/>
      <c r="X66" s="422"/>
    </row>
    <row r="67" spans="1:35" ht="12.75" x14ac:dyDescent="0.2">
      <c r="C67"/>
      <c r="H67" s="1346" t="s">
        <v>37</v>
      </c>
      <c r="I67" s="1346"/>
      <c r="J67" s="1346"/>
      <c r="K67" s="1346"/>
      <c r="L67" s="1346"/>
      <c r="M67" s="1346"/>
      <c r="N67" s="1346"/>
      <c r="O67" s="1346"/>
      <c r="P67" s="1346"/>
      <c r="Q67" s="1346"/>
      <c r="R67" s="1346"/>
      <c r="S67" s="1346"/>
      <c r="T67" s="1346"/>
      <c r="U67" s="1346"/>
      <c r="V67" s="1346"/>
      <c r="W67" s="1346"/>
      <c r="X67" s="1346"/>
      <c r="Y67" s="1346"/>
      <c r="Z67" s="1346"/>
      <c r="AA67" s="1346"/>
      <c r="AB67" s="1346"/>
      <c r="AC67" s="1346"/>
    </row>
    <row r="68" spans="1:35" ht="18.2" customHeight="1" x14ac:dyDescent="0.2">
      <c r="C68" t="s">
        <v>61</v>
      </c>
      <c r="H68" s="1346"/>
      <c r="I68" s="1346"/>
      <c r="J68" s="1346"/>
      <c r="K68" s="1346"/>
      <c r="L68" s="1346"/>
      <c r="M68" s="1346"/>
      <c r="N68" s="1346"/>
      <c r="O68" s="1346"/>
      <c r="P68" s="1346"/>
      <c r="Q68" s="1346"/>
      <c r="R68" s="1346"/>
      <c r="S68" s="1346"/>
      <c r="T68" s="1346"/>
      <c r="U68" s="1346"/>
      <c r="V68" s="1346"/>
      <c r="W68" s="1346"/>
      <c r="X68" s="1346"/>
      <c r="Y68" s="1346"/>
      <c r="Z68" s="1346"/>
      <c r="AA68" s="1346"/>
      <c r="AB68" s="1346"/>
      <c r="AC68" s="1346"/>
    </row>
    <row r="69" spans="1:35" ht="12.75" customHeight="1" x14ac:dyDescent="0.2">
      <c r="C69" s="422">
        <f>L63+ACCUEIL!$B$10</f>
        <v>1.6770833333333337</v>
      </c>
      <c r="G69" s="219"/>
      <c r="H69" s="24"/>
      <c r="I69" s="485"/>
      <c r="J69" s="24"/>
      <c r="K69" s="24"/>
      <c r="L69" s="24"/>
      <c r="M69" s="24"/>
      <c r="N69" s="24"/>
      <c r="O69" s="485"/>
      <c r="P69" s="5"/>
      <c r="Q69" s="5"/>
      <c r="R69" s="486"/>
      <c r="S69" s="486"/>
      <c r="T69" s="416"/>
      <c r="U69" s="486"/>
      <c r="V69" s="486"/>
      <c r="W69" s="486"/>
      <c r="X69" s="486"/>
      <c r="Y69" s="486"/>
      <c r="Z69" s="486"/>
      <c r="AA69" s="486"/>
      <c r="AB69" s="486"/>
      <c r="AC69" s="487"/>
    </row>
    <row r="70" spans="1:35" ht="18.399999999999999" customHeight="1" x14ac:dyDescent="0.2">
      <c r="C70"/>
      <c r="G70" s="44"/>
      <c r="H70" s="176" t="s">
        <v>62</v>
      </c>
      <c r="I70" s="117">
        <f>GL(D63,H63,C63,I63,D64,H64)</f>
        <v>0</v>
      </c>
      <c r="L70"/>
      <c r="M70"/>
      <c r="N70" s="176">
        <v>5</v>
      </c>
      <c r="O70" s="117">
        <f>GL(D60,H60,C60,I60,D61,H61)</f>
        <v>0</v>
      </c>
      <c r="P70" s="187"/>
      <c r="Q70" s="187"/>
      <c r="R70" s="447"/>
      <c r="S70" s="447"/>
      <c r="T70" s="176" t="s">
        <v>62</v>
      </c>
      <c r="U70" s="117">
        <f>GL(AB63,AF63,AA63,AG63,AB64,AF64)</f>
        <v>0</v>
      </c>
      <c r="V70" s="447"/>
      <c r="W70" s="447"/>
      <c r="X70" s="447"/>
      <c r="Y70" s="447"/>
      <c r="Z70" s="176">
        <v>5</v>
      </c>
      <c r="AA70" s="117">
        <f>GL(P57,T57,O57,U57,P58,T58)</f>
        <v>0</v>
      </c>
      <c r="AB70" s="447"/>
      <c r="AC70" s="488"/>
    </row>
    <row r="71" spans="1:35" ht="18.399999999999999" customHeight="1" x14ac:dyDescent="0.2">
      <c r="C71"/>
      <c r="G71" s="44"/>
      <c r="H71" s="176">
        <v>2</v>
      </c>
      <c r="I71" s="117">
        <f>GL(H63,D63,C63,I63,H64,D64)</f>
        <v>0</v>
      </c>
      <c r="L71"/>
      <c r="M71"/>
      <c r="N71" s="176">
        <v>6</v>
      </c>
      <c r="O71" s="117">
        <f>GL(H60,D60,C60,I60,H61,D61)</f>
        <v>0</v>
      </c>
      <c r="P71" s="7"/>
      <c r="Q71" s="187"/>
      <c r="R71" s="447"/>
      <c r="S71" s="447"/>
      <c r="T71" s="176">
        <v>2</v>
      </c>
      <c r="U71" s="117">
        <f>GL(AF63,AB63,AA63,AG63,AF64,AB64)</f>
        <v>0</v>
      </c>
      <c r="V71" s="447"/>
      <c r="W71" s="447"/>
      <c r="X71" s="447"/>
      <c r="Y71" s="447"/>
      <c r="Z71" s="176">
        <v>6</v>
      </c>
      <c r="AA71" s="117">
        <f>GL(T57,P57,O57,U57,T58,P58)</f>
        <v>0</v>
      </c>
      <c r="AB71" s="447"/>
      <c r="AC71" s="488"/>
    </row>
    <row r="72" spans="1:35" ht="18.399999999999999" customHeight="1" x14ac:dyDescent="0.2">
      <c r="C72"/>
      <c r="G72" s="44"/>
      <c r="H72" s="176">
        <v>3</v>
      </c>
      <c r="I72" s="117">
        <f>GL(P60,T60,O60,U60,P61,T61)</f>
        <v>0</v>
      </c>
      <c r="L72"/>
      <c r="M72"/>
      <c r="N72" s="176">
        <v>7</v>
      </c>
      <c r="O72" s="117">
        <f>GL(D57,H57,C57,I57,D58,H58)</f>
        <v>0</v>
      </c>
      <c r="P72" s="7"/>
      <c r="Q72" s="187"/>
      <c r="R72" s="447"/>
      <c r="S72" s="447"/>
      <c r="T72" s="176">
        <v>3</v>
      </c>
      <c r="U72" s="117">
        <f>GL(AB60,AF60,AA60,AG60,AB61,AF61)</f>
        <v>0</v>
      </c>
      <c r="V72" s="447"/>
      <c r="W72" s="447"/>
      <c r="X72" s="447"/>
      <c r="Y72" s="447"/>
      <c r="Z72" s="176">
        <v>7</v>
      </c>
      <c r="AA72" s="117">
        <f>GL(AB57,AF57,AA57,AG57,AB58,AF58)</f>
        <v>0</v>
      </c>
      <c r="AB72" s="447"/>
      <c r="AC72" s="488"/>
    </row>
    <row r="73" spans="1:35" ht="18.399999999999999" customHeight="1" x14ac:dyDescent="0.2">
      <c r="C73"/>
      <c r="G73" s="44"/>
      <c r="H73" s="176">
        <v>4</v>
      </c>
      <c r="I73" s="117">
        <f>GL(T60,P60,O60,U60,T61,P61)</f>
        <v>0</v>
      </c>
      <c r="L73"/>
      <c r="M73"/>
      <c r="N73" s="176">
        <v>8</v>
      </c>
      <c r="O73" s="117">
        <f>GL(H57,D57,C57,I57,H58,D58)</f>
        <v>0</v>
      </c>
      <c r="P73" s="7"/>
      <c r="Q73" s="187"/>
      <c r="R73" s="447"/>
      <c r="S73" s="447"/>
      <c r="T73" s="176">
        <v>4</v>
      </c>
      <c r="U73" s="117">
        <f>GL(AF60,AB60,AA60,AG60,AF61,AB61)</f>
        <v>0</v>
      </c>
      <c r="V73" s="447"/>
      <c r="W73" s="447"/>
      <c r="X73" s="447"/>
      <c r="Y73" s="447"/>
      <c r="Z73" s="176">
        <v>8</v>
      </c>
      <c r="AA73" s="117">
        <f>GL(AF57,AB57,AG57,AA57,AF58,AB58)</f>
        <v>0</v>
      </c>
      <c r="AB73" s="447"/>
      <c r="AC73" s="488"/>
    </row>
    <row r="74" spans="1:35" ht="12.75" customHeight="1" x14ac:dyDescent="0.2">
      <c r="C74"/>
      <c r="G74" s="217"/>
      <c r="H74" s="215"/>
      <c r="I74" s="215"/>
      <c r="J74" s="215"/>
      <c r="K74" s="215"/>
      <c r="L74" s="215"/>
      <c r="M74" s="215"/>
      <c r="N74" s="215"/>
      <c r="O74" s="215"/>
      <c r="P74" s="373"/>
      <c r="Q74" s="373"/>
      <c r="R74" s="489"/>
      <c r="S74" s="489"/>
      <c r="T74" s="490"/>
      <c r="U74" s="534"/>
      <c r="V74" s="489"/>
      <c r="W74" s="489"/>
      <c r="X74" s="489"/>
      <c r="Y74" s="489"/>
      <c r="Z74" s="373"/>
      <c r="AA74" s="534"/>
      <c r="AB74" s="489"/>
      <c r="AC74" s="492"/>
    </row>
    <row r="75" spans="1:35" ht="15.75" customHeight="1" x14ac:dyDescent="0.2">
      <c r="A75" s="466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416"/>
      <c r="M75" s="416"/>
      <c r="N75" s="416"/>
      <c r="O75" s="535"/>
      <c r="P75" s="486"/>
      <c r="Q75" s="486"/>
      <c r="R75" s="486"/>
      <c r="S75" s="486"/>
      <c r="T75" s="5"/>
      <c r="U75" s="535"/>
      <c r="V75" s="486"/>
      <c r="W75" s="486"/>
      <c r="X75" s="422"/>
    </row>
    <row r="76" spans="1:35" ht="15.75" customHeight="1" x14ac:dyDescent="0.2">
      <c r="A76" s="103"/>
      <c r="C76"/>
      <c r="I76"/>
      <c r="K76" s="103"/>
      <c r="L76" s="422"/>
      <c r="M76" s="447"/>
      <c r="N76" s="447"/>
      <c r="O76" s="493"/>
      <c r="P76" s="447"/>
      <c r="Q76" s="447"/>
      <c r="R76" s="447"/>
      <c r="S76" s="447"/>
      <c r="T76" s="7"/>
      <c r="U76" s="493"/>
      <c r="V76" s="447"/>
      <c r="W76" s="447"/>
      <c r="X76" s="447"/>
    </row>
    <row r="77" spans="1:35" ht="15.75" hidden="1" customHeight="1" x14ac:dyDescent="0.2">
      <c r="A77" s="168"/>
      <c r="B77" s="469"/>
      <c r="C77" s="438"/>
      <c r="D77" s="469"/>
      <c r="E77" s="469"/>
      <c r="F77" s="469"/>
      <c r="G77" s="469"/>
      <c r="H77" s="111"/>
      <c r="I77" s="409"/>
      <c r="J77" s="469"/>
      <c r="K77" s="168"/>
      <c r="L77" s="422"/>
      <c r="M77" s="447"/>
      <c r="N77" s="447"/>
      <c r="O77" s="406"/>
      <c r="P77" s="536" t="e">
        <f>#N/A</f>
        <v>#N/A</v>
      </c>
      <c r="Q77" s="537">
        <f>$P$41-$T$41+$P$51-$T$51+$AB$62-$AF$62</f>
        <v>0</v>
      </c>
      <c r="R77" s="422"/>
      <c r="S77" s="422"/>
      <c r="T77" s="422"/>
      <c r="U77" s="406"/>
      <c r="V77" s="536" t="e">
        <f>#N/A</f>
        <v>#N/A</v>
      </c>
      <c r="W77" s="537" t="e">
        <f>#N/A</f>
        <v>#N/A</v>
      </c>
      <c r="X77" s="447"/>
    </row>
    <row r="78" spans="1:35" s="469" customFormat="1" ht="15.75" hidden="1" customHeight="1" x14ac:dyDescent="0.2">
      <c r="A78" s="168"/>
      <c r="B78" s="168"/>
      <c r="C78" s="493"/>
      <c r="D78" s="168"/>
      <c r="E78" s="168"/>
      <c r="F78" s="168"/>
      <c r="G78" s="168"/>
      <c r="H78" s="111"/>
      <c r="I78" s="409"/>
      <c r="J78" s="168"/>
      <c r="K78" s="168"/>
      <c r="L78" s="422"/>
      <c r="M78" s="447"/>
      <c r="N78" s="447"/>
      <c r="O78" s="408"/>
      <c r="P78" s="536" t="e">
        <f>#N/A</f>
        <v>#N/A</v>
      </c>
      <c r="Q78" s="537">
        <f>$T$41-$P$41+$P$57-$T$57+$AB$60-$AF$60</f>
        <v>0</v>
      </c>
      <c r="R78" s="422"/>
      <c r="S78" s="422"/>
      <c r="T78" s="422"/>
      <c r="U78" s="408"/>
      <c r="V78" s="536" t="e">
        <f>#N/A</f>
        <v>#N/A</v>
      </c>
      <c r="W78" s="537">
        <f>$H$45-$D$45+$AB$57-$AF$57+$AB$63-$AF$63</f>
        <v>0</v>
      </c>
      <c r="X78" s="447"/>
    </row>
    <row r="79" spans="1:35" s="469" customFormat="1" hidden="1" x14ac:dyDescent="0.2">
      <c r="A79" s="168"/>
      <c r="B79" s="168"/>
      <c r="C79" s="493"/>
      <c r="D79" s="168"/>
      <c r="E79" s="168"/>
      <c r="F79" s="168"/>
      <c r="G79" s="168"/>
      <c r="H79" s="168"/>
      <c r="I79" s="493"/>
      <c r="J79" s="168"/>
      <c r="K79" s="168"/>
      <c r="L79" s="422"/>
      <c r="M79" s="447"/>
      <c r="N79" s="447"/>
      <c r="O79" s="408"/>
      <c r="P79" s="536" t="e">
        <f>#N/A</f>
        <v>#N/A</v>
      </c>
      <c r="Q79" s="537">
        <f>$P$43-$T$43+$T$51-$P$51+$AF$60-$AB$60</f>
        <v>0</v>
      </c>
      <c r="R79" s="422"/>
      <c r="S79" s="422"/>
      <c r="T79" s="422"/>
      <c r="U79" s="408"/>
      <c r="V79" s="536" t="e">
        <f>#N/A</f>
        <v>#N/A</v>
      </c>
      <c r="W79" s="537">
        <f>$AB$45-$AF$45+$AF$54-$AB$54+$AF$63-$AB$63</f>
        <v>0</v>
      </c>
      <c r="X79" s="447"/>
    </row>
    <row r="80" spans="1:35" s="469" customFormat="1" hidden="1" x14ac:dyDescent="0.2">
      <c r="C80" s="438"/>
      <c r="I80" s="438"/>
      <c r="L80" s="422"/>
      <c r="M80" s="175"/>
      <c r="N80" s="187"/>
      <c r="O80" s="408"/>
      <c r="P80" s="536" t="e">
        <f>#N/A</f>
        <v>#N/A</v>
      </c>
      <c r="Q80" s="537">
        <f>$T$43-$P$43+$T$57-$P$57+$AF$62-$AB$62</f>
        <v>0</v>
      </c>
      <c r="R80" s="168"/>
      <c r="S80" s="168"/>
      <c r="T80" s="168"/>
      <c r="U80" s="408"/>
      <c r="V80" s="536" t="e">
        <f>#N/A</f>
        <v>#N/A</v>
      </c>
      <c r="W80" s="537">
        <f>T89-P89+T99-P99+H102-D102</f>
        <v>0</v>
      </c>
      <c r="X80" s="7"/>
    </row>
    <row r="81" spans="3:24" s="469" customFormat="1" x14ac:dyDescent="0.2">
      <c r="C81" s="438"/>
      <c r="I81" s="438"/>
      <c r="L81" s="422"/>
      <c r="M81" s="175"/>
      <c r="N81" s="495"/>
      <c r="O81" s="446"/>
      <c r="P81" s="187"/>
      <c r="Q81" s="262"/>
      <c r="R81" s="313"/>
      <c r="S81" s="313"/>
      <c r="T81" s="313"/>
      <c r="U81" s="446"/>
      <c r="V81" s="187"/>
      <c r="W81" s="187"/>
      <c r="X81" s="7"/>
    </row>
    <row r="82" spans="3:24" x14ac:dyDescent="0.2">
      <c r="M82" s="208"/>
      <c r="N82" s="71"/>
      <c r="O82" s="436"/>
      <c r="P82" s="7"/>
      <c r="Q82" s="510"/>
      <c r="R82" s="310"/>
      <c r="S82" s="309"/>
      <c r="T82" s="9"/>
      <c r="U82" s="436"/>
      <c r="V82" s="7"/>
      <c r="W82" s="7"/>
    </row>
    <row r="83" spans="3:24" x14ac:dyDescent="0.2">
      <c r="M83" s="208"/>
      <c r="N83" s="71"/>
      <c r="O83" s="493"/>
      <c r="P83" s="168"/>
      <c r="Q83" s="538"/>
      <c r="R83" s="57"/>
      <c r="S83" s="57"/>
      <c r="T83" s="313"/>
      <c r="U83" s="493"/>
      <c r="V83" s="103"/>
      <c r="W83" s="103"/>
    </row>
    <row r="84" spans="3:24" x14ac:dyDescent="0.2">
      <c r="M84" s="208"/>
      <c r="N84" s="71"/>
      <c r="O84" s="48"/>
      <c r="P84" s="9"/>
      <c r="Q84" s="309"/>
      <c r="R84" s="310"/>
      <c r="S84" s="309"/>
      <c r="T84" s="9"/>
      <c r="U84" s="48"/>
      <c r="V84" s="71"/>
      <c r="W84" s="103"/>
    </row>
    <row r="85" spans="3:24" x14ac:dyDescent="0.2">
      <c r="M85" s="208"/>
      <c r="N85" s="71"/>
      <c r="O85" s="58"/>
      <c r="P85" s="313"/>
      <c r="Q85" s="57"/>
      <c r="R85" s="57"/>
      <c r="S85" s="57"/>
      <c r="T85" s="313"/>
      <c r="U85" s="58"/>
      <c r="V85" s="71"/>
      <c r="W85" s="103"/>
    </row>
    <row r="86" spans="3:24" x14ac:dyDescent="0.2">
      <c r="M86" s="208"/>
      <c r="N86" s="71"/>
      <c r="O86" s="48"/>
      <c r="P86" s="9"/>
      <c r="Q86" s="309"/>
      <c r="R86" s="310"/>
      <c r="S86" s="309"/>
      <c r="T86" s="9"/>
      <c r="U86" s="48"/>
      <c r="V86" s="71"/>
      <c r="W86" s="103"/>
    </row>
  </sheetData>
  <sheetProtection password="C9F9" sheet="1" objects="1" scenarios="1" formatCells="0" formatColumns="0" formatRows="0" sort="0" autoFilter="0"/>
  <sortState caseSensitive="1" ref="AG25:AI28">
    <sortCondition descending="1" ref="AI25:AI28"/>
    <sortCondition descending="1" ref="AH25:AH28"/>
  </sortState>
  <mergeCells count="5">
    <mergeCell ref="AF24:AG24"/>
    <mergeCell ref="H67:AC68"/>
    <mergeCell ref="B24:C24"/>
    <mergeCell ref="H24:I24"/>
    <mergeCell ref="T24:U24"/>
  </mergeCells>
  <phoneticPr fontId="8" type="noConversion"/>
  <conditionalFormatting sqref="D63">
    <cfRule type="notContainsBlanks" dxfId="1800" priority="235">
      <formula>LEN(TRIM(D63))&gt;0</formula>
    </cfRule>
  </conditionalFormatting>
  <conditionalFormatting sqref="H63">
    <cfRule type="notContainsBlanks" dxfId="1799" priority="234">
      <formula>LEN(TRIM(H63))&gt;0</formula>
    </cfRule>
  </conditionalFormatting>
  <conditionalFormatting sqref="D60">
    <cfRule type="notContainsBlanks" dxfId="1798" priority="233">
      <formula>LEN(TRIM(D60))&gt;0</formula>
    </cfRule>
  </conditionalFormatting>
  <conditionalFormatting sqref="H60">
    <cfRule type="notContainsBlanks" dxfId="1797" priority="232">
      <formula>LEN(TRIM(H60))&gt;0</formula>
    </cfRule>
  </conditionalFormatting>
  <conditionalFormatting sqref="P60">
    <cfRule type="notContainsBlanks" dxfId="1796" priority="231">
      <formula>LEN(TRIM(P60))&gt;0</formula>
    </cfRule>
  </conditionalFormatting>
  <conditionalFormatting sqref="T60">
    <cfRule type="notContainsBlanks" dxfId="1795" priority="230">
      <formula>LEN(TRIM(T60))&gt;0</formula>
    </cfRule>
  </conditionalFormatting>
  <conditionalFormatting sqref="AB60">
    <cfRule type="notContainsBlanks" dxfId="1794" priority="229">
      <formula>LEN(TRIM(AB60))&gt;0</formula>
    </cfRule>
  </conditionalFormatting>
  <conditionalFormatting sqref="AB63">
    <cfRule type="notContainsBlanks" dxfId="1793" priority="228">
      <formula>LEN(TRIM(AB63))&gt;0</formula>
    </cfRule>
  </conditionalFormatting>
  <conditionalFormatting sqref="AF63">
    <cfRule type="notContainsBlanks" dxfId="1792" priority="227">
      <formula>LEN(TRIM(AF63))&gt;0</formula>
    </cfRule>
  </conditionalFormatting>
  <conditionalFormatting sqref="AF60">
    <cfRule type="notContainsBlanks" dxfId="1791" priority="226">
      <formula>LEN(TRIM(AF60))&gt;0</formula>
    </cfRule>
  </conditionalFormatting>
  <conditionalFormatting sqref="AF57">
    <cfRule type="notContainsBlanks" dxfId="1790" priority="225">
      <formula>LEN(TRIM(AF57))&gt;0</formula>
    </cfRule>
  </conditionalFormatting>
  <conditionalFormatting sqref="AB57">
    <cfRule type="notContainsBlanks" dxfId="1789" priority="224">
      <formula>LEN(TRIM(AB57))&gt;0</formula>
    </cfRule>
  </conditionalFormatting>
  <conditionalFormatting sqref="T57">
    <cfRule type="notContainsBlanks" dxfId="1788" priority="223">
      <formula>LEN(TRIM(T57))&gt;0</formula>
    </cfRule>
  </conditionalFormatting>
  <conditionalFormatting sqref="P57">
    <cfRule type="notContainsBlanks" dxfId="1787" priority="222">
      <formula>LEN(TRIM(P57))&gt;0</formula>
    </cfRule>
  </conditionalFormatting>
  <conditionalFormatting sqref="H57">
    <cfRule type="notContainsBlanks" dxfId="1786" priority="221">
      <formula>LEN(TRIM(H57))&gt;0</formula>
    </cfRule>
  </conditionalFormatting>
  <conditionalFormatting sqref="D57">
    <cfRule type="notContainsBlanks" dxfId="1785" priority="220">
      <formula>LEN(TRIM(D57))&gt;0</formula>
    </cfRule>
  </conditionalFormatting>
  <conditionalFormatting sqref="D54">
    <cfRule type="notContainsBlanks" dxfId="1784" priority="219">
      <formula>LEN(TRIM(D54))&gt;0</formula>
    </cfRule>
  </conditionalFormatting>
  <conditionalFormatting sqref="H54">
    <cfRule type="notContainsBlanks" dxfId="1783" priority="218">
      <formula>LEN(TRIM(H54))&gt;0</formula>
    </cfRule>
  </conditionalFormatting>
  <conditionalFormatting sqref="P54">
    <cfRule type="notContainsBlanks" dxfId="1782" priority="217">
      <formula>LEN(TRIM(P54))&gt;0</formula>
    </cfRule>
  </conditionalFormatting>
  <conditionalFormatting sqref="T54">
    <cfRule type="notContainsBlanks" dxfId="1781" priority="216">
      <formula>LEN(TRIM(T54))&gt;0</formula>
    </cfRule>
  </conditionalFormatting>
  <conditionalFormatting sqref="AB54">
    <cfRule type="notContainsBlanks" dxfId="1780" priority="215">
      <formula>LEN(TRIM(AB54))&gt;0</formula>
    </cfRule>
  </conditionalFormatting>
  <conditionalFormatting sqref="AF54">
    <cfRule type="notContainsBlanks" dxfId="1779" priority="214">
      <formula>LEN(TRIM(AF54))&gt;0</formula>
    </cfRule>
  </conditionalFormatting>
  <conditionalFormatting sqref="AF51">
    <cfRule type="notContainsBlanks" dxfId="1778" priority="213">
      <formula>LEN(TRIM(AF51))&gt;0</formula>
    </cfRule>
  </conditionalFormatting>
  <conditionalFormatting sqref="AB51">
    <cfRule type="notContainsBlanks" dxfId="1777" priority="212">
      <formula>LEN(TRIM(AB51))&gt;0</formula>
    </cfRule>
  </conditionalFormatting>
  <conditionalFormatting sqref="T51">
    <cfRule type="notContainsBlanks" dxfId="1776" priority="211">
      <formula>LEN(TRIM(T51))&gt;0</formula>
    </cfRule>
  </conditionalFormatting>
  <conditionalFormatting sqref="P51">
    <cfRule type="notContainsBlanks" dxfId="1775" priority="210">
      <formula>LEN(TRIM(P51))&gt;0</formula>
    </cfRule>
  </conditionalFormatting>
  <conditionalFormatting sqref="H51">
    <cfRule type="notContainsBlanks" dxfId="1774" priority="209">
      <formula>LEN(TRIM(H51))&gt;0</formula>
    </cfRule>
  </conditionalFormatting>
  <conditionalFormatting sqref="D51">
    <cfRule type="notContainsBlanks" dxfId="1773" priority="208">
      <formula>LEN(TRIM(D51))&gt;0</formula>
    </cfRule>
  </conditionalFormatting>
  <conditionalFormatting sqref="D48">
    <cfRule type="notContainsBlanks" dxfId="1772" priority="207">
      <formula>LEN(TRIM(D48))&gt;0</formula>
    </cfRule>
  </conditionalFormatting>
  <conditionalFormatting sqref="H48">
    <cfRule type="notContainsBlanks" dxfId="1771" priority="206">
      <formula>LEN(TRIM(H48))&gt;0</formula>
    </cfRule>
  </conditionalFormatting>
  <conditionalFormatting sqref="D41 D43 D45">
    <cfRule type="notContainsBlanks" dxfId="1770" priority="205">
      <formula>LEN(TRIM(D41))&gt;0</formula>
    </cfRule>
  </conditionalFormatting>
  <conditionalFormatting sqref="H41 H43 H45">
    <cfRule type="notContainsBlanks" dxfId="1769" priority="204">
      <formula>LEN(TRIM(H41))&gt;0</formula>
    </cfRule>
  </conditionalFormatting>
  <conditionalFormatting sqref="P41 P43">
    <cfRule type="notContainsBlanks" dxfId="1768" priority="203">
      <formula>LEN(TRIM(P41))&gt;0</formula>
    </cfRule>
  </conditionalFormatting>
  <conditionalFormatting sqref="T41 T43">
    <cfRule type="notContainsBlanks" dxfId="1767" priority="202">
      <formula>LEN(TRIM(T41))&gt;0</formula>
    </cfRule>
  </conditionalFormatting>
  <conditionalFormatting sqref="AB41 AB43 AB45">
    <cfRule type="notContainsBlanks" dxfId="1766" priority="201">
      <formula>LEN(TRIM(AB41))&gt;0</formula>
    </cfRule>
  </conditionalFormatting>
  <conditionalFormatting sqref="AF41 AF43 AF45">
    <cfRule type="notContainsBlanks" dxfId="1765" priority="200">
      <formula>LEN(TRIM(AF41))&gt;0</formula>
    </cfRule>
  </conditionalFormatting>
  <conditionalFormatting sqref="AB48">
    <cfRule type="notContainsBlanks" dxfId="1764" priority="199">
      <formula>LEN(TRIM(AB48))&gt;0</formula>
    </cfRule>
  </conditionalFormatting>
  <conditionalFormatting sqref="AF48">
    <cfRule type="notContainsBlanks" dxfId="1763" priority="198">
      <formula>LEN(TRIM(AF48))&gt;0</formula>
    </cfRule>
  </conditionalFormatting>
  <conditionalFormatting sqref="D13:D20">
    <cfRule type="notContainsBlanks" dxfId="1762" priority="197">
      <formula>LEN(TRIM(D13))&gt;0</formula>
    </cfRule>
  </conditionalFormatting>
  <conditionalFormatting sqref="H13:H20">
    <cfRule type="notContainsBlanks" dxfId="1761" priority="196">
      <formula>LEN(TRIM(H13))&gt;0</formula>
    </cfRule>
  </conditionalFormatting>
  <conditionalFormatting sqref="P13:P20">
    <cfRule type="notContainsBlanks" dxfId="1760" priority="195">
      <formula>LEN(TRIM(P13))&gt;0</formula>
    </cfRule>
  </conditionalFormatting>
  <conditionalFormatting sqref="T13:T20">
    <cfRule type="notContainsBlanks" dxfId="1759" priority="194">
      <formula>LEN(TRIM(T13))&gt;0</formula>
    </cfRule>
  </conditionalFormatting>
  <conditionalFormatting sqref="AB13:AB20">
    <cfRule type="notContainsBlanks" dxfId="1758" priority="193">
      <formula>LEN(TRIM(AB13))&gt;0</formula>
    </cfRule>
  </conditionalFormatting>
  <conditionalFormatting sqref="AF13:AF20">
    <cfRule type="notContainsBlanks" dxfId="1757" priority="192">
      <formula>LEN(TRIM(AF13))&gt;0</formula>
    </cfRule>
  </conditionalFormatting>
  <conditionalFormatting sqref="D42">
    <cfRule type="notContainsBlanks" dxfId="1756" priority="191">
      <formula>LEN(TRIM(D42))&gt;0</formula>
    </cfRule>
  </conditionalFormatting>
  <conditionalFormatting sqref="H42">
    <cfRule type="notContainsBlanks" dxfId="1755" priority="190">
      <formula>LEN(TRIM(H42))&gt;0</formula>
    </cfRule>
  </conditionalFormatting>
  <conditionalFormatting sqref="C42">
    <cfRule type="expression" dxfId="1754" priority="95">
      <formula>NOT($D41=$H41)</formula>
    </cfRule>
    <cfRule type="expression" dxfId="1753" priority="189">
      <formula>NOT($D$51=$H$51)</formula>
    </cfRule>
  </conditionalFormatting>
  <conditionalFormatting sqref="P42">
    <cfRule type="notContainsBlanks" dxfId="1752" priority="187">
      <formula>LEN(TRIM(P42))&gt;0</formula>
    </cfRule>
  </conditionalFormatting>
  <conditionalFormatting sqref="T42">
    <cfRule type="notContainsBlanks" dxfId="1751" priority="186">
      <formula>LEN(TRIM(T42))&gt;0</formula>
    </cfRule>
  </conditionalFormatting>
  <conditionalFormatting sqref="AB42">
    <cfRule type="notContainsBlanks" dxfId="1750" priority="183">
      <formula>LEN(TRIM(AB42))&gt;0</formula>
    </cfRule>
  </conditionalFormatting>
  <conditionalFormatting sqref="AF42">
    <cfRule type="notContainsBlanks" dxfId="1749" priority="182">
      <formula>LEN(TRIM(AF42))&gt;0</formula>
    </cfRule>
  </conditionalFormatting>
  <conditionalFormatting sqref="D44">
    <cfRule type="notContainsBlanks" dxfId="1748" priority="179">
      <formula>LEN(TRIM(D44))&gt;0</formula>
    </cfRule>
  </conditionalFormatting>
  <conditionalFormatting sqref="H44">
    <cfRule type="notContainsBlanks" dxfId="1747" priority="178">
      <formula>LEN(TRIM(H44))&gt;0</formula>
    </cfRule>
  </conditionalFormatting>
  <conditionalFormatting sqref="P44">
    <cfRule type="notContainsBlanks" dxfId="1746" priority="175">
      <formula>LEN(TRIM(P44))&gt;0</formula>
    </cfRule>
  </conditionalFormatting>
  <conditionalFormatting sqref="T44">
    <cfRule type="notContainsBlanks" dxfId="1745" priority="174">
      <formula>LEN(TRIM(T44))&gt;0</formula>
    </cfRule>
  </conditionalFormatting>
  <conditionalFormatting sqref="AB44">
    <cfRule type="notContainsBlanks" dxfId="1744" priority="171">
      <formula>LEN(TRIM(AB44))&gt;0</formula>
    </cfRule>
  </conditionalFormatting>
  <conditionalFormatting sqref="AF44">
    <cfRule type="notContainsBlanks" dxfId="1743" priority="170">
      <formula>LEN(TRIM(AF44))&gt;0</formula>
    </cfRule>
  </conditionalFormatting>
  <conditionalFormatting sqref="D46">
    <cfRule type="notContainsBlanks" dxfId="1742" priority="167">
      <formula>LEN(TRIM(D46))&gt;0</formula>
    </cfRule>
  </conditionalFormatting>
  <conditionalFormatting sqref="H46">
    <cfRule type="notContainsBlanks" dxfId="1741" priority="166">
      <formula>LEN(TRIM(H46))&gt;0</formula>
    </cfRule>
  </conditionalFormatting>
  <conditionalFormatting sqref="AB46">
    <cfRule type="notContainsBlanks" dxfId="1740" priority="163">
      <formula>LEN(TRIM(AB46))&gt;0</formula>
    </cfRule>
  </conditionalFormatting>
  <conditionalFormatting sqref="AF46">
    <cfRule type="notContainsBlanks" dxfId="1739" priority="162">
      <formula>LEN(TRIM(AF46))&gt;0</formula>
    </cfRule>
  </conditionalFormatting>
  <conditionalFormatting sqref="AB49">
    <cfRule type="notContainsBlanks" dxfId="1738" priority="159">
      <formula>LEN(TRIM(AB49))&gt;0</formula>
    </cfRule>
  </conditionalFormatting>
  <conditionalFormatting sqref="AF49">
    <cfRule type="notContainsBlanks" dxfId="1737" priority="158">
      <formula>LEN(TRIM(AF49))&gt;0</formula>
    </cfRule>
  </conditionalFormatting>
  <conditionalFormatting sqref="AB52">
    <cfRule type="notContainsBlanks" dxfId="1736" priority="155">
      <formula>LEN(TRIM(AB52))&gt;0</formula>
    </cfRule>
  </conditionalFormatting>
  <conditionalFormatting sqref="AF52">
    <cfRule type="notContainsBlanks" dxfId="1735" priority="154">
      <formula>LEN(TRIM(AF52))&gt;0</formula>
    </cfRule>
  </conditionalFormatting>
  <conditionalFormatting sqref="P52">
    <cfRule type="notContainsBlanks" dxfId="1734" priority="151">
      <formula>LEN(TRIM(P52))&gt;0</formula>
    </cfRule>
  </conditionalFormatting>
  <conditionalFormatting sqref="T52">
    <cfRule type="notContainsBlanks" dxfId="1733" priority="150">
      <formula>LEN(TRIM(T52))&gt;0</formula>
    </cfRule>
  </conditionalFormatting>
  <conditionalFormatting sqref="D49">
    <cfRule type="notContainsBlanks" dxfId="1732" priority="147">
      <formula>LEN(TRIM(D49))&gt;0</formula>
    </cfRule>
  </conditionalFormatting>
  <conditionalFormatting sqref="H49">
    <cfRule type="notContainsBlanks" dxfId="1731" priority="146">
      <formula>LEN(TRIM(H49))&gt;0</formula>
    </cfRule>
  </conditionalFormatting>
  <conditionalFormatting sqref="D52">
    <cfRule type="notContainsBlanks" dxfId="1730" priority="143">
      <formula>LEN(TRIM(D52))&gt;0</formula>
    </cfRule>
  </conditionalFormatting>
  <conditionalFormatting sqref="H52">
    <cfRule type="notContainsBlanks" dxfId="1729" priority="142">
      <formula>LEN(TRIM(H52))&gt;0</formula>
    </cfRule>
  </conditionalFormatting>
  <conditionalFormatting sqref="D55">
    <cfRule type="notContainsBlanks" dxfId="1728" priority="139">
      <formula>LEN(TRIM(D55))&gt;0</formula>
    </cfRule>
  </conditionalFormatting>
  <conditionalFormatting sqref="H55">
    <cfRule type="notContainsBlanks" dxfId="1727" priority="138">
      <formula>LEN(TRIM(H55))&gt;0</formula>
    </cfRule>
  </conditionalFormatting>
  <conditionalFormatting sqref="P55">
    <cfRule type="notContainsBlanks" dxfId="1726" priority="135">
      <formula>LEN(TRIM(P55))&gt;0</formula>
    </cfRule>
  </conditionalFormatting>
  <conditionalFormatting sqref="T55">
    <cfRule type="notContainsBlanks" dxfId="1725" priority="134">
      <formula>LEN(TRIM(T55))&gt;0</formula>
    </cfRule>
  </conditionalFormatting>
  <conditionalFormatting sqref="AB55">
    <cfRule type="notContainsBlanks" dxfId="1724" priority="131">
      <formula>LEN(TRIM(AB55))&gt;0</formula>
    </cfRule>
  </conditionalFormatting>
  <conditionalFormatting sqref="AF55">
    <cfRule type="notContainsBlanks" dxfId="1723" priority="130">
      <formula>LEN(TRIM(AF55))&gt;0</formula>
    </cfRule>
  </conditionalFormatting>
  <conditionalFormatting sqref="D58">
    <cfRule type="notContainsBlanks" dxfId="1722" priority="127">
      <formula>LEN(TRIM(D58))&gt;0</formula>
    </cfRule>
  </conditionalFormatting>
  <conditionalFormatting sqref="H58">
    <cfRule type="notContainsBlanks" dxfId="1721" priority="126">
      <formula>LEN(TRIM(H58))&gt;0</formula>
    </cfRule>
  </conditionalFormatting>
  <conditionalFormatting sqref="P58">
    <cfRule type="notContainsBlanks" dxfId="1720" priority="123">
      <formula>LEN(TRIM(P58))&gt;0</formula>
    </cfRule>
  </conditionalFormatting>
  <conditionalFormatting sqref="T58">
    <cfRule type="notContainsBlanks" dxfId="1719" priority="122">
      <formula>LEN(TRIM(T58))&gt;0</formula>
    </cfRule>
  </conditionalFormatting>
  <conditionalFormatting sqref="AB58">
    <cfRule type="notContainsBlanks" dxfId="1718" priority="119">
      <formula>LEN(TRIM(AB58))&gt;0</formula>
    </cfRule>
  </conditionalFormatting>
  <conditionalFormatting sqref="AF58">
    <cfRule type="notContainsBlanks" dxfId="1717" priority="118">
      <formula>LEN(TRIM(AF58))&gt;0</formula>
    </cfRule>
  </conditionalFormatting>
  <conditionalFormatting sqref="AB61">
    <cfRule type="notContainsBlanks" dxfId="1716" priority="115">
      <formula>LEN(TRIM(AB61))&gt;0</formula>
    </cfRule>
  </conditionalFormatting>
  <conditionalFormatting sqref="AF61">
    <cfRule type="notContainsBlanks" dxfId="1715" priority="114">
      <formula>LEN(TRIM(AF61))&gt;0</formula>
    </cfRule>
  </conditionalFormatting>
  <conditionalFormatting sqref="AB64">
    <cfRule type="notContainsBlanks" dxfId="1714" priority="111">
      <formula>LEN(TRIM(AB64))&gt;0</formula>
    </cfRule>
  </conditionalFormatting>
  <conditionalFormatting sqref="AF64">
    <cfRule type="notContainsBlanks" dxfId="1713" priority="110">
      <formula>LEN(TRIM(AF64))&gt;0</formula>
    </cfRule>
  </conditionalFormatting>
  <conditionalFormatting sqref="P61">
    <cfRule type="notContainsBlanks" dxfId="1712" priority="107">
      <formula>LEN(TRIM(P61))&gt;0</formula>
    </cfRule>
  </conditionalFormatting>
  <conditionalFormatting sqref="T61">
    <cfRule type="notContainsBlanks" dxfId="1711" priority="106">
      <formula>LEN(TRIM(T61))&gt;0</formula>
    </cfRule>
  </conditionalFormatting>
  <conditionalFormatting sqref="D61">
    <cfRule type="notContainsBlanks" dxfId="1710" priority="103">
      <formula>LEN(TRIM(D61))&gt;0</formula>
    </cfRule>
  </conditionalFormatting>
  <conditionalFormatting sqref="H61">
    <cfRule type="notContainsBlanks" dxfId="1709" priority="102">
      <formula>LEN(TRIM(H61))&gt;0</formula>
    </cfRule>
  </conditionalFormatting>
  <conditionalFormatting sqref="D64">
    <cfRule type="notContainsBlanks" dxfId="1708" priority="99">
      <formula>LEN(TRIM(D64))&gt;0</formula>
    </cfRule>
  </conditionalFormatting>
  <conditionalFormatting sqref="H64">
    <cfRule type="notContainsBlanks" dxfId="1707" priority="98">
      <formula>LEN(TRIM(H64))&gt;0</formula>
    </cfRule>
  </conditionalFormatting>
  <conditionalFormatting sqref="I42">
    <cfRule type="expression" dxfId="1706" priority="93">
      <formula>NOT($D41=$H41)</formula>
    </cfRule>
    <cfRule type="expression" dxfId="1705" priority="94">
      <formula>NOT($D$51=$H$51)</formula>
    </cfRule>
  </conditionalFormatting>
  <conditionalFormatting sqref="C44">
    <cfRule type="expression" dxfId="1704" priority="91">
      <formula>NOT($D43=$H43)</formula>
    </cfRule>
    <cfRule type="expression" dxfId="1703" priority="92">
      <formula>NOT($D$51=$H$51)</formula>
    </cfRule>
  </conditionalFormatting>
  <conditionalFormatting sqref="I44">
    <cfRule type="expression" dxfId="1702" priority="89">
      <formula>NOT($D43=$H43)</formula>
    </cfRule>
    <cfRule type="expression" dxfId="1701" priority="90">
      <formula>NOT($D$51=$H$51)</formula>
    </cfRule>
  </conditionalFormatting>
  <conditionalFormatting sqref="C46">
    <cfRule type="expression" dxfId="1700" priority="87">
      <formula>NOT($D45=$H45)</formula>
    </cfRule>
    <cfRule type="expression" dxfId="1699" priority="88">
      <formula>NOT($D$51=$H$51)</formula>
    </cfRule>
  </conditionalFormatting>
  <conditionalFormatting sqref="I46">
    <cfRule type="expression" dxfId="1698" priority="85">
      <formula>NOT($D45=$H45)</formula>
    </cfRule>
    <cfRule type="expression" dxfId="1697" priority="86">
      <formula>NOT($D$51=$H$51)</formula>
    </cfRule>
  </conditionalFormatting>
  <conditionalFormatting sqref="C49">
    <cfRule type="expression" dxfId="1696" priority="83">
      <formula>NOT($D48=$H48)</formula>
    </cfRule>
    <cfRule type="expression" dxfId="1695" priority="84">
      <formula>NOT($D$51=$H$51)</formula>
    </cfRule>
  </conditionalFormatting>
  <conditionalFormatting sqref="I49">
    <cfRule type="expression" dxfId="1694" priority="81">
      <formula>NOT($D48=$H48)</formula>
    </cfRule>
    <cfRule type="expression" dxfId="1693" priority="82">
      <formula>NOT($D$51=$H$51)</formula>
    </cfRule>
  </conditionalFormatting>
  <conditionalFormatting sqref="C52">
    <cfRule type="expression" dxfId="1692" priority="79">
      <formula>NOT($D51=$H51)</formula>
    </cfRule>
    <cfRule type="expression" dxfId="1691" priority="80">
      <formula>NOT($D$51=$H$51)</formula>
    </cfRule>
  </conditionalFormatting>
  <conditionalFormatting sqref="I52">
    <cfRule type="expression" dxfId="1690" priority="77">
      <formula>NOT($D51=$H51)</formula>
    </cfRule>
    <cfRule type="expression" dxfId="1689" priority="78">
      <formula>NOT($D$51=$H$51)</formula>
    </cfRule>
  </conditionalFormatting>
  <conditionalFormatting sqref="C55">
    <cfRule type="expression" dxfId="1688" priority="75">
      <formula>NOT($D54=$H54)</formula>
    </cfRule>
    <cfRule type="expression" dxfId="1687" priority="76">
      <formula>NOT($D$51=$H$51)</formula>
    </cfRule>
  </conditionalFormatting>
  <conditionalFormatting sqref="I55">
    <cfRule type="expression" dxfId="1686" priority="73">
      <formula>NOT($D54=$H54)</formula>
    </cfRule>
    <cfRule type="expression" dxfId="1685" priority="74">
      <formula>NOT($D$51=$H$51)</formula>
    </cfRule>
  </conditionalFormatting>
  <conditionalFormatting sqref="C58">
    <cfRule type="expression" dxfId="1684" priority="71">
      <formula>NOT($D57=$H57)</formula>
    </cfRule>
    <cfRule type="expression" dxfId="1683" priority="72">
      <formula>NOT($D$51=$H$51)</formula>
    </cfRule>
  </conditionalFormatting>
  <conditionalFormatting sqref="I58">
    <cfRule type="expression" dxfId="1682" priority="69">
      <formula>NOT($D57=$H57)</formula>
    </cfRule>
    <cfRule type="expression" dxfId="1681" priority="70">
      <formula>NOT($D$51=$H$51)</formula>
    </cfRule>
  </conditionalFormatting>
  <conditionalFormatting sqref="C61">
    <cfRule type="expression" dxfId="1680" priority="67">
      <formula>NOT($D60=$H60)</formula>
    </cfRule>
    <cfRule type="expression" dxfId="1679" priority="68">
      <formula>NOT($D$51=$H$51)</formula>
    </cfRule>
  </conditionalFormatting>
  <conditionalFormatting sqref="I61">
    <cfRule type="expression" dxfId="1678" priority="65">
      <formula>NOT($D60=$H60)</formula>
    </cfRule>
    <cfRule type="expression" dxfId="1677" priority="66">
      <formula>NOT($D$51=$H$51)</formula>
    </cfRule>
  </conditionalFormatting>
  <conditionalFormatting sqref="C64">
    <cfRule type="expression" dxfId="1676" priority="63">
      <formula>NOT($D63=$H63)</formula>
    </cfRule>
    <cfRule type="expression" dxfId="1675" priority="64">
      <formula>NOT($D$51=$H$51)</formula>
    </cfRule>
  </conditionalFormatting>
  <conditionalFormatting sqref="I64">
    <cfRule type="expression" dxfId="1674" priority="61">
      <formula>NOT($D63=$H63)</formula>
    </cfRule>
    <cfRule type="expression" dxfId="1673" priority="62">
      <formula>NOT($D$51=$H$51)</formula>
    </cfRule>
  </conditionalFormatting>
  <conditionalFormatting sqref="O42">
    <cfRule type="expression" dxfId="1672" priority="59">
      <formula>NOT($P41=$T41)</formula>
    </cfRule>
    <cfRule type="expression" dxfId="1671" priority="60">
      <formula>NOT($D$51=$H$51)</formula>
    </cfRule>
  </conditionalFormatting>
  <conditionalFormatting sqref="U42">
    <cfRule type="expression" dxfId="1670" priority="57">
      <formula>NOT($P41=$T41)</formula>
    </cfRule>
    <cfRule type="expression" dxfId="1669" priority="58">
      <formula>NOT($D$51=$H$51)</formula>
    </cfRule>
  </conditionalFormatting>
  <conditionalFormatting sqref="O44">
    <cfRule type="expression" dxfId="1668" priority="55">
      <formula>NOT($P43=$T43)</formula>
    </cfRule>
    <cfRule type="expression" dxfId="1667" priority="56">
      <formula>NOT($D$51=$H$51)</formula>
    </cfRule>
  </conditionalFormatting>
  <conditionalFormatting sqref="U44">
    <cfRule type="expression" dxfId="1666" priority="53">
      <formula>NOT($P43=$T43)</formula>
    </cfRule>
    <cfRule type="expression" dxfId="1665" priority="54">
      <formula>NOT($D$51=$H$51)</formula>
    </cfRule>
  </conditionalFormatting>
  <conditionalFormatting sqref="O52">
    <cfRule type="expression" dxfId="1664" priority="51">
      <formula>NOT($P51=$T51)</formula>
    </cfRule>
    <cfRule type="expression" dxfId="1663" priority="52">
      <formula>NOT($D$51=$H$51)</formula>
    </cfRule>
  </conditionalFormatting>
  <conditionalFormatting sqref="U52">
    <cfRule type="expression" dxfId="1662" priority="49">
      <formula>NOT($P51=$T51)</formula>
    </cfRule>
    <cfRule type="expression" dxfId="1661" priority="50">
      <formula>NOT($D$51=$H$51)</formula>
    </cfRule>
  </conditionalFormatting>
  <conditionalFormatting sqref="O55">
    <cfRule type="expression" dxfId="1660" priority="47">
      <formula>NOT($P54=$T54)</formula>
    </cfRule>
    <cfRule type="expression" dxfId="1659" priority="48">
      <formula>NOT($D$51=$H$51)</formula>
    </cfRule>
  </conditionalFormatting>
  <conditionalFormatting sqref="U55">
    <cfRule type="expression" dxfId="1658" priority="45">
      <formula>NOT($P54=$T54)</formula>
    </cfRule>
    <cfRule type="expression" dxfId="1657" priority="46">
      <formula>NOT($D$51=$H$51)</formula>
    </cfRule>
  </conditionalFormatting>
  <conditionalFormatting sqref="O58">
    <cfRule type="expression" dxfId="1656" priority="43">
      <formula>NOT($P57=$T57)</formula>
    </cfRule>
    <cfRule type="expression" dxfId="1655" priority="44">
      <formula>NOT($D$51=$H$51)</formula>
    </cfRule>
  </conditionalFormatting>
  <conditionalFormatting sqref="U58">
    <cfRule type="expression" dxfId="1654" priority="41">
      <formula>NOT($P57=$T57)</formula>
    </cfRule>
    <cfRule type="expression" dxfId="1653" priority="42">
      <formula>NOT($D$51=$H$51)</formula>
    </cfRule>
  </conditionalFormatting>
  <conditionalFormatting sqref="O61">
    <cfRule type="expression" dxfId="1652" priority="39">
      <formula>NOT($P60=$T60)</formula>
    </cfRule>
    <cfRule type="expression" dxfId="1651" priority="40">
      <formula>NOT($D$51=$H$51)</formula>
    </cfRule>
  </conditionalFormatting>
  <conditionalFormatting sqref="U61">
    <cfRule type="expression" dxfId="1650" priority="37">
      <formula>NOT($P60=$T60)</formula>
    </cfRule>
    <cfRule type="expression" dxfId="1649" priority="38">
      <formula>NOT($D$51=$H$51)</formula>
    </cfRule>
  </conditionalFormatting>
  <conditionalFormatting sqref="AA42">
    <cfRule type="expression" dxfId="1648" priority="35">
      <formula>NOT($AB41=$AF41)</formula>
    </cfRule>
    <cfRule type="expression" dxfId="1647" priority="36">
      <formula>NOT($D$51=$H$51)</formula>
    </cfRule>
  </conditionalFormatting>
  <conditionalFormatting sqref="AG64">
    <cfRule type="expression" dxfId="1646" priority="1">
      <formula>NOT($AB63=$AF63)</formula>
    </cfRule>
    <cfRule type="expression" dxfId="1645" priority="2">
      <formula>NOT($D$51=$H$51)</formula>
    </cfRule>
  </conditionalFormatting>
  <conditionalFormatting sqref="AG42">
    <cfRule type="expression" dxfId="1644" priority="33">
      <formula>NOT($AB41=$AF41)</formula>
    </cfRule>
    <cfRule type="expression" dxfId="1643" priority="34">
      <formula>NOT($D$51=$H$51)</formula>
    </cfRule>
  </conditionalFormatting>
  <conditionalFormatting sqref="AA44">
    <cfRule type="expression" dxfId="1642" priority="31">
      <formula>NOT($AB43=$AF43)</formula>
    </cfRule>
    <cfRule type="expression" dxfId="1641" priority="32">
      <formula>NOT($D$51=$H$51)</formula>
    </cfRule>
  </conditionalFormatting>
  <conditionalFormatting sqref="AG44">
    <cfRule type="expression" dxfId="1640" priority="29">
      <formula>NOT($AB43=$AF43)</formula>
    </cfRule>
    <cfRule type="expression" dxfId="1639" priority="30">
      <formula>NOT($D$51=$H$51)</formula>
    </cfRule>
  </conditionalFormatting>
  <conditionalFormatting sqref="AA46">
    <cfRule type="expression" dxfId="1638" priority="27">
      <formula>NOT($AB45=$AF45)</formula>
    </cfRule>
    <cfRule type="expression" dxfId="1637" priority="28">
      <formula>NOT($D$51=$H$51)</formula>
    </cfRule>
  </conditionalFormatting>
  <conditionalFormatting sqref="AG46">
    <cfRule type="expression" dxfId="1636" priority="25">
      <formula>NOT($AB45=$AF45)</formula>
    </cfRule>
    <cfRule type="expression" dxfId="1635" priority="26">
      <formula>NOT($D$51=$H$51)</formula>
    </cfRule>
  </conditionalFormatting>
  <conditionalFormatting sqref="AA49">
    <cfRule type="expression" dxfId="1634" priority="23">
      <formula>NOT($AB48=$AF48)</formula>
    </cfRule>
    <cfRule type="expression" dxfId="1633" priority="24">
      <formula>NOT($D$51=$H$51)</formula>
    </cfRule>
  </conditionalFormatting>
  <conditionalFormatting sqref="AG49">
    <cfRule type="expression" dxfId="1632" priority="21">
      <formula>NOT($AB48=$AF48)</formula>
    </cfRule>
    <cfRule type="expression" dxfId="1631" priority="22">
      <formula>NOT($D$51=$H$51)</formula>
    </cfRule>
  </conditionalFormatting>
  <conditionalFormatting sqref="AA52">
    <cfRule type="expression" dxfId="1630" priority="19">
      <formula>NOT($AB51=$AF51)</formula>
    </cfRule>
    <cfRule type="expression" dxfId="1629" priority="20">
      <formula>NOT($D$51=$H$51)</formula>
    </cfRule>
  </conditionalFormatting>
  <conditionalFormatting sqref="AG52">
    <cfRule type="expression" dxfId="1628" priority="17">
      <formula>NOT($AB51=$AF51)</formula>
    </cfRule>
    <cfRule type="expression" dxfId="1627" priority="18">
      <formula>NOT($D$51=$H$51)</formula>
    </cfRule>
  </conditionalFormatting>
  <conditionalFormatting sqref="AA55">
    <cfRule type="expression" dxfId="1626" priority="15">
      <formula>NOT($AB54=$AF54)</formula>
    </cfRule>
    <cfRule type="expression" dxfId="1625" priority="16">
      <formula>NOT($D$51=$H$51)</formula>
    </cfRule>
  </conditionalFormatting>
  <conditionalFormatting sqref="AG55">
    <cfRule type="expression" dxfId="1624" priority="13">
      <formula>NOT($AB54=$AF54)</formula>
    </cfRule>
    <cfRule type="expression" dxfId="1623" priority="14">
      <formula>NOT($D$51=$H$51)</formula>
    </cfRule>
  </conditionalFormatting>
  <conditionalFormatting sqref="AA58">
    <cfRule type="expression" dxfId="1622" priority="11">
      <formula>NOT($AB57=$AF57)</formula>
    </cfRule>
    <cfRule type="expression" dxfId="1621" priority="12">
      <formula>NOT($D$51=$H$51)</formula>
    </cfRule>
  </conditionalFormatting>
  <conditionalFormatting sqref="AG58">
    <cfRule type="expression" dxfId="1620" priority="9">
      <formula>NOT($AB57=$AF57)</formula>
    </cfRule>
    <cfRule type="expression" dxfId="1619" priority="10">
      <formula>NOT($D$51=$H$51)</formula>
    </cfRule>
  </conditionalFormatting>
  <conditionalFormatting sqref="AA61">
    <cfRule type="expression" dxfId="1618" priority="7">
      <formula>NOT($AB60=$AF60)</formula>
    </cfRule>
    <cfRule type="expression" dxfId="1617" priority="8">
      <formula>NOT($D$51=$H$51)</formula>
    </cfRule>
  </conditionalFormatting>
  <conditionalFormatting sqref="AG61">
    <cfRule type="expression" dxfId="1616" priority="5">
      <formula>NOT($AB60=$AF60)</formula>
    </cfRule>
    <cfRule type="expression" dxfId="1615" priority="6">
      <formula>NOT($D$51=$H$51)</formula>
    </cfRule>
  </conditionalFormatting>
  <conditionalFormatting sqref="AA64">
    <cfRule type="expression" dxfId="1614" priority="3">
      <formula>NOT($AB63=$AF63)</formula>
    </cfRule>
    <cfRule type="expression" dxfId="1613" priority="4">
      <formula>NOT($D$51=$H$51)</formula>
    </cfRule>
  </conditionalFormatting>
  <printOptions horizontalCentered="1" verticalCentered="1"/>
  <pageMargins left="0" right="0" top="0.98425196850393704" bottom="0" header="0" footer="0"/>
  <pageSetup paperSize="9" scale="6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9" max="35" man="1"/>
  </rowBreaks>
  <ignoredErrors>
    <ignoredError sqref="C16:C18 O13:O18 AA15:AA20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CLASSERUEFA16">
                <anchor>
                  <from>
                    <xdr:col>13</xdr:col>
                    <xdr:colOff>95250</xdr:colOff>
                    <xdr:row>23</xdr:row>
                    <xdr:rowOff>38100</xdr:rowOff>
                  </from>
                  <to>
                    <xdr:col>14</xdr:col>
                    <xdr:colOff>1276350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6" name="Button 2">
              <controlPr defaultSize="0" print="0" autoFill="0" autoPict="0" macro="[0]!RAZUEFA16">
                <anchor>
                  <from>
                    <xdr:col>14</xdr:col>
                    <xdr:colOff>171450</xdr:colOff>
                    <xdr:row>25</xdr:row>
                    <xdr:rowOff>85725</xdr:rowOff>
                  </from>
                  <to>
                    <xdr:col>14</xdr:col>
                    <xdr:colOff>819150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Button 4">
              <controlPr defaultSize="0" print="0" autoFill="0" autoPict="0" macro="[0]!IMP16UEFAEL">
                <anchor>
                  <from>
                    <xdr:col>12</xdr:col>
                    <xdr:colOff>9525</xdr:colOff>
                    <xdr:row>5</xdr:row>
                    <xdr:rowOff>76200</xdr:rowOff>
                  </from>
                  <to>
                    <xdr:col>14</xdr:col>
                    <xdr:colOff>1400175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8" name="Button 6">
              <controlPr defaultSize="0" print="0" autoFill="0" autoPict="0" macro="[0]!IMP16UEFAFI">
                <anchor>
                  <from>
                    <xdr:col>14</xdr:col>
                    <xdr:colOff>1323975</xdr:colOff>
                    <xdr:row>30</xdr:row>
                    <xdr:rowOff>0</xdr:rowOff>
                  </from>
                  <to>
                    <xdr:col>20</xdr:col>
                    <xdr:colOff>523875</xdr:colOff>
                    <xdr:row>32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B0F0"/>
  </sheetPr>
  <dimension ref="A1:AJ87"/>
  <sheetViews>
    <sheetView showGridLines="0" showRowColHeaders="0" showRuler="0" view="pageBreakPreview" topLeftCell="A24" zoomScale="90" zoomScaleNormal="100" zoomScaleSheetLayoutView="90" workbookViewId="0">
      <selection activeCell="B52" sqref="B52:J52"/>
    </sheetView>
  </sheetViews>
  <sheetFormatPr baseColWidth="10" defaultColWidth="11.5703125" defaultRowHeight="12.75" x14ac:dyDescent="0.2"/>
  <cols>
    <col min="1" max="1" width="1.85546875" style="105" customWidth="1"/>
    <col min="2" max="2" width="1.85546875" customWidth="1"/>
    <col min="3" max="3" width="23" customWidth="1"/>
    <col min="4" max="8" width="1.85546875" customWidth="1"/>
    <col min="9" max="9" width="23" customWidth="1"/>
    <col min="10" max="11" width="1.85546875" customWidth="1"/>
    <col min="12" max="12" width="6.28515625" style="106" customWidth="1"/>
    <col min="13" max="14" width="1.85546875" customWidth="1"/>
    <col min="15" max="15" width="23" customWidth="1"/>
    <col min="16" max="20" width="1.85546875" customWidth="1"/>
    <col min="21" max="21" width="23" customWidth="1"/>
    <col min="22" max="26" width="1.85546875" customWidth="1"/>
    <col min="27" max="27" width="23" customWidth="1"/>
    <col min="28" max="32" width="1.85546875" customWidth="1"/>
    <col min="33" max="33" width="23" customWidth="1"/>
    <col min="34" max="36" width="1.85546875" customWidth="1"/>
  </cols>
  <sheetData>
    <row r="1" spans="1:36" ht="6" customHeight="1" x14ac:dyDescent="0.2">
      <c r="C1" s="700"/>
      <c r="D1" s="700"/>
      <c r="E1" s="700"/>
      <c r="F1" s="700"/>
      <c r="G1" s="700"/>
      <c r="H1" s="700"/>
      <c r="I1" s="820"/>
      <c r="J1" s="700"/>
      <c r="K1" s="700"/>
      <c r="L1" s="821"/>
      <c r="M1" s="700"/>
      <c r="N1" s="700"/>
      <c r="O1" s="700"/>
      <c r="P1" s="700"/>
      <c r="Q1" s="700"/>
      <c r="R1" s="700"/>
      <c r="S1" s="700"/>
      <c r="T1" s="700"/>
      <c r="U1" s="114"/>
      <c r="AA1" s="409"/>
      <c r="AB1" s="111"/>
    </row>
    <row r="2" spans="1:36" ht="6" customHeight="1" x14ac:dyDescent="0.2">
      <c r="C2" s="135"/>
      <c r="D2" s="809"/>
      <c r="E2" s="809"/>
      <c r="F2" s="809"/>
      <c r="G2" s="809"/>
      <c r="H2" s="809"/>
      <c r="I2" s="851"/>
      <c r="J2" s="809"/>
      <c r="K2" s="809"/>
      <c r="L2" s="819"/>
      <c r="M2" s="809"/>
      <c r="N2" s="809"/>
      <c r="O2" s="809"/>
      <c r="P2" s="809"/>
      <c r="Q2" s="809"/>
      <c r="R2" s="809"/>
      <c r="S2" s="809"/>
      <c r="T2" s="809"/>
      <c r="U2" s="135"/>
      <c r="AA2" s="409"/>
      <c r="AB2" s="111"/>
    </row>
    <row r="3" spans="1:36" ht="6" customHeight="1" x14ac:dyDescent="0.2">
      <c r="C3" s="700"/>
      <c r="D3" s="809"/>
      <c r="E3" s="809"/>
      <c r="F3" s="809"/>
      <c r="G3" s="809"/>
      <c r="H3" s="809"/>
      <c r="I3" s="851"/>
      <c r="J3" s="809"/>
      <c r="K3" s="809"/>
      <c r="L3" s="819"/>
      <c r="M3" s="809"/>
      <c r="N3" s="809"/>
      <c r="O3" s="809"/>
      <c r="P3" s="809"/>
      <c r="Q3" s="809"/>
      <c r="R3" s="809"/>
      <c r="S3" s="809"/>
      <c r="T3" s="809"/>
      <c r="U3" s="809"/>
      <c r="AA3" s="409"/>
      <c r="AB3" s="111"/>
    </row>
    <row r="4" spans="1:36" ht="6" customHeight="1" x14ac:dyDescent="0.2">
      <c r="C4" s="819"/>
      <c r="D4" s="809"/>
      <c r="E4" s="809"/>
      <c r="F4" s="809"/>
      <c r="G4" s="809"/>
      <c r="H4" s="809"/>
      <c r="I4" s="851"/>
      <c r="J4" s="809"/>
      <c r="K4" s="809"/>
      <c r="L4" s="819"/>
      <c r="M4" s="809"/>
      <c r="N4" s="809"/>
      <c r="O4" s="809"/>
      <c r="P4" s="809"/>
      <c r="Q4" s="809"/>
      <c r="R4" s="809"/>
      <c r="S4" s="809"/>
      <c r="T4" s="809"/>
      <c r="U4" s="809"/>
    </row>
    <row r="5" spans="1:36" s="14" customFormat="1" ht="6" customHeight="1" x14ac:dyDescent="0.2">
      <c r="A5" s="539"/>
      <c r="B5" s="261"/>
      <c r="C5" s="13"/>
      <c r="D5" s="122"/>
      <c r="E5" s="122"/>
      <c r="F5" s="122"/>
      <c r="G5" s="12"/>
      <c r="H5" s="261"/>
      <c r="I5" s="13"/>
      <c r="J5" s="122"/>
      <c r="K5" s="122"/>
      <c r="L5" s="135"/>
      <c r="M5" s="261"/>
      <c r="N5" s="261"/>
      <c r="O5" s="13"/>
      <c r="P5" s="122"/>
      <c r="Q5" s="122"/>
      <c r="R5" s="122"/>
      <c r="S5" s="122"/>
      <c r="T5" s="261"/>
      <c r="U5" s="13"/>
      <c r="V5" s="122"/>
      <c r="W5" s="122"/>
    </row>
    <row r="6" spans="1:36" s="41" customFormat="1" ht="15.6" customHeight="1" x14ac:dyDescent="0.2">
      <c r="A6" s="107"/>
      <c r="B6" s="160"/>
      <c r="C6" s="540" t="s">
        <v>15</v>
      </c>
      <c r="D6" s="541" t="s">
        <v>1</v>
      </c>
      <c r="E6" s="541" t="s">
        <v>2</v>
      </c>
      <c r="F6" s="120"/>
      <c r="G6" s="40"/>
      <c r="H6" s="160"/>
      <c r="I6" s="161" t="s">
        <v>17</v>
      </c>
      <c r="J6" s="234" t="s">
        <v>1</v>
      </c>
      <c r="K6" s="234" t="s">
        <v>2</v>
      </c>
      <c r="L6" s="135"/>
      <c r="M6" s="212"/>
      <c r="N6"/>
      <c r="O6"/>
      <c r="P6"/>
      <c r="Q6"/>
      <c r="R6"/>
      <c r="S6"/>
      <c r="T6" s="160"/>
      <c r="U6" s="161" t="s">
        <v>63</v>
      </c>
      <c r="V6" s="110" t="s">
        <v>1</v>
      </c>
      <c r="W6" s="110" t="s">
        <v>2</v>
      </c>
      <c r="X6" s="120"/>
      <c r="Y6" s="120"/>
      <c r="Z6" s="160"/>
      <c r="AA6" s="161" t="s">
        <v>105</v>
      </c>
      <c r="AB6" s="110" t="s">
        <v>1</v>
      </c>
      <c r="AC6" s="110" t="s">
        <v>2</v>
      </c>
    </row>
    <row r="7" spans="1:36" s="41" customFormat="1" ht="25.5" customHeight="1" x14ac:dyDescent="0.2">
      <c r="A7" s="107"/>
      <c r="B7" s="117" t="s">
        <v>4</v>
      </c>
      <c r="C7" s="1068" t="str">
        <f>ACCUEIL!$H$6</f>
        <v>4</v>
      </c>
      <c r="D7" s="234">
        <f>CL($D$17,$H$17)+CL($H$19,$D$19)+CL($D$22,$H$22)+CL($D$25,$H$25)</f>
        <v>0</v>
      </c>
      <c r="E7" s="119">
        <f>$D$17-$H$17+$H$19-$D$19+$D$22-$H$22+$D$25-$H$25</f>
        <v>0</v>
      </c>
      <c r="F7" s="120"/>
      <c r="G7" s="40"/>
      <c r="H7" s="117" t="s">
        <v>9</v>
      </c>
      <c r="I7" s="1065">
        <f>ACCUEIL!$H$11</f>
        <v>16</v>
      </c>
      <c r="J7" s="234">
        <f>CL($P$17,$T$17)+CL($P$20,$T$20)+CL($P$23,$T$23)</f>
        <v>0</v>
      </c>
      <c r="K7" s="119">
        <f>$P$17-$T$17+$P$20-$T$20+$P$23-$T$23</f>
        <v>0</v>
      </c>
      <c r="L7" s="121"/>
      <c r="N7"/>
      <c r="O7"/>
      <c r="P7"/>
      <c r="Q7"/>
      <c r="R7"/>
      <c r="S7"/>
      <c r="T7" s="117" t="s">
        <v>43</v>
      </c>
      <c r="U7" s="1065">
        <f>ACCUEIL!$H$15</f>
        <v>23</v>
      </c>
      <c r="V7" s="234">
        <f>CL($AB$17,$AF$17)+CL($AB$23,$AF$23)+CL($AB$21,$AF$21)</f>
        <v>0</v>
      </c>
      <c r="W7" s="119">
        <f>$AB$17-$AF$17+$AB$23-$AF$23+$AB$21-$AF$21</f>
        <v>0</v>
      </c>
      <c r="X7" s="120"/>
      <c r="Y7" s="40"/>
      <c r="Z7" s="117" t="s">
        <v>94</v>
      </c>
      <c r="AA7" s="1065" t="str">
        <f>ACCUEIL!$H$19</f>
        <v>7</v>
      </c>
      <c r="AB7" s="234">
        <f>CL($AB$19,$AF$19)+CL($AB$22,$AF$22)+CL($AB$25,$AF$25)</f>
        <v>0</v>
      </c>
      <c r="AC7" s="119">
        <f>$AB$19-$AF$19+$AB$22-$AF$22+$AB$25-$AF$25</f>
        <v>0</v>
      </c>
    </row>
    <row r="8" spans="1:36" s="41" customFormat="1" ht="25.5" customHeight="1" x14ac:dyDescent="0.2">
      <c r="A8" s="107"/>
      <c r="B8" s="117" t="s">
        <v>5</v>
      </c>
      <c r="C8" s="1068">
        <f>ACCUEIL!$H$7</f>
        <v>18</v>
      </c>
      <c r="D8" s="234">
        <f>CL($H$17,$D$17)+CL($D$20,$H$20)+CL($D$23,$H$23)+CL($H$26,$D$26)</f>
        <v>0</v>
      </c>
      <c r="E8" s="119">
        <f>$H$17-$D$17+$D$20-$H$20+$D$23-$H$23+$H$26-$D$26</f>
        <v>0</v>
      </c>
      <c r="F8" s="120"/>
      <c r="G8" s="40"/>
      <c r="H8" s="117" t="s">
        <v>10</v>
      </c>
      <c r="I8" s="1065">
        <f>ACCUEIL!$H$12</f>
        <v>12</v>
      </c>
      <c r="J8" s="234">
        <f>CL($T$17,$P$17)+CL($P$24,$T$24)+CL($P$21,$T$21)</f>
        <v>0</v>
      </c>
      <c r="K8" s="119">
        <f>$T$17-$P$17+$P$24-$T$24+$P$21-$T$21</f>
        <v>0</v>
      </c>
      <c r="L8" s="121"/>
      <c r="N8"/>
      <c r="O8"/>
      <c r="P8"/>
      <c r="Q8"/>
      <c r="R8"/>
      <c r="S8"/>
      <c r="T8" s="117" t="s">
        <v>44</v>
      </c>
      <c r="U8" s="1065">
        <f>ACCUEIL!$H$16</f>
        <v>21</v>
      </c>
      <c r="V8" s="234">
        <f>CL($AF$17,$AB$17)+CL($AB$20,$AF$20)+CL($AB$24,$AF$24)</f>
        <v>0</v>
      </c>
      <c r="W8" s="119">
        <f>$AF$17-$AB$17+$AB$20-$AF$20+$AB$24-$AF$24</f>
        <v>0</v>
      </c>
      <c r="X8" s="120"/>
      <c r="Y8" s="40"/>
      <c r="Z8" s="117" t="s">
        <v>106</v>
      </c>
      <c r="AA8" s="1065">
        <f>ACCUEIL!$H$20</f>
        <v>24</v>
      </c>
      <c r="AB8" s="234">
        <f>CL($AF$19,$AB$19)+CL($P$25,$T$25)+CL($P$22,$T$22)</f>
        <v>0</v>
      </c>
      <c r="AC8" s="119">
        <f>$AF$19-$AB$19+$P$25-$T$25+$P$22-$T$22</f>
        <v>0</v>
      </c>
    </row>
    <row r="9" spans="1:36" s="41" customFormat="1" ht="25.5" customHeight="1" x14ac:dyDescent="0.2">
      <c r="A9" s="107"/>
      <c r="B9" s="117" t="s">
        <v>6</v>
      </c>
      <c r="C9" s="1068">
        <f>ACCUEIL!$H$8</f>
        <v>10</v>
      </c>
      <c r="D9" s="234">
        <f>CL($H$18,$D$18)+CL($H$21,$D$21)+CL($H$23,$D$23)+CL($H$25,$D$25)</f>
        <v>0</v>
      </c>
      <c r="E9" s="119">
        <f>$H$18-$D$18+$H$21-$D$21+$H$23-$D$23+$H$25-$D$25</f>
        <v>0</v>
      </c>
      <c r="F9" s="120"/>
      <c r="G9" s="40"/>
      <c r="H9" s="117" t="s">
        <v>11</v>
      </c>
      <c r="I9" s="1065" t="str">
        <f>ACCUEIL!$H$13</f>
        <v>6</v>
      </c>
      <c r="J9" s="234">
        <f>CL($P$18,$T$18)+CL($T$21,$P$21)+CL($T$23,$P$23)</f>
        <v>0</v>
      </c>
      <c r="K9" s="119">
        <f>$P$18-$T$18+$T$21-$P$21+$T$23-$P$23</f>
        <v>0</v>
      </c>
      <c r="L9" s="121"/>
      <c r="N9"/>
      <c r="O9"/>
      <c r="P9"/>
      <c r="Q9"/>
      <c r="R9"/>
      <c r="S9"/>
      <c r="T9" s="117" t="s">
        <v>64</v>
      </c>
      <c r="U9" s="1065">
        <f>ACCUEIL!$H$17</f>
        <v>13</v>
      </c>
      <c r="V9" s="234">
        <f>CL($AB$18,$AF$18)+CL($AF$24,$AB$24)+CL($AF$21,$AB$21)</f>
        <v>0</v>
      </c>
      <c r="W9" s="119">
        <f>$AB$18-$AF$18+$AF$24-$AB$24+$AF$21-$AB$21</f>
        <v>0</v>
      </c>
      <c r="X9" s="120"/>
      <c r="Y9" s="40"/>
      <c r="Z9" s="117" t="s">
        <v>107</v>
      </c>
      <c r="AA9" s="1065">
        <f>ACCUEIL!$H$21</f>
        <v>22</v>
      </c>
      <c r="AB9" s="234">
        <f>CL($P$19,$T$19)+CL($T$22,$P$22)+CL($AF$25,$AB$25)</f>
        <v>0</v>
      </c>
      <c r="AC9" s="119">
        <f>$P$19-$T$19+$T$22-$P$22+$AF$25-$AB$25</f>
        <v>0</v>
      </c>
    </row>
    <row r="10" spans="1:36" s="41" customFormat="1" ht="25.5" customHeight="1" x14ac:dyDescent="0.2">
      <c r="A10" s="107"/>
      <c r="B10" s="117" t="s">
        <v>7</v>
      </c>
      <c r="C10" s="1068" t="str">
        <f>ACCUEIL!$H$9</f>
        <v>2</v>
      </c>
      <c r="D10" s="234">
        <f>CL($D$18,$H$18)+CL($H$20,$D$20)+CL($H$22,$D$22)+CL($H$24,$D$24)</f>
        <v>0</v>
      </c>
      <c r="E10" s="119">
        <f>$D$18-$H$18+$H$20-$D$20+$H$22-$D$22+$H$24-$D$24</f>
        <v>0</v>
      </c>
      <c r="F10" s="120"/>
      <c r="G10" s="40"/>
      <c r="H10" s="117" t="s">
        <v>18</v>
      </c>
      <c r="I10" s="1065">
        <f>ACCUEIL!$H$14</f>
        <v>26</v>
      </c>
      <c r="J10" s="234">
        <f>CL($T$18,$P$18)+CL($T$24,$P$24)+CL($T$20,$P$20)</f>
        <v>0</v>
      </c>
      <c r="K10" s="119">
        <f>$T$18-$P$18+$T$24-$P$24+$T$20-$P$20</f>
        <v>0</v>
      </c>
      <c r="L10" s="121"/>
      <c r="N10"/>
      <c r="O10"/>
      <c r="P10"/>
      <c r="Q10"/>
      <c r="R10"/>
      <c r="S10"/>
      <c r="T10" s="117" t="s">
        <v>65</v>
      </c>
      <c r="U10" s="1065" t="str">
        <f>ACCUEIL!$H$18</f>
        <v>1</v>
      </c>
      <c r="V10" s="234">
        <f>CL($AF$18,$AB$18)+CL($AF$20,$AB$20)+CL($AF$23,$AB$23)</f>
        <v>0</v>
      </c>
      <c r="W10" s="119">
        <f>$AF$18-$AB$18+$AF$20-$AB$20+$AF$23-$AB$23</f>
        <v>0</v>
      </c>
      <c r="X10" s="120"/>
      <c r="Y10" s="40"/>
      <c r="Z10" s="117" t="s">
        <v>108</v>
      </c>
      <c r="AA10" s="1065">
        <f>ACCUEIL!$H$22</f>
        <v>15</v>
      </c>
      <c r="AB10" s="234">
        <f>CL($T$19,$P$19)+CL($T$25,$P$25)+CL($AF$22,$AB$22)</f>
        <v>0</v>
      </c>
      <c r="AC10" s="119">
        <f>$T$19-$P$19+$T$25-$P$25+$AF$22-$AB$22</f>
        <v>0</v>
      </c>
    </row>
    <row r="11" spans="1:36" s="41" customFormat="1" ht="25.5" customHeight="1" x14ac:dyDescent="0.2">
      <c r="A11" s="107"/>
      <c r="B11" s="117" t="s">
        <v>8</v>
      </c>
      <c r="C11" s="1068">
        <f>ACCUEIL!$H$10</f>
        <v>20</v>
      </c>
      <c r="D11" s="234">
        <f>CL($D$19,$H$19)+CL($D$21,$H$21)+CL($D$24,$H$24)+CL($D$26,$H$26)</f>
        <v>0</v>
      </c>
      <c r="E11" s="119">
        <f>$D$19-$H$19+$D$21-$H$21+$D$24-$H$24+$D$26-$H$26</f>
        <v>0</v>
      </c>
      <c r="F11" s="120"/>
      <c r="G11" s="40"/>
      <c r="H11" s="40"/>
      <c r="I11" s="40"/>
      <c r="J11" s="120"/>
      <c r="K11" s="120"/>
      <c r="L11" s="121"/>
      <c r="N11" s="40"/>
      <c r="O11" s="12"/>
      <c r="P11" s="110"/>
      <c r="Q11" s="110"/>
      <c r="R11" s="120"/>
      <c r="S11" s="40"/>
      <c r="T11" s="40"/>
      <c r="U11" s="40"/>
      <c r="V11" s="120"/>
      <c r="W11" s="120"/>
    </row>
    <row r="12" spans="1:36" s="41" customFormat="1" ht="15.6" customHeight="1" x14ac:dyDescent="0.2">
      <c r="A12" s="107"/>
      <c r="B12" s="40"/>
      <c r="C12" s="383"/>
      <c r="D12" s="325"/>
      <c r="E12" s="326"/>
      <c r="F12" s="122"/>
      <c r="G12" s="12"/>
      <c r="H12" s="12"/>
      <c r="J12" s="122"/>
      <c r="K12" s="122"/>
      <c r="L12" s="384"/>
      <c r="M12" s="14"/>
      <c r="N12" s="12"/>
      <c r="P12" s="110"/>
      <c r="Q12" s="110"/>
      <c r="R12" s="120"/>
      <c r="S12" s="40"/>
      <c r="T12" s="40"/>
      <c r="U12" s="40"/>
      <c r="V12" s="120"/>
      <c r="W12" s="120"/>
    </row>
    <row r="13" spans="1:36" s="41" customFormat="1" ht="15.6" customHeight="1" x14ac:dyDescent="0.2">
      <c r="A13" s="107"/>
      <c r="B13" s="40"/>
      <c r="C13" s="114"/>
      <c r="D13" s="122"/>
      <c r="E13" s="122"/>
      <c r="F13" s="122"/>
      <c r="G13" s="12"/>
      <c r="H13" s="261"/>
      <c r="J13" s="120"/>
      <c r="K13" s="120"/>
      <c r="L13" s="121"/>
      <c r="N13" s="40"/>
      <c r="P13" s="122"/>
      <c r="Q13" s="122"/>
      <c r="R13" s="122"/>
      <c r="S13" s="12"/>
      <c r="T13" s="261"/>
      <c r="V13" s="120"/>
      <c r="W13" s="120"/>
    </row>
    <row r="14" spans="1:36" s="41" customFormat="1" ht="15.6" customHeight="1" x14ac:dyDescent="0.2">
      <c r="A14" s="107"/>
      <c r="B14" s="40"/>
      <c r="C14" s="383"/>
      <c r="D14" s="110"/>
      <c r="E14" s="234"/>
      <c r="F14" s="120"/>
      <c r="G14" s="40"/>
      <c r="H14" s="40"/>
      <c r="I14" s="40"/>
      <c r="J14" s="120"/>
      <c r="K14" s="120"/>
      <c r="L14" s="121"/>
      <c r="N14" s="40"/>
      <c r="O14" s="12"/>
      <c r="P14" s="110"/>
      <c r="Q14" s="110"/>
      <c r="R14" s="120"/>
      <c r="S14" s="40"/>
      <c r="T14" s="40"/>
      <c r="U14" s="40"/>
      <c r="V14" s="120"/>
      <c r="W14" s="120"/>
    </row>
    <row r="15" spans="1:36" ht="15.6" customHeight="1" x14ac:dyDescent="0.25">
      <c r="A15" s="126"/>
      <c r="B15" s="543"/>
      <c r="C15" s="543"/>
      <c r="D15" s="285"/>
      <c r="E15" s="285"/>
      <c r="F15" s="898" t="str">
        <f>ACCUEIL!$D$6</f>
        <v>VELODROME</v>
      </c>
      <c r="G15" s="285"/>
      <c r="H15" s="543"/>
      <c r="I15" s="285"/>
      <c r="J15" s="285"/>
      <c r="K15" s="544"/>
      <c r="L15" s="327" t="s">
        <v>12</v>
      </c>
      <c r="M15" s="126"/>
      <c r="N15" s="543"/>
      <c r="O15" s="285"/>
      <c r="P15" s="285"/>
      <c r="Q15" s="285"/>
      <c r="R15" s="936" t="str">
        <f>ACCUEIL!$D$7</f>
        <v>SAN SIRO</v>
      </c>
      <c r="S15" s="285"/>
      <c r="T15" s="285"/>
      <c r="U15" s="285"/>
      <c r="V15" s="285"/>
      <c r="W15" s="31"/>
      <c r="Y15" s="219"/>
      <c r="Z15" s="24"/>
      <c r="AA15" s="24"/>
      <c r="AB15" s="24"/>
      <c r="AC15" s="24"/>
      <c r="AD15" s="898" t="str">
        <f>ACCUEIL!$D$8</f>
        <v>NEU CAMP</v>
      </c>
      <c r="AE15" s="24"/>
      <c r="AF15" s="24"/>
      <c r="AG15" s="24"/>
      <c r="AH15" s="24"/>
      <c r="AI15" s="31"/>
      <c r="AJ15" s="103"/>
    </row>
    <row r="16" spans="1:36" ht="15.6" customHeight="1" x14ac:dyDescent="0.2">
      <c r="A16" s="188"/>
      <c r="B16" s="59"/>
      <c r="C16" s="105"/>
      <c r="E16" s="41"/>
      <c r="F16" s="41" t="s">
        <v>13</v>
      </c>
      <c r="G16" s="41"/>
      <c r="H16" s="41"/>
      <c r="I16" s="41"/>
      <c r="J16" s="184"/>
      <c r="K16" s="190"/>
      <c r="L16" s="121"/>
      <c r="M16" s="417"/>
      <c r="N16" s="59"/>
      <c r="O16" s="59"/>
      <c r="Q16" s="41"/>
      <c r="R16" s="41" t="s">
        <v>13</v>
      </c>
      <c r="S16" s="41"/>
      <c r="T16" s="59"/>
      <c r="U16" s="41"/>
      <c r="V16" s="40"/>
      <c r="W16" s="190"/>
      <c r="X16" s="59"/>
      <c r="Y16" s="44"/>
      <c r="AD16" s="41" t="s">
        <v>13</v>
      </c>
      <c r="AI16" s="43"/>
      <c r="AJ16" s="103"/>
    </row>
    <row r="17" spans="1:36" ht="25.5" customHeight="1" x14ac:dyDescent="0.2">
      <c r="A17" s="44"/>
      <c r="B17" s="64" t="s">
        <v>4</v>
      </c>
      <c r="C17" s="117" t="str">
        <f>C7</f>
        <v>4</v>
      </c>
      <c r="D17" s="1122"/>
      <c r="E17" s="329"/>
      <c r="F17" s="329"/>
      <c r="G17" s="329"/>
      <c r="H17" s="1122"/>
      <c r="I17" s="136">
        <f>C8</f>
        <v>18</v>
      </c>
      <c r="J17" s="64" t="s">
        <v>5</v>
      </c>
      <c r="K17" s="141"/>
      <c r="L17" s="422">
        <f>ACCUEIL!B6</f>
        <v>1.4166666666666665</v>
      </c>
      <c r="M17" s="44"/>
      <c r="N17" s="64" t="s">
        <v>9</v>
      </c>
      <c r="O17" s="117">
        <f>I7</f>
        <v>16</v>
      </c>
      <c r="P17" s="1122"/>
      <c r="Q17" s="329"/>
      <c r="R17" s="329"/>
      <c r="S17" s="329"/>
      <c r="T17" s="1122"/>
      <c r="U17" s="136">
        <f>I8</f>
        <v>12</v>
      </c>
      <c r="V17" s="64" t="s">
        <v>10</v>
      </c>
      <c r="W17" s="141"/>
      <c r="Y17" s="44"/>
      <c r="Z17" s="64" t="s">
        <v>43</v>
      </c>
      <c r="AA17" s="136">
        <f>U7</f>
        <v>23</v>
      </c>
      <c r="AB17" s="1122"/>
      <c r="AC17" s="329"/>
      <c r="AD17" s="329"/>
      <c r="AE17" s="329"/>
      <c r="AF17" s="1122"/>
      <c r="AG17" s="136">
        <f>U8</f>
        <v>21</v>
      </c>
      <c r="AH17" s="64" t="s">
        <v>44</v>
      </c>
      <c r="AI17" s="43"/>
      <c r="AJ17" s="103"/>
    </row>
    <row r="18" spans="1:36" ht="25.5" customHeight="1" x14ac:dyDescent="0.2">
      <c r="A18" s="44"/>
      <c r="B18" s="64" t="s">
        <v>7</v>
      </c>
      <c r="C18" s="117" t="str">
        <f>C10</f>
        <v>2</v>
      </c>
      <c r="D18" s="1122"/>
      <c r="E18" s="329"/>
      <c r="F18" s="329"/>
      <c r="G18" s="329"/>
      <c r="H18" s="1122"/>
      <c r="I18" s="136">
        <f>C9</f>
        <v>10</v>
      </c>
      <c r="J18" s="64" t="s">
        <v>6</v>
      </c>
      <c r="K18" s="141"/>
      <c r="L18" s="422">
        <f>L17+ACCUEIL!$B$7</f>
        <v>1.4270833333333333</v>
      </c>
      <c r="M18" s="44"/>
      <c r="N18" s="64" t="s">
        <v>11</v>
      </c>
      <c r="O18" s="117" t="str">
        <f>I9</f>
        <v>6</v>
      </c>
      <c r="P18" s="1122"/>
      <c r="Q18" s="329"/>
      <c r="R18" s="329"/>
      <c r="S18" s="329"/>
      <c r="T18" s="1122"/>
      <c r="U18" s="136">
        <f>I10</f>
        <v>26</v>
      </c>
      <c r="V18" s="64" t="s">
        <v>18</v>
      </c>
      <c r="W18" s="141"/>
      <c r="Y18" s="44"/>
      <c r="Z18" s="64" t="s">
        <v>64</v>
      </c>
      <c r="AA18" s="136">
        <f>U9</f>
        <v>13</v>
      </c>
      <c r="AB18" s="1122"/>
      <c r="AC18" s="329"/>
      <c r="AD18" s="329"/>
      <c r="AE18" s="329"/>
      <c r="AF18" s="1122"/>
      <c r="AG18" s="136" t="str">
        <f>U10</f>
        <v>1</v>
      </c>
      <c r="AH18" s="64" t="s">
        <v>65</v>
      </c>
      <c r="AI18" s="43"/>
      <c r="AJ18" s="103"/>
    </row>
    <row r="19" spans="1:36" ht="25.5" customHeight="1" x14ac:dyDescent="0.2">
      <c r="A19" s="44"/>
      <c r="B19" s="64" t="s">
        <v>8</v>
      </c>
      <c r="C19" s="117">
        <f>C11</f>
        <v>20</v>
      </c>
      <c r="D19" s="1122"/>
      <c r="E19" s="329"/>
      <c r="F19" s="329"/>
      <c r="G19" s="329"/>
      <c r="H19" s="1122"/>
      <c r="I19" s="136" t="str">
        <f>C7</f>
        <v>4</v>
      </c>
      <c r="J19" s="64" t="s">
        <v>4</v>
      </c>
      <c r="K19" s="141"/>
      <c r="L19" s="422">
        <f>L18+ACCUEIL!$B$7</f>
        <v>1.4375</v>
      </c>
      <c r="M19" s="44"/>
      <c r="N19" s="64" t="s">
        <v>107</v>
      </c>
      <c r="O19" s="136">
        <f>AA9</f>
        <v>22</v>
      </c>
      <c r="P19" s="1122"/>
      <c r="Q19" s="329"/>
      <c r="R19" s="329"/>
      <c r="S19" s="329"/>
      <c r="T19" s="1122"/>
      <c r="U19" s="136">
        <f>AA10</f>
        <v>15</v>
      </c>
      <c r="V19" s="64" t="s">
        <v>108</v>
      </c>
      <c r="W19" s="141"/>
      <c r="Y19" s="44"/>
      <c r="Z19" s="64" t="s">
        <v>94</v>
      </c>
      <c r="AA19" s="136" t="str">
        <f>AA7</f>
        <v>7</v>
      </c>
      <c r="AB19" s="1122"/>
      <c r="AC19" s="329"/>
      <c r="AD19" s="329"/>
      <c r="AE19" s="329"/>
      <c r="AF19" s="1122"/>
      <c r="AG19" s="136">
        <f>AA8</f>
        <v>24</v>
      </c>
      <c r="AH19" s="64" t="s">
        <v>106</v>
      </c>
      <c r="AI19" s="43"/>
      <c r="AJ19" s="103"/>
    </row>
    <row r="20" spans="1:36" ht="25.5" customHeight="1" x14ac:dyDescent="0.2">
      <c r="A20" s="44"/>
      <c r="B20" s="64" t="s">
        <v>5</v>
      </c>
      <c r="C20" s="117">
        <f>C8</f>
        <v>18</v>
      </c>
      <c r="D20" s="1122"/>
      <c r="E20" s="329"/>
      <c r="F20" s="329"/>
      <c r="G20" s="329"/>
      <c r="H20" s="1122"/>
      <c r="I20" s="136" t="str">
        <f>C10</f>
        <v>2</v>
      </c>
      <c r="J20" s="64" t="s">
        <v>7</v>
      </c>
      <c r="K20" s="141"/>
      <c r="L20" s="422">
        <f>L19+ACCUEIL!$B$7</f>
        <v>1.4479166666666667</v>
      </c>
      <c r="M20" s="44"/>
      <c r="N20" s="64" t="s">
        <v>9</v>
      </c>
      <c r="O20" s="117">
        <f>I7</f>
        <v>16</v>
      </c>
      <c r="P20" s="1122"/>
      <c r="Q20" s="329"/>
      <c r="R20" s="329"/>
      <c r="S20" s="329"/>
      <c r="T20" s="1122"/>
      <c r="U20" s="136">
        <f>I10</f>
        <v>26</v>
      </c>
      <c r="V20" s="64" t="s">
        <v>18</v>
      </c>
      <c r="W20" s="43"/>
      <c r="Y20" s="44"/>
      <c r="Z20" s="64" t="s">
        <v>44</v>
      </c>
      <c r="AA20" s="136">
        <f>U8</f>
        <v>21</v>
      </c>
      <c r="AB20" s="1122"/>
      <c r="AC20" s="329"/>
      <c r="AD20" s="329"/>
      <c r="AE20" s="329"/>
      <c r="AF20" s="1122"/>
      <c r="AG20" s="136" t="str">
        <f>U10</f>
        <v>1</v>
      </c>
      <c r="AH20" s="64" t="s">
        <v>65</v>
      </c>
      <c r="AI20" s="43"/>
      <c r="AJ20" s="103"/>
    </row>
    <row r="21" spans="1:36" ht="25.5" customHeight="1" x14ac:dyDescent="0.2">
      <c r="A21" s="44"/>
      <c r="B21" s="64" t="s">
        <v>8</v>
      </c>
      <c r="C21" s="117">
        <f>C11</f>
        <v>20</v>
      </c>
      <c r="D21" s="1122"/>
      <c r="E21" s="329"/>
      <c r="F21" s="329"/>
      <c r="G21" s="329"/>
      <c r="H21" s="1122"/>
      <c r="I21" s="136">
        <f>C9</f>
        <v>10</v>
      </c>
      <c r="J21" s="64" t="s">
        <v>6</v>
      </c>
      <c r="K21" s="141"/>
      <c r="L21" s="422">
        <f>L20+ACCUEIL!$B$7</f>
        <v>1.4583333333333335</v>
      </c>
      <c r="M21" s="44"/>
      <c r="N21" s="64" t="s">
        <v>10</v>
      </c>
      <c r="O21" s="117">
        <f>I8</f>
        <v>12</v>
      </c>
      <c r="P21" s="1122"/>
      <c r="Q21" s="329"/>
      <c r="R21" s="329"/>
      <c r="S21" s="329"/>
      <c r="T21" s="1122"/>
      <c r="U21" s="136" t="str">
        <f>I9</f>
        <v>6</v>
      </c>
      <c r="V21" s="64" t="s">
        <v>11</v>
      </c>
      <c r="W21" s="43"/>
      <c r="Y21" s="44"/>
      <c r="Z21" s="64" t="s">
        <v>43</v>
      </c>
      <c r="AA21" s="136">
        <f>U7</f>
        <v>23</v>
      </c>
      <c r="AB21" s="1122"/>
      <c r="AC21" s="329"/>
      <c r="AD21" s="329"/>
      <c r="AE21" s="329"/>
      <c r="AF21" s="1122"/>
      <c r="AG21" s="136">
        <f>U9</f>
        <v>13</v>
      </c>
      <c r="AH21" s="64" t="s">
        <v>64</v>
      </c>
      <c r="AI21" s="43"/>
      <c r="AJ21" s="103"/>
    </row>
    <row r="22" spans="1:36" ht="25.5" customHeight="1" x14ac:dyDescent="0.2">
      <c r="A22" s="44"/>
      <c r="B22" s="64" t="s">
        <v>4</v>
      </c>
      <c r="C22" s="117" t="str">
        <f>C7</f>
        <v>4</v>
      </c>
      <c r="D22" s="1122"/>
      <c r="E22" s="329"/>
      <c r="F22" s="329"/>
      <c r="G22" s="329"/>
      <c r="H22" s="1122"/>
      <c r="I22" s="136" t="str">
        <f>C10</f>
        <v>2</v>
      </c>
      <c r="J22" s="64" t="s">
        <v>7</v>
      </c>
      <c r="K22" s="141"/>
      <c r="L22" s="422">
        <f>L21+ACCUEIL!$B$7</f>
        <v>1.4687500000000002</v>
      </c>
      <c r="M22" s="44"/>
      <c r="N22" s="64" t="s">
        <v>106</v>
      </c>
      <c r="O22" s="136">
        <f>AA8</f>
        <v>24</v>
      </c>
      <c r="P22" s="1122"/>
      <c r="Q22" s="329"/>
      <c r="R22" s="329"/>
      <c r="S22" s="329"/>
      <c r="T22" s="1122"/>
      <c r="U22" s="136">
        <f>AA9</f>
        <v>22</v>
      </c>
      <c r="V22" s="64" t="s">
        <v>107</v>
      </c>
      <c r="W22" s="43"/>
      <c r="Y22" s="44"/>
      <c r="Z22" s="64" t="s">
        <v>94</v>
      </c>
      <c r="AA22" s="136" t="str">
        <f>AA7</f>
        <v>7</v>
      </c>
      <c r="AB22" s="1122"/>
      <c r="AC22" s="329"/>
      <c r="AD22" s="329"/>
      <c r="AE22" s="329"/>
      <c r="AF22" s="1122"/>
      <c r="AG22" s="136">
        <f>AA10</f>
        <v>15</v>
      </c>
      <c r="AH22" s="64" t="s">
        <v>108</v>
      </c>
      <c r="AI22" s="43"/>
      <c r="AJ22" s="103"/>
    </row>
    <row r="23" spans="1:36" ht="25.5" customHeight="1" x14ac:dyDescent="0.2">
      <c r="A23" s="44"/>
      <c r="B23" s="64" t="s">
        <v>5</v>
      </c>
      <c r="C23" s="117">
        <f>C8</f>
        <v>18</v>
      </c>
      <c r="D23" s="1122"/>
      <c r="E23" s="329"/>
      <c r="F23" s="329"/>
      <c r="G23" s="329"/>
      <c r="H23" s="1122"/>
      <c r="I23" s="136">
        <f>C9</f>
        <v>10</v>
      </c>
      <c r="J23" s="64" t="s">
        <v>6</v>
      </c>
      <c r="K23" s="141"/>
      <c r="L23" s="422">
        <f>L22+ACCUEIL!$B$7</f>
        <v>1.479166666666667</v>
      </c>
      <c r="M23" s="44"/>
      <c r="N23" s="64" t="s">
        <v>9</v>
      </c>
      <c r="O23" s="117">
        <f>I7</f>
        <v>16</v>
      </c>
      <c r="P23" s="1122"/>
      <c r="Q23" s="329"/>
      <c r="R23" s="329"/>
      <c r="S23" s="329"/>
      <c r="T23" s="1122"/>
      <c r="U23" s="136" t="str">
        <f>I9</f>
        <v>6</v>
      </c>
      <c r="V23" s="64" t="s">
        <v>11</v>
      </c>
      <c r="W23" s="43"/>
      <c r="Y23" s="44"/>
      <c r="Z23" s="64" t="s">
        <v>43</v>
      </c>
      <c r="AA23" s="136">
        <f>U7</f>
        <v>23</v>
      </c>
      <c r="AB23" s="1122"/>
      <c r="AC23" s="329"/>
      <c r="AD23" s="329"/>
      <c r="AE23" s="329"/>
      <c r="AF23" s="1122"/>
      <c r="AG23" s="136" t="str">
        <f>U10</f>
        <v>1</v>
      </c>
      <c r="AH23" s="64" t="s">
        <v>65</v>
      </c>
      <c r="AI23" s="43"/>
      <c r="AJ23" s="103"/>
    </row>
    <row r="24" spans="1:36" ht="25.5" customHeight="1" x14ac:dyDescent="0.2">
      <c r="A24" s="44"/>
      <c r="B24" s="64" t="s">
        <v>8</v>
      </c>
      <c r="C24" s="117">
        <f>C11</f>
        <v>20</v>
      </c>
      <c r="D24" s="1122"/>
      <c r="E24" s="329"/>
      <c r="F24" s="329"/>
      <c r="G24" s="329"/>
      <c r="H24" s="1122"/>
      <c r="I24" s="136" t="str">
        <f>C10</f>
        <v>2</v>
      </c>
      <c r="J24" s="64" t="s">
        <v>7</v>
      </c>
      <c r="K24" s="141"/>
      <c r="L24" s="422">
        <f>L23+ACCUEIL!$B$7</f>
        <v>1.4895833333333337</v>
      </c>
      <c r="M24" s="44"/>
      <c r="N24" s="64" t="s">
        <v>10</v>
      </c>
      <c r="O24" s="117">
        <f>I8</f>
        <v>12</v>
      </c>
      <c r="P24" s="1122"/>
      <c r="Q24" s="329"/>
      <c r="R24" s="329"/>
      <c r="S24" s="329"/>
      <c r="T24" s="1122"/>
      <c r="U24" s="136">
        <f>I10</f>
        <v>26</v>
      </c>
      <c r="V24" s="64" t="s">
        <v>18</v>
      </c>
      <c r="W24" s="43"/>
      <c r="Y24" s="44"/>
      <c r="Z24" s="163" t="s">
        <v>44</v>
      </c>
      <c r="AA24" s="136">
        <f>U8</f>
        <v>21</v>
      </c>
      <c r="AB24" s="1122"/>
      <c r="AC24" s="329"/>
      <c r="AD24" s="329"/>
      <c r="AE24" s="329"/>
      <c r="AF24" s="1122"/>
      <c r="AG24" s="136">
        <f>U9</f>
        <v>13</v>
      </c>
      <c r="AH24" s="64" t="s">
        <v>64</v>
      </c>
      <c r="AI24" s="43"/>
      <c r="AJ24" s="103"/>
    </row>
    <row r="25" spans="1:36" ht="25.5" customHeight="1" x14ac:dyDescent="0.2">
      <c r="A25" s="44"/>
      <c r="B25" s="64" t="s">
        <v>4</v>
      </c>
      <c r="C25" s="136" t="str">
        <f>C7</f>
        <v>4</v>
      </c>
      <c r="D25" s="1122"/>
      <c r="E25" s="329"/>
      <c r="F25" s="329"/>
      <c r="G25" s="329"/>
      <c r="H25" s="1122"/>
      <c r="I25" s="136">
        <f>C9</f>
        <v>10</v>
      </c>
      <c r="J25" s="64" t="s">
        <v>6</v>
      </c>
      <c r="K25" s="141"/>
      <c r="L25" s="422">
        <f>L24+ACCUEIL!$B$7</f>
        <v>1.5000000000000004</v>
      </c>
      <c r="M25" s="44"/>
      <c r="N25" s="64" t="s">
        <v>106</v>
      </c>
      <c r="O25" s="136">
        <f>AA8</f>
        <v>24</v>
      </c>
      <c r="P25" s="1122"/>
      <c r="Q25" s="329"/>
      <c r="R25" s="329"/>
      <c r="S25" s="329"/>
      <c r="T25" s="1122"/>
      <c r="U25" s="136">
        <f>AA10</f>
        <v>15</v>
      </c>
      <c r="V25" s="64" t="s">
        <v>108</v>
      </c>
      <c r="W25" s="43"/>
      <c r="X25" s="53"/>
      <c r="Y25" s="44"/>
      <c r="Z25" s="64" t="s">
        <v>94</v>
      </c>
      <c r="AA25" s="136" t="str">
        <f>AA7</f>
        <v>7</v>
      </c>
      <c r="AB25" s="1122"/>
      <c r="AC25" s="329"/>
      <c r="AD25" s="329"/>
      <c r="AE25" s="329"/>
      <c r="AF25" s="1122"/>
      <c r="AG25" s="136">
        <f>AA9</f>
        <v>22</v>
      </c>
      <c r="AH25" s="64" t="s">
        <v>107</v>
      </c>
      <c r="AI25" s="43"/>
      <c r="AJ25" s="103"/>
    </row>
    <row r="26" spans="1:36" ht="25.5" customHeight="1" x14ac:dyDescent="0.2">
      <c r="A26" s="44"/>
      <c r="B26" s="64" t="s">
        <v>8</v>
      </c>
      <c r="C26" s="117">
        <f>C11</f>
        <v>20</v>
      </c>
      <c r="D26" s="1122"/>
      <c r="E26" s="329"/>
      <c r="F26" s="329"/>
      <c r="G26" s="329"/>
      <c r="H26" s="1122"/>
      <c r="I26" s="136">
        <f>C8</f>
        <v>18</v>
      </c>
      <c r="J26" s="64" t="s">
        <v>5</v>
      </c>
      <c r="K26" s="141"/>
      <c r="L26" s="422">
        <f>L25+ACCUEIL!$B$7</f>
        <v>1.5104166666666672</v>
      </c>
      <c r="M26" s="44"/>
      <c r="W26" s="43"/>
      <c r="Y26" s="44"/>
      <c r="AI26" s="43"/>
      <c r="AJ26" s="103"/>
    </row>
    <row r="27" spans="1:36" ht="15.6" customHeight="1" x14ac:dyDescent="0.2">
      <c r="A27" s="214"/>
      <c r="B27" s="545"/>
      <c r="C27" s="545"/>
      <c r="D27" s="148"/>
      <c r="E27" s="150"/>
      <c r="F27" s="150"/>
      <c r="G27" s="150"/>
      <c r="H27" s="546"/>
      <c r="I27" s="248"/>
      <c r="J27" s="248"/>
      <c r="K27" s="331"/>
      <c r="M27" s="214"/>
      <c r="N27" s="215"/>
      <c r="O27" s="215"/>
      <c r="P27" s="215"/>
      <c r="Q27" s="215"/>
      <c r="R27" s="215"/>
      <c r="S27" s="215"/>
      <c r="T27" s="215"/>
      <c r="U27" s="215"/>
      <c r="V27" s="215"/>
      <c r="W27" s="216"/>
      <c r="Y27" s="217"/>
      <c r="Z27" s="215"/>
      <c r="AA27" s="215"/>
      <c r="AB27" s="215"/>
      <c r="AC27" s="215"/>
      <c r="AD27" s="215"/>
      <c r="AE27" s="215"/>
      <c r="AF27" s="215"/>
      <c r="AG27" s="215"/>
      <c r="AH27" s="215"/>
      <c r="AI27" s="216"/>
      <c r="AJ27" s="103"/>
    </row>
    <row r="28" spans="1:36" ht="15.6" customHeight="1" x14ac:dyDescent="0.2">
      <c r="A28" s="144"/>
      <c r="B28" s="144"/>
      <c r="C28" s="144"/>
      <c r="D28" s="33"/>
      <c r="E28" s="145"/>
      <c r="F28" s="145"/>
      <c r="G28" s="145"/>
      <c r="H28" s="49"/>
      <c r="I28" s="104"/>
      <c r="J28" s="104"/>
      <c r="K28" s="104"/>
      <c r="M28" s="144"/>
      <c r="N28" s="103"/>
      <c r="O28" s="103"/>
      <c r="P28" s="103"/>
      <c r="Q28" s="103"/>
      <c r="R28" s="103"/>
      <c r="S28" s="103"/>
      <c r="T28" s="103"/>
      <c r="U28" s="103"/>
      <c r="V28" s="103"/>
      <c r="W28" s="103"/>
    </row>
    <row r="29" spans="1:36" ht="15.6" customHeight="1" x14ac:dyDescent="0.2">
      <c r="B29" s="160"/>
      <c r="C29" s="540" t="s">
        <v>15</v>
      </c>
      <c r="D29" s="852" t="s">
        <v>1</v>
      </c>
      <c r="E29" s="852" t="s">
        <v>2</v>
      </c>
      <c r="F29" s="120"/>
      <c r="G29" s="120"/>
      <c r="H29" s="160"/>
      <c r="I29" s="161" t="s">
        <v>17</v>
      </c>
      <c r="J29" s="852" t="s">
        <v>1</v>
      </c>
      <c r="K29" s="852" t="s">
        <v>2</v>
      </c>
      <c r="M29" s="212"/>
      <c r="N29" s="160"/>
      <c r="O29" s="161" t="s">
        <v>63</v>
      </c>
      <c r="P29" s="852" t="s">
        <v>1</v>
      </c>
      <c r="Q29" s="852" t="s">
        <v>2</v>
      </c>
      <c r="R29" s="120"/>
      <c r="S29" s="120"/>
      <c r="T29" s="160"/>
      <c r="U29" s="161" t="s">
        <v>105</v>
      </c>
      <c r="V29" s="852" t="s">
        <v>1</v>
      </c>
      <c r="W29" s="852" t="s">
        <v>2</v>
      </c>
      <c r="X29" s="212"/>
    </row>
    <row r="30" spans="1:36" ht="25.5" customHeight="1" x14ac:dyDescent="0.2">
      <c r="B30" s="163">
        <v>1</v>
      </c>
      <c r="C30" s="1075"/>
      <c r="D30" s="778"/>
      <c r="E30" s="812"/>
      <c r="F30" s="103"/>
      <c r="G30" s="103"/>
      <c r="H30" s="163">
        <v>1</v>
      </c>
      <c r="I30" s="1072"/>
      <c r="J30" s="778"/>
      <c r="K30" s="812"/>
      <c r="M30" s="333"/>
      <c r="N30" s="163">
        <v>1</v>
      </c>
      <c r="O30" s="1072"/>
      <c r="P30" s="778"/>
      <c r="Q30" s="812"/>
      <c r="R30" s="103"/>
      <c r="S30" s="103"/>
      <c r="T30" s="163">
        <v>1</v>
      </c>
      <c r="U30" s="1072"/>
      <c r="V30" s="778"/>
      <c r="W30" s="812"/>
      <c r="X30" s="103"/>
    </row>
    <row r="31" spans="1:36" ht="25.5" customHeight="1" x14ac:dyDescent="0.2">
      <c r="B31" s="163">
        <v>2</v>
      </c>
      <c r="C31" s="1075"/>
      <c r="D31" s="778"/>
      <c r="E31" s="812"/>
      <c r="F31" s="103"/>
      <c r="G31" s="103"/>
      <c r="H31" s="163">
        <v>2</v>
      </c>
      <c r="I31" s="1072"/>
      <c r="J31" s="778"/>
      <c r="K31" s="812"/>
      <c r="M31" s="333"/>
      <c r="N31" s="163">
        <v>2</v>
      </c>
      <c r="O31" s="1072"/>
      <c r="P31" s="778"/>
      <c r="Q31" s="812"/>
      <c r="R31" s="103"/>
      <c r="S31" s="103"/>
      <c r="T31" s="163">
        <v>2</v>
      </c>
      <c r="U31" s="1072"/>
      <c r="V31" s="778"/>
      <c r="W31" s="812"/>
      <c r="X31" s="103"/>
    </row>
    <row r="32" spans="1:36" ht="25.5" customHeight="1" x14ac:dyDescent="0.2">
      <c r="B32" s="163">
        <v>3</v>
      </c>
      <c r="C32" s="1075"/>
      <c r="D32" s="778"/>
      <c r="E32" s="812"/>
      <c r="F32" s="103"/>
      <c r="G32" s="103"/>
      <c r="H32" s="163">
        <v>3</v>
      </c>
      <c r="I32" s="1072"/>
      <c r="J32" s="778"/>
      <c r="K32" s="812"/>
      <c r="M32" s="333"/>
      <c r="N32" s="163">
        <v>3</v>
      </c>
      <c r="O32" s="1072"/>
      <c r="P32" s="778"/>
      <c r="Q32" s="812"/>
      <c r="R32" s="103"/>
      <c r="S32" s="103"/>
      <c r="T32" s="163">
        <v>3</v>
      </c>
      <c r="U32" s="1072"/>
      <c r="V32" s="778"/>
      <c r="W32" s="812"/>
      <c r="X32" s="103"/>
    </row>
    <row r="33" spans="1:35" ht="25.5" customHeight="1" x14ac:dyDescent="0.2">
      <c r="B33" s="163">
        <v>4</v>
      </c>
      <c r="C33" s="1075"/>
      <c r="D33" s="778"/>
      <c r="E33" s="812"/>
      <c r="F33" s="103"/>
      <c r="G33" s="103"/>
      <c r="H33" s="163">
        <v>4</v>
      </c>
      <c r="I33" s="1072"/>
      <c r="J33" s="778"/>
      <c r="K33" s="812"/>
      <c r="M33" s="333"/>
      <c r="N33" s="163">
        <v>4</v>
      </c>
      <c r="O33" s="1072"/>
      <c r="P33" s="778"/>
      <c r="Q33" s="812"/>
      <c r="R33" s="103"/>
      <c r="S33" s="103"/>
      <c r="T33" s="163">
        <v>4</v>
      </c>
      <c r="U33" s="1072"/>
      <c r="V33" s="778"/>
      <c r="W33" s="812"/>
      <c r="X33" s="103"/>
    </row>
    <row r="34" spans="1:35" ht="25.5" customHeight="1" x14ac:dyDescent="0.2">
      <c r="B34" s="163">
        <v>5</v>
      </c>
      <c r="C34" s="1075"/>
      <c r="D34" s="778"/>
      <c r="E34" s="812"/>
      <c r="F34" s="104"/>
      <c r="G34" s="104"/>
      <c r="H34" s="104"/>
      <c r="I34" s="104"/>
      <c r="J34" s="104"/>
      <c r="K34" s="208"/>
      <c r="M34" s="1"/>
      <c r="N34" s="104"/>
      <c r="O34" s="165"/>
      <c r="P34" s="165"/>
      <c r="Q34" s="165"/>
      <c r="R34" s="104"/>
      <c r="S34" s="104"/>
      <c r="T34" s="104"/>
      <c r="U34" s="104"/>
      <c r="V34" s="103"/>
      <c r="W34" s="103"/>
    </row>
    <row r="35" spans="1:35" ht="15.6" customHeight="1" x14ac:dyDescent="0.2">
      <c r="B35" s="333"/>
      <c r="C35" s="383"/>
      <c r="D35" s="165"/>
      <c r="E35" s="165"/>
      <c r="F35" s="104"/>
      <c r="G35" s="104"/>
      <c r="H35" s="104"/>
      <c r="I35" s="104"/>
      <c r="J35" s="104"/>
      <c r="K35" s="208"/>
      <c r="M35" s="1"/>
      <c r="N35" s="104"/>
      <c r="O35" s="165"/>
      <c r="P35" s="165"/>
      <c r="Q35" s="165"/>
      <c r="R35" s="104"/>
      <c r="S35" s="104"/>
      <c r="T35" s="104"/>
      <c r="U35" s="104"/>
      <c r="V35" s="103"/>
      <c r="W35" s="103"/>
      <c r="AG35" t="s">
        <v>148</v>
      </c>
    </row>
    <row r="36" spans="1:35" ht="15.6" customHeight="1" x14ac:dyDescent="0.2">
      <c r="B36" s="333"/>
      <c r="C36" s="144"/>
      <c r="D36" s="104"/>
      <c r="E36" s="104"/>
      <c r="F36" s="104"/>
      <c r="G36" s="104"/>
      <c r="H36" s="104"/>
      <c r="I36" s="104"/>
      <c r="J36" s="104"/>
      <c r="K36" s="208"/>
      <c r="M36" s="1"/>
      <c r="N36" s="104"/>
      <c r="O36" s="104"/>
      <c r="P36" s="104"/>
      <c r="Q36" s="104"/>
      <c r="R36" s="104"/>
      <c r="S36" s="104"/>
      <c r="T36" s="104"/>
      <c r="U36" s="104"/>
      <c r="V36" s="103"/>
      <c r="W36" s="103"/>
    </row>
    <row r="37" spans="1:35" ht="15.6" customHeight="1" x14ac:dyDescent="0.2">
      <c r="B37" s="333"/>
      <c r="C37" s="144"/>
      <c r="D37" s="104"/>
      <c r="E37" s="104"/>
      <c r="F37" s="104" t="s">
        <v>109</v>
      </c>
      <c r="G37" s="104"/>
      <c r="H37" s="104"/>
      <c r="I37" s="104"/>
      <c r="J37" s="104"/>
      <c r="K37" s="208"/>
      <c r="M37" s="1"/>
      <c r="N37" s="104"/>
      <c r="O37" s="104"/>
      <c r="P37" s="104"/>
      <c r="Q37" s="104"/>
      <c r="R37" s="104" t="s">
        <v>197</v>
      </c>
      <c r="S37" s="104"/>
      <c r="T37" s="104"/>
      <c r="U37" s="104"/>
      <c r="V37" s="103"/>
      <c r="W37" s="103"/>
      <c r="AD37" t="s">
        <v>196</v>
      </c>
    </row>
    <row r="38" spans="1:35" ht="15.6" customHeight="1" x14ac:dyDescent="0.2">
      <c r="B38" s="160"/>
      <c r="C38" s="547"/>
      <c r="D38" s="173"/>
      <c r="E38" s="173"/>
      <c r="F38" s="294" t="s">
        <v>71</v>
      </c>
      <c r="G38" s="173"/>
      <c r="H38" s="272"/>
      <c r="I38" s="161"/>
      <c r="M38" s="1"/>
      <c r="N38" s="160"/>
      <c r="O38" s="161" t="s">
        <v>15</v>
      </c>
      <c r="P38" s="162" t="s">
        <v>1</v>
      </c>
      <c r="Q38" s="162" t="s">
        <v>2</v>
      </c>
      <c r="R38" s="104"/>
      <c r="S38" s="104"/>
      <c r="T38" s="160"/>
      <c r="U38" s="161" t="s">
        <v>17</v>
      </c>
      <c r="V38" s="162" t="s">
        <v>1</v>
      </c>
      <c r="W38" s="162" t="s">
        <v>2</v>
      </c>
      <c r="Z38" s="160"/>
      <c r="AA38" s="161" t="s">
        <v>15</v>
      </c>
      <c r="AB38" s="162" t="s">
        <v>1</v>
      </c>
      <c r="AC38" s="162" t="s">
        <v>2</v>
      </c>
      <c r="AD38" s="104"/>
      <c r="AE38" s="104"/>
      <c r="AF38" s="160"/>
      <c r="AG38" s="161" t="s">
        <v>17</v>
      </c>
      <c r="AH38" s="162" t="s">
        <v>1</v>
      </c>
      <c r="AI38" s="162" t="s">
        <v>2</v>
      </c>
    </row>
    <row r="39" spans="1:35" ht="24.75" customHeight="1" x14ac:dyDescent="0.2">
      <c r="B39" s="548">
        <v>1</v>
      </c>
      <c r="C39" s="1348" t="s">
        <v>149</v>
      </c>
      <c r="D39" s="1348"/>
      <c r="E39" s="1349"/>
      <c r="F39" s="548">
        <v>1</v>
      </c>
      <c r="G39" s="1350" t="s">
        <v>150</v>
      </c>
      <c r="H39" s="1350"/>
      <c r="I39" s="1351"/>
      <c r="M39" s="1"/>
      <c r="N39" s="163" t="s">
        <v>4</v>
      </c>
      <c r="O39" s="1075" t="s">
        <v>4</v>
      </c>
      <c r="P39" s="645">
        <f>CL($AB$49,$AF$49)+CL($AB$54,$AF$54)+CL($AB$64,$AF$64)+CL($AB$73,$AF$73)</f>
        <v>0</v>
      </c>
      <c r="Q39" s="645">
        <f>$AB$54+$AB$49+$AB$64+$AB$73-$AF$73-$AF$64-$AF$54-$AF$49</f>
        <v>0</v>
      </c>
      <c r="R39" s="104"/>
      <c r="S39" s="104"/>
      <c r="T39" s="163" t="s">
        <v>9</v>
      </c>
      <c r="U39" s="1075" t="s">
        <v>9</v>
      </c>
      <c r="V39" s="645">
        <f>CL($P$57,$T$57)+CL($P$64,$T$64)+CL($P$76,$T$76)</f>
        <v>0</v>
      </c>
      <c r="W39" s="726">
        <f>$P$57-$T$57+$P$64-$T$64+$P$76-$T$76</f>
        <v>0</v>
      </c>
      <c r="Z39" s="163">
        <v>1</v>
      </c>
      <c r="AA39" s="1075"/>
      <c r="AB39" s="1006"/>
      <c r="AC39" s="1006"/>
      <c r="AD39" s="104"/>
      <c r="AE39" s="104"/>
      <c r="AF39" s="163">
        <v>1</v>
      </c>
      <c r="AG39" s="1075"/>
      <c r="AH39" s="1006"/>
      <c r="AI39" s="1077"/>
    </row>
    <row r="40" spans="1:35" ht="24.75" customHeight="1" x14ac:dyDescent="0.2">
      <c r="B40" s="548">
        <v>2</v>
      </c>
      <c r="C40" s="1348" t="s">
        <v>154</v>
      </c>
      <c r="D40" s="1348"/>
      <c r="E40" s="1349"/>
      <c r="F40" s="548">
        <v>2</v>
      </c>
      <c r="G40" s="1350" t="s">
        <v>151</v>
      </c>
      <c r="H40" s="1350"/>
      <c r="I40" s="1351"/>
      <c r="M40" s="1"/>
      <c r="N40" s="163" t="s">
        <v>5</v>
      </c>
      <c r="O40" s="1075" t="s">
        <v>5</v>
      </c>
      <c r="P40" s="645">
        <f>CL($AF$49,$AB$49)+CL($AB$57,$AF$57)+CL($AB$67,$AF$67)+CL($AF$76,$AB$76)</f>
        <v>0</v>
      </c>
      <c r="Q40" s="645">
        <f>$AF$49+$AF$57-$AF$57-$AB$49+$AB$67-$AF$67+$AF$76-$AB$76</f>
        <v>0</v>
      </c>
      <c r="R40" s="104"/>
      <c r="S40" s="104"/>
      <c r="T40" s="163" t="s">
        <v>10</v>
      </c>
      <c r="U40" s="1072" t="s">
        <v>10</v>
      </c>
      <c r="V40" s="645">
        <f>CL($T$57,$P$57)+CL($P$73,$T$73)+CL($P$67,$T$67)</f>
        <v>0</v>
      </c>
      <c r="W40" s="645">
        <f>$T$57-$P$57+$P$67-$T$67+$P$73-$T$73</f>
        <v>0</v>
      </c>
      <c r="Z40" s="163">
        <v>2</v>
      </c>
      <c r="AA40" s="1075"/>
      <c r="AB40" s="1006"/>
      <c r="AC40" s="1006"/>
      <c r="AD40" s="104"/>
      <c r="AE40" s="104"/>
      <c r="AF40" s="163">
        <v>2</v>
      </c>
      <c r="AG40" s="1072"/>
      <c r="AH40" s="1006"/>
      <c r="AI40" s="1006"/>
    </row>
    <row r="41" spans="1:35" ht="24.75" customHeight="1" x14ac:dyDescent="0.2">
      <c r="B41" s="548">
        <v>3</v>
      </c>
      <c r="C41" s="1348" t="s">
        <v>155</v>
      </c>
      <c r="D41" s="1348"/>
      <c r="E41" s="1349"/>
      <c r="F41" s="548">
        <v>3</v>
      </c>
      <c r="G41" s="1350" t="s">
        <v>152</v>
      </c>
      <c r="H41" s="1350"/>
      <c r="I41" s="1351"/>
      <c r="M41" s="1"/>
      <c r="N41" s="163" t="s">
        <v>6</v>
      </c>
      <c r="O41" s="1072" t="s">
        <v>6</v>
      </c>
      <c r="P41" s="645">
        <f>CL($AB$51,$AF$51)+CL($AB$61,$AF$61)+CL($AF$67,$AB$67)+CL($AF$73,$AB$73)</f>
        <v>0</v>
      </c>
      <c r="Q41" s="645">
        <f>$AB$51-$AF$51+$AB$61-$AF$61+$AF$67-$AB$67+$AF$73-$AB$73</f>
        <v>0</v>
      </c>
      <c r="R41" s="104"/>
      <c r="S41" s="104"/>
      <c r="T41" s="163" t="s">
        <v>11</v>
      </c>
      <c r="U41" s="1072" t="s">
        <v>11</v>
      </c>
      <c r="V41" s="645">
        <f>CL($P$54,$T$54)+CL($T$76,$P$76)+CL($T$67,$P$67)</f>
        <v>0</v>
      </c>
      <c r="W41" s="645">
        <f>$P$54-$T$54+$T$67-$P$67+$T$76-$P$76</f>
        <v>0</v>
      </c>
      <c r="Z41" s="163">
        <v>3</v>
      </c>
      <c r="AA41" s="1072"/>
      <c r="AB41" s="1006"/>
      <c r="AC41" s="1006"/>
      <c r="AD41" s="104"/>
      <c r="AE41" s="104"/>
      <c r="AF41" s="163">
        <v>3</v>
      </c>
      <c r="AG41" s="1072"/>
      <c r="AH41" s="1006"/>
      <c r="AI41" s="1006"/>
    </row>
    <row r="42" spans="1:35" ht="24.75" customHeight="1" x14ac:dyDescent="0.2">
      <c r="B42" s="548">
        <v>4</v>
      </c>
      <c r="C42" s="1348" t="s">
        <v>156</v>
      </c>
      <c r="D42" s="1348"/>
      <c r="E42" s="1349"/>
      <c r="F42" s="548">
        <v>4</v>
      </c>
      <c r="G42" s="1350" t="s">
        <v>153</v>
      </c>
      <c r="H42" s="1350"/>
      <c r="I42" s="1351"/>
      <c r="M42" s="1"/>
      <c r="N42" s="163" t="s">
        <v>7</v>
      </c>
      <c r="O42" s="1072" t="s">
        <v>7</v>
      </c>
      <c r="P42" s="645">
        <f>CL($AF$51,$AB$51)+CL($AF$57,$AB$57)+CL($AF$64,$AB$64)+CL($AF$70,$AB$70)</f>
        <v>0</v>
      </c>
      <c r="Q42" s="645">
        <f>$AF$51-$AB$51+$AF$57-$AB$57+$AF$64-$AB$64+$AF$70-$AB$70</f>
        <v>0</v>
      </c>
      <c r="R42" s="104"/>
      <c r="S42" s="104"/>
      <c r="T42" s="163" t="s">
        <v>18</v>
      </c>
      <c r="U42" s="1072" t="s">
        <v>18</v>
      </c>
      <c r="V42" s="645">
        <f>CL($T$54,$P$54)+CL($T$64,$P$64)+CL($T$73,$P$73)</f>
        <v>0</v>
      </c>
      <c r="W42" s="645">
        <f>$T$54-$P$54+$T$64-$P$64+$T$73-$P$73</f>
        <v>0</v>
      </c>
      <c r="Z42" s="163">
        <v>4</v>
      </c>
      <c r="AA42" s="1072"/>
      <c r="AB42" s="1006"/>
      <c r="AC42" s="1006"/>
      <c r="AD42" s="104"/>
      <c r="AE42" s="104"/>
      <c r="AF42" s="163">
        <v>4</v>
      </c>
      <c r="AG42" s="1072"/>
      <c r="AH42" s="1006"/>
      <c r="AI42" s="1006"/>
    </row>
    <row r="43" spans="1:35" ht="24.75" customHeight="1" x14ac:dyDescent="0.2">
      <c r="C43" s="105"/>
      <c r="M43" s="1"/>
      <c r="N43" s="163" t="s">
        <v>8</v>
      </c>
      <c r="O43" s="1072" t="s">
        <v>8</v>
      </c>
      <c r="P43" s="645">
        <f>CL($AF$54,$AB$54)+CL($AF$61,$AB$61)+CL($AB$70,$AF$70)+CL($AB$76,$AF$76)</f>
        <v>0</v>
      </c>
      <c r="Q43" s="645">
        <f>$AF$54-$AB$54+$AF$61-$AB$61+$AB$70-$AF$70+$AB$76-$AF$76</f>
        <v>0</v>
      </c>
      <c r="R43" s="104"/>
      <c r="S43" s="104"/>
      <c r="T43" s="144"/>
      <c r="U43" s="165"/>
      <c r="V43" s="104"/>
      <c r="W43" s="104"/>
      <c r="Z43" s="163">
        <v>5</v>
      </c>
      <c r="AA43" s="1072"/>
      <c r="AB43" s="1006"/>
      <c r="AC43" s="1006"/>
      <c r="AD43" s="104"/>
      <c r="AE43" s="104"/>
      <c r="AF43" s="144"/>
      <c r="AG43" s="165"/>
      <c r="AH43" s="104"/>
      <c r="AI43" s="104"/>
    </row>
    <row r="44" spans="1:35" ht="9.75" customHeight="1" x14ac:dyDescent="0.2">
      <c r="C44" s="105"/>
    </row>
    <row r="45" spans="1:35" ht="9.75" customHeight="1" x14ac:dyDescent="0.2">
      <c r="C45" s="105"/>
    </row>
    <row r="46" spans="1:35" ht="9.75" customHeight="1" x14ac:dyDescent="0.2">
      <c r="A46" s="126"/>
      <c r="B46" s="24"/>
      <c r="C46" s="402"/>
      <c r="D46" s="24"/>
      <c r="E46" s="24"/>
      <c r="F46" s="24"/>
      <c r="G46" s="24"/>
      <c r="H46" s="24"/>
      <c r="I46" s="24"/>
      <c r="J46" s="24"/>
      <c r="K46" s="31"/>
      <c r="M46" s="219"/>
      <c r="N46" s="24"/>
      <c r="O46" s="24"/>
      <c r="P46" s="24"/>
      <c r="Q46" s="24"/>
      <c r="R46" s="24"/>
      <c r="S46" s="24"/>
      <c r="T46" s="24"/>
      <c r="U46" s="24"/>
      <c r="V46" s="24"/>
      <c r="W46" s="31"/>
      <c r="Y46" s="219"/>
      <c r="Z46" s="24"/>
      <c r="AA46" s="24"/>
      <c r="AB46" s="24"/>
      <c r="AC46" s="24"/>
      <c r="AD46" s="24"/>
      <c r="AE46" s="24"/>
      <c r="AF46" s="24"/>
      <c r="AG46" s="24"/>
      <c r="AH46" s="24"/>
      <c r="AI46" s="31"/>
    </row>
    <row r="47" spans="1:35" ht="15.6" customHeight="1" x14ac:dyDescent="0.25">
      <c r="A47" s="188"/>
      <c r="B47" s="59"/>
      <c r="C47" s="105"/>
      <c r="E47" s="59"/>
      <c r="F47" s="768" t="str">
        <f>ACCUEIL!$D$6</f>
        <v>VELODROME</v>
      </c>
      <c r="G47" s="59"/>
      <c r="H47" s="59"/>
      <c r="I47" s="59"/>
      <c r="J47" s="59"/>
      <c r="K47" s="190"/>
      <c r="L47" s="121"/>
      <c r="M47" s="417"/>
      <c r="N47" s="59"/>
      <c r="O47" s="59"/>
      <c r="Q47" s="59"/>
      <c r="R47" s="905" t="str">
        <f>ACCUEIL!$D$7</f>
        <v>SAN SIRO</v>
      </c>
      <c r="S47" s="59"/>
      <c r="T47" s="59"/>
      <c r="U47" s="59"/>
      <c r="W47" s="43"/>
      <c r="Y47" s="44"/>
      <c r="AD47" s="768" t="str">
        <f>ACCUEIL!$D$8</f>
        <v>NEU CAMP</v>
      </c>
      <c r="AI47" s="43"/>
    </row>
    <row r="48" spans="1:35" ht="15.6" customHeight="1" x14ac:dyDescent="0.2">
      <c r="A48" s="188"/>
      <c r="B48" s="59"/>
      <c r="C48" s="105"/>
      <c r="E48" s="59"/>
      <c r="F48" s="125" t="s">
        <v>71</v>
      </c>
      <c r="G48" s="59"/>
      <c r="H48" s="59"/>
      <c r="I48" s="59"/>
      <c r="J48" s="59"/>
      <c r="K48" s="190"/>
      <c r="L48" s="121"/>
      <c r="M48" s="417"/>
      <c r="N48" s="59"/>
      <c r="O48" s="59"/>
      <c r="Q48" s="59"/>
      <c r="R48" s="125" t="s">
        <v>3</v>
      </c>
      <c r="S48" s="59"/>
      <c r="T48" s="59"/>
      <c r="U48" s="59"/>
      <c r="W48" s="43"/>
      <c r="Y48" s="44"/>
      <c r="AD48" s="125" t="s">
        <v>3</v>
      </c>
      <c r="AI48" s="43"/>
    </row>
    <row r="49" spans="1:35" ht="25.5" customHeight="1" x14ac:dyDescent="0.2">
      <c r="A49" s="549">
        <v>1</v>
      </c>
      <c r="B49" s="162" t="s">
        <v>20</v>
      </c>
      <c r="C49" s="866" t="str">
        <f>C39</f>
        <v>AAA</v>
      </c>
      <c r="D49" s="1122"/>
      <c r="E49" s="197"/>
      <c r="F49" s="198" t="s">
        <v>48</v>
      </c>
      <c r="G49" s="197"/>
      <c r="H49" s="1122"/>
      <c r="I49" s="859" t="str">
        <f>G39</f>
        <v>BBB</v>
      </c>
      <c r="J49" s="273" t="s">
        <v>21</v>
      </c>
      <c r="K49" s="43"/>
      <c r="L49" s="927">
        <f>ACCUEIL!$B$9</f>
        <v>1.583333333333333</v>
      </c>
      <c r="M49" s="44">
        <v>2</v>
      </c>
      <c r="N49" s="162" t="s">
        <v>22</v>
      </c>
      <c r="O49" s="425" t="str">
        <f>C40</f>
        <v>CCC</v>
      </c>
      <c r="P49" s="1122"/>
      <c r="Q49" s="197"/>
      <c r="R49" s="198" t="s">
        <v>48</v>
      </c>
      <c r="S49" s="197"/>
      <c r="T49" s="1122"/>
      <c r="U49" s="63" t="str">
        <f>G40</f>
        <v>DDD</v>
      </c>
      <c r="V49" s="273" t="s">
        <v>23</v>
      </c>
      <c r="W49" s="43"/>
      <c r="Y49" s="44"/>
      <c r="Z49" s="162" t="s">
        <v>4</v>
      </c>
      <c r="AA49" s="136" t="str">
        <f>O39</f>
        <v>A</v>
      </c>
      <c r="AB49" s="1122"/>
      <c r="AC49" s="198"/>
      <c r="AD49" s="198"/>
      <c r="AE49" s="198"/>
      <c r="AF49" s="1122"/>
      <c r="AG49" s="136" t="str">
        <f>O40</f>
        <v>B</v>
      </c>
      <c r="AH49" s="162" t="s">
        <v>5</v>
      </c>
      <c r="AI49" s="43"/>
    </row>
    <row r="50" spans="1:35" ht="25.5" hidden="1" customHeight="1" x14ac:dyDescent="0.2">
      <c r="A50" s="549"/>
      <c r="B50" s="401"/>
      <c r="C50" s="1260" t="s">
        <v>222</v>
      </c>
      <c r="D50" s="1122"/>
      <c r="E50" s="949"/>
      <c r="F50" s="950"/>
      <c r="G50" s="949"/>
      <c r="H50" s="1122"/>
      <c r="I50" s="1260" t="s">
        <v>222</v>
      </c>
      <c r="J50" s="742"/>
      <c r="K50" s="43"/>
      <c r="L50" s="927"/>
      <c r="M50" s="44"/>
      <c r="N50" s="401"/>
      <c r="O50" s="1260" t="s">
        <v>222</v>
      </c>
      <c r="P50" s="1122"/>
      <c r="Q50" s="949"/>
      <c r="R50" s="950"/>
      <c r="S50" s="949"/>
      <c r="T50" s="1122"/>
      <c r="U50" s="1260" t="s">
        <v>222</v>
      </c>
      <c r="V50" s="742"/>
      <c r="W50" s="43"/>
      <c r="Y50" s="44"/>
      <c r="Z50" s="1217"/>
      <c r="AA50" s="1259"/>
      <c r="AB50" s="1194"/>
      <c r="AC50" s="1237"/>
      <c r="AD50" s="1237"/>
      <c r="AE50" s="1237"/>
      <c r="AF50" s="1194"/>
      <c r="AG50" s="1259"/>
      <c r="AH50" s="1219"/>
      <c r="AI50" s="43"/>
    </row>
    <row r="51" spans="1:35" ht="25.5" customHeight="1" x14ac:dyDescent="0.2">
      <c r="A51" s="549">
        <v>3</v>
      </c>
      <c r="B51" s="162" t="s">
        <v>24</v>
      </c>
      <c r="C51" s="866" t="str">
        <f>C41</f>
        <v>EEE</v>
      </c>
      <c r="D51" s="1122"/>
      <c r="E51" s="197"/>
      <c r="F51" s="198" t="s">
        <v>48</v>
      </c>
      <c r="G51" s="197"/>
      <c r="H51" s="1122"/>
      <c r="I51" s="859" t="str">
        <f>G41</f>
        <v>FFF</v>
      </c>
      <c r="J51" s="273" t="s">
        <v>25</v>
      </c>
      <c r="K51" s="43"/>
      <c r="L51" s="928">
        <f>L49+ACCUEIL!$B$10</f>
        <v>1.5937499999999998</v>
      </c>
      <c r="M51" s="44">
        <v>4</v>
      </c>
      <c r="N51" s="162" t="s">
        <v>26</v>
      </c>
      <c r="O51" s="425" t="str">
        <f>C42</f>
        <v>GGG</v>
      </c>
      <c r="P51" s="1122"/>
      <c r="Q51" s="197"/>
      <c r="R51" s="198" t="s">
        <v>48</v>
      </c>
      <c r="S51" s="197"/>
      <c r="T51" s="1122"/>
      <c r="U51" s="63" t="str">
        <f>G42</f>
        <v>HHH</v>
      </c>
      <c r="V51" s="273" t="s">
        <v>27</v>
      </c>
      <c r="W51" s="43"/>
      <c r="Y51" s="44"/>
      <c r="Z51" s="162" t="s">
        <v>6</v>
      </c>
      <c r="AA51" s="136" t="str">
        <f>O41</f>
        <v>C</v>
      </c>
      <c r="AB51" s="1122"/>
      <c r="AC51" s="198"/>
      <c r="AD51" s="198"/>
      <c r="AE51" s="198"/>
      <c r="AF51" s="1122"/>
      <c r="AG51" s="136" t="str">
        <f>O42</f>
        <v>D</v>
      </c>
      <c r="AH51" s="162" t="s">
        <v>7</v>
      </c>
      <c r="AI51" s="43"/>
    </row>
    <row r="52" spans="1:35" ht="25.5" hidden="1" customHeight="1" x14ac:dyDescent="0.2">
      <c r="A52" s="549"/>
      <c r="B52" s="401"/>
      <c r="C52" s="1260" t="s">
        <v>222</v>
      </c>
      <c r="D52" s="1122"/>
      <c r="E52" s="949"/>
      <c r="F52" s="950"/>
      <c r="G52" s="949"/>
      <c r="H52" s="1122"/>
      <c r="I52" s="1260" t="s">
        <v>222</v>
      </c>
      <c r="J52" s="742"/>
      <c r="K52" s="43"/>
      <c r="L52" s="928"/>
      <c r="M52" s="44"/>
      <c r="N52" s="401"/>
      <c r="O52" s="1260" t="s">
        <v>222</v>
      </c>
      <c r="P52" s="1122"/>
      <c r="Q52" s="949"/>
      <c r="R52" s="950"/>
      <c r="S52" s="949"/>
      <c r="T52" s="1122"/>
      <c r="U52" s="1260" t="s">
        <v>222</v>
      </c>
      <c r="V52" s="742"/>
      <c r="W52" s="43"/>
      <c r="Y52" s="44"/>
      <c r="Z52" s="1217"/>
      <c r="AA52" s="1259"/>
      <c r="AB52" s="1194"/>
      <c r="AC52" s="1237"/>
      <c r="AD52" s="1237"/>
      <c r="AE52" s="1237"/>
      <c r="AF52" s="1194"/>
      <c r="AG52" s="1259"/>
      <c r="AH52" s="1219"/>
      <c r="AI52" s="43"/>
    </row>
    <row r="53" spans="1:35" ht="12.75" customHeight="1" x14ac:dyDescent="0.2">
      <c r="A53" s="188"/>
      <c r="B53" s="401">
        <v>5</v>
      </c>
      <c r="C53" s="867" t="s">
        <v>110</v>
      </c>
      <c r="D53" s="220"/>
      <c r="E53" s="550"/>
      <c r="F53" s="550"/>
      <c r="G53" s="550"/>
      <c r="H53" s="220"/>
      <c r="I53" s="857" t="s">
        <v>111</v>
      </c>
      <c r="J53" s="544"/>
      <c r="K53" s="43"/>
      <c r="L53"/>
      <c r="M53" s="44"/>
      <c r="N53" s="389"/>
      <c r="O53" s="390"/>
      <c r="P53" s="551"/>
      <c r="Q53" s="551"/>
      <c r="R53" s="551"/>
      <c r="S53" s="551"/>
      <c r="T53" s="551"/>
      <c r="U53" s="390"/>
      <c r="V53" s="392"/>
      <c r="W53" s="43"/>
      <c r="Y53" s="44"/>
      <c r="Z53" s="389"/>
      <c r="AA53" s="390"/>
      <c r="AB53" s="551"/>
      <c r="AC53" s="551"/>
      <c r="AD53" s="551"/>
      <c r="AE53" s="551"/>
      <c r="AF53" s="551"/>
      <c r="AG53" s="390"/>
      <c r="AH53" s="392"/>
      <c r="AI53" s="43"/>
    </row>
    <row r="54" spans="1:35" ht="24.95" customHeight="1" x14ac:dyDescent="0.2">
      <c r="A54" s="44"/>
      <c r="B54" s="232"/>
      <c r="C54" s="868">
        <f>GL($H$49,$D$49,$C$49,$I$49,H50,D50)</f>
        <v>0</v>
      </c>
      <c r="D54" s="1122"/>
      <c r="E54" s="861"/>
      <c r="F54" s="862" t="s">
        <v>48</v>
      </c>
      <c r="G54" s="197"/>
      <c r="H54" s="1122"/>
      <c r="I54" s="868">
        <f>GL(T49,P49,O49,U49,T50,P50)</f>
        <v>0</v>
      </c>
      <c r="J54" s="305"/>
      <c r="K54" s="43"/>
      <c r="L54" s="928">
        <f>L51+ACCUEIL!$B$10</f>
        <v>1.6041666666666665</v>
      </c>
      <c r="M54" s="44"/>
      <c r="N54" s="162" t="s">
        <v>11</v>
      </c>
      <c r="O54" s="136" t="str">
        <f>U41</f>
        <v>H</v>
      </c>
      <c r="P54" s="1122"/>
      <c r="Q54" s="198"/>
      <c r="R54" s="198"/>
      <c r="S54" s="198"/>
      <c r="T54" s="1122"/>
      <c r="U54" s="136" t="str">
        <f>U42</f>
        <v>I</v>
      </c>
      <c r="V54" s="162" t="s">
        <v>18</v>
      </c>
      <c r="W54" s="43"/>
      <c r="X54" s="333"/>
      <c r="Y54" s="552"/>
      <c r="Z54" s="226" t="s">
        <v>4</v>
      </c>
      <c r="AA54" s="64" t="str">
        <f>O39</f>
        <v>A</v>
      </c>
      <c r="AB54" s="1122"/>
      <c r="AC54" s="198"/>
      <c r="AD54" s="198"/>
      <c r="AE54" s="198"/>
      <c r="AF54" s="1122"/>
      <c r="AG54" s="136" t="str">
        <f>O43</f>
        <v>E</v>
      </c>
      <c r="AH54" s="162" t="s">
        <v>8</v>
      </c>
      <c r="AI54" s="43"/>
    </row>
    <row r="55" spans="1:35" ht="24.95" hidden="1" customHeight="1" x14ac:dyDescent="0.2">
      <c r="A55" s="44"/>
      <c r="B55" s="401"/>
      <c r="C55" s="1260" t="s">
        <v>222</v>
      </c>
      <c r="D55" s="1122"/>
      <c r="E55" s="949"/>
      <c r="F55" s="950"/>
      <c r="G55" s="949"/>
      <c r="H55" s="1122"/>
      <c r="I55" s="1260" t="s">
        <v>222</v>
      </c>
      <c r="J55" s="742"/>
      <c r="K55" s="43"/>
      <c r="L55" s="928"/>
      <c r="M55" s="44"/>
      <c r="N55" s="1217"/>
      <c r="O55" s="1259"/>
      <c r="P55" s="1194"/>
      <c r="Q55" s="1237"/>
      <c r="R55" s="1237"/>
      <c r="S55" s="1237"/>
      <c r="T55" s="1194"/>
      <c r="U55" s="1259"/>
      <c r="V55" s="1219"/>
      <c r="W55" s="43"/>
      <c r="X55" s="333"/>
      <c r="Y55" s="552"/>
      <c r="Z55" s="1217"/>
      <c r="AA55" s="1259"/>
      <c r="AB55" s="1194"/>
      <c r="AC55" s="1237"/>
      <c r="AD55" s="1237"/>
      <c r="AE55" s="1237"/>
      <c r="AF55" s="1194"/>
      <c r="AG55" s="1259"/>
      <c r="AH55" s="1219"/>
      <c r="AI55" s="43"/>
    </row>
    <row r="56" spans="1:35" ht="13.5" customHeight="1" x14ac:dyDescent="0.2">
      <c r="A56" s="44"/>
      <c r="B56" s="553">
        <v>6</v>
      </c>
      <c r="C56" s="869" t="s">
        <v>112</v>
      </c>
      <c r="D56" s="220"/>
      <c r="E56" s="554"/>
      <c r="F56" s="554"/>
      <c r="G56" s="554"/>
      <c r="H56" s="220"/>
      <c r="I56" s="869" t="s">
        <v>113</v>
      </c>
      <c r="J56" s="141"/>
      <c r="K56" s="43"/>
      <c r="L56"/>
      <c r="M56" s="44"/>
      <c r="N56" s="298"/>
      <c r="O56" s="299"/>
      <c r="P56" s="371"/>
      <c r="Q56" s="371"/>
      <c r="R56" s="371"/>
      <c r="S56" s="371"/>
      <c r="T56" s="371"/>
      <c r="U56" s="299"/>
      <c r="V56" s="300"/>
      <c r="W56" s="43"/>
      <c r="X56" s="333"/>
      <c r="Y56" s="552"/>
      <c r="Z56" s="389"/>
      <c r="AA56" s="390"/>
      <c r="AB56" s="551"/>
      <c r="AC56" s="551"/>
      <c r="AD56" s="551"/>
      <c r="AE56" s="551"/>
      <c r="AF56" s="551"/>
      <c r="AG56" s="390"/>
      <c r="AH56" s="392"/>
      <c r="AI56" s="43"/>
    </row>
    <row r="57" spans="1:35" ht="24.95" hidden="1" customHeight="1" x14ac:dyDescent="0.2">
      <c r="A57" s="44"/>
      <c r="B57" s="160"/>
      <c r="C57" s="868">
        <f>GL($H$51,$D$51,$C$51,$I$51,H52,D52)</f>
        <v>0</v>
      </c>
      <c r="D57" s="1122"/>
      <c r="E57" s="861"/>
      <c r="F57" s="862" t="s">
        <v>48</v>
      </c>
      <c r="G57" s="197"/>
      <c r="H57" s="1122"/>
      <c r="I57" s="868">
        <f>GL(T51,P51,O51,U51,T52,P52)</f>
        <v>0</v>
      </c>
      <c r="J57" s="305"/>
      <c r="K57" s="43"/>
      <c r="L57" s="928">
        <f>L54+ACCUEIL!$B$10</f>
        <v>1.6145833333333333</v>
      </c>
      <c r="M57" s="44"/>
      <c r="N57" s="162" t="s">
        <v>9</v>
      </c>
      <c r="O57" s="136" t="str">
        <f>U39</f>
        <v>F</v>
      </c>
      <c r="P57" s="1122"/>
      <c r="Q57" s="198"/>
      <c r="R57" s="198"/>
      <c r="S57" s="198"/>
      <c r="T57" s="1122"/>
      <c r="U57" s="136" t="str">
        <f>U40</f>
        <v>G</v>
      </c>
      <c r="V57" s="162" t="s">
        <v>10</v>
      </c>
      <c r="W57" s="43"/>
      <c r="X57" s="333"/>
      <c r="Y57" s="552"/>
      <c r="Z57" s="162" t="s">
        <v>5</v>
      </c>
      <c r="AA57" s="117" t="str">
        <f>O40</f>
        <v>B</v>
      </c>
      <c r="AB57" s="1122"/>
      <c r="AC57" s="198"/>
      <c r="AD57" s="198"/>
      <c r="AE57" s="198"/>
      <c r="AF57" s="1122"/>
      <c r="AG57" s="117" t="str">
        <f>O42</f>
        <v>D</v>
      </c>
      <c r="AH57" s="162" t="s">
        <v>7</v>
      </c>
      <c r="AI57" s="43"/>
    </row>
    <row r="58" spans="1:35" ht="24.95" hidden="1" customHeight="1" x14ac:dyDescent="0.2">
      <c r="A58" s="44"/>
      <c r="B58" s="401"/>
      <c r="C58" s="1260" t="s">
        <v>222</v>
      </c>
      <c r="D58" s="1190"/>
      <c r="E58" s="949"/>
      <c r="F58" s="950"/>
      <c r="G58" s="949"/>
      <c r="H58" s="1190"/>
      <c r="I58" s="1260" t="s">
        <v>222</v>
      </c>
      <c r="J58" s="742"/>
      <c r="K58" s="43"/>
      <c r="L58" s="928"/>
      <c r="M58" s="44"/>
      <c r="N58" s="1217"/>
      <c r="O58" s="1259"/>
      <c r="P58" s="1194"/>
      <c r="Q58" s="1237"/>
      <c r="R58" s="1237"/>
      <c r="S58" s="1237"/>
      <c r="T58" s="1194"/>
      <c r="U58" s="1259"/>
      <c r="V58" s="1219"/>
      <c r="W58" s="43"/>
      <c r="X58" s="333"/>
      <c r="Y58" s="552"/>
      <c r="Z58" s="1217"/>
      <c r="AA58" s="1259"/>
      <c r="AB58" s="1194"/>
      <c r="AC58" s="1237"/>
      <c r="AD58" s="1237"/>
      <c r="AE58" s="1237"/>
      <c r="AF58" s="1194"/>
      <c r="AG58" s="1259"/>
      <c r="AH58" s="1219"/>
      <c r="AI58" s="43"/>
    </row>
    <row r="59" spans="1:35" ht="9" customHeight="1" x14ac:dyDescent="0.2">
      <c r="A59" s="44"/>
      <c r="B59" s="901"/>
      <c r="C59" s="1266"/>
      <c r="D59" s="1267"/>
      <c r="E59" s="897"/>
      <c r="F59" s="1268"/>
      <c r="G59" s="1269"/>
      <c r="H59" s="1267"/>
      <c r="I59" s="1270"/>
      <c r="J59" s="897"/>
      <c r="K59" s="43"/>
      <c r="L59"/>
      <c r="M59" s="44"/>
      <c r="N59" s="298"/>
      <c r="O59" s="299"/>
      <c r="P59" s="371"/>
      <c r="Q59" s="371"/>
      <c r="R59" s="371"/>
      <c r="S59" s="371"/>
      <c r="T59" s="371"/>
      <c r="U59" s="299"/>
      <c r="V59" s="300"/>
      <c r="W59" s="43"/>
      <c r="X59" s="333"/>
      <c r="Y59" s="552"/>
      <c r="Z59" s="298"/>
      <c r="AA59" s="299"/>
      <c r="AB59" s="371"/>
      <c r="AC59" s="371"/>
      <c r="AD59" s="371"/>
      <c r="AE59" s="371"/>
      <c r="AF59" s="371"/>
      <c r="AG59" s="299"/>
      <c r="AH59" s="300"/>
      <c r="AI59" s="43"/>
    </row>
    <row r="60" spans="1:35" ht="15.6" customHeight="1" x14ac:dyDescent="0.2">
      <c r="A60" s="44"/>
      <c r="B60" s="64">
        <v>7</v>
      </c>
      <c r="C60" s="858"/>
      <c r="D60" s="555"/>
      <c r="E60" s="349"/>
      <c r="F60" s="125" t="s">
        <v>29</v>
      </c>
      <c r="G60" s="349"/>
      <c r="H60" s="555"/>
      <c r="I60" s="858"/>
      <c r="J60" s="207"/>
      <c r="K60" s="43"/>
      <c r="L60"/>
      <c r="M60" s="44"/>
      <c r="N60" s="298"/>
      <c r="O60" s="299"/>
      <c r="P60" s="371"/>
      <c r="Q60" s="371"/>
      <c r="R60" s="371"/>
      <c r="S60" s="371"/>
      <c r="T60" s="371"/>
      <c r="U60" s="299"/>
      <c r="V60" s="300"/>
      <c r="W60" s="43"/>
      <c r="Y60" s="44"/>
      <c r="Z60" s="298"/>
      <c r="AA60" s="299"/>
      <c r="AB60" s="371"/>
      <c r="AC60" s="371"/>
      <c r="AD60" s="371"/>
      <c r="AE60" s="371"/>
      <c r="AF60" s="371"/>
      <c r="AG60" s="299"/>
      <c r="AH60" s="300"/>
      <c r="AI60" s="43"/>
    </row>
    <row r="61" spans="1:35" ht="24.95" customHeight="1" x14ac:dyDescent="0.2">
      <c r="A61" s="44"/>
      <c r="B61" s="556" t="s">
        <v>78</v>
      </c>
      <c r="C61" s="873"/>
      <c r="D61" s="1122"/>
      <c r="E61" s="861"/>
      <c r="F61" s="862" t="s">
        <v>48</v>
      </c>
      <c r="G61" s="197"/>
      <c r="H61" s="1122"/>
      <c r="I61" s="873"/>
      <c r="J61" s="207"/>
      <c r="K61" s="43"/>
      <c r="L61" s="928">
        <f>L57+ACCUEIL!$B$10</f>
        <v>1.625</v>
      </c>
      <c r="M61" s="44"/>
      <c r="N61" s="298"/>
      <c r="O61" s="299"/>
      <c r="P61" s="371"/>
      <c r="Q61" s="371"/>
      <c r="R61" s="371"/>
      <c r="S61" s="371"/>
      <c r="T61" s="371"/>
      <c r="U61" s="299"/>
      <c r="V61" s="300"/>
      <c r="W61" s="43"/>
      <c r="Y61" s="44"/>
      <c r="Z61" s="162" t="s">
        <v>6</v>
      </c>
      <c r="AA61" s="117" t="str">
        <f>O41</f>
        <v>C</v>
      </c>
      <c r="AB61" s="1122"/>
      <c r="AC61" s="198"/>
      <c r="AD61" s="198"/>
      <c r="AE61" s="198"/>
      <c r="AF61" s="1122"/>
      <c r="AG61" s="117" t="str">
        <f>O43</f>
        <v>E</v>
      </c>
      <c r="AH61" s="162" t="s">
        <v>8</v>
      </c>
      <c r="AI61" s="43"/>
    </row>
    <row r="62" spans="1:35" ht="24.95" hidden="1" customHeight="1" x14ac:dyDescent="0.2">
      <c r="A62" s="44"/>
      <c r="B62" s="401"/>
      <c r="C62" s="1260" t="s">
        <v>222</v>
      </c>
      <c r="D62" s="1122"/>
      <c r="E62" s="949"/>
      <c r="F62" s="950"/>
      <c r="G62" s="949"/>
      <c r="H62" s="1122"/>
      <c r="I62" s="1260" t="s">
        <v>222</v>
      </c>
      <c r="J62" s="742"/>
      <c r="K62" s="43"/>
      <c r="L62" s="928"/>
      <c r="M62" s="44"/>
      <c r="N62" s="298"/>
      <c r="O62" s="299"/>
      <c r="P62" s="371"/>
      <c r="Q62" s="371"/>
      <c r="R62" s="371"/>
      <c r="S62" s="371"/>
      <c r="T62" s="371"/>
      <c r="U62" s="299"/>
      <c r="V62" s="300"/>
      <c r="W62" s="43"/>
      <c r="Y62" s="44"/>
      <c r="Z62" s="1217"/>
      <c r="AA62" s="1259"/>
      <c r="AB62" s="1194"/>
      <c r="AC62" s="1237"/>
      <c r="AD62" s="1237"/>
      <c r="AE62" s="1237"/>
      <c r="AF62" s="1194"/>
      <c r="AG62" s="1259"/>
      <c r="AH62" s="1219"/>
      <c r="AI62" s="43"/>
    </row>
    <row r="63" spans="1:35" ht="13.5" customHeight="1" x14ac:dyDescent="0.2">
      <c r="A63" s="44"/>
      <c r="B63" s="162">
        <v>8</v>
      </c>
      <c r="C63" s="858"/>
      <c r="D63" s="555"/>
      <c r="E63" s="349"/>
      <c r="F63" s="125" t="s">
        <v>29</v>
      </c>
      <c r="G63" s="349"/>
      <c r="H63" s="555"/>
      <c r="I63" s="858"/>
      <c r="J63" s="207"/>
      <c r="K63" s="43"/>
      <c r="M63" s="44"/>
      <c r="N63" s="298"/>
      <c r="O63" s="299"/>
      <c r="P63" s="371"/>
      <c r="Q63" s="371"/>
      <c r="R63" s="371"/>
      <c r="S63" s="371"/>
      <c r="T63" s="371"/>
      <c r="U63" s="299"/>
      <c r="V63" s="300"/>
      <c r="W63" s="43"/>
      <c r="Y63" s="44"/>
      <c r="Z63" s="389"/>
      <c r="AA63" s="390"/>
      <c r="AB63" s="551"/>
      <c r="AC63" s="551"/>
      <c r="AD63" s="551"/>
      <c r="AE63" s="551"/>
      <c r="AF63" s="551"/>
      <c r="AG63" s="390"/>
      <c r="AH63" s="392"/>
      <c r="AI63" s="43"/>
    </row>
    <row r="64" spans="1:35" ht="24.95" customHeight="1" x14ac:dyDescent="0.2">
      <c r="A64" s="44"/>
      <c r="B64" s="556" t="s">
        <v>81</v>
      </c>
      <c r="C64" s="860"/>
      <c r="D64" s="1122"/>
      <c r="E64" s="197"/>
      <c r="F64" s="198" t="s">
        <v>48</v>
      </c>
      <c r="G64" s="197"/>
      <c r="H64" s="1122"/>
      <c r="I64" s="864"/>
      <c r="J64" s="207"/>
      <c r="K64" s="43"/>
      <c r="L64" s="928">
        <f>L61+ACCUEIL!$B$10</f>
        <v>1.6354166666666667</v>
      </c>
      <c r="M64" s="44"/>
      <c r="N64" s="162" t="s">
        <v>9</v>
      </c>
      <c r="O64" s="557" t="str">
        <f>U39</f>
        <v>F</v>
      </c>
      <c r="P64" s="1122"/>
      <c r="Q64" s="198"/>
      <c r="R64" s="198"/>
      <c r="S64" s="198"/>
      <c r="T64" s="1122"/>
      <c r="U64" s="558" t="str">
        <f>U42</f>
        <v>I</v>
      </c>
      <c r="V64" s="162" t="s">
        <v>18</v>
      </c>
      <c r="W64" s="43"/>
      <c r="Y64" s="44"/>
      <c r="Z64" s="162" t="s">
        <v>4</v>
      </c>
      <c r="AA64" s="117" t="str">
        <f>O39</f>
        <v>A</v>
      </c>
      <c r="AB64" s="1122"/>
      <c r="AC64" s="198"/>
      <c r="AD64" s="198"/>
      <c r="AE64" s="198"/>
      <c r="AF64" s="1122"/>
      <c r="AG64" s="117" t="str">
        <f>O42</f>
        <v>D</v>
      </c>
      <c r="AH64" s="162" t="s">
        <v>7</v>
      </c>
      <c r="AI64" s="43"/>
    </row>
    <row r="65" spans="1:35" ht="24.95" hidden="1" customHeight="1" x14ac:dyDescent="0.2">
      <c r="A65" s="44"/>
      <c r="B65" s="401"/>
      <c r="C65" s="1260" t="s">
        <v>222</v>
      </c>
      <c r="D65" s="1122"/>
      <c r="E65" s="949"/>
      <c r="F65" s="950"/>
      <c r="G65" s="949"/>
      <c r="H65" s="1122"/>
      <c r="I65" s="1260" t="s">
        <v>222</v>
      </c>
      <c r="J65" s="742"/>
      <c r="K65" s="43"/>
      <c r="L65" s="928"/>
      <c r="M65" s="44"/>
      <c r="N65" s="1217"/>
      <c r="O65" s="1259"/>
      <c r="P65" s="1194"/>
      <c r="Q65" s="1237"/>
      <c r="R65" s="1237"/>
      <c r="S65" s="1237"/>
      <c r="T65" s="1194"/>
      <c r="U65" s="1259"/>
      <c r="V65" s="1219"/>
      <c r="W65" s="43"/>
      <c r="Y65" s="44"/>
      <c r="Z65" s="1217"/>
      <c r="AA65" s="1259"/>
      <c r="AB65" s="1194"/>
      <c r="AC65" s="1237"/>
      <c r="AD65" s="1237"/>
      <c r="AE65" s="1237"/>
      <c r="AF65" s="1194"/>
      <c r="AG65" s="1259"/>
      <c r="AH65" s="1219"/>
      <c r="AI65" s="43"/>
    </row>
    <row r="66" spans="1:35" ht="12.75" customHeight="1" x14ac:dyDescent="0.2">
      <c r="A66" s="44"/>
      <c r="B66" s="64">
        <v>9</v>
      </c>
      <c r="C66" s="858" t="s">
        <v>89</v>
      </c>
      <c r="D66" s="555"/>
      <c r="E66" s="349"/>
      <c r="F66" s="349"/>
      <c r="G66" s="349"/>
      <c r="H66" s="555"/>
      <c r="I66" s="858" t="s">
        <v>90</v>
      </c>
      <c r="J66" s="207"/>
      <c r="K66" s="43"/>
      <c r="M66" s="44"/>
      <c r="N66" s="298"/>
      <c r="O66" s="299"/>
      <c r="P66" s="371"/>
      <c r="Q66" s="371"/>
      <c r="R66" s="371"/>
      <c r="S66" s="371"/>
      <c r="T66" s="551"/>
      <c r="U66" s="1181"/>
      <c r="V66" s="300"/>
      <c r="W66" s="43"/>
      <c r="Y66" s="44"/>
      <c r="Z66" s="298"/>
      <c r="AA66" s="299"/>
      <c r="AB66" s="371"/>
      <c r="AC66" s="371"/>
      <c r="AD66" s="371"/>
      <c r="AE66" s="371"/>
      <c r="AF66" s="371"/>
      <c r="AG66" s="299"/>
      <c r="AH66" s="300"/>
      <c r="AI66" s="43"/>
    </row>
    <row r="67" spans="1:35" ht="24.95" customHeight="1" x14ac:dyDescent="0.2">
      <c r="A67" s="44"/>
      <c r="B67" s="293"/>
      <c r="C67" s="868">
        <f>GL($D$54,$H$54,$C$54,$I$54,H55,D55)</f>
        <v>0</v>
      </c>
      <c r="D67" s="1122"/>
      <c r="E67" s="197"/>
      <c r="F67" s="198" t="s">
        <v>48</v>
      </c>
      <c r="G67" s="197"/>
      <c r="H67" s="1122"/>
      <c r="I67" s="868">
        <f>GL($D$57,$H$57,$C$57,$I$57,D58,H58)</f>
        <v>0</v>
      </c>
      <c r="J67" s="31"/>
      <c r="K67" s="43"/>
      <c r="L67" s="928">
        <f>L64+ACCUEIL!$B$10</f>
        <v>1.6458333333333335</v>
      </c>
      <c r="M67" s="44"/>
      <c r="N67" s="232" t="s">
        <v>10</v>
      </c>
      <c r="O67" s="1182" t="str">
        <f>U40</f>
        <v>G</v>
      </c>
      <c r="P67" s="1122"/>
      <c r="Q67" s="1107"/>
      <c r="R67" s="1107"/>
      <c r="S67" s="1107"/>
      <c r="T67" s="1122"/>
      <c r="U67" s="1182" t="str">
        <f>U41</f>
        <v>H</v>
      </c>
      <c r="V67" s="162" t="s">
        <v>11</v>
      </c>
      <c r="W67" s="43"/>
      <c r="Y67" s="44"/>
      <c r="Z67" s="162" t="s">
        <v>5</v>
      </c>
      <c r="AA67" s="117" t="str">
        <f>O40</f>
        <v>B</v>
      </c>
      <c r="AB67" s="1122"/>
      <c r="AC67" s="198"/>
      <c r="AD67" s="198"/>
      <c r="AE67" s="198"/>
      <c r="AF67" s="1122"/>
      <c r="AG67" s="117" t="str">
        <f>O41</f>
        <v>C</v>
      </c>
      <c r="AH67" s="162" t="s">
        <v>6</v>
      </c>
      <c r="AI67" s="43"/>
    </row>
    <row r="68" spans="1:35" ht="24.95" hidden="1" customHeight="1" x14ac:dyDescent="0.2">
      <c r="A68" s="44"/>
      <c r="B68" s="401"/>
      <c r="C68" s="1260" t="s">
        <v>222</v>
      </c>
      <c r="D68" s="1122"/>
      <c r="E68" s="949"/>
      <c r="F68" s="950"/>
      <c r="G68" s="949"/>
      <c r="H68" s="1122"/>
      <c r="I68" s="1260" t="s">
        <v>222</v>
      </c>
      <c r="J68" s="742"/>
      <c r="K68" s="43"/>
      <c r="L68" s="928"/>
      <c r="M68" s="44"/>
      <c r="N68" s="1217"/>
      <c r="O68" s="1259"/>
      <c r="P68" s="1194"/>
      <c r="Q68" s="1237"/>
      <c r="R68" s="1237"/>
      <c r="S68" s="1237"/>
      <c r="T68" s="1194"/>
      <c r="U68" s="1259"/>
      <c r="V68" s="1219"/>
      <c r="W68" s="43"/>
      <c r="Y68" s="44"/>
      <c r="Z68" s="1217"/>
      <c r="AA68" s="1259"/>
      <c r="AB68" s="1194"/>
      <c r="AC68" s="1237"/>
      <c r="AD68" s="1237"/>
      <c r="AE68" s="1237"/>
      <c r="AF68" s="1194"/>
      <c r="AG68" s="1259"/>
      <c r="AH68" s="1219"/>
      <c r="AI68" s="43"/>
    </row>
    <row r="69" spans="1:35" ht="13.5" customHeight="1" x14ac:dyDescent="0.2">
      <c r="A69" s="44"/>
      <c r="B69" s="380">
        <v>10</v>
      </c>
      <c r="C69" s="1169" t="s">
        <v>87</v>
      </c>
      <c r="D69" s="1170"/>
      <c r="E69" s="1171"/>
      <c r="F69" s="1171"/>
      <c r="G69" s="1172"/>
      <c r="H69" s="1170"/>
      <c r="I69" s="1173" t="s">
        <v>88</v>
      </c>
      <c r="J69" s="854"/>
      <c r="K69" s="43"/>
      <c r="L69" s="208"/>
      <c r="M69" s="44"/>
      <c r="N69" s="298"/>
      <c r="O69" s="299"/>
      <c r="P69" s="371"/>
      <c r="Q69" s="371"/>
      <c r="R69" s="371"/>
      <c r="S69" s="371"/>
      <c r="T69" s="371"/>
      <c r="U69" s="299"/>
      <c r="V69" s="300"/>
      <c r="W69" s="43"/>
      <c r="Y69" s="44"/>
      <c r="Z69" s="298"/>
      <c r="AA69" s="299"/>
      <c r="AB69" s="371"/>
      <c r="AC69" s="371"/>
      <c r="AD69" s="371"/>
      <c r="AE69" s="371"/>
      <c r="AF69" s="371"/>
      <c r="AG69" s="299"/>
      <c r="AH69" s="300"/>
      <c r="AI69" s="43"/>
    </row>
    <row r="70" spans="1:35" ht="24.95" customHeight="1" x14ac:dyDescent="0.2">
      <c r="A70" s="44"/>
      <c r="B70" s="64"/>
      <c r="C70" s="1180">
        <f>GL($H$54,$D$54,$C$54,$I$54,H55,D55)</f>
        <v>0</v>
      </c>
      <c r="D70" s="1122"/>
      <c r="E70" s="1106"/>
      <c r="F70" s="1107" t="s">
        <v>48</v>
      </c>
      <c r="G70" s="1106"/>
      <c r="H70" s="1122"/>
      <c r="I70" s="1168">
        <f>GL($H$57,$D$57,$C$57,$I$57,H58,D58)</f>
        <v>0</v>
      </c>
      <c r="J70" s="854"/>
      <c r="K70" s="43"/>
      <c r="L70" s="928">
        <f>L67+ACCUEIL!$B$10</f>
        <v>1.6562500000000002</v>
      </c>
      <c r="M70" s="44"/>
      <c r="N70" s="298"/>
      <c r="O70" s="299"/>
      <c r="P70" s="371"/>
      <c r="Q70" s="371"/>
      <c r="R70" s="371"/>
      <c r="S70" s="371"/>
      <c r="T70" s="371"/>
      <c r="U70" s="299"/>
      <c r="V70" s="300"/>
      <c r="W70" s="43"/>
      <c r="Y70" s="44"/>
      <c r="Z70" s="162" t="s">
        <v>8</v>
      </c>
      <c r="AA70" s="117" t="str">
        <f>O43</f>
        <v>E</v>
      </c>
      <c r="AB70" s="1122"/>
      <c r="AC70" s="198"/>
      <c r="AD70" s="198"/>
      <c r="AE70" s="198"/>
      <c r="AF70" s="1122"/>
      <c r="AG70" s="117" t="str">
        <f>O42</f>
        <v>D</v>
      </c>
      <c r="AH70" s="162" t="s">
        <v>7</v>
      </c>
      <c r="AI70" s="43"/>
    </row>
    <row r="71" spans="1:35" ht="24.95" hidden="1" customHeight="1" x14ac:dyDescent="0.2">
      <c r="A71" s="44"/>
      <c r="B71" s="401"/>
      <c r="C71" s="1260" t="s">
        <v>222</v>
      </c>
      <c r="D71" s="1122"/>
      <c r="E71" s="949"/>
      <c r="F71" s="950"/>
      <c r="G71" s="949"/>
      <c r="H71" s="1122"/>
      <c r="I71" s="1260" t="s">
        <v>222</v>
      </c>
      <c r="J71" s="742"/>
      <c r="K71" s="43"/>
      <c r="L71" s="928"/>
      <c r="M71" s="44"/>
      <c r="N71" s="298"/>
      <c r="O71" s="299"/>
      <c r="P71" s="371"/>
      <c r="Q71" s="371"/>
      <c r="R71" s="371"/>
      <c r="S71" s="371"/>
      <c r="T71" s="371"/>
      <c r="U71" s="299"/>
      <c r="V71" s="300"/>
      <c r="W71" s="43"/>
      <c r="Y71" s="44"/>
      <c r="Z71" s="1217"/>
      <c r="AA71" s="1259"/>
      <c r="AB71" s="1194"/>
      <c r="AC71" s="1237"/>
      <c r="AD71" s="1237"/>
      <c r="AE71" s="1237"/>
      <c r="AF71" s="1194"/>
      <c r="AG71" s="1259"/>
      <c r="AH71" s="1219"/>
      <c r="AI71" s="43"/>
    </row>
    <row r="72" spans="1:35" ht="13.5" customHeight="1" x14ac:dyDescent="0.2">
      <c r="A72" s="44"/>
      <c r="B72" s="366"/>
      <c r="C72" s="865"/>
      <c r="D72" s="1174"/>
      <c r="E72" s="956"/>
      <c r="F72" s="980" t="s">
        <v>118</v>
      </c>
      <c r="G72" s="1179"/>
      <c r="H72" s="1174"/>
      <c r="I72" s="1175"/>
      <c r="J72" s="43"/>
      <c r="K72" s="43"/>
      <c r="M72" s="44"/>
      <c r="N72" s="1184"/>
      <c r="O72" s="1183"/>
      <c r="P72" s="971"/>
      <c r="Q72" s="971"/>
      <c r="R72" s="971"/>
      <c r="S72" s="971"/>
      <c r="T72" s="971"/>
      <c r="U72" s="1183"/>
      <c r="V72" s="300"/>
      <c r="W72" s="43"/>
      <c r="Y72" s="44"/>
      <c r="Z72" s="559"/>
      <c r="AA72" s="560"/>
      <c r="AB72" s="561"/>
      <c r="AC72" s="356"/>
      <c r="AD72" s="356"/>
      <c r="AE72" s="356"/>
      <c r="AF72" s="561"/>
      <c r="AG72" s="562"/>
      <c r="AH72" s="563"/>
      <c r="AI72" s="43"/>
    </row>
    <row r="73" spans="1:35" ht="24.95" customHeight="1" x14ac:dyDescent="0.2">
      <c r="A73" s="193"/>
      <c r="B73" s="162">
        <v>11</v>
      </c>
      <c r="C73" s="868">
        <f>GL($H$61,$D$61,$C$61,$I$61,H62,D62)</f>
        <v>0</v>
      </c>
      <c r="D73" s="1126"/>
      <c r="E73" s="1102"/>
      <c r="F73" s="962" t="s">
        <v>48</v>
      </c>
      <c r="G73" s="1102"/>
      <c r="H73" s="1126"/>
      <c r="I73" s="1167">
        <f>GL($H$64,$D$64,$C$64,$I$64,H65,D65)</f>
        <v>0</v>
      </c>
      <c r="J73" s="207"/>
      <c r="K73" s="43"/>
      <c r="L73" s="928">
        <f>L70+ACCUEIL!$B$10</f>
        <v>1.666666666666667</v>
      </c>
      <c r="M73" s="44"/>
      <c r="N73" s="1101" t="s">
        <v>10</v>
      </c>
      <c r="O73" s="981" t="str">
        <f>U40</f>
        <v>G</v>
      </c>
      <c r="P73" s="1126"/>
      <c r="Q73" s="962"/>
      <c r="R73" s="962"/>
      <c r="S73" s="962"/>
      <c r="T73" s="1126"/>
      <c r="U73" s="981" t="str">
        <f>U42</f>
        <v>I</v>
      </c>
      <c r="V73" s="162" t="s">
        <v>18</v>
      </c>
      <c r="W73" s="43"/>
      <c r="Y73" s="44"/>
      <c r="Z73" s="162" t="s">
        <v>4</v>
      </c>
      <c r="AA73" s="557" t="str">
        <f>O39</f>
        <v>A</v>
      </c>
      <c r="AB73" s="1126"/>
      <c r="AC73" s="198"/>
      <c r="AD73" s="198"/>
      <c r="AE73" s="198"/>
      <c r="AF73" s="1126"/>
      <c r="AG73" s="558" t="str">
        <f>O41</f>
        <v>C</v>
      </c>
      <c r="AH73" s="162" t="s">
        <v>6</v>
      </c>
      <c r="AI73" s="43"/>
    </row>
    <row r="74" spans="1:35" ht="24.95" hidden="1" customHeight="1" x14ac:dyDescent="0.2">
      <c r="A74" s="193"/>
      <c r="B74" s="401"/>
      <c r="C74" s="1260" t="s">
        <v>222</v>
      </c>
      <c r="D74" s="1122"/>
      <c r="E74" s="949"/>
      <c r="F74" s="950"/>
      <c r="G74" s="949"/>
      <c r="H74" s="1122"/>
      <c r="I74" s="1260" t="s">
        <v>222</v>
      </c>
      <c r="J74" s="742"/>
      <c r="K74" s="43"/>
      <c r="L74" s="928"/>
      <c r="M74" s="44"/>
      <c r="N74" s="1217"/>
      <c r="O74" s="1259"/>
      <c r="P74" s="1194"/>
      <c r="Q74" s="1237"/>
      <c r="R74" s="1237"/>
      <c r="S74" s="1237"/>
      <c r="T74" s="1194"/>
      <c r="U74" s="1259"/>
      <c r="V74" s="1219"/>
      <c r="W74" s="43"/>
      <c r="Y74" s="44"/>
      <c r="Z74" s="1217"/>
      <c r="AA74" s="1259"/>
      <c r="AB74" s="1194"/>
      <c r="AC74" s="1237"/>
      <c r="AD74" s="1237"/>
      <c r="AE74" s="1237"/>
      <c r="AF74" s="1194"/>
      <c r="AG74" s="1259"/>
      <c r="AH74" s="1219"/>
      <c r="AI74" s="43"/>
    </row>
    <row r="75" spans="1:35" ht="12.75" customHeight="1" x14ac:dyDescent="0.2">
      <c r="A75" s="44"/>
      <c r="B75" s="366"/>
      <c r="C75" s="871"/>
      <c r="D75" s="863"/>
      <c r="E75" s="24"/>
      <c r="F75" s="379" t="s">
        <v>36</v>
      </c>
      <c r="G75" s="402"/>
      <c r="H75" s="569"/>
      <c r="I75" s="872"/>
      <c r="J75" s="31"/>
      <c r="K75" s="43"/>
      <c r="M75" s="44"/>
      <c r="N75" s="389"/>
      <c r="O75" s="390"/>
      <c r="P75" s="551"/>
      <c r="Q75" s="551"/>
      <c r="R75" s="551"/>
      <c r="S75" s="551"/>
      <c r="T75" s="551"/>
      <c r="U75" s="390"/>
      <c r="V75" s="392"/>
      <c r="W75" s="43"/>
      <c r="Y75" s="44"/>
      <c r="Z75" s="564"/>
      <c r="AA75" s="562"/>
      <c r="AB75" s="1178"/>
      <c r="AC75" s="565"/>
      <c r="AD75" s="566"/>
      <c r="AE75" s="565"/>
      <c r="AF75" s="1178"/>
      <c r="AG75" s="562"/>
      <c r="AH75" s="567"/>
      <c r="AI75" s="43"/>
    </row>
    <row r="76" spans="1:35" ht="24.95" customHeight="1" x14ac:dyDescent="0.2">
      <c r="A76" s="44"/>
      <c r="B76" s="293" t="s">
        <v>9</v>
      </c>
      <c r="C76" s="1176">
        <f>GL($D$61,$H$61,$C$61,$I$61,D62,H62)</f>
        <v>0</v>
      </c>
      <c r="D76" s="1122"/>
      <c r="E76" s="1106"/>
      <c r="F76" s="1107" t="s">
        <v>48</v>
      </c>
      <c r="G76" s="1106"/>
      <c r="H76" s="1122"/>
      <c r="I76" s="1177">
        <f>GL($D$64,$H$64,$C$64,$I$64,D65,H65)</f>
        <v>0</v>
      </c>
      <c r="J76" s="207"/>
      <c r="K76" s="43"/>
      <c r="L76" s="928">
        <f>L73+ACCUEIL!$B$10</f>
        <v>1.6770833333333337</v>
      </c>
      <c r="M76" s="44"/>
      <c r="N76" s="162" t="s">
        <v>9</v>
      </c>
      <c r="O76" s="557" t="str">
        <f>U39</f>
        <v>F</v>
      </c>
      <c r="P76" s="1122"/>
      <c r="Q76" s="198"/>
      <c r="R76" s="198"/>
      <c r="S76" s="198"/>
      <c r="T76" s="1122"/>
      <c r="U76" s="558" t="str">
        <f>U41</f>
        <v>H</v>
      </c>
      <c r="V76" s="162" t="s">
        <v>11</v>
      </c>
      <c r="W76" s="43"/>
      <c r="Y76" s="44"/>
      <c r="Z76" s="852" t="s">
        <v>8</v>
      </c>
      <c r="AA76" s="1256" t="str">
        <f>O43</f>
        <v>E</v>
      </c>
      <c r="AB76" s="1257"/>
      <c r="AC76" s="950"/>
      <c r="AD76" s="950"/>
      <c r="AE76" s="950"/>
      <c r="AF76" s="1257"/>
      <c r="AG76" s="1258" t="str">
        <f>O40</f>
        <v>B</v>
      </c>
      <c r="AH76" s="852" t="s">
        <v>5</v>
      </c>
      <c r="AI76" s="43"/>
    </row>
    <row r="77" spans="1:35" ht="24.95" hidden="1" customHeight="1" x14ac:dyDescent="0.2">
      <c r="A77" s="44"/>
      <c r="B77" s="1261"/>
      <c r="C77" s="1262" t="s">
        <v>222</v>
      </c>
      <c r="D77" s="1122"/>
      <c r="E77" s="1263"/>
      <c r="F77" s="1264"/>
      <c r="G77" s="1263"/>
      <c r="H77" s="1122"/>
      <c r="I77" s="1262" t="s">
        <v>222</v>
      </c>
      <c r="J77" s="1265"/>
      <c r="K77" s="43"/>
      <c r="L77" s="928"/>
      <c r="M77" s="44"/>
      <c r="N77" s="1217"/>
      <c r="O77" s="1259"/>
      <c r="P77" s="1194"/>
      <c r="Q77" s="1237"/>
      <c r="R77" s="1237"/>
      <c r="S77" s="1237"/>
      <c r="T77" s="1194"/>
      <c r="U77" s="1259"/>
      <c r="V77" s="1219"/>
      <c r="W77" s="43"/>
      <c r="Y77" s="44"/>
      <c r="Z77" s="1217"/>
      <c r="AA77" s="1259"/>
      <c r="AB77" s="1194"/>
      <c r="AC77" s="1237"/>
      <c r="AD77" s="1237"/>
      <c r="AE77" s="1237"/>
      <c r="AF77" s="1194"/>
      <c r="AG77" s="1259"/>
      <c r="AH77" s="1219"/>
      <c r="AI77" s="43"/>
    </row>
    <row r="78" spans="1:35" s="53" customFormat="1" ht="13.5" customHeight="1" x14ac:dyDescent="0.2">
      <c r="A78" s="146"/>
      <c r="B78" s="215"/>
      <c r="C78" s="545"/>
      <c r="D78" s="215"/>
      <c r="E78" s="215"/>
      <c r="F78" s="215"/>
      <c r="G78" s="215"/>
      <c r="H78" s="215"/>
      <c r="I78" s="215"/>
      <c r="J78" s="215"/>
      <c r="K78" s="568"/>
      <c r="L78" s="106"/>
      <c r="M78" s="217"/>
      <c r="N78" s="215"/>
      <c r="O78" s="215"/>
      <c r="P78" s="215"/>
      <c r="Q78" s="215"/>
      <c r="R78" s="215"/>
      <c r="S78" s="215"/>
      <c r="T78" s="215"/>
      <c r="U78" s="215"/>
      <c r="V78" s="215"/>
      <c r="W78" s="568"/>
      <c r="Y78" s="217"/>
      <c r="Z78" s="215"/>
      <c r="AA78" s="215"/>
      <c r="AB78" s="215"/>
      <c r="AC78" s="215"/>
      <c r="AD78" s="215"/>
      <c r="AE78" s="215"/>
      <c r="AF78" s="215"/>
      <c r="AG78" s="215"/>
      <c r="AH78" s="306"/>
      <c r="AI78" s="568"/>
    </row>
    <row r="79" spans="1:35" s="53" customFormat="1" ht="9.75" customHeight="1" x14ac:dyDescent="0.2">
      <c r="A79" s="101"/>
      <c r="B79" s="103"/>
      <c r="C79" s="333"/>
      <c r="D79" s="103"/>
      <c r="E79" s="103"/>
      <c r="F79" s="103"/>
      <c r="G79" s="103"/>
      <c r="H79" s="103"/>
      <c r="I79" s="103"/>
      <c r="J79" s="103"/>
      <c r="K79" s="101"/>
      <c r="L79" s="106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1"/>
    </row>
    <row r="80" spans="1:35" s="53" customFormat="1" ht="15.6" customHeight="1" x14ac:dyDescent="0.2">
      <c r="B80"/>
      <c r="C80" s="105" t="s">
        <v>61</v>
      </c>
      <c r="D80"/>
      <c r="E80"/>
      <c r="F80"/>
      <c r="G80"/>
      <c r="H80"/>
      <c r="I80"/>
      <c r="J80"/>
      <c r="K80" s="101"/>
      <c r="L80" s="928">
        <f>L76+ACCUEIL!$B$10</f>
        <v>1.6875000000000004</v>
      </c>
      <c r="M80"/>
      <c r="N80"/>
      <c r="O80"/>
      <c r="P80"/>
      <c r="Q80"/>
      <c r="R80"/>
      <c r="S80"/>
      <c r="T80"/>
      <c r="U80"/>
      <c r="V80"/>
    </row>
    <row r="81" spans="1:29" ht="13.5" customHeight="1" x14ac:dyDescent="0.2">
      <c r="A81"/>
      <c r="G81" s="219"/>
      <c r="H81" s="543"/>
      <c r="I81" s="569"/>
      <c r="J81" s="5"/>
      <c r="K81" s="570"/>
      <c r="L81" s="571"/>
      <c r="M81" s="570"/>
      <c r="N81" s="5"/>
      <c r="O81" s="5"/>
      <c r="P81" s="24"/>
      <c r="Q81" s="24"/>
      <c r="R81" s="130" t="s">
        <v>37</v>
      </c>
      <c r="S81" s="24"/>
      <c r="T81" s="284"/>
      <c r="U81" s="5"/>
      <c r="V81" s="24"/>
      <c r="W81" s="24"/>
      <c r="X81" s="24"/>
      <c r="Y81" s="24"/>
      <c r="Z81" s="284"/>
      <c r="AA81" s="5"/>
      <c r="AB81" s="24"/>
      <c r="AC81" s="31"/>
    </row>
    <row r="82" spans="1:29" ht="15.6" customHeight="1" x14ac:dyDescent="0.2">
      <c r="A82"/>
      <c r="G82" s="44"/>
      <c r="H82" s="853">
        <v>1</v>
      </c>
      <c r="I82" s="941">
        <f>GL($D$76,$H$76,$C$76,$I$76,D77,H77)</f>
        <v>0</v>
      </c>
      <c r="J82" s="187"/>
      <c r="K82" s="573"/>
      <c r="L82" s="574"/>
      <c r="M82" s="573"/>
      <c r="N82" s="575">
        <v>5</v>
      </c>
      <c r="O82" s="941">
        <f>GL($D$67,$H$67,$C$67,$I$67,D68,H68)</f>
        <v>0</v>
      </c>
      <c r="P82" s="187"/>
      <c r="Q82" s="187"/>
      <c r="R82" s="135"/>
      <c r="S82" s="7"/>
      <c r="T82" s="536">
        <v>9</v>
      </c>
      <c r="U82" s="1068">
        <f t="shared" ref="U82:U85" si="0">AA39</f>
        <v>0</v>
      </c>
      <c r="V82" s="7"/>
      <c r="W82" s="7"/>
      <c r="X82" s="7"/>
      <c r="Y82" s="7"/>
      <c r="Z82" s="194">
        <v>13</v>
      </c>
      <c r="AA82" s="1068">
        <f>$AA$43</f>
        <v>0</v>
      </c>
      <c r="AB82" s="103"/>
      <c r="AC82" s="43"/>
    </row>
    <row r="83" spans="1:29" ht="15.6" customHeight="1" x14ac:dyDescent="0.2">
      <c r="A83"/>
      <c r="C83" s="576"/>
      <c r="G83" s="44"/>
      <c r="H83" s="853">
        <v>2</v>
      </c>
      <c r="I83" s="941">
        <f>GL($H$76,$D$76,$C$76,$I$76,H77,D77)</f>
        <v>0</v>
      </c>
      <c r="J83" s="187"/>
      <c r="K83" s="573"/>
      <c r="L83" s="574"/>
      <c r="M83" s="573"/>
      <c r="N83" s="575">
        <v>6</v>
      </c>
      <c r="O83" s="941">
        <f>GL($H$67,$D$67,$C$67,$I$67,H68,D68)</f>
        <v>0</v>
      </c>
      <c r="P83" s="187"/>
      <c r="Q83" s="187"/>
      <c r="R83" s="135"/>
      <c r="S83" s="7"/>
      <c r="T83" s="194">
        <v>10</v>
      </c>
      <c r="U83" s="1065">
        <f t="shared" si="0"/>
        <v>0</v>
      </c>
      <c r="V83" s="7"/>
      <c r="W83" s="7"/>
      <c r="X83" s="7"/>
      <c r="Y83" s="7"/>
      <c r="Z83" s="194">
        <v>14</v>
      </c>
      <c r="AA83" s="1068">
        <f t="shared" ref="AA83:AA86" si="1">AG39</f>
        <v>0</v>
      </c>
      <c r="AB83" s="103"/>
      <c r="AC83" s="43"/>
    </row>
    <row r="84" spans="1:29" ht="15.6" customHeight="1" x14ac:dyDescent="0.2">
      <c r="A84"/>
      <c r="C84" s="576"/>
      <c r="G84" s="44"/>
      <c r="H84" s="853">
        <v>3</v>
      </c>
      <c r="I84" s="941">
        <f>GL($D$73,$H$73,$C$73,$I$73,D74,H74)</f>
        <v>0</v>
      </c>
      <c r="J84" s="187"/>
      <c r="K84" s="573"/>
      <c r="L84" s="574"/>
      <c r="M84" s="573"/>
      <c r="N84" s="575">
        <v>7</v>
      </c>
      <c r="O84" s="941">
        <f>GL($D$70,$H$70,$C$70,$I$70,D71,H71)</f>
        <v>0</v>
      </c>
      <c r="P84" s="187"/>
      <c r="Q84" s="187"/>
      <c r="R84" s="135"/>
      <c r="S84" s="7"/>
      <c r="T84" s="194">
        <v>11</v>
      </c>
      <c r="U84" s="1065">
        <f t="shared" si="0"/>
        <v>0</v>
      </c>
      <c r="V84" s="7"/>
      <c r="W84" s="7"/>
      <c r="X84" s="7"/>
      <c r="Y84" s="7"/>
      <c r="Z84" s="194">
        <v>15</v>
      </c>
      <c r="AA84" s="1065">
        <f t="shared" si="1"/>
        <v>0</v>
      </c>
      <c r="AB84" s="103"/>
      <c r="AC84" s="43"/>
    </row>
    <row r="85" spans="1:29" ht="15.6" customHeight="1" x14ac:dyDescent="0.2">
      <c r="A85"/>
      <c r="C85" s="855"/>
      <c r="G85" s="44"/>
      <c r="H85" s="853">
        <v>4</v>
      </c>
      <c r="I85" s="941">
        <f>GL($H$73,$D$73,$C$73,$I$73,H74,D74)</f>
        <v>0</v>
      </c>
      <c r="J85" s="187"/>
      <c r="K85" s="573"/>
      <c r="L85" s="574"/>
      <c r="M85" s="573"/>
      <c r="N85" s="575">
        <v>8</v>
      </c>
      <c r="O85" s="941">
        <f>GL($H$70,$D$70,$C$70,$I$70,H71,D71)</f>
        <v>0</v>
      </c>
      <c r="P85" s="187"/>
      <c r="Q85" s="187"/>
      <c r="R85" s="135"/>
      <c r="S85" s="7"/>
      <c r="T85" s="194">
        <v>12</v>
      </c>
      <c r="U85" s="1065">
        <f t="shared" si="0"/>
        <v>0</v>
      </c>
      <c r="V85" s="7"/>
      <c r="W85" s="7"/>
      <c r="X85" s="7"/>
      <c r="Y85" s="7"/>
      <c r="Z85" s="194">
        <v>16</v>
      </c>
      <c r="AA85" s="1065">
        <f t="shared" si="1"/>
        <v>0</v>
      </c>
      <c r="AB85" s="103"/>
      <c r="AC85" s="43"/>
    </row>
    <row r="86" spans="1:29" ht="15.6" customHeight="1" x14ac:dyDescent="0.2">
      <c r="A86"/>
      <c r="C86" s="856"/>
      <c r="G86" s="44"/>
      <c r="H86" s="144"/>
      <c r="I86" s="576"/>
      <c r="J86" s="187"/>
      <c r="K86" s="573"/>
      <c r="L86" s="574"/>
      <c r="M86" s="573"/>
      <c r="N86" s="187"/>
      <c r="O86" s="187"/>
      <c r="P86" s="187"/>
      <c r="Q86" s="187"/>
      <c r="R86" s="135"/>
      <c r="S86" s="7"/>
      <c r="V86" s="7"/>
      <c r="W86" s="7"/>
      <c r="X86" s="7"/>
      <c r="Y86" s="7"/>
      <c r="Z86" s="194">
        <v>17</v>
      </c>
      <c r="AA86" s="1065">
        <f t="shared" si="1"/>
        <v>0</v>
      </c>
      <c r="AB86" s="103"/>
      <c r="AC86" s="43"/>
    </row>
    <row r="87" spans="1:29" ht="15.6" customHeight="1" x14ac:dyDescent="0.2">
      <c r="A87"/>
      <c r="G87" s="217"/>
      <c r="H87" s="545"/>
      <c r="I87" s="578"/>
      <c r="J87" s="373"/>
      <c r="K87" s="579"/>
      <c r="L87" s="580"/>
      <c r="M87" s="579"/>
      <c r="N87" s="373"/>
      <c r="O87" s="373"/>
      <c r="P87" s="215"/>
      <c r="Q87" s="215"/>
      <c r="R87" s="218"/>
      <c r="S87" s="215"/>
      <c r="T87" s="247"/>
      <c r="U87" s="373"/>
      <c r="V87" s="215"/>
      <c r="W87" s="215"/>
      <c r="X87" s="215"/>
      <c r="Y87" s="215"/>
      <c r="Z87" s="247"/>
      <c r="AA87" s="373"/>
      <c r="AB87" s="215"/>
      <c r="AC87" s="216"/>
    </row>
  </sheetData>
  <sheetProtection password="C9F9" sheet="1" objects="1" scenarios="1" formatCells="0" formatColumns="0" formatRows="0" sort="0"/>
  <sortState caseSensitive="1" ref="AG39:AI42">
    <sortCondition descending="1" ref="AH39:AH42"/>
    <sortCondition descending="1" ref="AI39:AI42"/>
  </sortState>
  <mergeCells count="8">
    <mergeCell ref="C40:E40"/>
    <mergeCell ref="C39:E39"/>
    <mergeCell ref="C41:E41"/>
    <mergeCell ref="C42:E42"/>
    <mergeCell ref="G39:I39"/>
    <mergeCell ref="G40:I40"/>
    <mergeCell ref="G41:I41"/>
    <mergeCell ref="G42:I42"/>
  </mergeCells>
  <phoneticPr fontId="8" type="noConversion"/>
  <conditionalFormatting sqref="D76">
    <cfRule type="notContainsBlanks" dxfId="1612" priority="118">
      <formula>LEN(TRIM(D76))&gt;0</formula>
    </cfRule>
  </conditionalFormatting>
  <conditionalFormatting sqref="H76">
    <cfRule type="notContainsBlanks" dxfId="1611" priority="117">
      <formula>LEN(TRIM(H76))&gt;0</formula>
    </cfRule>
  </conditionalFormatting>
  <conditionalFormatting sqref="P76">
    <cfRule type="notContainsBlanks" dxfId="1610" priority="116">
      <formula>LEN(TRIM(P76))&gt;0</formula>
    </cfRule>
  </conditionalFormatting>
  <conditionalFormatting sqref="T76">
    <cfRule type="notContainsBlanks" dxfId="1609" priority="115">
      <formula>LEN(TRIM(T76))&gt;0</formula>
    </cfRule>
  </conditionalFormatting>
  <conditionalFormatting sqref="AB76:AB77">
    <cfRule type="notContainsBlanks" dxfId="1608" priority="114">
      <formula>LEN(TRIM(AB76))&gt;0</formula>
    </cfRule>
  </conditionalFormatting>
  <conditionalFormatting sqref="AF76:AF77">
    <cfRule type="notContainsBlanks" dxfId="1607" priority="113">
      <formula>LEN(TRIM(AF76))&gt;0</formula>
    </cfRule>
  </conditionalFormatting>
  <conditionalFormatting sqref="AF73">
    <cfRule type="notContainsBlanks" dxfId="1606" priority="112">
      <formula>LEN(TRIM(AF73))&gt;0</formula>
    </cfRule>
  </conditionalFormatting>
  <conditionalFormatting sqref="AB73">
    <cfRule type="notContainsBlanks" dxfId="1605" priority="111">
      <formula>LEN(TRIM(AB73))&gt;0</formula>
    </cfRule>
  </conditionalFormatting>
  <conditionalFormatting sqref="T73">
    <cfRule type="notContainsBlanks" dxfId="1604" priority="110">
      <formula>LEN(TRIM(T73))&gt;0</formula>
    </cfRule>
  </conditionalFormatting>
  <conditionalFormatting sqref="P73">
    <cfRule type="notContainsBlanks" dxfId="1603" priority="109">
      <formula>LEN(TRIM(P73))&gt;0</formula>
    </cfRule>
  </conditionalFormatting>
  <conditionalFormatting sqref="H73">
    <cfRule type="notContainsBlanks" dxfId="1602" priority="108">
      <formula>LEN(TRIM(H73))&gt;0</formula>
    </cfRule>
  </conditionalFormatting>
  <conditionalFormatting sqref="D73">
    <cfRule type="notContainsBlanks" dxfId="1601" priority="107">
      <formula>LEN(TRIM(D73))&gt;0</formula>
    </cfRule>
  </conditionalFormatting>
  <conditionalFormatting sqref="D70">
    <cfRule type="notContainsBlanks" dxfId="1600" priority="106">
      <formula>LEN(TRIM(D70))&gt;0</formula>
    </cfRule>
  </conditionalFormatting>
  <conditionalFormatting sqref="H70">
    <cfRule type="notContainsBlanks" dxfId="1599" priority="105">
      <formula>LEN(TRIM(H70))&gt;0</formula>
    </cfRule>
  </conditionalFormatting>
  <conditionalFormatting sqref="AB70">
    <cfRule type="notContainsBlanks" dxfId="1598" priority="104">
      <formula>LEN(TRIM(AB70))&gt;0</formula>
    </cfRule>
  </conditionalFormatting>
  <conditionalFormatting sqref="AF70">
    <cfRule type="notContainsBlanks" dxfId="1597" priority="103">
      <formula>LEN(TRIM(AF70))&gt;0</formula>
    </cfRule>
  </conditionalFormatting>
  <conditionalFormatting sqref="AF67">
    <cfRule type="notContainsBlanks" dxfId="1596" priority="102">
      <formula>LEN(TRIM(AF67))&gt;0</formula>
    </cfRule>
  </conditionalFormatting>
  <conditionalFormatting sqref="AB67">
    <cfRule type="notContainsBlanks" dxfId="1595" priority="101">
      <formula>LEN(TRIM(AB67))&gt;0</formula>
    </cfRule>
  </conditionalFormatting>
  <conditionalFormatting sqref="T67">
    <cfRule type="notContainsBlanks" dxfId="1594" priority="100">
      <formula>LEN(TRIM(T67))&gt;0</formula>
    </cfRule>
  </conditionalFormatting>
  <conditionalFormatting sqref="P67">
    <cfRule type="notContainsBlanks" dxfId="1593" priority="99">
      <formula>LEN(TRIM(P67))&gt;0</formula>
    </cfRule>
  </conditionalFormatting>
  <conditionalFormatting sqref="H67">
    <cfRule type="notContainsBlanks" dxfId="1592" priority="98">
      <formula>LEN(TRIM(H67))&gt;0</formula>
    </cfRule>
  </conditionalFormatting>
  <conditionalFormatting sqref="D67">
    <cfRule type="notContainsBlanks" dxfId="1591" priority="97">
      <formula>LEN(TRIM(D67))&gt;0</formula>
    </cfRule>
  </conditionalFormatting>
  <conditionalFormatting sqref="D64">
    <cfRule type="notContainsBlanks" dxfId="1590" priority="96">
      <formula>LEN(TRIM(D64))&gt;0</formula>
    </cfRule>
  </conditionalFormatting>
  <conditionalFormatting sqref="H64">
    <cfRule type="notContainsBlanks" dxfId="1589" priority="95">
      <formula>LEN(TRIM(H64))&gt;0</formula>
    </cfRule>
  </conditionalFormatting>
  <conditionalFormatting sqref="P64">
    <cfRule type="notContainsBlanks" dxfId="1588" priority="94">
      <formula>LEN(TRIM(P64))&gt;0</formula>
    </cfRule>
  </conditionalFormatting>
  <conditionalFormatting sqref="T64">
    <cfRule type="notContainsBlanks" dxfId="1587" priority="93">
      <formula>LEN(TRIM(T64))&gt;0</formula>
    </cfRule>
  </conditionalFormatting>
  <conditionalFormatting sqref="AB64">
    <cfRule type="notContainsBlanks" dxfId="1586" priority="92">
      <formula>LEN(TRIM(AB64))&gt;0</formula>
    </cfRule>
  </conditionalFormatting>
  <conditionalFormatting sqref="AF64">
    <cfRule type="notContainsBlanks" dxfId="1585" priority="91">
      <formula>LEN(TRIM(AF64))&gt;0</formula>
    </cfRule>
  </conditionalFormatting>
  <conditionalFormatting sqref="AF61">
    <cfRule type="notContainsBlanks" dxfId="1584" priority="90">
      <formula>LEN(TRIM(AF61))&gt;0</formula>
    </cfRule>
  </conditionalFormatting>
  <conditionalFormatting sqref="AB61">
    <cfRule type="notContainsBlanks" dxfId="1583" priority="89">
      <formula>LEN(TRIM(AB61))&gt;0</formula>
    </cfRule>
  </conditionalFormatting>
  <conditionalFormatting sqref="H61">
    <cfRule type="notContainsBlanks" dxfId="1582" priority="88">
      <formula>LEN(TRIM(H61))&gt;0</formula>
    </cfRule>
  </conditionalFormatting>
  <conditionalFormatting sqref="D61">
    <cfRule type="notContainsBlanks" dxfId="1581" priority="87">
      <formula>LEN(TRIM(D61))&gt;0</formula>
    </cfRule>
  </conditionalFormatting>
  <conditionalFormatting sqref="D57">
    <cfRule type="notContainsBlanks" dxfId="1580" priority="86">
      <formula>LEN(TRIM(D57))&gt;0</formula>
    </cfRule>
  </conditionalFormatting>
  <conditionalFormatting sqref="H57">
    <cfRule type="notContainsBlanks" dxfId="1579" priority="85">
      <formula>LEN(TRIM(H57))&gt;0</formula>
    </cfRule>
  </conditionalFormatting>
  <conditionalFormatting sqref="P57">
    <cfRule type="notContainsBlanks" dxfId="1578" priority="84">
      <formula>LEN(TRIM(P57))&gt;0</formula>
    </cfRule>
  </conditionalFormatting>
  <conditionalFormatting sqref="T57">
    <cfRule type="notContainsBlanks" dxfId="1577" priority="83">
      <formula>LEN(TRIM(T57))&gt;0</formula>
    </cfRule>
  </conditionalFormatting>
  <conditionalFormatting sqref="AB57">
    <cfRule type="notContainsBlanks" dxfId="1576" priority="82">
      <formula>LEN(TRIM(AB57))&gt;0</formula>
    </cfRule>
  </conditionalFormatting>
  <conditionalFormatting sqref="AF57">
    <cfRule type="notContainsBlanks" dxfId="1575" priority="81">
      <formula>LEN(TRIM(AF57))&gt;0</formula>
    </cfRule>
  </conditionalFormatting>
  <conditionalFormatting sqref="AF54">
    <cfRule type="notContainsBlanks" dxfId="1574" priority="80">
      <formula>LEN(TRIM(AF54))&gt;0</formula>
    </cfRule>
  </conditionalFormatting>
  <conditionalFormatting sqref="AB54">
    <cfRule type="notContainsBlanks" dxfId="1573" priority="79">
      <formula>LEN(TRIM(AB54))&gt;0</formula>
    </cfRule>
  </conditionalFormatting>
  <conditionalFormatting sqref="AF49 AF51">
    <cfRule type="notContainsBlanks" dxfId="1572" priority="78">
      <formula>LEN(TRIM(AF49))&gt;0</formula>
    </cfRule>
  </conditionalFormatting>
  <conditionalFormatting sqref="AB49 AB51">
    <cfRule type="notContainsBlanks" dxfId="1571" priority="77">
      <formula>LEN(TRIM(AB49))&gt;0</formula>
    </cfRule>
  </conditionalFormatting>
  <conditionalFormatting sqref="T54">
    <cfRule type="notContainsBlanks" dxfId="1570" priority="76">
      <formula>LEN(TRIM(T54))&gt;0</formula>
    </cfRule>
  </conditionalFormatting>
  <conditionalFormatting sqref="P54">
    <cfRule type="notContainsBlanks" dxfId="1569" priority="75">
      <formula>LEN(TRIM(P54))&gt;0</formula>
    </cfRule>
  </conditionalFormatting>
  <conditionalFormatting sqref="P49 P51">
    <cfRule type="notContainsBlanks" dxfId="1568" priority="74">
      <formula>LEN(TRIM(P49))&gt;0</formula>
    </cfRule>
  </conditionalFormatting>
  <conditionalFormatting sqref="T49 T51">
    <cfRule type="notContainsBlanks" dxfId="1567" priority="73">
      <formula>LEN(TRIM(T49))&gt;0</formula>
    </cfRule>
  </conditionalFormatting>
  <conditionalFormatting sqref="H54">
    <cfRule type="notContainsBlanks" dxfId="1566" priority="72">
      <formula>LEN(TRIM(H54))&gt;0</formula>
    </cfRule>
  </conditionalFormatting>
  <conditionalFormatting sqref="D54">
    <cfRule type="notContainsBlanks" dxfId="1565" priority="71">
      <formula>LEN(TRIM(D54))&gt;0</formula>
    </cfRule>
  </conditionalFormatting>
  <conditionalFormatting sqref="D49 D51:D52">
    <cfRule type="notContainsBlanks" dxfId="1564" priority="70">
      <formula>LEN(TRIM(D49))&gt;0</formula>
    </cfRule>
  </conditionalFormatting>
  <conditionalFormatting sqref="H49 H51:H52">
    <cfRule type="notContainsBlanks" dxfId="1563" priority="69">
      <formula>LEN(TRIM(H49))&gt;0</formula>
    </cfRule>
  </conditionalFormatting>
  <conditionalFormatting sqref="D17:D26">
    <cfRule type="notContainsBlanks" dxfId="1562" priority="68">
      <formula>LEN(TRIM(D17))&gt;0</formula>
    </cfRule>
  </conditionalFormatting>
  <conditionalFormatting sqref="H17:H26">
    <cfRule type="notContainsBlanks" dxfId="1561" priority="67">
      <formula>LEN(TRIM(H17))&gt;0</formula>
    </cfRule>
  </conditionalFormatting>
  <conditionalFormatting sqref="P17:P25">
    <cfRule type="notContainsBlanks" dxfId="1560" priority="66">
      <formula>LEN(TRIM(P17))&gt;0</formula>
    </cfRule>
  </conditionalFormatting>
  <conditionalFormatting sqref="T17:T25">
    <cfRule type="notContainsBlanks" dxfId="1559" priority="65">
      <formula>LEN(TRIM(T17))&gt;0</formula>
    </cfRule>
  </conditionalFormatting>
  <conditionalFormatting sqref="AB17:AB25">
    <cfRule type="notContainsBlanks" dxfId="1558" priority="64">
      <formula>LEN(TRIM(AB17))&gt;0</formula>
    </cfRule>
  </conditionalFormatting>
  <conditionalFormatting sqref="AF17:AF25">
    <cfRule type="notContainsBlanks" dxfId="1557" priority="63">
      <formula>LEN(TRIM(AF17))&gt;0</formula>
    </cfRule>
  </conditionalFormatting>
  <conditionalFormatting sqref="D55">
    <cfRule type="notContainsBlanks" dxfId="1556" priority="62">
      <formula>LEN(TRIM(D55))&gt;0</formula>
    </cfRule>
  </conditionalFormatting>
  <conditionalFormatting sqref="H55">
    <cfRule type="notContainsBlanks" dxfId="1555" priority="61">
      <formula>LEN(TRIM(H55))&gt;0</formula>
    </cfRule>
  </conditionalFormatting>
  <conditionalFormatting sqref="D58">
    <cfRule type="notContainsBlanks" dxfId="1554" priority="60">
      <formula>LEN(TRIM(D58))&gt;0</formula>
    </cfRule>
  </conditionalFormatting>
  <conditionalFormatting sqref="H58">
    <cfRule type="notContainsBlanks" dxfId="1553" priority="59">
      <formula>LEN(TRIM(H58))&gt;0</formula>
    </cfRule>
  </conditionalFormatting>
  <conditionalFormatting sqref="D62">
    <cfRule type="notContainsBlanks" dxfId="1552" priority="58">
      <formula>LEN(TRIM(D62))&gt;0</formula>
    </cfRule>
  </conditionalFormatting>
  <conditionalFormatting sqref="H62">
    <cfRule type="notContainsBlanks" dxfId="1551" priority="57">
      <formula>LEN(TRIM(H62))&gt;0</formula>
    </cfRule>
  </conditionalFormatting>
  <conditionalFormatting sqref="D65">
    <cfRule type="notContainsBlanks" dxfId="1550" priority="56">
      <formula>LEN(TRIM(D65))&gt;0</formula>
    </cfRule>
  </conditionalFormatting>
  <conditionalFormatting sqref="H65">
    <cfRule type="notContainsBlanks" dxfId="1549" priority="55">
      <formula>LEN(TRIM(H65))&gt;0</formula>
    </cfRule>
  </conditionalFormatting>
  <conditionalFormatting sqref="D68">
    <cfRule type="notContainsBlanks" dxfId="1548" priority="54">
      <formula>LEN(TRIM(D68))&gt;0</formula>
    </cfRule>
  </conditionalFormatting>
  <conditionalFormatting sqref="H68">
    <cfRule type="notContainsBlanks" dxfId="1547" priority="53">
      <formula>LEN(TRIM(H68))&gt;0</formula>
    </cfRule>
  </conditionalFormatting>
  <conditionalFormatting sqref="D71">
    <cfRule type="notContainsBlanks" dxfId="1546" priority="52">
      <formula>LEN(TRIM(D71))&gt;0</formula>
    </cfRule>
  </conditionalFormatting>
  <conditionalFormatting sqref="H71">
    <cfRule type="notContainsBlanks" dxfId="1545" priority="51">
      <formula>LEN(TRIM(H71))&gt;0</formula>
    </cfRule>
  </conditionalFormatting>
  <conditionalFormatting sqref="D74">
    <cfRule type="notContainsBlanks" dxfId="1544" priority="50">
      <formula>LEN(TRIM(D74))&gt;0</formula>
    </cfRule>
  </conditionalFormatting>
  <conditionalFormatting sqref="H74">
    <cfRule type="notContainsBlanks" dxfId="1543" priority="49">
      <formula>LEN(TRIM(H74))&gt;0</formula>
    </cfRule>
  </conditionalFormatting>
  <conditionalFormatting sqref="D77">
    <cfRule type="notContainsBlanks" dxfId="1542" priority="48">
      <formula>LEN(TRIM(D77))&gt;0</formula>
    </cfRule>
  </conditionalFormatting>
  <conditionalFormatting sqref="H77">
    <cfRule type="notContainsBlanks" dxfId="1541" priority="47">
      <formula>LEN(TRIM(H77))&gt;0</formula>
    </cfRule>
  </conditionalFormatting>
  <conditionalFormatting sqref="P77">
    <cfRule type="notContainsBlanks" dxfId="1540" priority="46">
      <formula>LEN(TRIM(P77))&gt;0</formula>
    </cfRule>
  </conditionalFormatting>
  <conditionalFormatting sqref="T77">
    <cfRule type="notContainsBlanks" dxfId="1539" priority="45">
      <formula>LEN(TRIM(T77))&gt;0</formula>
    </cfRule>
  </conditionalFormatting>
  <conditionalFormatting sqref="AF50">
    <cfRule type="notContainsBlanks" dxfId="1538" priority="1">
      <formula>LEN(TRIM(AF50))&gt;0</formula>
    </cfRule>
  </conditionalFormatting>
  <conditionalFormatting sqref="P74">
    <cfRule type="notContainsBlanks" dxfId="1537" priority="44">
      <formula>LEN(TRIM(P74))&gt;0</formula>
    </cfRule>
  </conditionalFormatting>
  <conditionalFormatting sqref="T74">
    <cfRule type="notContainsBlanks" dxfId="1536" priority="43">
      <formula>LEN(TRIM(T74))&gt;0</formula>
    </cfRule>
  </conditionalFormatting>
  <conditionalFormatting sqref="P68">
    <cfRule type="notContainsBlanks" dxfId="1535" priority="42">
      <formula>LEN(TRIM(P68))&gt;0</formula>
    </cfRule>
  </conditionalFormatting>
  <conditionalFormatting sqref="T68">
    <cfRule type="notContainsBlanks" dxfId="1534" priority="41">
      <formula>LEN(TRIM(T68))&gt;0</formula>
    </cfRule>
  </conditionalFormatting>
  <conditionalFormatting sqref="AB74">
    <cfRule type="notContainsBlanks" dxfId="1533" priority="40">
      <formula>LEN(TRIM(AB74))&gt;0</formula>
    </cfRule>
  </conditionalFormatting>
  <conditionalFormatting sqref="AF74">
    <cfRule type="notContainsBlanks" dxfId="1532" priority="39">
      <formula>LEN(TRIM(AF74))&gt;0</formula>
    </cfRule>
  </conditionalFormatting>
  <conditionalFormatting sqref="AB71">
    <cfRule type="notContainsBlanks" dxfId="1531" priority="38">
      <formula>LEN(TRIM(AB71))&gt;0</formula>
    </cfRule>
  </conditionalFormatting>
  <conditionalFormatting sqref="AF71">
    <cfRule type="notContainsBlanks" dxfId="1530" priority="37">
      <formula>LEN(TRIM(AF71))&gt;0</formula>
    </cfRule>
  </conditionalFormatting>
  <conditionalFormatting sqref="AB68">
    <cfRule type="notContainsBlanks" dxfId="1529" priority="36">
      <formula>LEN(TRIM(AB68))&gt;0</formula>
    </cfRule>
  </conditionalFormatting>
  <conditionalFormatting sqref="AF68">
    <cfRule type="notContainsBlanks" dxfId="1528" priority="35">
      <formula>LEN(TRIM(AF68))&gt;0</formula>
    </cfRule>
  </conditionalFormatting>
  <conditionalFormatting sqref="AB65">
    <cfRule type="notContainsBlanks" dxfId="1527" priority="34">
      <formula>LEN(TRIM(AB65))&gt;0</formula>
    </cfRule>
  </conditionalFormatting>
  <conditionalFormatting sqref="AF65">
    <cfRule type="notContainsBlanks" dxfId="1526" priority="33">
      <formula>LEN(TRIM(AF65))&gt;0</formula>
    </cfRule>
  </conditionalFormatting>
  <conditionalFormatting sqref="P65">
    <cfRule type="notContainsBlanks" dxfId="1525" priority="32">
      <formula>LEN(TRIM(P65))&gt;0</formula>
    </cfRule>
  </conditionalFormatting>
  <conditionalFormatting sqref="T65">
    <cfRule type="notContainsBlanks" dxfId="1524" priority="31">
      <formula>LEN(TRIM(T65))&gt;0</formula>
    </cfRule>
  </conditionalFormatting>
  <conditionalFormatting sqref="P58">
    <cfRule type="notContainsBlanks" dxfId="1523" priority="30">
      <formula>LEN(TRIM(P58))&gt;0</formula>
    </cfRule>
  </conditionalFormatting>
  <conditionalFormatting sqref="T58">
    <cfRule type="notContainsBlanks" dxfId="1522" priority="29">
      <formula>LEN(TRIM(T58))&gt;0</formula>
    </cfRule>
  </conditionalFormatting>
  <conditionalFormatting sqref="AB58">
    <cfRule type="notContainsBlanks" dxfId="1521" priority="28">
      <formula>LEN(TRIM(AB58))&gt;0</formula>
    </cfRule>
  </conditionalFormatting>
  <conditionalFormatting sqref="AF58">
    <cfRule type="notContainsBlanks" dxfId="1520" priority="27">
      <formula>LEN(TRIM(AF58))&gt;0</formula>
    </cfRule>
  </conditionalFormatting>
  <conditionalFormatting sqref="AB62">
    <cfRule type="notContainsBlanks" dxfId="1519" priority="26">
      <formula>LEN(TRIM(AB62))&gt;0</formula>
    </cfRule>
  </conditionalFormatting>
  <conditionalFormatting sqref="AF62">
    <cfRule type="notContainsBlanks" dxfId="1518" priority="25">
      <formula>LEN(TRIM(AF62))&gt;0</formula>
    </cfRule>
  </conditionalFormatting>
  <conditionalFormatting sqref="P55">
    <cfRule type="notContainsBlanks" dxfId="1517" priority="24">
      <formula>LEN(TRIM(P55))&gt;0</formula>
    </cfRule>
  </conditionalFormatting>
  <conditionalFormatting sqref="T55">
    <cfRule type="notContainsBlanks" dxfId="1516" priority="23">
      <formula>LEN(TRIM(T55))&gt;0</formula>
    </cfRule>
  </conditionalFormatting>
  <conditionalFormatting sqref="AB55">
    <cfRule type="notContainsBlanks" dxfId="1515" priority="22">
      <formula>LEN(TRIM(AB55))&gt;0</formula>
    </cfRule>
  </conditionalFormatting>
  <conditionalFormatting sqref="AF55">
    <cfRule type="notContainsBlanks" dxfId="1514" priority="21">
      <formula>LEN(TRIM(AF55))&gt;0</formula>
    </cfRule>
  </conditionalFormatting>
  <conditionalFormatting sqref="AB52">
    <cfRule type="notContainsBlanks" dxfId="1513" priority="20">
      <formula>LEN(TRIM(AB52))&gt;0</formula>
    </cfRule>
  </conditionalFormatting>
  <conditionalFormatting sqref="AF52">
    <cfRule type="notContainsBlanks" dxfId="1512" priority="19">
      <formula>LEN(TRIM(AF52))&gt;0</formula>
    </cfRule>
  </conditionalFormatting>
  <conditionalFormatting sqref="D50">
    <cfRule type="notContainsBlanks" dxfId="1511" priority="16">
      <formula>LEN(TRIM(D50))&gt;0</formula>
    </cfRule>
  </conditionalFormatting>
  <conditionalFormatting sqref="H50">
    <cfRule type="notContainsBlanks" dxfId="1510" priority="15">
      <formula>LEN(TRIM(H50))&gt;0</formula>
    </cfRule>
  </conditionalFormatting>
  <conditionalFormatting sqref="P50">
    <cfRule type="notContainsBlanks" dxfId="1509" priority="14">
      <formula>LEN(TRIM(P50))&gt;0</formula>
    </cfRule>
  </conditionalFormatting>
  <conditionalFormatting sqref="T50">
    <cfRule type="notContainsBlanks" dxfId="1508" priority="13">
      <formula>LEN(TRIM(T50))&gt;0</formula>
    </cfRule>
  </conditionalFormatting>
  <conditionalFormatting sqref="P52">
    <cfRule type="notContainsBlanks" dxfId="1507" priority="12">
      <formula>LEN(TRIM(P52))&gt;0</formula>
    </cfRule>
  </conditionalFormatting>
  <conditionalFormatting sqref="T52">
    <cfRule type="notContainsBlanks" dxfId="1506" priority="11">
      <formula>LEN(TRIM(T52))&gt;0</formula>
    </cfRule>
  </conditionalFormatting>
  <conditionalFormatting sqref="C50">
    <cfRule type="expression" dxfId="1505" priority="10">
      <formula>NOT($D$49=$H$49)</formula>
    </cfRule>
  </conditionalFormatting>
  <conditionalFormatting sqref="I50">
    <cfRule type="expression" dxfId="1504" priority="9">
      <formula>NOT($D$49=$H$49)</formula>
    </cfRule>
  </conditionalFormatting>
  <conditionalFormatting sqref="C52">
    <cfRule type="expression" dxfId="1503" priority="8">
      <formula>NOT($D$51=$H$51)</formula>
    </cfRule>
  </conditionalFormatting>
  <conditionalFormatting sqref="I52">
    <cfRule type="expression" dxfId="1502" priority="7">
      <formula>NOT($D$51=$H$51)</formula>
    </cfRule>
  </conditionalFormatting>
  <conditionalFormatting sqref="O50">
    <cfRule type="expression" dxfId="1501" priority="6">
      <formula>NOT($P$49=$T$49)</formula>
    </cfRule>
  </conditionalFormatting>
  <conditionalFormatting sqref="U50">
    <cfRule type="expression" dxfId="1500" priority="5">
      <formula>NOT($P$49=$T$49)</formula>
    </cfRule>
  </conditionalFormatting>
  <conditionalFormatting sqref="O52">
    <cfRule type="expression" dxfId="1499" priority="4">
      <formula>NOT($P$51=$T$51)</formula>
    </cfRule>
  </conditionalFormatting>
  <conditionalFormatting sqref="U52">
    <cfRule type="expression" dxfId="1498" priority="3">
      <formula>NOT($P$51=$T$51)</formula>
    </cfRule>
  </conditionalFormatting>
  <conditionalFormatting sqref="AB50">
    <cfRule type="notContainsBlanks" dxfId="1497" priority="2">
      <formula>LEN(TRIM(AB50))&gt;0</formula>
    </cfRule>
  </conditionalFormatting>
  <printOptions horizontalCentered="1" verticalCentered="1"/>
  <pageMargins left="0" right="0" top="0.98425196850393704" bottom="0" header="0" footer="0"/>
  <pageSetup paperSize="9" scale="53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6" max="35" man="1"/>
  </rowBreaks>
  <ignoredErrors>
    <ignoredError sqref="I2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Button 1">
              <controlPr defaultSize="0" print="0" autoFill="0" autoPict="0" macro="[0]!CLASSER17">
                <anchor>
                  <from>
                    <xdr:col>26</xdr:col>
                    <xdr:colOff>28575</xdr:colOff>
                    <xdr:row>30</xdr:row>
                    <xdr:rowOff>47625</xdr:rowOff>
                  </from>
                  <to>
                    <xdr:col>26</xdr:col>
                    <xdr:colOff>1333500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Button 2">
              <controlPr defaultSize="0" print="0" autoFill="0" autoPict="0" macro="[0]!RAZ17A">
                <anchor>
                  <from>
                    <xdr:col>26</xdr:col>
                    <xdr:colOff>295275</xdr:colOff>
                    <xdr:row>32</xdr:row>
                    <xdr:rowOff>38100</xdr:rowOff>
                  </from>
                  <to>
                    <xdr:col>26</xdr:col>
                    <xdr:colOff>942975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Button 3">
              <controlPr defaultSize="0" print="0" autoFill="0" autoPict="0" macro="[0]!CLASSER17C">
                <anchor moveWithCells="1" sizeWithCells="1">
                  <from>
                    <xdr:col>32</xdr:col>
                    <xdr:colOff>38100</xdr:colOff>
                    <xdr:row>80</xdr:row>
                    <xdr:rowOff>66675</xdr:rowOff>
                  </from>
                  <to>
                    <xdr:col>32</xdr:col>
                    <xdr:colOff>1343025</xdr:colOff>
                    <xdr:row>81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Button 4">
              <controlPr defaultSize="0" print="0" autoFill="0" autoPict="0" macro="[0]!RAZ17C">
                <anchor moveWithCells="1" sizeWithCells="1">
                  <from>
                    <xdr:col>32</xdr:col>
                    <xdr:colOff>371475</xdr:colOff>
                    <xdr:row>83</xdr:row>
                    <xdr:rowOff>152400</xdr:rowOff>
                  </from>
                  <to>
                    <xdr:col>32</xdr:col>
                    <xdr:colOff>1114425</xdr:colOff>
                    <xdr:row>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Button 5">
              <controlPr defaultSize="0" print="0" autoFill="0" autoPict="0" macro="[0]!IMP17EL">
                <anchor>
                  <from>
                    <xdr:col>13</xdr:col>
                    <xdr:colOff>114300</xdr:colOff>
                    <xdr:row>6</xdr:row>
                    <xdr:rowOff>57150</xdr:rowOff>
                  </from>
                  <to>
                    <xdr:col>15</xdr:col>
                    <xdr:colOff>28575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Button 6">
              <controlPr defaultSize="0" print="0" autoFill="0" autoPict="0" macro="[0]!IMP17FI">
                <anchor>
                  <from>
                    <xdr:col>9</xdr:col>
                    <xdr:colOff>47625</xdr:colOff>
                    <xdr:row>38</xdr:row>
                    <xdr:rowOff>19050</xdr:rowOff>
                  </from>
                  <to>
                    <xdr:col>12</xdr:col>
                    <xdr:colOff>66675</xdr:colOff>
                    <xdr:row>39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4"/>
  </sheetPr>
  <dimension ref="A1:AS85"/>
  <sheetViews>
    <sheetView showGridLines="0" showRowColHeaders="0" view="pageBreakPreview" zoomScale="120" zoomScaleNormal="100" zoomScaleSheetLayoutView="120" workbookViewId="0">
      <selection activeCell="D48" sqref="D48"/>
    </sheetView>
  </sheetViews>
  <sheetFormatPr baseColWidth="10" defaultColWidth="11.5703125" defaultRowHeight="12.75" x14ac:dyDescent="0.2"/>
  <cols>
    <col min="1" max="1" width="1.85546875" style="105" customWidth="1"/>
    <col min="2" max="2" width="1.85546875" style="3" customWidth="1"/>
    <col min="3" max="3" width="14.28515625" customWidth="1"/>
    <col min="4" max="8" width="1.85546875" customWidth="1"/>
    <col min="9" max="9" width="14.28515625" customWidth="1"/>
    <col min="10" max="10" width="1.85546875" style="3" customWidth="1"/>
    <col min="11" max="11" width="1.85546875" customWidth="1"/>
    <col min="12" max="12" width="6.85546875" style="106" customWidth="1"/>
    <col min="13" max="13" width="1.85546875" customWidth="1"/>
    <col min="14" max="14" width="1.85546875" style="3" customWidth="1"/>
    <col min="15" max="15" width="14.28515625" customWidth="1"/>
    <col min="16" max="20" width="1.85546875" customWidth="1"/>
    <col min="21" max="21" width="14.28515625" customWidth="1"/>
    <col min="22" max="22" width="1.85546875" style="3" customWidth="1"/>
    <col min="23" max="25" width="1.85546875" customWidth="1"/>
    <col min="26" max="26" width="1.7109375" customWidth="1"/>
    <col min="27" max="27" width="14.28515625" customWidth="1"/>
    <col min="28" max="32" width="1.7109375" customWidth="1"/>
    <col min="33" max="33" width="14.28515625" customWidth="1"/>
    <col min="34" max="36" width="1.85546875" customWidth="1"/>
    <col min="38" max="38" width="2.85546875" customWidth="1"/>
    <col min="39" max="39" width="15.140625" customWidth="1"/>
    <col min="40" max="40" width="3.42578125" customWidth="1"/>
    <col min="41" max="41" width="3.7109375" customWidth="1"/>
    <col min="42" max="42" width="4.42578125" customWidth="1"/>
    <col min="44" max="44" width="6" customWidth="1"/>
    <col min="45" max="45" width="5" customWidth="1"/>
  </cols>
  <sheetData>
    <row r="1" spans="1:35" ht="6" customHeight="1" x14ac:dyDescent="0.2">
      <c r="C1" s="700"/>
      <c r="D1" s="700"/>
      <c r="E1" s="700"/>
      <c r="F1" s="700"/>
      <c r="G1" s="700"/>
      <c r="H1" s="700"/>
      <c r="I1" s="820"/>
      <c r="J1" s="700"/>
      <c r="K1" s="700"/>
      <c r="L1" s="821"/>
      <c r="M1" s="700"/>
      <c r="N1" s="700"/>
      <c r="O1" s="700"/>
      <c r="P1" s="700"/>
      <c r="Q1" s="700"/>
      <c r="R1" s="700"/>
      <c r="S1" s="700"/>
      <c r="T1" s="700"/>
      <c r="U1" s="822"/>
      <c r="V1"/>
      <c r="AA1" s="409"/>
      <c r="AB1" s="111"/>
    </row>
    <row r="2" spans="1:35" ht="6" customHeight="1" x14ac:dyDescent="0.2">
      <c r="C2" s="819"/>
      <c r="D2" s="809"/>
      <c r="E2" s="809"/>
      <c r="F2" s="809"/>
      <c r="G2" s="809"/>
      <c r="H2" s="809"/>
      <c r="I2" s="383"/>
      <c r="J2" s="809"/>
      <c r="K2" s="809"/>
      <c r="L2" s="819"/>
      <c r="M2" s="809"/>
      <c r="N2" s="809"/>
      <c r="O2" s="809"/>
      <c r="P2" s="809"/>
      <c r="Q2" s="809"/>
      <c r="R2" s="809"/>
      <c r="S2" s="809"/>
      <c r="T2" s="809"/>
      <c r="U2" s="411"/>
      <c r="V2"/>
      <c r="AA2" s="409"/>
      <c r="AB2" s="111"/>
    </row>
    <row r="3" spans="1:35" ht="6" customHeight="1" x14ac:dyDescent="0.2">
      <c r="C3" s="700"/>
      <c r="D3" s="809"/>
      <c r="E3" s="809"/>
      <c r="F3" s="809"/>
      <c r="G3" s="809"/>
      <c r="H3" s="809"/>
      <c r="I3" s="383"/>
      <c r="J3" s="809"/>
      <c r="K3" s="809"/>
      <c r="L3" s="819"/>
      <c r="M3" s="809"/>
      <c r="N3" s="809"/>
      <c r="O3" s="809"/>
      <c r="P3" s="809"/>
      <c r="Q3" s="809"/>
      <c r="R3" s="809"/>
      <c r="S3" s="809"/>
      <c r="T3" s="809"/>
      <c r="U3" s="809"/>
      <c r="V3"/>
      <c r="AA3" s="409"/>
      <c r="AB3" s="111"/>
    </row>
    <row r="4" spans="1:35" ht="6" customHeight="1" x14ac:dyDescent="0.2">
      <c r="C4" s="819"/>
      <c r="D4" s="809"/>
      <c r="E4" s="809"/>
      <c r="F4" s="809"/>
      <c r="G4" s="809"/>
      <c r="H4" s="809"/>
      <c r="I4" s="383"/>
      <c r="J4" s="809"/>
      <c r="K4" s="809"/>
      <c r="L4" s="819"/>
      <c r="M4" s="809"/>
      <c r="N4" s="809"/>
      <c r="O4" s="809"/>
      <c r="P4" s="809"/>
      <c r="Q4" s="809"/>
      <c r="R4" s="809"/>
      <c r="S4" s="809"/>
      <c r="T4" s="809"/>
      <c r="U4" s="809"/>
      <c r="V4"/>
    </row>
    <row r="5" spans="1:35" s="14" customFormat="1" ht="6" customHeight="1" x14ac:dyDescent="0.2">
      <c r="A5" s="539"/>
      <c r="B5" s="261"/>
      <c r="C5" s="13"/>
      <c r="D5" s="122"/>
      <c r="E5" s="122"/>
      <c r="F5" s="122"/>
      <c r="G5" s="12"/>
      <c r="H5" s="261"/>
      <c r="I5" s="13"/>
      <c r="J5" s="122"/>
      <c r="K5" s="122"/>
      <c r="L5" s="135"/>
      <c r="M5" s="261"/>
      <c r="N5" s="261"/>
      <c r="O5" s="13"/>
      <c r="P5" s="122"/>
      <c r="Q5" s="122"/>
      <c r="R5" s="122"/>
      <c r="S5" s="122"/>
      <c r="T5" s="261"/>
      <c r="U5" s="13"/>
      <c r="V5" s="122"/>
      <c r="W5" s="122"/>
      <c r="X5" s="122"/>
    </row>
    <row r="6" spans="1:35" s="41" customFormat="1" ht="18.600000000000001" customHeight="1" x14ac:dyDescent="0.2">
      <c r="A6" s="107"/>
      <c r="B6" s="160"/>
      <c r="C6" s="161" t="s">
        <v>15</v>
      </c>
      <c r="D6" s="110" t="s">
        <v>1</v>
      </c>
      <c r="E6" s="110" t="s">
        <v>2</v>
      </c>
      <c r="F6" s="120"/>
      <c r="G6" s="40"/>
      <c r="H6" s="160"/>
      <c r="I6" s="161" t="s">
        <v>17</v>
      </c>
      <c r="J6" s="110" t="s">
        <v>1</v>
      </c>
      <c r="K6" s="110" t="s">
        <v>2</v>
      </c>
      <c r="L6" s="135"/>
      <c r="M6" s="212"/>
      <c r="N6"/>
      <c r="O6"/>
      <c r="P6"/>
      <c r="Q6"/>
      <c r="R6" s="120"/>
      <c r="S6" s="120"/>
      <c r="T6" s="160"/>
      <c r="U6" s="161" t="s">
        <v>63</v>
      </c>
      <c r="V6" s="110" t="s">
        <v>1</v>
      </c>
      <c r="W6" s="110" t="s">
        <v>2</v>
      </c>
      <c r="X6" s="110"/>
      <c r="Z6" s="160"/>
      <c r="AA6" s="161" t="s">
        <v>105</v>
      </c>
      <c r="AB6" s="110" t="s">
        <v>1</v>
      </c>
      <c r="AC6" s="110" t="s">
        <v>2</v>
      </c>
    </row>
    <row r="7" spans="1:35" s="41" customFormat="1" ht="18.600000000000001" customHeight="1" x14ac:dyDescent="0.2">
      <c r="A7" s="107"/>
      <c r="B7" s="162" t="s">
        <v>4</v>
      </c>
      <c r="C7" s="1065" t="str">
        <f>ACCUEIL!$H$6</f>
        <v>4</v>
      </c>
      <c r="D7" s="802">
        <f>CL($D$16,$H$16)+CL($H$18,$D$18)+CL($D$21,$H$21)+CL($D$24,$H$24)</f>
        <v>0</v>
      </c>
      <c r="E7" s="802">
        <f>$D$16-$H$16+$H$18-$D$18+$D$21-$H$21+$D$24-$H$24</f>
        <v>0</v>
      </c>
      <c r="F7" s="120"/>
      <c r="G7" s="40"/>
      <c r="H7" s="117" t="s">
        <v>9</v>
      </c>
      <c r="I7" s="1065">
        <f>ACCUEIL!$H$11</f>
        <v>16</v>
      </c>
      <c r="J7" s="802">
        <f>CL($AB$16,$AF$16)+CL($AB$24,$AF$24)+CL($AB$21,$AF$21)</f>
        <v>0</v>
      </c>
      <c r="K7" s="802">
        <f>$AB$16-$AF$16+$AB$24-$AF$24+$AB$21-$AF$21</f>
        <v>0</v>
      </c>
      <c r="L7" s="121"/>
      <c r="N7"/>
      <c r="O7"/>
      <c r="P7"/>
      <c r="Q7"/>
      <c r="R7" s="120"/>
      <c r="S7" s="40"/>
      <c r="T7" s="162" t="s">
        <v>43</v>
      </c>
      <c r="U7" s="1065">
        <f>ACCUEIL!$H$15</f>
        <v>23</v>
      </c>
      <c r="V7" s="802">
        <f>CL($P$16,$T$16)+CL($T$18,$P$18)+CL($P$21,$T$21)+CL($P$24,$T$24)</f>
        <v>0</v>
      </c>
      <c r="W7" s="802">
        <f>$P$16-$T$16+$T$18-$P$18+$P$21-$T$21+$P$24-$T$24</f>
        <v>0</v>
      </c>
      <c r="X7" s="110"/>
      <c r="Z7" s="117" t="s">
        <v>94</v>
      </c>
      <c r="AA7" s="1065">
        <f>ACCUEIL!$H$20</f>
        <v>24</v>
      </c>
      <c r="AB7" s="802">
        <f>CL($AB$18,$AF$18)+CL($AB$26,$AF$26)+CL($AB$23,$AF$23)</f>
        <v>0</v>
      </c>
      <c r="AC7" s="110">
        <f>$AB$18-$AF$18+$AB$26-$AF$26+$AB$23-$AF$23</f>
        <v>0</v>
      </c>
    </row>
    <row r="8" spans="1:35" s="41" customFormat="1" ht="18.600000000000001" customHeight="1" x14ac:dyDescent="0.2">
      <c r="A8" s="107"/>
      <c r="B8" s="162" t="s">
        <v>5</v>
      </c>
      <c r="C8" s="1065">
        <f>ACCUEIL!$H$7</f>
        <v>18</v>
      </c>
      <c r="D8" s="802">
        <f>CL($H$16,$D$16)+CL($D$19,$H$19)+CL($D$22,$H$22)+CL($H$25,$D$25)</f>
        <v>0</v>
      </c>
      <c r="E8" s="802">
        <f>$H$16-$D$16+$D$19-$H$19+$D$22-$H$22+$H$25-$D$25</f>
        <v>0</v>
      </c>
      <c r="F8" s="120"/>
      <c r="G8" s="40"/>
      <c r="H8" s="117" t="s">
        <v>10</v>
      </c>
      <c r="I8" s="1065">
        <f>ACCUEIL!$H$12</f>
        <v>12</v>
      </c>
      <c r="J8" s="802">
        <f>CL($AF$16,$AB$16)+CL($AB$20,$AF$20)+CL($AB$25,$AF$25)</f>
        <v>0</v>
      </c>
      <c r="K8" s="802">
        <f>$AF$16-$AB$16+$AB$20-$AF$20+$AB$25-$AF$25</f>
        <v>0</v>
      </c>
      <c r="L8" s="121"/>
      <c r="N8"/>
      <c r="O8"/>
      <c r="P8"/>
      <c r="Q8"/>
      <c r="R8" s="120"/>
      <c r="S8" s="40"/>
      <c r="T8" s="162" t="s">
        <v>44</v>
      </c>
      <c r="U8" s="1065">
        <f>ACCUEIL!$H$16</f>
        <v>21</v>
      </c>
      <c r="V8" s="802">
        <f>CL($T$16,$P$16)+CL($P$19,$T$19)+CL($P$22,$T$22)+CL($T$25,$P$25)</f>
        <v>0</v>
      </c>
      <c r="W8" s="802">
        <f>$T$16-$P$16+$P$19-$T$19+$P$22-$T$22+$T$25-$P$25</f>
        <v>0</v>
      </c>
      <c r="X8" s="110"/>
      <c r="Z8" s="117" t="s">
        <v>106</v>
      </c>
      <c r="AA8" s="1065">
        <f>ACCUEIL!$H$21</f>
        <v>22</v>
      </c>
      <c r="AB8" s="110">
        <f>CL($AF$18,$AB$18)+CL($AB$22,$AF$22)+CL($P$26,$T$26)</f>
        <v>0</v>
      </c>
      <c r="AC8" s="802">
        <f>$AF$18-$AB$18+$AB$22-$AF$22+$P$26-$T$26</f>
        <v>0</v>
      </c>
    </row>
    <row r="9" spans="1:35" s="41" customFormat="1" ht="18.600000000000001" customHeight="1" x14ac:dyDescent="0.2">
      <c r="A9" s="107"/>
      <c r="B9" s="162" t="s">
        <v>6</v>
      </c>
      <c r="C9" s="1065">
        <f>ACCUEIL!$H$8</f>
        <v>10</v>
      </c>
      <c r="D9" s="802">
        <f>CL($H$17,$D$17)+CL($H$20,$D$20)+CL($H$22,$D$22)+CL($H$24,$D$24)</f>
        <v>0</v>
      </c>
      <c r="E9" s="802">
        <f>$H$17-$D$17+$H$20-$D$20+$H$22-$D$22+$H$24-$D$24</f>
        <v>0</v>
      </c>
      <c r="F9" s="120"/>
      <c r="G9" s="40"/>
      <c r="H9" s="117" t="s">
        <v>11</v>
      </c>
      <c r="I9" s="1065" t="str">
        <f>ACCUEIL!$H$13</f>
        <v>6</v>
      </c>
      <c r="J9" s="802">
        <f>CL($AB$17,$AF$17)+CL($AF$25,$AB$25)+CL($AF$21,$AB$21)</f>
        <v>0</v>
      </c>
      <c r="K9" s="802">
        <f>$AB$17-$AF$17+$AF$25-$AB$25+$AF$21-$AB$21</f>
        <v>0</v>
      </c>
      <c r="L9" s="121"/>
      <c r="N9"/>
      <c r="O9"/>
      <c r="P9"/>
      <c r="Q9"/>
      <c r="R9" s="120"/>
      <c r="S9" s="40"/>
      <c r="T9" s="162" t="s">
        <v>64</v>
      </c>
      <c r="U9" s="1065">
        <f>ACCUEIL!$H$17</f>
        <v>13</v>
      </c>
      <c r="V9" s="802">
        <f>CL($P$17,$T$17)+CL($T$20,$P$20)+CL($T$22,$P$22)+CL($T$24,$P$24)</f>
        <v>0</v>
      </c>
      <c r="W9" s="802">
        <f>$P$17-$T$17+$T$20-$P$20+$T$22-$P$22+$T$24-$P$24</f>
        <v>0</v>
      </c>
      <c r="X9" s="110"/>
      <c r="Z9" s="117" t="s">
        <v>107</v>
      </c>
      <c r="AA9" s="1065">
        <f>ACCUEIL!$H$22</f>
        <v>15</v>
      </c>
      <c r="AB9" s="110">
        <f>CL($AB$19,$AF$19)+CL($T$26,$P$26)+CL($AF$23,$AB$23)</f>
        <v>0</v>
      </c>
      <c r="AC9" s="802">
        <f>$AB$19-$AF$19+$T$26-$P$26+$AF$23-$AB$23</f>
        <v>0</v>
      </c>
    </row>
    <row r="10" spans="1:35" s="41" customFormat="1" ht="18.600000000000001" customHeight="1" x14ac:dyDescent="0.2">
      <c r="A10" s="107"/>
      <c r="B10" s="162" t="s">
        <v>7</v>
      </c>
      <c r="C10" s="1065" t="str">
        <f>ACCUEIL!$H$9</f>
        <v>2</v>
      </c>
      <c r="D10" s="802">
        <f>CL($D$17,$H$17)+CL($H$19,$D$19)+CL($H$21,$D$21)+CL($H$23,$D$23)</f>
        <v>0</v>
      </c>
      <c r="E10" s="802">
        <f>$D$17-$H$17+$H$19-$D$19+$H$21-$D$21+$H$23-$D$23</f>
        <v>0</v>
      </c>
      <c r="F10" s="120"/>
      <c r="G10" s="40"/>
      <c r="H10" s="117" t="s">
        <v>18</v>
      </c>
      <c r="I10" s="1065">
        <f>ACCUEIL!$H$14</f>
        <v>26</v>
      </c>
      <c r="J10" s="802">
        <f>CL($AF$17,$AB$17)+CL($AF$20,$AB$20)+CL($AF$24,$AB$24)</f>
        <v>0</v>
      </c>
      <c r="K10" s="802">
        <f>$AF$17-$AB$17+$AF$20-$AB$20+$AF$24-$AB$24</f>
        <v>0</v>
      </c>
      <c r="L10" s="121"/>
      <c r="N10"/>
      <c r="O10"/>
      <c r="P10"/>
      <c r="Q10"/>
      <c r="R10" s="120"/>
      <c r="S10" s="40"/>
      <c r="T10" s="162" t="s">
        <v>65</v>
      </c>
      <c r="U10" s="1065" t="str">
        <f>ACCUEIL!$H$18</f>
        <v>1</v>
      </c>
      <c r="V10" s="802">
        <f>CL($T$17,$P$17)+CL($T$19,$P$19)+CL($T$21,$P$21)+CL($T$23,$P$23)</f>
        <v>0</v>
      </c>
      <c r="W10" s="802">
        <f>$T$17-$P$17+$T$19-$P$19+$T$21-$P$21+$T$23-$P$23</f>
        <v>0</v>
      </c>
      <c r="X10" s="110"/>
      <c r="Z10" s="117" t="s">
        <v>108</v>
      </c>
      <c r="AA10" s="1065">
        <f>ACCUEIL!$H$23</f>
        <v>11</v>
      </c>
      <c r="AB10" s="110">
        <f>CL($AF$19,$AB$19)+CL($AF$22,$AB$22)+CL($AF$26,$AB$26)</f>
        <v>0</v>
      </c>
      <c r="AC10" s="110">
        <f>$AF$19-$AB$19+$AF$22-$AB$22+$AF$26-$AB$26</f>
        <v>0</v>
      </c>
    </row>
    <row r="11" spans="1:35" s="41" customFormat="1" ht="18.600000000000001" customHeight="1" x14ac:dyDescent="0.2">
      <c r="A11" s="107"/>
      <c r="B11" s="162" t="s">
        <v>8</v>
      </c>
      <c r="C11" s="1065">
        <f>ACCUEIL!$H$10</f>
        <v>20</v>
      </c>
      <c r="D11" s="802">
        <f>CL($D$18,$H$18)+CL($D$20,$H$20)+CL($D$23,$H$23)+CL($D$25,$H$25)</f>
        <v>0</v>
      </c>
      <c r="E11" s="802">
        <f>$D$18-$H$18+$D$20-$H$20+$D$23-$H$23+$D$25-$H$25</f>
        <v>0</v>
      </c>
      <c r="F11" s="120"/>
      <c r="G11" s="40"/>
      <c r="H11" s="40"/>
      <c r="I11" s="40"/>
      <c r="J11" s="120"/>
      <c r="K11" s="120"/>
      <c r="L11" s="121"/>
      <c r="N11"/>
      <c r="O11"/>
      <c r="P11"/>
      <c r="Q11"/>
      <c r="R11" s="120"/>
      <c r="S11" s="40"/>
      <c r="T11" s="162" t="s">
        <v>85</v>
      </c>
      <c r="U11" s="1065" t="str">
        <f>ACCUEIL!$H$19</f>
        <v>7</v>
      </c>
      <c r="V11" s="802">
        <f>CL($P$18,$T$18)+CL($P$20,$T$20)+CL($P$23,$T$23)+CL($P$25,$T$25)</f>
        <v>0</v>
      </c>
      <c r="W11" s="802">
        <f>$P$18-$T$18+$P$20-$T$20+$P$23-$T$23+$P$25-$T$25</f>
        <v>0</v>
      </c>
      <c r="X11" s="120"/>
    </row>
    <row r="12" spans="1:35" s="41" customFormat="1" ht="4.5" customHeight="1" x14ac:dyDescent="0.2">
      <c r="A12" s="107"/>
      <c r="B12" s="120"/>
      <c r="C12" s="12"/>
      <c r="D12" s="110"/>
      <c r="E12" s="110"/>
      <c r="F12" s="120"/>
      <c r="G12" s="40"/>
      <c r="H12" s="40"/>
      <c r="I12" s="40"/>
      <c r="J12" s="120"/>
      <c r="K12" s="120"/>
      <c r="L12" s="121"/>
      <c r="N12" s="120"/>
      <c r="O12" s="12"/>
      <c r="P12" s="110"/>
      <c r="Q12" s="110"/>
      <c r="R12" s="120"/>
      <c r="S12" s="40"/>
      <c r="T12" s="40"/>
      <c r="U12" s="40"/>
      <c r="V12" s="120"/>
      <c r="W12" s="120"/>
      <c r="X12" s="120"/>
    </row>
    <row r="13" spans="1:35" s="41" customFormat="1" ht="4.5" customHeight="1" x14ac:dyDescent="0.2">
      <c r="A13" s="107"/>
      <c r="B13" s="120"/>
      <c r="C13" s="800"/>
      <c r="D13" s="110"/>
      <c r="E13" s="110"/>
      <c r="F13" s="120"/>
      <c r="G13" s="40"/>
      <c r="H13" s="40"/>
      <c r="I13" s="776"/>
      <c r="J13" s="120"/>
      <c r="K13" s="120"/>
      <c r="L13" s="121"/>
      <c r="N13" s="120"/>
      <c r="O13" s="776"/>
      <c r="P13" s="110"/>
      <c r="Q13" s="110"/>
      <c r="R13" s="120"/>
      <c r="S13" s="40"/>
      <c r="T13" s="40"/>
      <c r="U13" s="40"/>
      <c r="V13" s="120"/>
      <c r="W13" s="120"/>
      <c r="X13" s="120"/>
      <c r="AA13" s="776"/>
    </row>
    <row r="14" spans="1:35" s="41" customFormat="1" ht="4.5" customHeight="1" x14ac:dyDescent="0.2">
      <c r="A14" s="107"/>
      <c r="B14" s="120"/>
      <c r="C14" s="800"/>
      <c r="D14" s="110"/>
      <c r="E14" s="110"/>
      <c r="F14" s="120"/>
      <c r="G14" s="40"/>
      <c r="H14" s="40"/>
      <c r="I14" s="801"/>
      <c r="J14" s="120"/>
      <c r="K14" s="120"/>
      <c r="L14" s="121"/>
      <c r="N14" s="120"/>
      <c r="O14" s="800"/>
      <c r="P14" s="110"/>
      <c r="Q14" s="110"/>
      <c r="R14" s="120"/>
      <c r="S14" s="40"/>
      <c r="T14" s="40"/>
      <c r="U14" s="801"/>
      <c r="V14" s="120"/>
      <c r="W14" s="120"/>
      <c r="X14" s="120"/>
    </row>
    <row r="15" spans="1:35" ht="15.75" x14ac:dyDescent="0.25">
      <c r="A15" s="126"/>
      <c r="B15" s="235"/>
      <c r="C15" s="127"/>
      <c r="D15" s="379"/>
      <c r="E15" s="26"/>
      <c r="F15" s="939" t="str">
        <f>ACCUEIL!$D$6</f>
        <v>VELODROME</v>
      </c>
      <c r="G15" s="26"/>
      <c r="H15" s="26"/>
      <c r="I15" s="26"/>
      <c r="J15" s="235"/>
      <c r="K15" s="128"/>
      <c r="L15" s="387" t="s">
        <v>12</v>
      </c>
      <c r="M15" s="328"/>
      <c r="N15" s="235"/>
      <c r="O15" s="127"/>
      <c r="P15" s="379"/>
      <c r="Q15" s="26"/>
      <c r="R15" s="940" t="str">
        <f>ACCUEIL!$D$7</f>
        <v>SAN SIRO</v>
      </c>
      <c r="S15" s="26"/>
      <c r="T15" s="127"/>
      <c r="U15" s="26"/>
      <c r="V15" s="284"/>
      <c r="W15" s="128"/>
      <c r="X15" s="184"/>
      <c r="Y15" s="328"/>
      <c r="Z15" s="24"/>
      <c r="AA15" s="24"/>
      <c r="AB15" s="24"/>
      <c r="AC15" s="24"/>
      <c r="AD15" s="939" t="str">
        <f>ACCUEIL!$D$8</f>
        <v>NEU CAMP</v>
      </c>
      <c r="AE15" s="24"/>
      <c r="AF15" s="24"/>
      <c r="AG15" s="24"/>
      <c r="AH15" s="24"/>
      <c r="AI15" s="31"/>
    </row>
    <row r="16" spans="1:35" s="586" customFormat="1" ht="18.600000000000001" customHeight="1" x14ac:dyDescent="0.2">
      <c r="A16" s="581"/>
      <c r="B16" s="162" t="s">
        <v>4</v>
      </c>
      <c r="C16" s="117" t="str">
        <f>C7</f>
        <v>4</v>
      </c>
      <c r="D16" s="1122"/>
      <c r="E16" s="582"/>
      <c r="F16" s="582"/>
      <c r="G16" s="582"/>
      <c r="H16" s="1122"/>
      <c r="I16" s="117">
        <f>C8</f>
        <v>18</v>
      </c>
      <c r="J16" s="162" t="s">
        <v>5</v>
      </c>
      <c r="K16" s="583"/>
      <c r="L16" s="925">
        <f>ACCUEIL!$B$6</f>
        <v>1.4166666666666665</v>
      </c>
      <c r="M16" s="581"/>
      <c r="N16" s="162" t="s">
        <v>43</v>
      </c>
      <c r="O16" s="117">
        <f>U7</f>
        <v>23</v>
      </c>
      <c r="P16" s="1122"/>
      <c r="Q16" s="582"/>
      <c r="R16" s="582"/>
      <c r="S16" s="582"/>
      <c r="T16" s="1122"/>
      <c r="U16" s="117">
        <f>U8</f>
        <v>21</v>
      </c>
      <c r="V16" s="162" t="s">
        <v>44</v>
      </c>
      <c r="W16" s="583"/>
      <c r="X16" s="584"/>
      <c r="Y16" s="581"/>
      <c r="Z16" s="162" t="s">
        <v>9</v>
      </c>
      <c r="AA16" s="117">
        <f>I7</f>
        <v>16</v>
      </c>
      <c r="AB16" s="1122"/>
      <c r="AC16" s="582"/>
      <c r="AD16" s="582"/>
      <c r="AE16" s="582"/>
      <c r="AF16" s="1122"/>
      <c r="AG16" s="117">
        <f>I8</f>
        <v>12</v>
      </c>
      <c r="AH16" s="162" t="s">
        <v>10</v>
      </c>
      <c r="AI16" s="585"/>
    </row>
    <row r="17" spans="1:35" s="586" customFormat="1" ht="18.600000000000001" customHeight="1" x14ac:dyDescent="0.2">
      <c r="A17" s="581"/>
      <c r="B17" s="162" t="s">
        <v>7</v>
      </c>
      <c r="C17" s="117" t="str">
        <f>C10</f>
        <v>2</v>
      </c>
      <c r="D17" s="1122"/>
      <c r="E17" s="582"/>
      <c r="F17" s="582"/>
      <c r="G17" s="582"/>
      <c r="H17" s="1122"/>
      <c r="I17" s="117">
        <f>C9</f>
        <v>10</v>
      </c>
      <c r="J17" s="162" t="s">
        <v>6</v>
      </c>
      <c r="K17" s="583"/>
      <c r="L17" s="926">
        <f>L16+ACCUEIL!$B$7</f>
        <v>1.4270833333333333</v>
      </c>
      <c r="M17" s="581"/>
      <c r="N17" s="162" t="s">
        <v>64</v>
      </c>
      <c r="O17" s="117">
        <f>U9</f>
        <v>13</v>
      </c>
      <c r="P17" s="1122"/>
      <c r="Q17" s="582"/>
      <c r="R17" s="582"/>
      <c r="S17" s="582"/>
      <c r="T17" s="1122"/>
      <c r="U17" s="117" t="str">
        <f>U10</f>
        <v>1</v>
      </c>
      <c r="V17" s="162" t="s">
        <v>65</v>
      </c>
      <c r="W17" s="583"/>
      <c r="X17" s="584"/>
      <c r="Y17" s="581"/>
      <c r="Z17" s="162" t="s">
        <v>11</v>
      </c>
      <c r="AA17" s="117" t="str">
        <f>I9</f>
        <v>6</v>
      </c>
      <c r="AB17" s="1122"/>
      <c r="AC17" s="582"/>
      <c r="AD17" s="582"/>
      <c r="AE17" s="582"/>
      <c r="AF17" s="1122"/>
      <c r="AG17" s="117">
        <f>I10</f>
        <v>26</v>
      </c>
      <c r="AH17" s="162" t="s">
        <v>18</v>
      </c>
      <c r="AI17" s="585"/>
    </row>
    <row r="18" spans="1:35" s="586" customFormat="1" ht="18.600000000000001" customHeight="1" x14ac:dyDescent="0.2">
      <c r="A18" s="581"/>
      <c r="B18" s="162" t="s">
        <v>8</v>
      </c>
      <c r="C18" s="117">
        <f>C11</f>
        <v>20</v>
      </c>
      <c r="D18" s="1122"/>
      <c r="E18" s="582"/>
      <c r="F18" s="582"/>
      <c r="G18" s="582"/>
      <c r="H18" s="1122"/>
      <c r="I18" s="117" t="str">
        <f>C7</f>
        <v>4</v>
      </c>
      <c r="J18" s="162" t="s">
        <v>4</v>
      </c>
      <c r="K18" s="583"/>
      <c r="L18" s="926">
        <f>L17+ACCUEIL!$B$7</f>
        <v>1.4375</v>
      </c>
      <c r="M18" s="581"/>
      <c r="N18" s="162" t="s">
        <v>85</v>
      </c>
      <c r="O18" s="117" t="str">
        <f>U11</f>
        <v>7</v>
      </c>
      <c r="P18" s="1122"/>
      <c r="Q18" s="582"/>
      <c r="R18" s="582"/>
      <c r="S18" s="582"/>
      <c r="T18" s="1122"/>
      <c r="U18" s="117">
        <f>U7</f>
        <v>23</v>
      </c>
      <c r="V18" s="162" t="s">
        <v>43</v>
      </c>
      <c r="W18" s="585"/>
      <c r="X18" s="587"/>
      <c r="Y18" s="581"/>
      <c r="Z18" s="162" t="s">
        <v>94</v>
      </c>
      <c r="AA18" s="117">
        <f>AA7</f>
        <v>24</v>
      </c>
      <c r="AB18" s="1122"/>
      <c r="AC18" s="582"/>
      <c r="AD18" s="582"/>
      <c r="AE18" s="582"/>
      <c r="AF18" s="1122"/>
      <c r="AG18" s="117">
        <f>AA8</f>
        <v>22</v>
      </c>
      <c r="AH18" s="162" t="s">
        <v>106</v>
      </c>
      <c r="AI18" s="585"/>
    </row>
    <row r="19" spans="1:35" s="586" customFormat="1" ht="18.600000000000001" customHeight="1" x14ac:dyDescent="0.2">
      <c r="A19" s="581"/>
      <c r="B19" s="162" t="s">
        <v>5</v>
      </c>
      <c r="C19" s="117">
        <f>C8</f>
        <v>18</v>
      </c>
      <c r="D19" s="1122"/>
      <c r="E19" s="582"/>
      <c r="F19" s="582"/>
      <c r="G19" s="582"/>
      <c r="H19" s="1122"/>
      <c r="I19" s="117" t="str">
        <f>C10</f>
        <v>2</v>
      </c>
      <c r="J19" s="162" t="s">
        <v>7</v>
      </c>
      <c r="K19" s="583"/>
      <c r="L19" s="926">
        <f>L18+ACCUEIL!$B$7</f>
        <v>1.4479166666666667</v>
      </c>
      <c r="M19" s="581"/>
      <c r="N19" s="162" t="s">
        <v>44</v>
      </c>
      <c r="O19" s="117">
        <f>U8</f>
        <v>21</v>
      </c>
      <c r="P19" s="1122"/>
      <c r="Q19" s="582"/>
      <c r="R19" s="582"/>
      <c r="S19" s="582"/>
      <c r="T19" s="1122"/>
      <c r="U19" s="117" t="str">
        <f>U10</f>
        <v>1</v>
      </c>
      <c r="V19" s="162" t="s">
        <v>65</v>
      </c>
      <c r="W19" s="585"/>
      <c r="X19" s="587"/>
      <c r="Y19" s="581"/>
      <c r="Z19" s="162" t="s">
        <v>107</v>
      </c>
      <c r="AA19" s="117">
        <f>AA9</f>
        <v>15</v>
      </c>
      <c r="AB19" s="1122"/>
      <c r="AC19" s="582"/>
      <c r="AD19" s="582"/>
      <c r="AE19" s="582"/>
      <c r="AF19" s="1122"/>
      <c r="AG19" s="117">
        <f>AA10</f>
        <v>11</v>
      </c>
      <c r="AH19" s="162" t="s">
        <v>108</v>
      </c>
      <c r="AI19" s="585"/>
    </row>
    <row r="20" spans="1:35" s="586" customFormat="1" ht="18.600000000000001" customHeight="1" x14ac:dyDescent="0.2">
      <c r="A20" s="581"/>
      <c r="B20" s="162" t="s">
        <v>8</v>
      </c>
      <c r="C20" s="117">
        <f>C11</f>
        <v>20</v>
      </c>
      <c r="D20" s="1122"/>
      <c r="E20" s="582"/>
      <c r="F20" s="582"/>
      <c r="G20" s="582"/>
      <c r="H20" s="1122"/>
      <c r="I20" s="117">
        <f>C9</f>
        <v>10</v>
      </c>
      <c r="J20" s="162" t="s">
        <v>6</v>
      </c>
      <c r="K20" s="583"/>
      <c r="L20" s="926">
        <f>L19+ACCUEIL!$B$7</f>
        <v>1.4583333333333335</v>
      </c>
      <c r="M20" s="581"/>
      <c r="N20" s="162" t="s">
        <v>85</v>
      </c>
      <c r="O20" s="117" t="str">
        <f>U11</f>
        <v>7</v>
      </c>
      <c r="P20" s="1122"/>
      <c r="Q20" s="582"/>
      <c r="R20" s="582"/>
      <c r="S20" s="582"/>
      <c r="T20" s="1122"/>
      <c r="U20" s="117">
        <f>U9</f>
        <v>13</v>
      </c>
      <c r="V20" s="162" t="s">
        <v>64</v>
      </c>
      <c r="W20" s="585"/>
      <c r="X20" s="587"/>
      <c r="Y20" s="581"/>
      <c r="Z20" s="162" t="s">
        <v>10</v>
      </c>
      <c r="AA20" s="117">
        <f>I8</f>
        <v>12</v>
      </c>
      <c r="AB20" s="1122"/>
      <c r="AC20" s="582"/>
      <c r="AD20" s="582"/>
      <c r="AE20" s="582"/>
      <c r="AF20" s="1122"/>
      <c r="AG20" s="117">
        <f>I10</f>
        <v>26</v>
      </c>
      <c r="AH20" s="162" t="s">
        <v>18</v>
      </c>
      <c r="AI20" s="585"/>
    </row>
    <row r="21" spans="1:35" s="586" customFormat="1" ht="18.600000000000001" customHeight="1" x14ac:dyDescent="0.2">
      <c r="A21" s="581"/>
      <c r="B21" s="162" t="s">
        <v>4</v>
      </c>
      <c r="C21" s="117" t="str">
        <f>C7</f>
        <v>4</v>
      </c>
      <c r="D21" s="1122"/>
      <c r="E21" s="582"/>
      <c r="F21" s="582"/>
      <c r="G21" s="582"/>
      <c r="H21" s="1122"/>
      <c r="I21" s="117" t="str">
        <f>C10</f>
        <v>2</v>
      </c>
      <c r="J21" s="162" t="s">
        <v>7</v>
      </c>
      <c r="K21" s="583"/>
      <c r="L21" s="926">
        <f>L20+ACCUEIL!$B$7</f>
        <v>1.4687500000000002</v>
      </c>
      <c r="M21" s="581"/>
      <c r="N21" s="162" t="s">
        <v>43</v>
      </c>
      <c r="O21" s="117">
        <f>U7</f>
        <v>23</v>
      </c>
      <c r="P21" s="1122"/>
      <c r="Q21" s="582"/>
      <c r="R21" s="582"/>
      <c r="S21" s="582"/>
      <c r="T21" s="1122"/>
      <c r="U21" s="117" t="str">
        <f>U10</f>
        <v>1</v>
      </c>
      <c r="V21" s="162" t="s">
        <v>65</v>
      </c>
      <c r="W21" s="585"/>
      <c r="X21" s="587"/>
      <c r="Y21" s="581"/>
      <c r="Z21" s="162" t="s">
        <v>9</v>
      </c>
      <c r="AA21" s="117">
        <f>I7</f>
        <v>16</v>
      </c>
      <c r="AB21" s="1122"/>
      <c r="AC21" s="582"/>
      <c r="AD21" s="582"/>
      <c r="AE21" s="582"/>
      <c r="AF21" s="1122"/>
      <c r="AG21" s="117" t="str">
        <f>I9</f>
        <v>6</v>
      </c>
      <c r="AH21" s="162" t="s">
        <v>11</v>
      </c>
      <c r="AI21" s="585"/>
    </row>
    <row r="22" spans="1:35" s="586" customFormat="1" ht="18.600000000000001" customHeight="1" x14ac:dyDescent="0.2">
      <c r="A22" s="581"/>
      <c r="B22" s="162" t="s">
        <v>5</v>
      </c>
      <c r="C22" s="117">
        <f>C8</f>
        <v>18</v>
      </c>
      <c r="D22" s="1122"/>
      <c r="E22" s="582"/>
      <c r="F22" s="582"/>
      <c r="G22" s="582"/>
      <c r="H22" s="1122"/>
      <c r="I22" s="117">
        <f>C9</f>
        <v>10</v>
      </c>
      <c r="J22" s="162" t="s">
        <v>6</v>
      </c>
      <c r="K22" s="583"/>
      <c r="L22" s="926">
        <f>L21+ACCUEIL!$B$7</f>
        <v>1.479166666666667</v>
      </c>
      <c r="M22" s="581"/>
      <c r="N22" s="226" t="s">
        <v>44</v>
      </c>
      <c r="O22" s="117">
        <f>U8</f>
        <v>21</v>
      </c>
      <c r="P22" s="1122"/>
      <c r="Q22" s="582"/>
      <c r="R22" s="582"/>
      <c r="S22" s="582"/>
      <c r="T22" s="1122"/>
      <c r="U22" s="117">
        <f>U9</f>
        <v>13</v>
      </c>
      <c r="V22" s="162" t="s">
        <v>64</v>
      </c>
      <c r="W22" s="585"/>
      <c r="X22" s="587"/>
      <c r="Y22" s="581"/>
      <c r="Z22" s="162" t="s">
        <v>106</v>
      </c>
      <c r="AA22" s="117">
        <f>AA8</f>
        <v>22</v>
      </c>
      <c r="AB22" s="1122"/>
      <c r="AC22" s="582"/>
      <c r="AD22" s="582"/>
      <c r="AE22" s="582"/>
      <c r="AF22" s="1122"/>
      <c r="AG22" s="117">
        <f>AA10</f>
        <v>11</v>
      </c>
      <c r="AH22" s="162" t="s">
        <v>108</v>
      </c>
      <c r="AI22" s="585"/>
    </row>
    <row r="23" spans="1:35" s="586" customFormat="1" ht="18.600000000000001" customHeight="1" x14ac:dyDescent="0.2">
      <c r="A23" s="581"/>
      <c r="B23" s="162" t="s">
        <v>8</v>
      </c>
      <c r="C23" s="117">
        <f>C11</f>
        <v>20</v>
      </c>
      <c r="D23" s="1122"/>
      <c r="E23" s="582"/>
      <c r="F23" s="582"/>
      <c r="G23" s="582"/>
      <c r="H23" s="1122"/>
      <c r="I23" s="117" t="str">
        <f>C10</f>
        <v>2</v>
      </c>
      <c r="J23" s="162" t="s">
        <v>7</v>
      </c>
      <c r="K23" s="583"/>
      <c r="L23" s="926">
        <f>L22+ACCUEIL!$B$7</f>
        <v>1.4895833333333337</v>
      </c>
      <c r="M23" s="581"/>
      <c r="N23" s="162" t="s">
        <v>85</v>
      </c>
      <c r="O23" s="117" t="str">
        <f>U11</f>
        <v>7</v>
      </c>
      <c r="P23" s="1122"/>
      <c r="Q23" s="582"/>
      <c r="R23" s="582"/>
      <c r="S23" s="582"/>
      <c r="T23" s="1122"/>
      <c r="U23" s="117" t="str">
        <f>U10</f>
        <v>1</v>
      </c>
      <c r="V23" s="162" t="s">
        <v>65</v>
      </c>
      <c r="W23" s="585"/>
      <c r="X23" s="587"/>
      <c r="Y23" s="581"/>
      <c r="Z23" s="162" t="s">
        <v>94</v>
      </c>
      <c r="AA23" s="117">
        <f>AA7</f>
        <v>24</v>
      </c>
      <c r="AB23" s="1122"/>
      <c r="AC23" s="582"/>
      <c r="AD23" s="582"/>
      <c r="AE23" s="582"/>
      <c r="AF23" s="1122"/>
      <c r="AG23" s="117">
        <f>AA9</f>
        <v>15</v>
      </c>
      <c r="AH23" s="162" t="s">
        <v>107</v>
      </c>
      <c r="AI23" s="585"/>
    </row>
    <row r="24" spans="1:35" s="586" customFormat="1" ht="18.600000000000001" customHeight="1" x14ac:dyDescent="0.2">
      <c r="A24" s="581"/>
      <c r="B24" s="162" t="s">
        <v>4</v>
      </c>
      <c r="C24" s="117" t="str">
        <f>C7</f>
        <v>4</v>
      </c>
      <c r="D24" s="1122"/>
      <c r="E24" s="582"/>
      <c r="F24" s="582"/>
      <c r="G24" s="582"/>
      <c r="H24" s="1122"/>
      <c r="I24" s="117">
        <f>C9</f>
        <v>10</v>
      </c>
      <c r="J24" s="162" t="s">
        <v>6</v>
      </c>
      <c r="K24" s="583"/>
      <c r="L24" s="926">
        <f>L23+ACCUEIL!$B$7</f>
        <v>1.5000000000000004</v>
      </c>
      <c r="M24" s="581"/>
      <c r="N24" s="162" t="s">
        <v>43</v>
      </c>
      <c r="O24" s="117">
        <f>U7</f>
        <v>23</v>
      </c>
      <c r="P24" s="1122"/>
      <c r="Q24" s="582"/>
      <c r="R24" s="582"/>
      <c r="S24" s="582"/>
      <c r="T24" s="1122"/>
      <c r="U24" s="117">
        <f>U9</f>
        <v>13</v>
      </c>
      <c r="V24" s="162" t="s">
        <v>64</v>
      </c>
      <c r="W24" s="585"/>
      <c r="X24" s="587"/>
      <c r="Y24" s="588"/>
      <c r="Z24" s="162" t="s">
        <v>9</v>
      </c>
      <c r="AA24" s="117">
        <f>I7</f>
        <v>16</v>
      </c>
      <c r="AB24" s="1122"/>
      <c r="AC24" s="582"/>
      <c r="AD24" s="582"/>
      <c r="AE24" s="582"/>
      <c r="AF24" s="1122"/>
      <c r="AG24" s="117">
        <f>I10</f>
        <v>26</v>
      </c>
      <c r="AH24" s="162" t="s">
        <v>18</v>
      </c>
      <c r="AI24" s="585"/>
    </row>
    <row r="25" spans="1:35" s="586" customFormat="1" ht="18.600000000000001" customHeight="1" x14ac:dyDescent="0.2">
      <c r="A25" s="581"/>
      <c r="B25" s="162" t="s">
        <v>8</v>
      </c>
      <c r="C25" s="117">
        <f>C11</f>
        <v>20</v>
      </c>
      <c r="D25" s="1122"/>
      <c r="E25" s="582"/>
      <c r="F25" s="582"/>
      <c r="G25" s="582"/>
      <c r="H25" s="1122"/>
      <c r="I25" s="117">
        <f>C8</f>
        <v>18</v>
      </c>
      <c r="J25" s="162" t="s">
        <v>5</v>
      </c>
      <c r="K25" s="583"/>
      <c r="L25" s="926">
        <f>L24+ACCUEIL!$B$7</f>
        <v>1.5104166666666672</v>
      </c>
      <c r="M25" s="581"/>
      <c r="N25" s="162" t="s">
        <v>85</v>
      </c>
      <c r="O25" s="117" t="str">
        <f>U11</f>
        <v>7</v>
      </c>
      <c r="P25" s="1122"/>
      <c r="Q25" s="582"/>
      <c r="R25" s="582"/>
      <c r="S25" s="582"/>
      <c r="T25" s="1122"/>
      <c r="U25" s="117">
        <f>U8</f>
        <v>21</v>
      </c>
      <c r="V25" s="162" t="s">
        <v>44</v>
      </c>
      <c r="W25" s="585"/>
      <c r="X25" s="587"/>
      <c r="Y25" s="581"/>
      <c r="Z25" s="162" t="s">
        <v>10</v>
      </c>
      <c r="AA25" s="117">
        <f>I8</f>
        <v>12</v>
      </c>
      <c r="AB25" s="1122"/>
      <c r="AC25" s="582"/>
      <c r="AD25" s="582"/>
      <c r="AE25" s="582"/>
      <c r="AF25" s="1122"/>
      <c r="AG25" s="117" t="str">
        <f>I9</f>
        <v>6</v>
      </c>
      <c r="AH25" s="162" t="s">
        <v>11</v>
      </c>
      <c r="AI25" s="585"/>
    </row>
    <row r="26" spans="1:35" s="586" customFormat="1" ht="18.600000000000001" customHeight="1" x14ac:dyDescent="0.2">
      <c r="A26" s="581"/>
      <c r="B26"/>
      <c r="C26"/>
      <c r="D26"/>
      <c r="E26"/>
      <c r="F26"/>
      <c r="G26"/>
      <c r="H26"/>
      <c r="I26"/>
      <c r="J26"/>
      <c r="K26" s="583"/>
      <c r="L26" s="926">
        <f>L25+ACCUEIL!$B$7</f>
        <v>1.5208333333333339</v>
      </c>
      <c r="M26" s="581"/>
      <c r="N26" s="162" t="s">
        <v>106</v>
      </c>
      <c r="O26" s="117">
        <f>AA8</f>
        <v>22</v>
      </c>
      <c r="P26" s="1122"/>
      <c r="Q26" s="582"/>
      <c r="R26" s="582"/>
      <c r="S26" s="582"/>
      <c r="T26" s="1122"/>
      <c r="U26" s="117">
        <f>AA9</f>
        <v>15</v>
      </c>
      <c r="V26" s="162" t="s">
        <v>107</v>
      </c>
      <c r="W26" s="585"/>
      <c r="X26" s="587"/>
      <c r="Y26" s="581"/>
      <c r="Z26" s="162" t="s">
        <v>94</v>
      </c>
      <c r="AA26" s="117">
        <f>AA7</f>
        <v>24</v>
      </c>
      <c r="AB26" s="1122"/>
      <c r="AC26" s="582"/>
      <c r="AD26" s="582"/>
      <c r="AE26" s="582"/>
      <c r="AF26" s="1122"/>
      <c r="AG26" s="117">
        <f>AA10</f>
        <v>11</v>
      </c>
      <c r="AH26" s="162" t="s">
        <v>108</v>
      </c>
      <c r="AI26" s="585"/>
    </row>
    <row r="27" spans="1:35" x14ac:dyDescent="0.2">
      <c r="A27" s="214"/>
      <c r="B27" s="247"/>
      <c r="C27" s="248"/>
      <c r="D27" s="148"/>
      <c r="E27" s="150"/>
      <c r="F27" s="150"/>
      <c r="G27" s="150"/>
      <c r="H27" s="546"/>
      <c r="I27" s="248"/>
      <c r="J27" s="247"/>
      <c r="K27" s="331"/>
      <c r="M27" s="214"/>
      <c r="N27" s="247"/>
      <c r="O27" s="248"/>
      <c r="P27" s="148"/>
      <c r="Q27" s="150"/>
      <c r="R27" s="150"/>
      <c r="S27" s="150"/>
      <c r="T27" s="306"/>
      <c r="U27" s="294"/>
      <c r="V27" s="589"/>
      <c r="W27" s="216"/>
      <c r="X27" s="103"/>
      <c r="Y27" s="217"/>
      <c r="Z27" s="215"/>
      <c r="AA27" s="215"/>
      <c r="AB27" s="215"/>
      <c r="AC27" s="215"/>
      <c r="AD27" s="215"/>
      <c r="AE27" s="215"/>
      <c r="AF27" s="215"/>
      <c r="AG27" s="215"/>
      <c r="AH27" s="215"/>
      <c r="AI27" s="216"/>
    </row>
    <row r="28" spans="1:35" x14ac:dyDescent="0.2">
      <c r="A28" s="144"/>
      <c r="B28" s="120"/>
      <c r="C28" s="104"/>
      <c r="D28" s="33"/>
      <c r="E28" s="145"/>
      <c r="F28" s="145"/>
      <c r="G28" s="145"/>
      <c r="H28" s="49"/>
      <c r="I28" s="104"/>
      <c r="J28" s="120"/>
      <c r="K28" s="104"/>
      <c r="M28" s="144"/>
      <c r="N28" s="120"/>
      <c r="O28" s="104"/>
      <c r="P28" s="33"/>
      <c r="Q28" s="145"/>
      <c r="R28" s="145"/>
      <c r="S28" s="145"/>
      <c r="T28" s="101"/>
      <c r="U28" s="104"/>
      <c r="V28" s="120"/>
      <c r="W28" s="103"/>
      <c r="X28" s="103"/>
    </row>
    <row r="29" spans="1:35" x14ac:dyDescent="0.2">
      <c r="H29" s="105"/>
      <c r="L29"/>
      <c r="M29" s="105"/>
      <c r="O29" s="106" t="s">
        <v>3</v>
      </c>
    </row>
    <row r="30" spans="1:35" ht="12.75" customHeight="1" x14ac:dyDescent="0.2">
      <c r="B30" s="160"/>
      <c r="C30" s="161" t="s">
        <v>15</v>
      </c>
      <c r="D30" s="110" t="s">
        <v>1</v>
      </c>
      <c r="E30" s="110" t="s">
        <v>2</v>
      </c>
      <c r="F30" s="120"/>
      <c r="G30" s="120"/>
      <c r="H30" s="160"/>
      <c r="I30" s="161" t="s">
        <v>17</v>
      </c>
      <c r="J30" s="110" t="s">
        <v>1</v>
      </c>
      <c r="K30" s="110" t="s">
        <v>2</v>
      </c>
      <c r="M30" s="212"/>
      <c r="N30"/>
      <c r="T30" s="160"/>
      <c r="U30" s="161" t="s">
        <v>63</v>
      </c>
      <c r="V30" s="110" t="s">
        <v>1</v>
      </c>
      <c r="W30" s="110" t="s">
        <v>2</v>
      </c>
      <c r="X30" s="120"/>
      <c r="Y30" s="120"/>
      <c r="Z30" s="160"/>
      <c r="AA30" s="161" t="s">
        <v>105</v>
      </c>
      <c r="AB30" s="110" t="s">
        <v>1</v>
      </c>
      <c r="AC30" s="110" t="s">
        <v>2</v>
      </c>
    </row>
    <row r="31" spans="1:35" ht="18.600000000000001" customHeight="1" x14ac:dyDescent="0.2">
      <c r="B31" s="226">
        <v>1</v>
      </c>
      <c r="C31" s="1072"/>
      <c r="D31" s="993"/>
      <c r="E31" s="993"/>
      <c r="F31" s="103"/>
      <c r="G31" s="103"/>
      <c r="H31" s="163">
        <v>1</v>
      </c>
      <c r="I31" s="1072"/>
      <c r="J31" s="993"/>
      <c r="K31" s="993"/>
      <c r="M31" s="333"/>
      <c r="N31"/>
      <c r="T31" s="226">
        <v>1</v>
      </c>
      <c r="U31" s="1072"/>
      <c r="V31" s="993"/>
      <c r="W31" s="993"/>
      <c r="X31" s="103"/>
      <c r="Y31" s="103"/>
      <c r="Z31" s="163">
        <v>1</v>
      </c>
      <c r="AA31" s="1072"/>
      <c r="AB31" s="993"/>
      <c r="AC31" s="777"/>
    </row>
    <row r="32" spans="1:35" ht="18.600000000000001" customHeight="1" x14ac:dyDescent="0.2">
      <c r="B32" s="226">
        <v>2</v>
      </c>
      <c r="C32" s="1072"/>
      <c r="D32" s="993"/>
      <c r="E32" s="993"/>
      <c r="F32" s="103"/>
      <c r="G32" s="103"/>
      <c r="H32" s="163">
        <v>2</v>
      </c>
      <c r="I32" s="1072"/>
      <c r="J32" s="993"/>
      <c r="K32" s="993"/>
      <c r="M32" s="333"/>
      <c r="N32"/>
      <c r="T32" s="226">
        <v>2</v>
      </c>
      <c r="U32" s="1072"/>
      <c r="V32" s="993"/>
      <c r="W32" s="993"/>
      <c r="X32" s="103"/>
      <c r="Y32" s="103"/>
      <c r="Z32" s="163">
        <v>2</v>
      </c>
      <c r="AA32" s="1072"/>
      <c r="AB32" s="777"/>
      <c r="AC32" s="993"/>
    </row>
    <row r="33" spans="1:45" ht="18.600000000000001" customHeight="1" x14ac:dyDescent="0.2">
      <c r="B33" s="226">
        <v>3</v>
      </c>
      <c r="C33" s="1072"/>
      <c r="D33" s="993"/>
      <c r="E33" s="993"/>
      <c r="F33" s="103"/>
      <c r="G33" s="103"/>
      <c r="H33" s="163">
        <v>3</v>
      </c>
      <c r="I33" s="1072"/>
      <c r="J33" s="993"/>
      <c r="K33" s="993"/>
      <c r="M33" s="333"/>
      <c r="N33"/>
      <c r="T33" s="226">
        <v>3</v>
      </c>
      <c r="U33" s="1072"/>
      <c r="V33" s="993"/>
      <c r="W33" s="993"/>
      <c r="X33" s="103"/>
      <c r="Y33" s="103"/>
      <c r="Z33" s="163">
        <v>3</v>
      </c>
      <c r="AA33" s="1072"/>
      <c r="AB33" s="777"/>
      <c r="AC33" s="993"/>
    </row>
    <row r="34" spans="1:45" ht="18.600000000000001" customHeight="1" x14ac:dyDescent="0.2">
      <c r="B34" s="226">
        <v>4</v>
      </c>
      <c r="C34" s="1072"/>
      <c r="D34" s="993"/>
      <c r="E34" s="993"/>
      <c r="F34" s="103"/>
      <c r="G34" s="103"/>
      <c r="H34" s="163">
        <v>4</v>
      </c>
      <c r="I34" s="1072"/>
      <c r="J34" s="993"/>
      <c r="K34" s="993"/>
      <c r="M34" s="333"/>
      <c r="N34"/>
      <c r="T34" s="226">
        <v>4</v>
      </c>
      <c r="U34" s="1072"/>
      <c r="V34" s="993"/>
      <c r="W34" s="993"/>
      <c r="X34" s="103"/>
      <c r="Y34" s="103"/>
      <c r="Z34" s="163">
        <v>4</v>
      </c>
      <c r="AA34" s="1072"/>
      <c r="AB34" s="777"/>
      <c r="AC34" s="777"/>
    </row>
    <row r="35" spans="1:45" ht="18.600000000000001" customHeight="1" x14ac:dyDescent="0.2">
      <c r="B35" s="226">
        <v>5</v>
      </c>
      <c r="C35" s="1072"/>
      <c r="D35" s="993"/>
      <c r="E35" s="993"/>
      <c r="F35" s="104"/>
      <c r="G35" s="104"/>
      <c r="H35" s="104"/>
      <c r="I35" s="104"/>
      <c r="J35" s="120"/>
      <c r="K35" s="208"/>
      <c r="M35" s="1"/>
      <c r="N35"/>
      <c r="T35" s="162">
        <v>5</v>
      </c>
      <c r="U35" s="1072"/>
      <c r="V35" s="993"/>
      <c r="W35" s="993"/>
      <c r="X35" s="104"/>
      <c r="Y35" s="104"/>
      <c r="Z35" s="104"/>
      <c r="AA35" s="104"/>
      <c r="AB35" s="212"/>
      <c r="AC35" s="103"/>
    </row>
    <row r="36" spans="1:45" x14ac:dyDescent="0.2">
      <c r="B36" s="212"/>
      <c r="C36" s="104"/>
      <c r="D36" s="104"/>
      <c r="E36" s="104"/>
      <c r="F36" s="104"/>
      <c r="G36" s="104"/>
      <c r="H36" s="104"/>
      <c r="I36" s="104"/>
      <c r="J36" s="120"/>
      <c r="K36" s="208"/>
      <c r="M36" s="1"/>
      <c r="N36" s="120"/>
      <c r="O36" s="104"/>
      <c r="P36" s="104"/>
      <c r="Q36" s="104"/>
      <c r="R36" s="104"/>
      <c r="S36" s="104"/>
      <c r="T36" s="104"/>
      <c r="U36" s="104"/>
      <c r="V36" s="212"/>
      <c r="W36" s="103"/>
      <c r="X36" s="103"/>
    </row>
    <row r="37" spans="1:45" x14ac:dyDescent="0.2">
      <c r="B37" s="212"/>
      <c r="C37" s="104"/>
      <c r="D37" s="104"/>
      <c r="E37" s="104"/>
      <c r="F37" s="104" t="s">
        <v>109</v>
      </c>
      <c r="G37" s="104"/>
      <c r="H37" s="104"/>
      <c r="I37" s="104"/>
      <c r="J37" s="120"/>
      <c r="K37" s="208"/>
      <c r="M37" s="1"/>
      <c r="N37" s="120"/>
      <c r="O37" s="104"/>
      <c r="P37" s="104"/>
      <c r="Q37" s="104"/>
      <c r="R37" s="104"/>
      <c r="S37" s="104"/>
      <c r="T37" s="104"/>
      <c r="U37" s="104"/>
      <c r="V37" s="212"/>
      <c r="W37" s="103"/>
      <c r="X37" s="103"/>
    </row>
    <row r="38" spans="1:45" ht="15.6" customHeight="1" x14ac:dyDescent="0.2">
      <c r="B38" s="160"/>
      <c r="C38" s="590"/>
      <c r="D38" s="173"/>
      <c r="E38" s="173"/>
      <c r="F38" s="294" t="s">
        <v>71</v>
      </c>
      <c r="G38" s="173"/>
      <c r="H38" s="272"/>
      <c r="I38" s="161"/>
      <c r="M38" s="1"/>
      <c r="N38" s="160"/>
      <c r="O38" s="161" t="s">
        <v>15</v>
      </c>
      <c r="P38" s="162" t="s">
        <v>1</v>
      </c>
      <c r="Q38" s="162" t="s">
        <v>2</v>
      </c>
      <c r="R38" s="104"/>
      <c r="S38" s="104"/>
      <c r="V38"/>
      <c r="X38" s="120"/>
      <c r="AF38" s="160"/>
      <c r="AG38" s="161" t="s">
        <v>17</v>
      </c>
      <c r="AH38" s="162" t="s">
        <v>1</v>
      </c>
      <c r="AI38" s="162" t="s">
        <v>2</v>
      </c>
      <c r="AL38" s="160"/>
      <c r="AM38" s="161" t="s">
        <v>15</v>
      </c>
      <c r="AN38" s="162" t="s">
        <v>1</v>
      </c>
      <c r="AO38" s="162" t="s">
        <v>2</v>
      </c>
      <c r="AP38" s="160"/>
      <c r="AQ38" s="161" t="s">
        <v>17</v>
      </c>
      <c r="AR38" s="162" t="s">
        <v>1</v>
      </c>
      <c r="AS38" s="162" t="s">
        <v>2</v>
      </c>
    </row>
    <row r="39" spans="1:45" ht="18.600000000000001" customHeight="1" x14ac:dyDescent="0.2">
      <c r="B39" s="226">
        <v>1</v>
      </c>
      <c r="C39" s="172" t="s">
        <v>157</v>
      </c>
      <c r="D39" s="591"/>
      <c r="E39" s="477"/>
      <c r="F39" s="592">
        <v>1</v>
      </c>
      <c r="G39" s="591"/>
      <c r="H39" s="591"/>
      <c r="I39" s="174" t="s">
        <v>158</v>
      </c>
      <c r="M39" s="1"/>
      <c r="N39" s="162" t="s">
        <v>4</v>
      </c>
      <c r="O39" s="118" t="s">
        <v>4</v>
      </c>
      <c r="P39" s="183">
        <f>CL($P$48,$T$48)+CL($P$60,$T$60)+CL($P$70,$T$70)+CL($P$52,$T$52)</f>
        <v>0</v>
      </c>
      <c r="Q39" s="183">
        <f>$P$48-$T$48+$P$52-$T$52+$P$60-$T$60+$P$70-$T$70</f>
        <v>0</v>
      </c>
      <c r="R39" s="104"/>
      <c r="S39" s="104"/>
      <c r="V39"/>
      <c r="X39" s="110"/>
      <c r="AF39" s="117" t="s">
        <v>9</v>
      </c>
      <c r="AG39" s="118" t="s">
        <v>9</v>
      </c>
      <c r="AH39" s="183">
        <f>CL($AB$52,$AF$52)+CL($AB$57,$AF$57)+CL($AB$64,$AF$64)+CL($AB$70,$AF$70)</f>
        <v>0</v>
      </c>
      <c r="AI39" s="183">
        <f>$AB$52-$AF$52+$AB$57-$AF$57+$AB$70-$AF$70+$AB$64-$AF$64</f>
        <v>0</v>
      </c>
      <c r="AL39" s="162">
        <v>1</v>
      </c>
      <c r="AM39" s="118"/>
      <c r="AN39" s="814"/>
      <c r="AO39" s="814"/>
      <c r="AP39" s="117">
        <v>1</v>
      </c>
      <c r="AQ39" s="118"/>
      <c r="AR39" s="814"/>
      <c r="AS39" s="814"/>
    </row>
    <row r="40" spans="1:45" ht="18.600000000000001" customHeight="1" x14ac:dyDescent="0.2">
      <c r="B40" s="226">
        <v>2</v>
      </c>
      <c r="C40" s="172" t="s">
        <v>159</v>
      </c>
      <c r="D40" s="591"/>
      <c r="E40" s="477"/>
      <c r="F40" s="592">
        <v>2</v>
      </c>
      <c r="G40" s="591"/>
      <c r="H40" s="591"/>
      <c r="I40" s="174" t="s">
        <v>160</v>
      </c>
      <c r="M40" s="1"/>
      <c r="N40" s="162" t="s">
        <v>5</v>
      </c>
      <c r="O40" s="118" t="s">
        <v>5</v>
      </c>
      <c r="P40" s="183">
        <f>CL($T$48,$P$48)+CL($P$54,$T$54)+CL($P$64,$T$64)+CL($T$73,$P$73)</f>
        <v>0</v>
      </c>
      <c r="Q40" s="183">
        <f>$T$48-$P$48+$P$54-$T$54+$P$64-$T$64+$T$73-$P$73</f>
        <v>0</v>
      </c>
      <c r="R40" s="104"/>
      <c r="S40" s="104"/>
      <c r="V40"/>
      <c r="X40" s="110"/>
      <c r="AF40" s="117" t="s">
        <v>10</v>
      </c>
      <c r="AG40" s="118" t="s">
        <v>10</v>
      </c>
      <c r="AH40" s="183">
        <f>CL($AB$48,$AF$48)+CL($AF$52,$AB$52)+CL($AB$60,$AF$60)+CL($AB$67,$AF$67)</f>
        <v>0</v>
      </c>
      <c r="AI40" s="183">
        <f>$AF$52-$AB$52+$AB$48-$AF$48+$AB$60-$AF$60+$AB$67-$AF$67</f>
        <v>0</v>
      </c>
      <c r="AL40" s="162">
        <v>2</v>
      </c>
      <c r="AM40" s="118"/>
      <c r="AN40" s="814"/>
      <c r="AO40" s="814"/>
      <c r="AP40" s="117">
        <v>2</v>
      </c>
      <c r="AQ40" s="118"/>
      <c r="AR40" s="814"/>
      <c r="AS40" s="814"/>
    </row>
    <row r="41" spans="1:45" ht="18.600000000000001" customHeight="1" x14ac:dyDescent="0.2">
      <c r="B41" s="226">
        <v>3</v>
      </c>
      <c r="C41" s="172" t="s">
        <v>224</v>
      </c>
      <c r="D41" s="591"/>
      <c r="E41" s="477"/>
      <c r="F41" s="592">
        <v>3</v>
      </c>
      <c r="G41" s="591"/>
      <c r="H41" s="591"/>
      <c r="I41" s="174" t="s">
        <v>225</v>
      </c>
      <c r="M41" s="1"/>
      <c r="N41" s="162" t="s">
        <v>6</v>
      </c>
      <c r="O41" s="118" t="s">
        <v>6</v>
      </c>
      <c r="P41" s="183">
        <f>CL($P$50,$T$50)+CL($P$57,$T$57)+CL($T$64,$P$64)+CL($T$70,$P$70)</f>
        <v>0</v>
      </c>
      <c r="Q41" s="183">
        <f>$P$50-$T$50+$P$57-$T$57+$T$64-$P$64+$T$70-$P$70</f>
        <v>0</v>
      </c>
      <c r="R41" s="104"/>
      <c r="S41" s="104"/>
      <c r="V41"/>
      <c r="X41" s="110"/>
      <c r="AF41" s="117" t="s">
        <v>11</v>
      </c>
      <c r="AG41" s="118" t="s">
        <v>11</v>
      </c>
      <c r="AH41" s="183">
        <f>CL($AB$54,$AF$54)+CL($AB$50,$AF$50)+CL($AF$60,$AB$60)+CL($AF$70,$AB$70)</f>
        <v>0</v>
      </c>
      <c r="AI41" s="183">
        <f>$AB$54-$AF$54+$AB$50-$AF$50+$AF$60-$AB$60+$AF$70-$AB$70</f>
        <v>0</v>
      </c>
      <c r="AL41" s="162">
        <v>3</v>
      </c>
      <c r="AM41" s="118"/>
      <c r="AN41" s="814"/>
      <c r="AO41" s="814"/>
      <c r="AP41" s="117">
        <v>3</v>
      </c>
      <c r="AQ41" s="118"/>
      <c r="AR41" s="814"/>
      <c r="AS41" s="814"/>
    </row>
    <row r="42" spans="1:45" ht="18.600000000000001" customHeight="1" x14ac:dyDescent="0.2">
      <c r="B42" s="226">
        <v>4</v>
      </c>
      <c r="C42" s="172" t="s">
        <v>226</v>
      </c>
      <c r="D42" s="591"/>
      <c r="E42" s="477"/>
      <c r="F42" s="592">
        <v>4</v>
      </c>
      <c r="G42" s="591"/>
      <c r="H42" s="591"/>
      <c r="I42" s="174" t="s">
        <v>227</v>
      </c>
      <c r="M42" s="1"/>
      <c r="N42" s="162" t="s">
        <v>7</v>
      </c>
      <c r="O42" s="118" t="s">
        <v>7</v>
      </c>
      <c r="P42" s="183">
        <f>CL($T$50,$P$50)+CL($T$54,$P$54)+CL($T$60,$P$60)+CL($T$67,$P$67)</f>
        <v>0</v>
      </c>
      <c r="Q42" s="183">
        <f>$T$50-$P$50+$T$54-$P$54+$T$60-$P$60+$T$67-$P$67</f>
        <v>0</v>
      </c>
      <c r="R42" s="104"/>
      <c r="S42" s="104"/>
      <c r="V42"/>
      <c r="X42" s="110"/>
      <c r="AF42" s="117" t="s">
        <v>18</v>
      </c>
      <c r="AG42" s="118" t="s">
        <v>18</v>
      </c>
      <c r="AH42" s="183">
        <f>CL($AF$54,$AB$54)+CL($AF$48,$AB$48)+CL($AF$64,$AB$64)+CL($AB$73,$AF$73)</f>
        <v>0</v>
      </c>
      <c r="AI42" s="183">
        <f>$AF$54-$AB$54+$AF$64-$AB$64+$AB$73-$AF$73+$AF$48-$AB$48</f>
        <v>0</v>
      </c>
      <c r="AL42" s="162">
        <v>4</v>
      </c>
      <c r="AM42" s="118"/>
      <c r="AN42" s="814"/>
      <c r="AO42" s="814"/>
      <c r="AP42" s="117">
        <v>4</v>
      </c>
      <c r="AQ42" s="118"/>
      <c r="AR42" s="814"/>
      <c r="AS42" s="814"/>
    </row>
    <row r="43" spans="1:45" ht="18.600000000000001" customHeight="1" x14ac:dyDescent="0.2">
      <c r="C43" s="323"/>
      <c r="D43" s="593"/>
      <c r="E43" s="593"/>
      <c r="F43" s="593"/>
      <c r="G43" s="593"/>
      <c r="H43" s="593"/>
      <c r="I43" s="323"/>
      <c r="M43" s="1"/>
      <c r="N43" s="162" t="s">
        <v>8</v>
      </c>
      <c r="O43" s="118" t="s">
        <v>8</v>
      </c>
      <c r="P43" s="183">
        <f>CL($T$52,$P$52)+CL($T$57,$P$57)+CL($P$67,$T$67)+CL($P$73,$T$73)</f>
        <v>0</v>
      </c>
      <c r="Q43" s="183">
        <f>$T$52-$P$52+$T$57-$P$57+$P$67-$T$67+$P$73-$T$73</f>
        <v>0</v>
      </c>
      <c r="R43" s="104"/>
      <c r="S43" s="104"/>
      <c r="V43"/>
      <c r="X43" s="110"/>
      <c r="AF43" s="117" t="s">
        <v>19</v>
      </c>
      <c r="AG43" s="118" t="s">
        <v>19</v>
      </c>
      <c r="AH43" s="183">
        <f>CL($AF$57,$AB$57)+CL($AF$50,$AB$50)+CL($AF$73,$AB$73)+CL($AF$67,$AB$67)</f>
        <v>0</v>
      </c>
      <c r="AI43" s="183">
        <f>$AF$57-$AB$57+$AF$50-$AB$50+$AF$73-$AB$73+$AF$67-$AB$67</f>
        <v>0</v>
      </c>
      <c r="AL43" s="162">
        <v>5</v>
      </c>
      <c r="AM43" s="118"/>
      <c r="AN43" s="814"/>
      <c r="AO43" s="814"/>
      <c r="AP43" s="117">
        <v>5</v>
      </c>
      <c r="AQ43" s="118"/>
      <c r="AR43" s="814"/>
      <c r="AS43" s="814"/>
    </row>
    <row r="44" spans="1:45" ht="11.45" customHeight="1" x14ac:dyDescent="0.2">
      <c r="C44" s="135"/>
      <c r="D44" s="593"/>
      <c r="E44" s="593"/>
      <c r="F44" s="593"/>
      <c r="G44" s="593"/>
      <c r="H44" s="593"/>
      <c r="I44" s="135"/>
    </row>
    <row r="45" spans="1:45" ht="11.45" customHeight="1" x14ac:dyDescent="0.2">
      <c r="A45" s="126"/>
      <c r="B45" s="235"/>
      <c r="C45" s="24"/>
      <c r="D45" s="24"/>
      <c r="E45" s="24"/>
      <c r="F45" s="24"/>
      <c r="G45" s="24"/>
      <c r="H45" s="24"/>
      <c r="I45" s="24"/>
      <c r="J45" s="235"/>
      <c r="K45" s="31"/>
      <c r="M45" s="219"/>
      <c r="N45" s="235"/>
      <c r="O45" s="24"/>
      <c r="P45" s="24"/>
      <c r="Q45" s="24"/>
      <c r="R45" s="24"/>
      <c r="S45" s="24"/>
      <c r="T45" s="24"/>
      <c r="U45" s="24"/>
      <c r="V45" s="235"/>
      <c r="W45" s="31"/>
      <c r="X45" s="103"/>
      <c r="Y45" s="219"/>
      <c r="Z45" s="24"/>
      <c r="AA45" s="24"/>
      <c r="AB45" s="24"/>
      <c r="AC45" s="24"/>
      <c r="AD45" s="24"/>
      <c r="AE45" s="24"/>
      <c r="AF45" s="24"/>
      <c r="AG45" s="24"/>
      <c r="AH45" s="24"/>
      <c r="AI45" s="31"/>
      <c r="AP45" s="40"/>
      <c r="AQ45" s="888"/>
      <c r="AR45" s="777"/>
      <c r="AS45" s="777"/>
    </row>
    <row r="46" spans="1:45" ht="15.75" x14ac:dyDescent="0.25">
      <c r="A46" s="188"/>
      <c r="B46" s="212"/>
      <c r="C46" s="184"/>
      <c r="D46" s="103"/>
      <c r="E46" s="184"/>
      <c r="F46" s="768" t="str">
        <f>ACCUEIL!$D$6</f>
        <v>VELODROME</v>
      </c>
      <c r="G46" s="184"/>
      <c r="H46" s="184"/>
      <c r="I46" s="184"/>
      <c r="J46" s="212"/>
      <c r="K46" s="190"/>
      <c r="L46" s="121"/>
      <c r="M46" s="417"/>
      <c r="N46" s="212"/>
      <c r="O46" s="184"/>
      <c r="P46" s="103"/>
      <c r="Q46" s="184"/>
      <c r="R46" s="905" t="str">
        <f>ACCUEIL!$D$7</f>
        <v>SAN SIRO</v>
      </c>
      <c r="S46" s="184"/>
      <c r="T46" s="184"/>
      <c r="U46" s="184"/>
      <c r="V46" s="212"/>
      <c r="W46" s="43"/>
      <c r="X46" s="103"/>
      <c r="Y46" s="44"/>
      <c r="AD46" s="768" t="str">
        <f>ACCUEIL!$D$8</f>
        <v>NEU CAMP</v>
      </c>
      <c r="AI46" s="43"/>
    </row>
    <row r="47" spans="1:45" x14ac:dyDescent="0.2">
      <c r="A47" s="188"/>
      <c r="C47" s="59"/>
      <c r="E47" s="59"/>
      <c r="F47" s="125" t="s">
        <v>71</v>
      </c>
      <c r="G47" s="59"/>
      <c r="H47" s="59"/>
      <c r="I47" s="59"/>
      <c r="K47" s="190"/>
      <c r="L47" s="387" t="s">
        <v>12</v>
      </c>
      <c r="M47" s="417"/>
      <c r="O47" s="59"/>
      <c r="Q47" s="59"/>
      <c r="S47" s="59"/>
      <c r="T47" s="59"/>
      <c r="U47" s="59"/>
      <c r="W47" s="43"/>
      <c r="X47" s="103"/>
      <c r="Y47" s="44"/>
      <c r="AD47" s="125" t="s">
        <v>3</v>
      </c>
      <c r="AI47" s="43"/>
    </row>
    <row r="48" spans="1:45" ht="18.600000000000001" customHeight="1" x14ac:dyDescent="0.2">
      <c r="A48" s="594">
        <v>1</v>
      </c>
      <c r="B48" s="162" t="s">
        <v>20</v>
      </c>
      <c r="C48" s="136" t="str">
        <f>C39</f>
        <v>AA</v>
      </c>
      <c r="D48" s="1122"/>
      <c r="E48" s="202"/>
      <c r="F48" s="202" t="s">
        <v>48</v>
      </c>
      <c r="G48" s="202"/>
      <c r="H48" s="1122"/>
      <c r="I48" s="136" t="str">
        <f>I39</f>
        <v>BB</v>
      </c>
      <c r="J48" s="273" t="s">
        <v>21</v>
      </c>
      <c r="K48" s="43"/>
      <c r="L48" s="927">
        <f>ACCUEIL!$B$9</f>
        <v>1.583333333333333</v>
      </c>
      <c r="M48" s="44"/>
      <c r="N48" s="162" t="s">
        <v>4</v>
      </c>
      <c r="O48" s="136" t="str">
        <f>O39</f>
        <v>A</v>
      </c>
      <c r="P48" s="1122"/>
      <c r="Q48" s="202"/>
      <c r="R48" s="202"/>
      <c r="S48" s="202"/>
      <c r="T48" s="1122"/>
      <c r="U48" s="136" t="str">
        <f>O40</f>
        <v>B</v>
      </c>
      <c r="V48" s="162" t="s">
        <v>5</v>
      </c>
      <c r="W48" s="43"/>
      <c r="X48" s="103"/>
      <c r="Y48" s="44"/>
      <c r="Z48" s="226" t="s">
        <v>10</v>
      </c>
      <c r="AA48" s="117" t="str">
        <f>AG40</f>
        <v>G</v>
      </c>
      <c r="AB48" s="1122"/>
      <c r="AC48" s="202"/>
      <c r="AD48" s="202"/>
      <c r="AE48" s="202"/>
      <c r="AF48" s="1122"/>
      <c r="AG48" s="117" t="str">
        <f>AG42</f>
        <v>I</v>
      </c>
      <c r="AH48" s="162" t="s">
        <v>18</v>
      </c>
      <c r="AI48" s="43"/>
    </row>
    <row r="49" spans="1:41" ht="18.600000000000001" hidden="1" customHeight="1" x14ac:dyDescent="0.2">
      <c r="A49" s="594"/>
      <c r="B49" s="162"/>
      <c r="C49" s="1210" t="s">
        <v>222</v>
      </c>
      <c r="D49" s="1122"/>
      <c r="E49" s="202"/>
      <c r="F49" s="202"/>
      <c r="G49" s="202"/>
      <c r="H49" s="1122"/>
      <c r="I49" s="1210" t="s">
        <v>222</v>
      </c>
      <c r="J49" s="273"/>
      <c r="K49" s="43"/>
      <c r="L49" s="927"/>
      <c r="M49" s="44"/>
      <c r="N49" s="1217"/>
      <c r="O49" s="1255"/>
      <c r="P49" s="1194"/>
      <c r="Q49" s="1252"/>
      <c r="R49" s="1252"/>
      <c r="S49" s="1252"/>
      <c r="T49" s="1194"/>
      <c r="U49" s="1255"/>
      <c r="V49" s="1219"/>
      <c r="W49" s="43"/>
      <c r="X49" s="103"/>
      <c r="Y49" s="44"/>
      <c r="Z49" s="1217"/>
      <c r="AA49" s="1255"/>
      <c r="AB49" s="1194"/>
      <c r="AC49" s="1252"/>
      <c r="AD49" s="1252"/>
      <c r="AE49" s="1252"/>
      <c r="AF49" s="1194"/>
      <c r="AG49" s="1255"/>
      <c r="AH49" s="1219"/>
      <c r="AI49" s="43"/>
    </row>
    <row r="50" spans="1:41" ht="18.600000000000001" customHeight="1" x14ac:dyDescent="0.2">
      <c r="A50" s="594">
        <v>2</v>
      </c>
      <c r="B50" s="162" t="s">
        <v>22</v>
      </c>
      <c r="C50" s="136" t="str">
        <f>C40</f>
        <v>CC</v>
      </c>
      <c r="D50" s="1122"/>
      <c r="E50" s="202"/>
      <c r="F50" s="202" t="s">
        <v>48</v>
      </c>
      <c r="G50" s="202"/>
      <c r="H50" s="1122"/>
      <c r="I50" s="136" t="str">
        <f>I40</f>
        <v>DD</v>
      </c>
      <c r="J50" s="273" t="s">
        <v>23</v>
      </c>
      <c r="K50" s="43"/>
      <c r="L50" s="928">
        <f>L48+ACCUEIL!$B$10</f>
        <v>1.5937499999999998</v>
      </c>
      <c r="M50" s="44"/>
      <c r="N50" s="162" t="s">
        <v>6</v>
      </c>
      <c r="O50" s="136" t="str">
        <f>O41</f>
        <v>C</v>
      </c>
      <c r="P50" s="1122"/>
      <c r="Q50" s="202"/>
      <c r="R50" s="202"/>
      <c r="S50" s="202"/>
      <c r="T50" s="1122"/>
      <c r="U50" s="136" t="str">
        <f>O42</f>
        <v>D</v>
      </c>
      <c r="V50" s="162" t="s">
        <v>7</v>
      </c>
      <c r="W50" s="43"/>
      <c r="X50" s="103"/>
      <c r="Y50" s="44"/>
      <c r="Z50" s="162" t="s">
        <v>11</v>
      </c>
      <c r="AA50" s="117" t="str">
        <f>AG41</f>
        <v>H</v>
      </c>
      <c r="AB50" s="1122"/>
      <c r="AC50" s="202"/>
      <c r="AD50" s="202"/>
      <c r="AE50" s="202"/>
      <c r="AF50" s="1122"/>
      <c r="AG50" s="117" t="str">
        <f>AG57</f>
        <v>J</v>
      </c>
      <c r="AH50" s="162" t="s">
        <v>19</v>
      </c>
      <c r="AI50" s="43"/>
    </row>
    <row r="51" spans="1:41" ht="18.600000000000001" hidden="1" customHeight="1" x14ac:dyDescent="0.2">
      <c r="A51" s="594"/>
      <c r="B51" s="162"/>
      <c r="C51" s="1210" t="s">
        <v>222</v>
      </c>
      <c r="D51" s="1122"/>
      <c r="E51" s="202"/>
      <c r="F51" s="202"/>
      <c r="G51" s="202"/>
      <c r="H51" s="1122"/>
      <c r="I51" s="1210" t="s">
        <v>222</v>
      </c>
      <c r="J51" s="273"/>
      <c r="K51" s="43"/>
      <c r="L51" s="928"/>
      <c r="M51" s="44"/>
      <c r="N51" s="1217"/>
      <c r="O51" s="1255"/>
      <c r="P51" s="1194"/>
      <c r="Q51" s="1252"/>
      <c r="R51" s="1252"/>
      <c r="S51" s="1252"/>
      <c r="T51" s="1194"/>
      <c r="U51" s="1255"/>
      <c r="V51" s="1219"/>
      <c r="W51" s="43"/>
      <c r="X51" s="103"/>
      <c r="Y51" s="44"/>
      <c r="Z51" s="1217"/>
      <c r="AA51" s="1255"/>
      <c r="AB51" s="1194"/>
      <c r="AC51" s="1252"/>
      <c r="AD51" s="1252"/>
      <c r="AE51" s="1252"/>
      <c r="AF51" s="1194"/>
      <c r="AG51" s="1255"/>
      <c r="AH51" s="1219"/>
      <c r="AI51" s="43"/>
    </row>
    <row r="52" spans="1:41" ht="18.600000000000001" customHeight="1" x14ac:dyDescent="0.2">
      <c r="A52" s="594">
        <v>3</v>
      </c>
      <c r="B52" s="162" t="s">
        <v>24</v>
      </c>
      <c r="C52" s="136" t="str">
        <f>C41</f>
        <v>EE</v>
      </c>
      <c r="D52" s="1122"/>
      <c r="E52" s="202"/>
      <c r="F52" s="202" t="s">
        <v>48</v>
      </c>
      <c r="G52" s="202"/>
      <c r="H52" s="1122"/>
      <c r="I52" s="136" t="str">
        <f>I41</f>
        <v>FF</v>
      </c>
      <c r="J52" s="273" t="s">
        <v>25</v>
      </c>
      <c r="K52" s="43"/>
      <c r="L52" s="928">
        <f>L50+ACCUEIL!$B$10</f>
        <v>1.6041666666666665</v>
      </c>
      <c r="M52" s="44"/>
      <c r="N52" s="226" t="s">
        <v>4</v>
      </c>
      <c r="O52" s="136" t="str">
        <f>O39</f>
        <v>A</v>
      </c>
      <c r="P52" s="1122"/>
      <c r="Q52" s="202"/>
      <c r="R52" s="202"/>
      <c r="S52" s="202"/>
      <c r="T52" s="1122"/>
      <c r="U52" s="136" t="str">
        <f>O43</f>
        <v>E</v>
      </c>
      <c r="V52" s="162" t="s">
        <v>8</v>
      </c>
      <c r="W52" s="43"/>
      <c r="X52" s="103"/>
      <c r="Y52" s="44"/>
      <c r="Z52" s="162" t="s">
        <v>9</v>
      </c>
      <c r="AA52" s="136" t="str">
        <f>AG39</f>
        <v>F</v>
      </c>
      <c r="AB52" s="1122"/>
      <c r="AC52" s="202"/>
      <c r="AD52" s="202"/>
      <c r="AE52" s="202"/>
      <c r="AF52" s="1122"/>
      <c r="AG52" s="136" t="str">
        <f>AG40</f>
        <v>G</v>
      </c>
      <c r="AH52" s="162" t="s">
        <v>10</v>
      </c>
      <c r="AI52" s="43"/>
    </row>
    <row r="53" spans="1:41" ht="18.600000000000001" hidden="1" customHeight="1" x14ac:dyDescent="0.2">
      <c r="A53" s="594"/>
      <c r="B53" s="162"/>
      <c r="C53" s="1210" t="s">
        <v>222</v>
      </c>
      <c r="D53" s="1122"/>
      <c r="E53" s="202"/>
      <c r="F53" s="202"/>
      <c r="G53" s="202"/>
      <c r="H53" s="1122"/>
      <c r="I53" s="1210" t="s">
        <v>222</v>
      </c>
      <c r="J53" s="273"/>
      <c r="K53" s="43"/>
      <c r="L53" s="928"/>
      <c r="M53" s="44"/>
      <c r="N53" s="1217"/>
      <c r="O53" s="1255"/>
      <c r="P53" s="1194"/>
      <c r="Q53" s="1252"/>
      <c r="R53" s="1252"/>
      <c r="S53" s="1252"/>
      <c r="T53" s="1194"/>
      <c r="U53" s="1255"/>
      <c r="V53" s="1219"/>
      <c r="W53" s="43"/>
      <c r="X53" s="103"/>
      <c r="Y53" s="44"/>
      <c r="Z53" s="1217"/>
      <c r="AA53" s="1255"/>
      <c r="AB53" s="1194"/>
      <c r="AC53" s="1252"/>
      <c r="AD53" s="1252"/>
      <c r="AE53" s="1252"/>
      <c r="AF53" s="1194"/>
      <c r="AG53" s="1255"/>
      <c r="AH53" s="1219"/>
      <c r="AI53" s="43"/>
    </row>
    <row r="54" spans="1:41" ht="18.600000000000001" customHeight="1" x14ac:dyDescent="0.2">
      <c r="A54" s="594">
        <v>4</v>
      </c>
      <c r="B54" s="162" t="s">
        <v>26</v>
      </c>
      <c r="C54" s="136" t="str">
        <f>C42</f>
        <v>GG</v>
      </c>
      <c r="D54" s="1122"/>
      <c r="E54" s="202"/>
      <c r="F54" s="202" t="s">
        <v>48</v>
      </c>
      <c r="G54" s="202"/>
      <c r="H54" s="1122"/>
      <c r="I54" s="136" t="str">
        <f>I42</f>
        <v>HH</v>
      </c>
      <c r="J54" s="273" t="s">
        <v>27</v>
      </c>
      <c r="K54" s="43"/>
      <c r="L54" s="928">
        <f>L52+ACCUEIL!$B$10</f>
        <v>1.6145833333333333</v>
      </c>
      <c r="M54" s="44"/>
      <c r="N54" s="162" t="s">
        <v>5</v>
      </c>
      <c r="O54" s="117" t="str">
        <f>O40</f>
        <v>B</v>
      </c>
      <c r="P54" s="1122"/>
      <c r="Q54" s="202"/>
      <c r="R54" s="202"/>
      <c r="S54" s="202"/>
      <c r="T54" s="1122"/>
      <c r="U54" s="117" t="str">
        <f>O42</f>
        <v>D</v>
      </c>
      <c r="V54" s="162" t="s">
        <v>7</v>
      </c>
      <c r="W54" s="43"/>
      <c r="X54" s="103"/>
      <c r="Y54" s="44"/>
      <c r="Z54" s="162" t="s">
        <v>11</v>
      </c>
      <c r="AA54" s="136" t="str">
        <f>AG41</f>
        <v>H</v>
      </c>
      <c r="AB54" s="1122"/>
      <c r="AC54" s="202"/>
      <c r="AD54" s="202"/>
      <c r="AE54" s="202"/>
      <c r="AF54" s="1122"/>
      <c r="AG54" s="136" t="str">
        <f>AG42</f>
        <v>I</v>
      </c>
      <c r="AH54" s="162" t="s">
        <v>18</v>
      </c>
      <c r="AI54" s="43"/>
    </row>
    <row r="55" spans="1:41" ht="18.600000000000001" hidden="1" customHeight="1" x14ac:dyDescent="0.2">
      <c r="A55" s="594"/>
      <c r="B55" s="162"/>
      <c r="C55" s="1210" t="s">
        <v>222</v>
      </c>
      <c r="D55" s="1122"/>
      <c r="E55" s="202"/>
      <c r="F55" s="202"/>
      <c r="G55" s="202"/>
      <c r="H55" s="1122"/>
      <c r="I55" s="1210" t="s">
        <v>222</v>
      </c>
      <c r="J55" s="273"/>
      <c r="K55" s="43"/>
      <c r="L55" s="928"/>
      <c r="M55" s="44"/>
      <c r="N55" s="1217"/>
      <c r="O55" s="1255"/>
      <c r="P55" s="1194"/>
      <c r="Q55" s="1252"/>
      <c r="R55" s="1252"/>
      <c r="S55" s="1252"/>
      <c r="T55" s="1194"/>
      <c r="U55" s="1255"/>
      <c r="V55" s="1219"/>
      <c r="W55" s="43"/>
      <c r="X55" s="103"/>
      <c r="Y55" s="44"/>
      <c r="Z55" s="1217"/>
      <c r="AA55" s="1255"/>
      <c r="AB55" s="1194"/>
      <c r="AC55" s="1252"/>
      <c r="AD55" s="1252"/>
      <c r="AE55" s="1252"/>
      <c r="AF55" s="1194"/>
      <c r="AG55" s="1255"/>
      <c r="AH55" s="1219"/>
      <c r="AI55" s="43"/>
      <c r="AL55" s="40"/>
      <c r="AM55" s="888"/>
      <c r="AN55" s="777"/>
      <c r="AO55" s="777"/>
    </row>
    <row r="56" spans="1:41" ht="11.45" customHeight="1" x14ac:dyDescent="0.2">
      <c r="A56" s="44"/>
      <c r="B56" s="553" t="s">
        <v>6</v>
      </c>
      <c r="C56" s="554" t="s">
        <v>119</v>
      </c>
      <c r="D56" s="220"/>
      <c r="E56" s="554"/>
      <c r="F56" s="554"/>
      <c r="G56" s="554"/>
      <c r="H56" s="220"/>
      <c r="I56" s="554" t="s">
        <v>120</v>
      </c>
      <c r="J56" s="231"/>
      <c r="K56" s="43"/>
      <c r="M56" s="44"/>
      <c r="N56" s="564"/>
      <c r="O56" s="566"/>
      <c r="P56" s="595"/>
      <c r="Q56" s="596"/>
      <c r="R56" s="596"/>
      <c r="S56" s="596"/>
      <c r="T56" s="595"/>
      <c r="U56" s="566"/>
      <c r="V56" s="567"/>
      <c r="W56" s="43"/>
      <c r="X56" s="103"/>
      <c r="Y56" s="188"/>
      <c r="Z56" s="597"/>
      <c r="AA56" s="355"/>
      <c r="AB56" s="598"/>
      <c r="AC56" s="598"/>
      <c r="AD56" s="598"/>
      <c r="AE56" s="598"/>
      <c r="AF56" s="598"/>
      <c r="AG56" s="365"/>
      <c r="AH56" s="599"/>
      <c r="AI56" s="43"/>
    </row>
    <row r="57" spans="1:41" ht="18.600000000000001" customHeight="1" x14ac:dyDescent="0.2">
      <c r="A57" s="44"/>
      <c r="B57" s="232">
        <v>5</v>
      </c>
      <c r="C57" s="117">
        <f>GL(H48,D48,C48,I48,H49,D49)</f>
        <v>0</v>
      </c>
      <c r="D57" s="1122"/>
      <c r="E57" s="197"/>
      <c r="F57" s="198" t="s">
        <v>48</v>
      </c>
      <c r="G57" s="197"/>
      <c r="H57" s="1122"/>
      <c r="I57" s="117">
        <f>GL(H50,D50,C50,I50,H51,D51)</f>
        <v>0</v>
      </c>
      <c r="J57" s="273"/>
      <c r="K57" s="43"/>
      <c r="L57" s="928">
        <f>L54+ACCUEIL!$B$10</f>
        <v>1.625</v>
      </c>
      <c r="M57" s="44"/>
      <c r="N57" s="162" t="s">
        <v>6</v>
      </c>
      <c r="O57" s="117" t="str">
        <f>O41</f>
        <v>C</v>
      </c>
      <c r="P57" s="1122"/>
      <c r="Q57" s="202"/>
      <c r="R57" s="202"/>
      <c r="S57" s="202"/>
      <c r="T57" s="1122"/>
      <c r="U57" s="117" t="str">
        <f>O43</f>
        <v>E</v>
      </c>
      <c r="V57" s="162" t="s">
        <v>8</v>
      </c>
      <c r="W57" s="43"/>
      <c r="X57" s="103"/>
      <c r="Y57" s="188"/>
      <c r="Z57" s="162" t="s">
        <v>9</v>
      </c>
      <c r="AA57" s="136" t="str">
        <f>AG39</f>
        <v>F</v>
      </c>
      <c r="AB57" s="1122"/>
      <c r="AC57" s="202"/>
      <c r="AD57" s="202"/>
      <c r="AE57" s="202"/>
      <c r="AF57" s="1122"/>
      <c r="AG57" s="136" t="str">
        <f>AG43</f>
        <v>J</v>
      </c>
      <c r="AH57" s="162" t="s">
        <v>19</v>
      </c>
      <c r="AI57" s="43"/>
    </row>
    <row r="58" spans="1:41" ht="18.600000000000001" hidden="1" customHeight="1" x14ac:dyDescent="0.2">
      <c r="A58" s="44"/>
      <c r="B58" s="162"/>
      <c r="C58" s="1210" t="s">
        <v>222</v>
      </c>
      <c r="D58" s="1122"/>
      <c r="E58" s="202"/>
      <c r="F58" s="202"/>
      <c r="G58" s="202"/>
      <c r="H58" s="1122"/>
      <c r="I58" s="1210" t="s">
        <v>222</v>
      </c>
      <c r="J58" s="273"/>
      <c r="K58" s="43"/>
      <c r="L58" s="928"/>
      <c r="M58" s="44"/>
      <c r="N58" s="1217"/>
      <c r="O58" s="1255"/>
      <c r="P58" s="1194"/>
      <c r="Q58" s="1252"/>
      <c r="R58" s="1252"/>
      <c r="S58" s="1252"/>
      <c r="T58" s="1194"/>
      <c r="U58" s="1255"/>
      <c r="V58" s="1219"/>
      <c r="W58" s="43"/>
      <c r="X58" s="103"/>
      <c r="Y58" s="188"/>
      <c r="Z58" s="1217"/>
      <c r="AA58" s="1255"/>
      <c r="AB58" s="1194"/>
      <c r="AC58" s="1252"/>
      <c r="AD58" s="1252"/>
      <c r="AE58" s="1252"/>
      <c r="AF58" s="1194"/>
      <c r="AG58" s="1255"/>
      <c r="AH58" s="1219"/>
      <c r="AI58" s="43"/>
    </row>
    <row r="59" spans="1:41" ht="11.45" customHeight="1" x14ac:dyDescent="0.2">
      <c r="A59" s="44"/>
      <c r="B59" s="553" t="s">
        <v>6</v>
      </c>
      <c r="C59" s="554" t="s">
        <v>121</v>
      </c>
      <c r="D59" s="220"/>
      <c r="E59" s="554"/>
      <c r="F59" s="554"/>
      <c r="G59" s="554"/>
      <c r="H59" s="220"/>
      <c r="I59" s="554" t="s">
        <v>122</v>
      </c>
      <c r="J59" s="231"/>
      <c r="K59" s="43"/>
      <c r="L59" s="208"/>
      <c r="M59" s="44"/>
      <c r="N59" s="564"/>
      <c r="O59" s="566"/>
      <c r="P59" s="595"/>
      <c r="Q59" s="596"/>
      <c r="R59" s="596"/>
      <c r="S59" s="596"/>
      <c r="T59" s="595"/>
      <c r="U59" s="566"/>
      <c r="V59" s="567"/>
      <c r="W59" s="43"/>
      <c r="X59" s="103"/>
      <c r="Y59" s="188"/>
      <c r="Z59" s="597"/>
      <c r="AA59" s="355"/>
      <c r="AB59" s="598"/>
      <c r="AC59" s="598"/>
      <c r="AD59" s="598"/>
      <c r="AE59" s="598"/>
      <c r="AF59" s="598"/>
      <c r="AG59" s="365"/>
      <c r="AH59" s="599"/>
      <c r="AI59" s="43"/>
    </row>
    <row r="60" spans="1:41" ht="18.600000000000001" customHeight="1" x14ac:dyDescent="0.2">
      <c r="A60" s="44"/>
      <c r="B60" s="160">
        <v>6</v>
      </c>
      <c r="C60" s="117">
        <f>GL(H52,D52,C52,I52,H53,D53)</f>
        <v>0</v>
      </c>
      <c r="D60" s="1122"/>
      <c r="E60" s="202"/>
      <c r="F60" s="202" t="s">
        <v>48</v>
      </c>
      <c r="G60" s="202"/>
      <c r="H60" s="1122"/>
      <c r="I60" s="117">
        <f>GL(H54,D54,C54,I54,H55,D55)</f>
        <v>0</v>
      </c>
      <c r="J60" s="273"/>
      <c r="K60" s="43"/>
      <c r="L60" s="928">
        <f>L57+ACCUEIL!$B$10</f>
        <v>1.6354166666666667</v>
      </c>
      <c r="M60" s="44"/>
      <c r="N60" s="162" t="s">
        <v>4</v>
      </c>
      <c r="O60" s="117" t="str">
        <f>O39</f>
        <v>A</v>
      </c>
      <c r="P60" s="1122"/>
      <c r="Q60" s="202"/>
      <c r="R60" s="202"/>
      <c r="S60" s="202"/>
      <c r="T60" s="1122"/>
      <c r="U60" s="117" t="str">
        <f>O42</f>
        <v>D</v>
      </c>
      <c r="V60" s="162" t="s">
        <v>7</v>
      </c>
      <c r="W60" s="43"/>
      <c r="X60" s="103"/>
      <c r="Y60" s="188"/>
      <c r="Z60" s="162" t="s">
        <v>10</v>
      </c>
      <c r="AA60" s="117" t="str">
        <f>AG40</f>
        <v>G</v>
      </c>
      <c r="AB60" s="1122"/>
      <c r="AC60" s="202"/>
      <c r="AD60" s="202"/>
      <c r="AE60" s="202"/>
      <c r="AF60" s="1122"/>
      <c r="AG60" s="117" t="str">
        <f>AG41</f>
        <v>H</v>
      </c>
      <c r="AH60" s="162" t="s">
        <v>11</v>
      </c>
      <c r="AI60" s="43"/>
    </row>
    <row r="61" spans="1:41" ht="18.600000000000001" hidden="1" customHeight="1" x14ac:dyDescent="0.2">
      <c r="A61" s="44"/>
      <c r="B61" s="162"/>
      <c r="C61" s="1210" t="s">
        <v>222</v>
      </c>
      <c r="D61" s="1122"/>
      <c r="E61" s="202"/>
      <c r="F61" s="202"/>
      <c r="G61" s="202"/>
      <c r="H61" s="1122"/>
      <c r="I61" s="1210" t="s">
        <v>222</v>
      </c>
      <c r="J61" s="273"/>
      <c r="K61" s="43"/>
      <c r="L61" s="928"/>
      <c r="M61" s="44"/>
      <c r="N61" s="1217"/>
      <c r="O61" s="1255"/>
      <c r="P61" s="1194"/>
      <c r="Q61" s="1252"/>
      <c r="R61" s="1252"/>
      <c r="S61" s="1252"/>
      <c r="T61" s="1194"/>
      <c r="U61" s="1255"/>
      <c r="V61" s="1219"/>
      <c r="W61" s="43"/>
      <c r="X61" s="103"/>
      <c r="Y61" s="188"/>
      <c r="Z61" s="1217"/>
      <c r="AA61" s="1255"/>
      <c r="AB61" s="1194"/>
      <c r="AC61" s="1252"/>
      <c r="AD61" s="1252"/>
      <c r="AE61" s="1252"/>
      <c r="AF61" s="1194"/>
      <c r="AG61" s="1255"/>
      <c r="AH61" s="1219"/>
      <c r="AI61" s="43"/>
    </row>
    <row r="62" spans="1:41" ht="12.75" customHeight="1" x14ac:dyDescent="0.2">
      <c r="A62" s="44"/>
      <c r="B62" s="212"/>
      <c r="D62" s="7"/>
      <c r="F62" s="125"/>
      <c r="H62" s="7"/>
      <c r="J62" s="212"/>
      <c r="K62" s="43"/>
      <c r="L62" s="1"/>
      <c r="M62" s="44"/>
      <c r="N62" s="600"/>
      <c r="O62" s="601"/>
      <c r="P62" s="602"/>
      <c r="Q62" s="602"/>
      <c r="R62" s="602"/>
      <c r="S62" s="602"/>
      <c r="T62" s="602"/>
      <c r="U62" s="390"/>
      <c r="V62" s="603"/>
      <c r="W62" s="43"/>
      <c r="X62" s="103"/>
      <c r="Y62" s="44"/>
      <c r="Z62" s="600"/>
      <c r="AA62" s="601"/>
      <c r="AB62" s="602"/>
      <c r="AC62" s="602"/>
      <c r="AD62" s="602"/>
      <c r="AE62" s="602"/>
      <c r="AF62" s="602"/>
      <c r="AG62" s="390"/>
      <c r="AH62" s="603"/>
      <c r="AI62" s="43"/>
    </row>
    <row r="63" spans="1:41" ht="12.75" customHeight="1" x14ac:dyDescent="0.2">
      <c r="A63" s="44"/>
      <c r="B63" s="162" t="s">
        <v>7</v>
      </c>
      <c r="C63" s="349"/>
      <c r="D63" s="555"/>
      <c r="E63" s="349"/>
      <c r="F63" s="976" t="s">
        <v>29</v>
      </c>
      <c r="G63" s="349"/>
      <c r="H63" s="555"/>
      <c r="I63" s="349"/>
      <c r="J63" s="604"/>
      <c r="K63" s="43"/>
      <c r="M63" s="44"/>
      <c r="N63" s="605"/>
      <c r="O63" s="606"/>
      <c r="P63" s="607"/>
      <c r="Q63" s="607"/>
      <c r="R63" s="607"/>
      <c r="S63" s="607"/>
      <c r="T63" s="607"/>
      <c r="U63" s="395"/>
      <c r="V63" s="608"/>
      <c r="W63" s="43"/>
      <c r="X63" s="103"/>
      <c r="Y63" s="44"/>
      <c r="Z63" s="605"/>
      <c r="AA63" s="606"/>
      <c r="AB63" s="607"/>
      <c r="AC63" s="607"/>
      <c r="AD63" s="607"/>
      <c r="AE63" s="607"/>
      <c r="AF63" s="607"/>
      <c r="AG63" s="395"/>
      <c r="AH63" s="608"/>
      <c r="AI63" s="43"/>
    </row>
    <row r="64" spans="1:41" ht="18.600000000000001" customHeight="1" x14ac:dyDescent="0.2">
      <c r="A64" s="556" t="s">
        <v>78</v>
      </c>
      <c r="B64" s="609">
        <v>7</v>
      </c>
      <c r="C64" s="209"/>
      <c r="D64" s="1122"/>
      <c r="E64" s="197"/>
      <c r="F64" s="198" t="s">
        <v>48</v>
      </c>
      <c r="G64" s="197"/>
      <c r="H64" s="1122"/>
      <c r="I64" s="352"/>
      <c r="J64" s="604"/>
      <c r="K64" s="43"/>
      <c r="L64" s="928">
        <f>L60+ACCUEIL!$B$10</f>
        <v>1.6458333333333335</v>
      </c>
      <c r="M64" s="44"/>
      <c r="N64" s="852" t="s">
        <v>5</v>
      </c>
      <c r="O64" s="1188" t="str">
        <f>O40</f>
        <v>B</v>
      </c>
      <c r="P64" s="1190"/>
      <c r="Q64" s="1251"/>
      <c r="R64" s="1251"/>
      <c r="S64" s="1251"/>
      <c r="T64" s="1190"/>
      <c r="U64" s="1188" t="str">
        <f>O41</f>
        <v>C</v>
      </c>
      <c r="V64" s="852" t="s">
        <v>6</v>
      </c>
      <c r="W64" s="43"/>
      <c r="X64" s="103"/>
      <c r="Y64" s="44"/>
      <c r="Z64" s="162" t="s">
        <v>9</v>
      </c>
      <c r="AA64" s="610" t="str">
        <f>AG39</f>
        <v>F</v>
      </c>
      <c r="AB64" s="1122"/>
      <c r="AC64" s="582"/>
      <c r="AD64" s="582"/>
      <c r="AE64" s="582"/>
      <c r="AF64" s="1122"/>
      <c r="AG64" s="117" t="str">
        <f>AG42</f>
        <v>I</v>
      </c>
      <c r="AH64" s="162" t="s">
        <v>18</v>
      </c>
      <c r="AI64" s="43"/>
    </row>
    <row r="65" spans="1:35" ht="18.600000000000001" hidden="1" customHeight="1" x14ac:dyDescent="0.2">
      <c r="A65" s="1253"/>
      <c r="B65" s="162"/>
      <c r="C65" s="1210" t="s">
        <v>222</v>
      </c>
      <c r="D65" s="1122"/>
      <c r="E65" s="202"/>
      <c r="F65" s="202"/>
      <c r="G65" s="202"/>
      <c r="H65" s="1122"/>
      <c r="I65" s="1210" t="s">
        <v>222</v>
      </c>
      <c r="J65" s="273"/>
      <c r="K65" s="43"/>
      <c r="L65" s="928"/>
      <c r="M65" s="44"/>
      <c r="N65" s="1217"/>
      <c r="O65" s="1255"/>
      <c r="P65" s="1194"/>
      <c r="Q65" s="1252"/>
      <c r="R65" s="1252"/>
      <c r="S65" s="1252"/>
      <c r="T65" s="1194"/>
      <c r="U65" s="1255"/>
      <c r="V65" s="1219"/>
      <c r="W65" s="43"/>
      <c r="X65" s="103"/>
      <c r="Y65" s="44"/>
      <c r="Z65" s="1217"/>
      <c r="AA65" s="1255"/>
      <c r="AB65" s="1194"/>
      <c r="AC65" s="1252"/>
      <c r="AD65" s="1252"/>
      <c r="AE65" s="1252"/>
      <c r="AF65" s="1194"/>
      <c r="AG65" s="1255"/>
      <c r="AH65" s="1219"/>
      <c r="AI65" s="43"/>
    </row>
    <row r="66" spans="1:35" ht="14.1" customHeight="1" x14ac:dyDescent="0.2">
      <c r="A66" s="44"/>
      <c r="B66" s="162" t="s">
        <v>7</v>
      </c>
      <c r="C66" s="349"/>
      <c r="D66" s="555"/>
      <c r="E66" s="349"/>
      <c r="F66" s="125" t="s">
        <v>29</v>
      </c>
      <c r="G66" s="349"/>
      <c r="H66" s="555"/>
      <c r="I66" s="349"/>
      <c r="J66" s="604"/>
      <c r="K66" s="43"/>
      <c r="M66" s="44"/>
      <c r="N66" s="564"/>
      <c r="O66" s="1254"/>
      <c r="P66" s="796"/>
      <c r="Q66" s="607"/>
      <c r="R66" s="607"/>
      <c r="S66" s="607"/>
      <c r="T66" s="796"/>
      <c r="U66" s="562"/>
      <c r="V66" s="660"/>
      <c r="W66" s="43"/>
      <c r="X66" s="103"/>
      <c r="Y66" s="44"/>
      <c r="Z66" s="597"/>
      <c r="AA66" s="355"/>
      <c r="AB66" s="598"/>
      <c r="AC66" s="598"/>
      <c r="AD66" s="598"/>
      <c r="AE66" s="598"/>
      <c r="AF66" s="598"/>
      <c r="AG66" s="365"/>
      <c r="AH66" s="599"/>
      <c r="AI66" s="43"/>
    </row>
    <row r="67" spans="1:35" ht="18.600000000000001" customHeight="1" x14ac:dyDescent="0.2">
      <c r="A67" s="351" t="s">
        <v>81</v>
      </c>
      <c r="B67" s="162">
        <v>8</v>
      </c>
      <c r="C67" s="209"/>
      <c r="D67" s="1122"/>
      <c r="E67" s="197"/>
      <c r="F67" s="198" t="s">
        <v>48</v>
      </c>
      <c r="G67" s="197"/>
      <c r="H67" s="1122"/>
      <c r="I67" s="352"/>
      <c r="J67" s="604"/>
      <c r="K67" s="43"/>
      <c r="L67" s="928">
        <f>L64+ACCUEIL!$B$10</f>
        <v>1.6562500000000002</v>
      </c>
      <c r="M67" s="44"/>
      <c r="N67" s="162" t="s">
        <v>8</v>
      </c>
      <c r="O67" s="117" t="str">
        <f>O43</f>
        <v>E</v>
      </c>
      <c r="P67" s="1122"/>
      <c r="Q67" s="202"/>
      <c r="R67" s="202"/>
      <c r="S67" s="202"/>
      <c r="T67" s="1122"/>
      <c r="U67" s="117" t="str">
        <f>O42</f>
        <v>D</v>
      </c>
      <c r="V67" s="162" t="s">
        <v>7</v>
      </c>
      <c r="W67" s="43"/>
      <c r="X67" s="103"/>
      <c r="Y67" s="44"/>
      <c r="Z67" s="162" t="s">
        <v>10</v>
      </c>
      <c r="AA67" s="136" t="str">
        <f>AG40</f>
        <v>G</v>
      </c>
      <c r="AB67" s="1122"/>
      <c r="AC67" s="202"/>
      <c r="AD67" s="202"/>
      <c r="AE67" s="202"/>
      <c r="AF67" s="1122"/>
      <c r="AG67" s="136" t="str">
        <f>AG43</f>
        <v>J</v>
      </c>
      <c r="AH67" s="162" t="s">
        <v>19</v>
      </c>
      <c r="AI67" s="43"/>
    </row>
    <row r="68" spans="1:35" ht="18.600000000000001" hidden="1" customHeight="1" x14ac:dyDescent="0.2">
      <c r="A68" s="193"/>
      <c r="B68" s="162"/>
      <c r="C68" s="1210" t="s">
        <v>222</v>
      </c>
      <c r="D68" s="1122"/>
      <c r="E68" s="202"/>
      <c r="F68" s="202"/>
      <c r="G68" s="202"/>
      <c r="H68" s="1122"/>
      <c r="I68" s="1210" t="s">
        <v>222</v>
      </c>
      <c r="J68" s="273"/>
      <c r="K68" s="43"/>
      <c r="L68" s="928"/>
      <c r="M68" s="44"/>
      <c r="N68" s="1217"/>
      <c r="O68" s="1255"/>
      <c r="P68" s="1194"/>
      <c r="Q68" s="1252"/>
      <c r="R68" s="1252"/>
      <c r="S68" s="1252"/>
      <c r="T68" s="1194"/>
      <c r="U68" s="1255"/>
      <c r="V68" s="1219"/>
      <c r="W68" s="43"/>
      <c r="X68" s="103"/>
      <c r="Y68" s="44"/>
      <c r="Z68" s="1217"/>
      <c r="AA68" s="1255"/>
      <c r="AB68" s="1194"/>
      <c r="AC68" s="1252"/>
      <c r="AD68" s="1252"/>
      <c r="AE68" s="1252"/>
      <c r="AF68" s="1194"/>
      <c r="AG68" s="1255"/>
      <c r="AH68" s="1219"/>
      <c r="AI68" s="43"/>
    </row>
    <row r="69" spans="1:35" ht="14.1" customHeight="1" x14ac:dyDescent="0.2">
      <c r="A69" s="44"/>
      <c r="B69" s="162" t="s">
        <v>6</v>
      </c>
      <c r="C69" s="349" t="s">
        <v>87</v>
      </c>
      <c r="D69" s="172"/>
      <c r="E69" s="294"/>
      <c r="F69" s="294"/>
      <c r="G69" s="294"/>
      <c r="H69" s="172"/>
      <c r="I69" s="349" t="s">
        <v>88</v>
      </c>
      <c r="J69" s="604"/>
      <c r="K69" s="43"/>
      <c r="L69" s="208"/>
      <c r="M69" s="44"/>
      <c r="N69" s="564"/>
      <c r="O69" s="596"/>
      <c r="P69" s="595"/>
      <c r="Q69" s="596"/>
      <c r="R69" s="596"/>
      <c r="S69" s="596"/>
      <c r="T69" s="595"/>
      <c r="U69" s="596"/>
      <c r="V69" s="567"/>
      <c r="W69" s="43"/>
      <c r="X69" s="103"/>
      <c r="Y69" s="44"/>
      <c r="Z69" s="597"/>
      <c r="AA69" s="355"/>
      <c r="AB69" s="598"/>
      <c r="AC69" s="598"/>
      <c r="AD69" s="598"/>
      <c r="AE69" s="598"/>
      <c r="AF69" s="598"/>
      <c r="AG69" s="365"/>
      <c r="AH69" s="599"/>
      <c r="AI69" s="43"/>
    </row>
    <row r="70" spans="1:35" ht="18.600000000000001" customHeight="1" x14ac:dyDescent="0.2">
      <c r="A70" s="44"/>
      <c r="B70" s="162">
        <v>9</v>
      </c>
      <c r="C70" s="117">
        <f>GL(H57,D57,C57,I57,H58,D58)</f>
        <v>0</v>
      </c>
      <c r="D70" s="1122"/>
      <c r="E70" s="197"/>
      <c r="F70" s="198" t="s">
        <v>48</v>
      </c>
      <c r="G70" s="197"/>
      <c r="H70" s="1122"/>
      <c r="I70" s="117">
        <f>GL(H60,D60,C60,I60,H61,D61)</f>
        <v>0</v>
      </c>
      <c r="J70" s="604"/>
      <c r="K70" s="43"/>
      <c r="L70" s="928">
        <f>L67+ACCUEIL!$B$10</f>
        <v>1.666666666666667</v>
      </c>
      <c r="M70" s="44"/>
      <c r="N70" s="162" t="s">
        <v>4</v>
      </c>
      <c r="O70" s="557" t="str">
        <f>O39</f>
        <v>A</v>
      </c>
      <c r="P70" s="1122"/>
      <c r="Q70" s="202"/>
      <c r="R70" s="202"/>
      <c r="S70" s="202"/>
      <c r="T70" s="1122"/>
      <c r="U70" s="558" t="str">
        <f>O41</f>
        <v>C</v>
      </c>
      <c r="V70" s="162" t="s">
        <v>6</v>
      </c>
      <c r="W70" s="43"/>
      <c r="X70" s="103"/>
      <c r="Y70" s="44"/>
      <c r="Z70" s="162" t="s">
        <v>9</v>
      </c>
      <c r="AA70" s="610" t="str">
        <f>AG39</f>
        <v>F</v>
      </c>
      <c r="AB70" s="1122"/>
      <c r="AC70" s="582"/>
      <c r="AD70" s="582"/>
      <c r="AE70" s="582"/>
      <c r="AF70" s="1122"/>
      <c r="AG70" s="117" t="str">
        <f>AG41</f>
        <v>H</v>
      </c>
      <c r="AH70" s="162" t="s">
        <v>11</v>
      </c>
      <c r="AI70" s="43"/>
    </row>
    <row r="71" spans="1:35" ht="18.600000000000001" hidden="1" customHeight="1" x14ac:dyDescent="0.2">
      <c r="A71" s="44"/>
      <c r="B71" s="162"/>
      <c r="C71" s="1210" t="s">
        <v>222</v>
      </c>
      <c r="D71" s="1122"/>
      <c r="E71" s="202"/>
      <c r="F71" s="202"/>
      <c r="G71" s="202"/>
      <c r="H71" s="1122"/>
      <c r="I71" s="1210" t="s">
        <v>222</v>
      </c>
      <c r="J71" s="273"/>
      <c r="K71" s="43"/>
      <c r="L71" s="928"/>
      <c r="M71" s="44"/>
      <c r="N71" s="1217"/>
      <c r="O71" s="1255"/>
      <c r="P71" s="1194"/>
      <c r="Q71" s="1252"/>
      <c r="R71" s="1252"/>
      <c r="S71" s="1252"/>
      <c r="T71" s="1194"/>
      <c r="U71" s="1255"/>
      <c r="V71" s="1219"/>
      <c r="W71" s="43"/>
      <c r="X71" s="103"/>
      <c r="Y71" s="44"/>
      <c r="Z71" s="1217"/>
      <c r="AA71" s="1255"/>
      <c r="AB71" s="1194"/>
      <c r="AC71" s="1252"/>
      <c r="AD71" s="1252"/>
      <c r="AE71" s="1252"/>
      <c r="AF71" s="1194"/>
      <c r="AG71" s="1255"/>
      <c r="AH71" s="1219"/>
      <c r="AI71" s="43"/>
    </row>
    <row r="72" spans="1:35" ht="14.1" customHeight="1" x14ac:dyDescent="0.2">
      <c r="A72" s="44"/>
      <c r="B72" s="162" t="s">
        <v>6</v>
      </c>
      <c r="C72" s="349" t="s">
        <v>89</v>
      </c>
      <c r="D72" s="555"/>
      <c r="E72" s="349"/>
      <c r="F72" s="349"/>
      <c r="G72" s="349"/>
      <c r="H72" s="555"/>
      <c r="I72" s="349" t="s">
        <v>90</v>
      </c>
      <c r="J72" s="604"/>
      <c r="K72" s="43"/>
      <c r="M72" s="44"/>
      <c r="N72" s="564"/>
      <c r="O72" s="560"/>
      <c r="P72" s="611"/>
      <c r="Q72" s="598"/>
      <c r="R72" s="598"/>
      <c r="S72" s="598"/>
      <c r="T72" s="611"/>
      <c r="U72" s="562"/>
      <c r="V72" s="563"/>
      <c r="W72" s="43"/>
      <c r="X72" s="103"/>
      <c r="Y72" s="44"/>
      <c r="Z72" s="597"/>
      <c r="AA72" s="355"/>
      <c r="AB72" s="598"/>
      <c r="AC72" s="598"/>
      <c r="AD72" s="598"/>
      <c r="AE72" s="598"/>
      <c r="AF72" s="598"/>
      <c r="AG72" s="365"/>
      <c r="AH72" s="599"/>
      <c r="AI72" s="43"/>
    </row>
    <row r="73" spans="1:35" ht="18.600000000000001" customHeight="1" x14ac:dyDescent="0.2">
      <c r="A73" s="44"/>
      <c r="B73" s="232">
        <v>10</v>
      </c>
      <c r="C73" s="117">
        <f>GL(D57,H57,C57,I57,D58,H58)</f>
        <v>0</v>
      </c>
      <c r="D73" s="1122"/>
      <c r="E73" s="197"/>
      <c r="F73" s="198" t="s">
        <v>48</v>
      </c>
      <c r="G73" s="197"/>
      <c r="H73" s="1122"/>
      <c r="I73" s="117">
        <f>GL(D60,H60,C60,I60,D61,H61)</f>
        <v>0</v>
      </c>
      <c r="J73" s="604"/>
      <c r="K73" s="43"/>
      <c r="L73" s="928">
        <f>L70+ACCUEIL!$B$10</f>
        <v>1.6770833333333337</v>
      </c>
      <c r="M73" s="44"/>
      <c r="N73" s="162" t="s">
        <v>8</v>
      </c>
      <c r="O73" s="610" t="str">
        <f>O43</f>
        <v>E</v>
      </c>
      <c r="P73" s="1122"/>
      <c r="Q73" s="582"/>
      <c r="R73" s="582"/>
      <c r="S73" s="582"/>
      <c r="T73" s="1122"/>
      <c r="U73" s="117" t="str">
        <f>O40</f>
        <v>B</v>
      </c>
      <c r="V73" s="162" t="s">
        <v>5</v>
      </c>
      <c r="W73" s="43"/>
      <c r="X73" s="103"/>
      <c r="Y73" s="44"/>
      <c r="Z73" s="162" t="s">
        <v>18</v>
      </c>
      <c r="AA73" s="610" t="str">
        <f>AG42</f>
        <v>I</v>
      </c>
      <c r="AB73" s="1122"/>
      <c r="AC73" s="612"/>
      <c r="AD73" s="329"/>
      <c r="AE73" s="612"/>
      <c r="AF73" s="1122"/>
      <c r="AG73" s="117" t="str">
        <f>AG43</f>
        <v>J</v>
      </c>
      <c r="AH73" s="162" t="s">
        <v>19</v>
      </c>
      <c r="AI73" s="43"/>
    </row>
    <row r="74" spans="1:35" ht="18.600000000000001" hidden="1" customHeight="1" x14ac:dyDescent="0.2">
      <c r="A74" s="44"/>
      <c r="B74" s="162"/>
      <c r="C74" s="1210" t="s">
        <v>222</v>
      </c>
      <c r="D74" s="1122"/>
      <c r="E74" s="202"/>
      <c r="F74" s="202"/>
      <c r="G74" s="202"/>
      <c r="H74" s="1122"/>
      <c r="I74" s="1210" t="s">
        <v>222</v>
      </c>
      <c r="J74" s="273"/>
      <c r="K74" s="43"/>
      <c r="L74" s="928"/>
      <c r="M74" s="44"/>
      <c r="N74" s="1217"/>
      <c r="O74" s="1255"/>
      <c r="P74" s="1194"/>
      <c r="Q74" s="1252"/>
      <c r="R74" s="1252"/>
      <c r="S74" s="1252"/>
      <c r="T74" s="1194"/>
      <c r="U74" s="1255"/>
      <c r="V74" s="1219"/>
      <c r="W74" s="43"/>
      <c r="X74" s="103"/>
      <c r="Y74" s="44"/>
      <c r="Z74" s="1217"/>
      <c r="AA74" s="1255"/>
      <c r="AB74" s="1194"/>
      <c r="AC74" s="1252"/>
      <c r="AD74" s="1252"/>
      <c r="AE74" s="1252"/>
      <c r="AF74" s="1194"/>
      <c r="AG74" s="1255"/>
      <c r="AH74" s="1219"/>
      <c r="AI74" s="43"/>
    </row>
    <row r="75" spans="1:35" ht="14.1" customHeight="1" x14ac:dyDescent="0.2">
      <c r="A75" s="188"/>
      <c r="B75" s="401"/>
      <c r="C75" s="24"/>
      <c r="D75" s="7"/>
      <c r="E75" s="24"/>
      <c r="F75" s="379" t="s">
        <v>36</v>
      </c>
      <c r="G75" s="24"/>
      <c r="H75" s="5"/>
      <c r="I75" s="24"/>
      <c r="J75" s="613"/>
      <c r="K75" s="43"/>
      <c r="L75" s="1"/>
      <c r="M75" s="44"/>
      <c r="N75" s="401"/>
      <c r="O75" s="24"/>
      <c r="P75" s="7"/>
      <c r="Q75" s="24"/>
      <c r="R75" s="379" t="s">
        <v>118</v>
      </c>
      <c r="S75" s="24"/>
      <c r="T75" s="5"/>
      <c r="U75" s="24"/>
      <c r="V75" s="613"/>
      <c r="W75" s="43"/>
      <c r="X75" s="103"/>
      <c r="Y75" s="44"/>
      <c r="AI75" s="43"/>
    </row>
    <row r="76" spans="1:35" ht="18.600000000000001" customHeight="1" x14ac:dyDescent="0.2">
      <c r="A76" s="44"/>
      <c r="B76" s="162" t="s">
        <v>9</v>
      </c>
      <c r="C76" s="117">
        <f>GL(D64,H64,C64,I64,D65,H65)</f>
        <v>0</v>
      </c>
      <c r="D76" s="1122"/>
      <c r="E76" s="197"/>
      <c r="F76" s="198" t="s">
        <v>48</v>
      </c>
      <c r="G76" s="197"/>
      <c r="H76" s="1122"/>
      <c r="I76" s="117">
        <f>GL(D67,H67,C67,I67,D68,H68)</f>
        <v>0</v>
      </c>
      <c r="J76" s="604"/>
      <c r="K76" s="43"/>
      <c r="L76" s="928">
        <f>L73+ACCUEIL!$B$10</f>
        <v>1.6875000000000004</v>
      </c>
      <c r="M76" s="44"/>
      <c r="N76" s="162" t="s">
        <v>6</v>
      </c>
      <c r="O76" s="117">
        <f>GL(H64,D64,C64,I64,H65,D65)</f>
        <v>0</v>
      </c>
      <c r="P76" s="1122"/>
      <c r="Q76" s="197"/>
      <c r="R76" s="198" t="s">
        <v>48</v>
      </c>
      <c r="S76" s="197"/>
      <c r="T76" s="1122"/>
      <c r="U76" s="117">
        <f>GL(H67,D67,C67,I67,H68,D68)</f>
        <v>0</v>
      </c>
      <c r="V76" s="604"/>
      <c r="W76" s="43"/>
      <c r="X76" s="103"/>
      <c r="Y76" s="44"/>
      <c r="AI76" s="43"/>
    </row>
    <row r="77" spans="1:35" ht="18.600000000000001" hidden="1" customHeight="1" x14ac:dyDescent="0.2">
      <c r="A77" s="44"/>
      <c r="B77" s="162"/>
      <c r="C77" s="1210" t="s">
        <v>222</v>
      </c>
      <c r="D77" s="1122"/>
      <c r="E77" s="202"/>
      <c r="F77" s="202"/>
      <c r="G77" s="202"/>
      <c r="H77" s="1122"/>
      <c r="I77" s="1210" t="s">
        <v>222</v>
      </c>
      <c r="J77" s="273"/>
      <c r="K77" s="43"/>
      <c r="L77" s="928"/>
      <c r="M77" s="44"/>
      <c r="N77" s="162"/>
      <c r="O77" s="1210" t="s">
        <v>222</v>
      </c>
      <c r="P77" s="1122"/>
      <c r="Q77" s="202"/>
      <c r="R77" s="202"/>
      <c r="S77" s="202"/>
      <c r="T77" s="1122"/>
      <c r="U77" s="1210" t="s">
        <v>222</v>
      </c>
      <c r="V77" s="273"/>
      <c r="W77" s="43"/>
      <c r="X77" s="103"/>
      <c r="Y77" s="44"/>
      <c r="AI77" s="43"/>
    </row>
    <row r="78" spans="1:35" s="53" customFormat="1" ht="11.45" customHeight="1" x14ac:dyDescent="0.2">
      <c r="A78" s="146"/>
      <c r="B78" s="247"/>
      <c r="C78" s="332"/>
      <c r="D78" s="332"/>
      <c r="E78" s="579"/>
      <c r="F78" s="580"/>
      <c r="G78" s="579"/>
      <c r="H78" s="332"/>
      <c r="I78" s="332"/>
      <c r="J78" s="614"/>
      <c r="K78" s="568"/>
      <c r="L78" s="225"/>
      <c r="M78" s="146"/>
      <c r="N78" s="151"/>
      <c r="O78" s="148"/>
      <c r="P78" s="332"/>
      <c r="Q78" s="579"/>
      <c r="R78" s="580"/>
      <c r="S78" s="579"/>
      <c r="T78" s="332"/>
      <c r="U78" s="248"/>
      <c r="V78" s="247"/>
      <c r="W78" s="568"/>
      <c r="X78" s="101"/>
      <c r="Y78" s="146"/>
      <c r="Z78" s="306"/>
      <c r="AA78" s="306"/>
      <c r="AB78" s="306"/>
      <c r="AC78" s="306"/>
      <c r="AD78" s="306"/>
      <c r="AE78" s="306"/>
      <c r="AF78" s="306"/>
      <c r="AG78" s="306"/>
      <c r="AH78" s="306"/>
      <c r="AI78" s="568"/>
    </row>
    <row r="79" spans="1:35" s="53" customFormat="1" ht="11.45" customHeight="1" x14ac:dyDescent="0.2">
      <c r="B79" s="3"/>
      <c r="C79"/>
      <c r="D79"/>
      <c r="E79"/>
      <c r="F79"/>
      <c r="G79"/>
      <c r="H79"/>
      <c r="I79" s="615" t="s">
        <v>123</v>
      </c>
      <c r="J79" s="3"/>
      <c r="K79" s="101"/>
      <c r="L79" s="928">
        <f>L76+ACCUEIL!$B$10</f>
        <v>1.6979166666666672</v>
      </c>
      <c r="M79"/>
      <c r="N79" s="3"/>
      <c r="O79"/>
      <c r="P79"/>
      <c r="Q79"/>
      <c r="R79"/>
      <c r="S79"/>
      <c r="T79"/>
      <c r="U79"/>
      <c r="V79" s="3"/>
    </row>
    <row r="80" spans="1:35" x14ac:dyDescent="0.2">
      <c r="A80" s="219"/>
      <c r="B80" s="284"/>
      <c r="C80" s="5"/>
      <c r="D80" s="5"/>
      <c r="E80" s="570"/>
      <c r="F80" s="571"/>
      <c r="G80" s="570"/>
      <c r="H80" s="5"/>
      <c r="I80" s="5"/>
      <c r="J80" s="235"/>
      <c r="K80" s="24"/>
      <c r="L80" s="130" t="s">
        <v>124</v>
      </c>
      <c r="M80" s="24"/>
      <c r="N80" s="284"/>
      <c r="O80" s="5"/>
      <c r="P80" s="24"/>
      <c r="Q80" s="24"/>
      <c r="R80" s="24"/>
      <c r="S80" s="24"/>
      <c r="T80" s="284"/>
      <c r="U80" s="5"/>
      <c r="V80" s="235"/>
      <c r="W80" s="24"/>
      <c r="X80" s="24"/>
      <c r="Y80" s="24"/>
      <c r="Z80" s="24"/>
      <c r="AA80" s="24"/>
      <c r="AB80" s="31"/>
    </row>
    <row r="81" spans="1:28" x14ac:dyDescent="0.2">
      <c r="A81" s="44"/>
      <c r="B81" s="162">
        <v>1</v>
      </c>
      <c r="C81" s="117">
        <f>GL(D76,H76,C76,I76,D77,H77)</f>
        <v>0</v>
      </c>
      <c r="D81" s="187"/>
      <c r="E81" s="223"/>
      <c r="F81" s="224"/>
      <c r="G81" s="223"/>
      <c r="H81" s="575">
        <v>5</v>
      </c>
      <c r="I81" s="117">
        <f>GL(D73,H73,C73,I73,D74,H74)</f>
        <v>0</v>
      </c>
      <c r="J81" s="212"/>
      <c r="K81" s="103"/>
      <c r="N81" s="162">
        <v>9</v>
      </c>
      <c r="O81" s="201">
        <f t="shared" ref="O81:O84" si="0">AM39</f>
        <v>0</v>
      </c>
      <c r="T81" s="162">
        <v>13</v>
      </c>
      <c r="U81" s="201">
        <f>$AM$43</f>
        <v>0</v>
      </c>
      <c r="V81" s="212"/>
      <c r="Z81" s="162">
        <v>17</v>
      </c>
      <c r="AA81" s="201">
        <f t="shared" ref="AA81:AA82" si="1">AQ42</f>
        <v>0</v>
      </c>
      <c r="AB81" s="43"/>
    </row>
    <row r="82" spans="1:28" x14ac:dyDescent="0.2">
      <c r="A82" s="44"/>
      <c r="B82" s="162">
        <v>2</v>
      </c>
      <c r="C82" s="117">
        <f>GL(H76,D76,C76,I76,H77,D77)</f>
        <v>0</v>
      </c>
      <c r="D82" s="187"/>
      <c r="E82" s="223"/>
      <c r="F82" s="224"/>
      <c r="G82" s="223"/>
      <c r="H82" s="575">
        <v>6</v>
      </c>
      <c r="I82" s="117">
        <f>GL(H73,D73,C73,I73,H74,D74)</f>
        <v>0</v>
      </c>
      <c r="J82" s="212"/>
      <c r="K82" s="103"/>
      <c r="N82" s="162">
        <v>10</v>
      </c>
      <c r="O82" s="201">
        <f t="shared" si="0"/>
        <v>0</v>
      </c>
      <c r="T82" s="162">
        <v>14</v>
      </c>
      <c r="U82" s="201">
        <f t="shared" ref="U82:U84" si="2">AQ39</f>
        <v>0</v>
      </c>
      <c r="V82" s="212"/>
      <c r="Z82" s="799">
        <v>18</v>
      </c>
      <c r="AA82" s="201">
        <f t="shared" si="1"/>
        <v>0</v>
      </c>
      <c r="AB82" s="43"/>
    </row>
    <row r="83" spans="1:28" x14ac:dyDescent="0.2">
      <c r="A83" s="44"/>
      <c r="B83" s="162">
        <v>3</v>
      </c>
      <c r="C83" s="117">
        <f>GL(P76,T76,O76,U76,P77,T77)</f>
        <v>0</v>
      </c>
      <c r="D83" s="187"/>
      <c r="E83" s="223"/>
      <c r="F83" s="224"/>
      <c r="G83" s="223"/>
      <c r="H83" s="575">
        <v>7</v>
      </c>
      <c r="I83" s="117">
        <f>GL(D70,H70,C70,I70,D71,H71)</f>
        <v>0</v>
      </c>
      <c r="J83" s="212"/>
      <c r="K83" s="103"/>
      <c r="N83" s="162">
        <v>11</v>
      </c>
      <c r="O83" s="201">
        <f t="shared" si="0"/>
        <v>0</v>
      </c>
      <c r="T83" s="162">
        <v>15</v>
      </c>
      <c r="U83" s="201">
        <f t="shared" si="2"/>
        <v>0</v>
      </c>
      <c r="V83" s="212"/>
      <c r="AB83" s="43"/>
    </row>
    <row r="84" spans="1:28" x14ac:dyDescent="0.2">
      <c r="A84" s="44"/>
      <c r="B84" s="162">
        <v>4</v>
      </c>
      <c r="C84" s="117">
        <f>GL(T76,P76,O76,U76,T77,P77)</f>
        <v>0</v>
      </c>
      <c r="D84" s="187"/>
      <c r="E84" s="223"/>
      <c r="F84" s="224"/>
      <c r="G84" s="223"/>
      <c r="H84" s="575">
        <v>8</v>
      </c>
      <c r="I84" s="117">
        <f>GL(H70,D70,C70,I70,H71,D71)</f>
        <v>0</v>
      </c>
      <c r="J84" s="212"/>
      <c r="K84" s="103"/>
      <c r="N84" s="162">
        <v>12</v>
      </c>
      <c r="O84" s="201">
        <f t="shared" si="0"/>
        <v>0</v>
      </c>
      <c r="T84" s="162">
        <v>16</v>
      </c>
      <c r="U84" s="201">
        <f t="shared" si="2"/>
        <v>0</v>
      </c>
      <c r="V84" s="212"/>
      <c r="AB84" s="43"/>
    </row>
    <row r="85" spans="1:28" x14ac:dyDescent="0.2">
      <c r="A85" s="381"/>
      <c r="B85" s="616"/>
      <c r="C85" s="215"/>
      <c r="D85" s="215"/>
      <c r="E85" s="215"/>
      <c r="F85" s="215"/>
      <c r="G85" s="215"/>
      <c r="H85" s="215"/>
      <c r="I85" s="215"/>
      <c r="J85" s="616"/>
      <c r="K85" s="215"/>
      <c r="L85" s="218"/>
      <c r="M85" s="215"/>
      <c r="N85" s="247"/>
      <c r="O85" s="373"/>
      <c r="P85" s="215"/>
      <c r="Q85" s="215"/>
      <c r="R85" s="215"/>
      <c r="S85" s="215"/>
      <c r="T85" s="247"/>
      <c r="U85" s="373"/>
      <c r="V85" s="616"/>
      <c r="W85" s="215"/>
      <c r="X85" s="215"/>
      <c r="Y85" s="215"/>
      <c r="Z85" s="215"/>
      <c r="AA85" s="215"/>
      <c r="AB85" s="216"/>
    </row>
  </sheetData>
  <sheetProtection password="C9F9" sheet="1" objects="1" scenarios="1" formatCells="0" formatColumns="0" formatRows="0" sort="0" autoFilter="0" pivotTables="0"/>
  <sortState ref="AQ39:AS43">
    <sortCondition descending="1" ref="AR39:AR43"/>
    <sortCondition descending="1" ref="AS39:AS43"/>
  </sortState>
  <phoneticPr fontId="8" type="noConversion"/>
  <conditionalFormatting sqref="D76">
    <cfRule type="notContainsBlanks" dxfId="1496" priority="117">
      <formula>LEN(TRIM(D76))&gt;0</formula>
    </cfRule>
  </conditionalFormatting>
  <conditionalFormatting sqref="H76">
    <cfRule type="notContainsBlanks" dxfId="1495" priority="116">
      <formula>LEN(TRIM(H76))&gt;0</formula>
    </cfRule>
  </conditionalFormatting>
  <conditionalFormatting sqref="P76">
    <cfRule type="notContainsBlanks" dxfId="1494" priority="115">
      <formula>LEN(TRIM(P76))&gt;0</formula>
    </cfRule>
  </conditionalFormatting>
  <conditionalFormatting sqref="T76">
    <cfRule type="notContainsBlanks" dxfId="1493" priority="114">
      <formula>LEN(TRIM(T76))&gt;0</formula>
    </cfRule>
  </conditionalFormatting>
  <conditionalFormatting sqref="AB73">
    <cfRule type="notContainsBlanks" dxfId="1492" priority="113">
      <formula>LEN(TRIM(AB73))&gt;0</formula>
    </cfRule>
  </conditionalFormatting>
  <conditionalFormatting sqref="AF73">
    <cfRule type="notContainsBlanks" dxfId="1491" priority="112">
      <formula>LEN(TRIM(AF73))&gt;0</formula>
    </cfRule>
  </conditionalFormatting>
  <conditionalFormatting sqref="AF70">
    <cfRule type="notContainsBlanks" dxfId="1490" priority="111">
      <formula>LEN(TRIM(AF70))&gt;0</formula>
    </cfRule>
  </conditionalFormatting>
  <conditionalFormatting sqref="AB70">
    <cfRule type="notContainsBlanks" dxfId="1489" priority="110">
      <formula>LEN(TRIM(AB70))&gt;0</formula>
    </cfRule>
  </conditionalFormatting>
  <conditionalFormatting sqref="T73">
    <cfRule type="notContainsBlanks" dxfId="1488" priority="109">
      <formula>LEN(TRIM(T73))&gt;0</formula>
    </cfRule>
  </conditionalFormatting>
  <conditionalFormatting sqref="P73">
    <cfRule type="notContainsBlanks" dxfId="1487" priority="108">
      <formula>LEN(TRIM(P73))&gt;0</formula>
    </cfRule>
  </conditionalFormatting>
  <conditionalFormatting sqref="H73">
    <cfRule type="notContainsBlanks" dxfId="1486" priority="107">
      <formula>LEN(TRIM(H73))&gt;0</formula>
    </cfRule>
  </conditionalFormatting>
  <conditionalFormatting sqref="D73">
    <cfRule type="notContainsBlanks" dxfId="1485" priority="106">
      <formula>LEN(TRIM(D73))&gt;0</formula>
    </cfRule>
  </conditionalFormatting>
  <conditionalFormatting sqref="D70">
    <cfRule type="notContainsBlanks" dxfId="1484" priority="105">
      <formula>LEN(TRIM(D70))&gt;0</formula>
    </cfRule>
  </conditionalFormatting>
  <conditionalFormatting sqref="H70">
    <cfRule type="notContainsBlanks" dxfId="1483" priority="104">
      <formula>LEN(TRIM(H70))&gt;0</formula>
    </cfRule>
  </conditionalFormatting>
  <conditionalFormatting sqref="P70">
    <cfRule type="notContainsBlanks" dxfId="1482" priority="103">
      <formula>LEN(TRIM(P70))&gt;0</formula>
    </cfRule>
  </conditionalFormatting>
  <conditionalFormatting sqref="T70">
    <cfRule type="notContainsBlanks" dxfId="1481" priority="102">
      <formula>LEN(TRIM(T70))&gt;0</formula>
    </cfRule>
  </conditionalFormatting>
  <conditionalFormatting sqref="AF67">
    <cfRule type="notContainsBlanks" dxfId="1480" priority="101">
      <formula>LEN(TRIM(AF67))&gt;0</formula>
    </cfRule>
  </conditionalFormatting>
  <conditionalFormatting sqref="AB67">
    <cfRule type="notContainsBlanks" dxfId="1479" priority="100">
      <formula>LEN(TRIM(AB67))&gt;0</formula>
    </cfRule>
  </conditionalFormatting>
  <conditionalFormatting sqref="T67">
    <cfRule type="notContainsBlanks" dxfId="1478" priority="99">
      <formula>LEN(TRIM(T67))&gt;0</formula>
    </cfRule>
  </conditionalFormatting>
  <conditionalFormatting sqref="P67">
    <cfRule type="notContainsBlanks" dxfId="1477" priority="98">
      <formula>LEN(TRIM(P67))&gt;0</formula>
    </cfRule>
  </conditionalFormatting>
  <conditionalFormatting sqref="H67">
    <cfRule type="notContainsBlanks" dxfId="1476" priority="97">
      <formula>LEN(TRIM(H67))&gt;0</formula>
    </cfRule>
  </conditionalFormatting>
  <conditionalFormatting sqref="D67">
    <cfRule type="notContainsBlanks" dxfId="1475" priority="96">
      <formula>LEN(TRIM(D67))&gt;0</formula>
    </cfRule>
  </conditionalFormatting>
  <conditionalFormatting sqref="D64">
    <cfRule type="notContainsBlanks" dxfId="1474" priority="95">
      <formula>LEN(TRIM(D64))&gt;0</formula>
    </cfRule>
  </conditionalFormatting>
  <conditionalFormatting sqref="H64">
    <cfRule type="notContainsBlanks" dxfId="1473" priority="94">
      <formula>LEN(TRIM(H64))&gt;0</formula>
    </cfRule>
  </conditionalFormatting>
  <conditionalFormatting sqref="P64:P65">
    <cfRule type="notContainsBlanks" dxfId="1472" priority="93">
      <formula>LEN(TRIM(P64))&gt;0</formula>
    </cfRule>
  </conditionalFormatting>
  <conditionalFormatting sqref="T64:T65">
    <cfRule type="notContainsBlanks" dxfId="1471" priority="92">
      <formula>LEN(TRIM(T64))&gt;0</formula>
    </cfRule>
  </conditionalFormatting>
  <conditionalFormatting sqref="AB64">
    <cfRule type="notContainsBlanks" dxfId="1470" priority="91">
      <formula>LEN(TRIM(AB64))&gt;0</formula>
    </cfRule>
  </conditionalFormatting>
  <conditionalFormatting sqref="AF64">
    <cfRule type="notContainsBlanks" dxfId="1469" priority="90">
      <formula>LEN(TRIM(AF64))&gt;0</formula>
    </cfRule>
  </conditionalFormatting>
  <conditionalFormatting sqref="AF60">
    <cfRule type="notContainsBlanks" dxfId="1468" priority="89">
      <formula>LEN(TRIM(AF60))&gt;0</formula>
    </cfRule>
  </conditionalFormatting>
  <conditionalFormatting sqref="AB60">
    <cfRule type="notContainsBlanks" dxfId="1467" priority="88">
      <formula>LEN(TRIM(AB60))&gt;0</formula>
    </cfRule>
  </conditionalFormatting>
  <conditionalFormatting sqref="T60">
    <cfRule type="notContainsBlanks" dxfId="1466" priority="87">
      <formula>LEN(TRIM(T60))&gt;0</formula>
    </cfRule>
  </conditionalFormatting>
  <conditionalFormatting sqref="P60">
    <cfRule type="notContainsBlanks" dxfId="1465" priority="86">
      <formula>LEN(TRIM(P60))&gt;0</formula>
    </cfRule>
  </conditionalFormatting>
  <conditionalFormatting sqref="H60">
    <cfRule type="notContainsBlanks" dxfId="1464" priority="85">
      <formula>LEN(TRIM(H60))&gt;0</formula>
    </cfRule>
  </conditionalFormatting>
  <conditionalFormatting sqref="D60">
    <cfRule type="notContainsBlanks" dxfId="1463" priority="84">
      <formula>LEN(TRIM(D60))&gt;0</formula>
    </cfRule>
  </conditionalFormatting>
  <conditionalFormatting sqref="D57">
    <cfRule type="notContainsBlanks" dxfId="1462" priority="82">
      <formula>LEN(TRIM(D57))&gt;0</formula>
    </cfRule>
  </conditionalFormatting>
  <conditionalFormatting sqref="H57">
    <cfRule type="notContainsBlanks" dxfId="1461" priority="81">
      <formula>LEN(TRIM(H57))&gt;0</formula>
    </cfRule>
  </conditionalFormatting>
  <conditionalFormatting sqref="P57">
    <cfRule type="notContainsBlanks" dxfId="1460" priority="80">
      <formula>LEN(TRIM(P57))&gt;0</formula>
    </cfRule>
  </conditionalFormatting>
  <conditionalFormatting sqref="T57">
    <cfRule type="notContainsBlanks" dxfId="1459" priority="79">
      <formula>LEN(TRIM(T57))&gt;0</formula>
    </cfRule>
  </conditionalFormatting>
  <conditionalFormatting sqref="AB57">
    <cfRule type="notContainsBlanks" dxfId="1458" priority="78">
      <formula>LEN(TRIM(AB57))&gt;0</formula>
    </cfRule>
  </conditionalFormatting>
  <conditionalFormatting sqref="AF57">
    <cfRule type="notContainsBlanks" dxfId="1457" priority="77">
      <formula>LEN(TRIM(AF57))&gt;0</formula>
    </cfRule>
  </conditionalFormatting>
  <conditionalFormatting sqref="AF48 AF54 AF52 AF50">
    <cfRule type="notContainsBlanks" dxfId="1456" priority="76">
      <formula>LEN(TRIM(AF48))&gt;0</formula>
    </cfRule>
  </conditionalFormatting>
  <conditionalFormatting sqref="AB48 AB54 AB52 AB50">
    <cfRule type="notContainsBlanks" dxfId="1455" priority="75">
      <formula>LEN(TRIM(AB48))&gt;0</formula>
    </cfRule>
  </conditionalFormatting>
  <conditionalFormatting sqref="T48 T54 T52 T50">
    <cfRule type="notContainsBlanks" dxfId="1454" priority="74">
      <formula>LEN(TRIM(T48))&gt;0</formula>
    </cfRule>
  </conditionalFormatting>
  <conditionalFormatting sqref="P48 P54 P52 P50">
    <cfRule type="notContainsBlanks" dxfId="1453" priority="73">
      <formula>LEN(TRIM(P48))&gt;0</formula>
    </cfRule>
  </conditionalFormatting>
  <conditionalFormatting sqref="H48:H50 H52 H54">
    <cfRule type="notContainsBlanks" dxfId="1452" priority="72">
      <formula>LEN(TRIM(H48))&gt;0</formula>
    </cfRule>
  </conditionalFormatting>
  <conditionalFormatting sqref="D48:D50 D52 D54">
    <cfRule type="notContainsBlanks" dxfId="1451" priority="71">
      <formula>LEN(TRIM(D48))&gt;0</formula>
    </cfRule>
  </conditionalFormatting>
  <conditionalFormatting sqref="D16:D25">
    <cfRule type="notContainsBlanks" dxfId="1450" priority="70">
      <formula>LEN(TRIM(D16))&gt;0</formula>
    </cfRule>
  </conditionalFormatting>
  <conditionalFormatting sqref="H16:H25">
    <cfRule type="notContainsBlanks" dxfId="1449" priority="69">
      <formula>LEN(TRIM(H16))&gt;0</formula>
    </cfRule>
  </conditionalFormatting>
  <conditionalFormatting sqref="P16:P26">
    <cfRule type="notContainsBlanks" dxfId="1448" priority="68">
      <formula>LEN(TRIM(P16))&gt;0</formula>
    </cfRule>
  </conditionalFormatting>
  <conditionalFormatting sqref="T16:T26">
    <cfRule type="notContainsBlanks" dxfId="1447" priority="67">
      <formula>LEN(TRIM(T16))&gt;0</formula>
    </cfRule>
  </conditionalFormatting>
  <conditionalFormatting sqref="AB16:AB26">
    <cfRule type="notContainsBlanks" dxfId="1446" priority="66">
      <formula>LEN(TRIM(AB16))&gt;0</formula>
    </cfRule>
  </conditionalFormatting>
  <conditionalFormatting sqref="AF16:AF26">
    <cfRule type="notContainsBlanks" dxfId="1445" priority="65">
      <formula>LEN(TRIM(AF16))&gt;0</formula>
    </cfRule>
  </conditionalFormatting>
  <conditionalFormatting sqref="P68">
    <cfRule type="notContainsBlanks" dxfId="1444" priority="64">
      <formula>LEN(TRIM(P68))&gt;0</formula>
    </cfRule>
  </conditionalFormatting>
  <conditionalFormatting sqref="T68">
    <cfRule type="notContainsBlanks" dxfId="1443" priority="63">
      <formula>LEN(TRIM(T68))&gt;0</formula>
    </cfRule>
  </conditionalFormatting>
  <conditionalFormatting sqref="P71">
    <cfRule type="notContainsBlanks" dxfId="1442" priority="62">
      <formula>LEN(TRIM(P71))&gt;0</formula>
    </cfRule>
  </conditionalFormatting>
  <conditionalFormatting sqref="T71">
    <cfRule type="notContainsBlanks" dxfId="1441" priority="61">
      <formula>LEN(TRIM(T71))&gt;0</formula>
    </cfRule>
  </conditionalFormatting>
  <conditionalFormatting sqref="P74">
    <cfRule type="notContainsBlanks" dxfId="1440" priority="60">
      <formula>LEN(TRIM(P74))&gt;0</formula>
    </cfRule>
  </conditionalFormatting>
  <conditionalFormatting sqref="T74">
    <cfRule type="notContainsBlanks" dxfId="1439" priority="59">
      <formula>LEN(TRIM(T74))&gt;0</formula>
    </cfRule>
  </conditionalFormatting>
  <conditionalFormatting sqref="AB74">
    <cfRule type="notContainsBlanks" dxfId="1438" priority="58">
      <formula>LEN(TRIM(AB74))&gt;0</formula>
    </cfRule>
  </conditionalFormatting>
  <conditionalFormatting sqref="AF74">
    <cfRule type="notContainsBlanks" dxfId="1437" priority="57">
      <formula>LEN(TRIM(AF74))&gt;0</formula>
    </cfRule>
  </conditionalFormatting>
  <conditionalFormatting sqref="AB71">
    <cfRule type="notContainsBlanks" dxfId="1436" priority="56">
      <formula>LEN(TRIM(AB71))&gt;0</formula>
    </cfRule>
  </conditionalFormatting>
  <conditionalFormatting sqref="AF71">
    <cfRule type="notContainsBlanks" dxfId="1435" priority="55">
      <formula>LEN(TRIM(AF71))&gt;0</formula>
    </cfRule>
  </conditionalFormatting>
  <conditionalFormatting sqref="AB68">
    <cfRule type="notContainsBlanks" dxfId="1434" priority="54">
      <formula>LEN(TRIM(AB68))&gt;0</formula>
    </cfRule>
  </conditionalFormatting>
  <conditionalFormatting sqref="AF68">
    <cfRule type="notContainsBlanks" dxfId="1433" priority="53">
      <formula>LEN(TRIM(AF68))&gt;0</formula>
    </cfRule>
  </conditionalFormatting>
  <conditionalFormatting sqref="AB65">
    <cfRule type="notContainsBlanks" dxfId="1432" priority="52">
      <formula>LEN(TRIM(AB65))&gt;0</formula>
    </cfRule>
  </conditionalFormatting>
  <conditionalFormatting sqref="AF65">
    <cfRule type="notContainsBlanks" dxfId="1431" priority="51">
      <formula>LEN(TRIM(AF65))&gt;0</formula>
    </cfRule>
  </conditionalFormatting>
  <conditionalFormatting sqref="AB61">
    <cfRule type="notContainsBlanks" dxfId="1430" priority="50">
      <formula>LEN(TRIM(AB61))&gt;0</formula>
    </cfRule>
  </conditionalFormatting>
  <conditionalFormatting sqref="AF61">
    <cfRule type="notContainsBlanks" dxfId="1429" priority="49">
      <formula>LEN(TRIM(AF61))&gt;0</formula>
    </cfRule>
  </conditionalFormatting>
  <conditionalFormatting sqref="P61">
    <cfRule type="notContainsBlanks" dxfId="1428" priority="48">
      <formula>LEN(TRIM(P61))&gt;0</formula>
    </cfRule>
  </conditionalFormatting>
  <conditionalFormatting sqref="T61">
    <cfRule type="notContainsBlanks" dxfId="1427" priority="47">
      <formula>LEN(TRIM(T61))&gt;0</formula>
    </cfRule>
  </conditionalFormatting>
  <conditionalFormatting sqref="P58">
    <cfRule type="notContainsBlanks" dxfId="1426" priority="46">
      <formula>LEN(TRIM(P58))&gt;0</formula>
    </cfRule>
  </conditionalFormatting>
  <conditionalFormatting sqref="T58">
    <cfRule type="notContainsBlanks" dxfId="1425" priority="45">
      <formula>LEN(TRIM(T58))&gt;0</formula>
    </cfRule>
  </conditionalFormatting>
  <conditionalFormatting sqref="AB58">
    <cfRule type="notContainsBlanks" dxfId="1424" priority="44">
      <formula>LEN(TRIM(AB58))&gt;0</formula>
    </cfRule>
  </conditionalFormatting>
  <conditionalFormatting sqref="AF58">
    <cfRule type="notContainsBlanks" dxfId="1423" priority="43">
      <formula>LEN(TRIM(AF58))&gt;0</formula>
    </cfRule>
  </conditionalFormatting>
  <conditionalFormatting sqref="AB55">
    <cfRule type="notContainsBlanks" dxfId="1422" priority="42">
      <formula>LEN(TRIM(AB55))&gt;0</formula>
    </cfRule>
  </conditionalFormatting>
  <conditionalFormatting sqref="AF55">
    <cfRule type="notContainsBlanks" dxfId="1421" priority="41">
      <formula>LEN(TRIM(AF55))&gt;0</formula>
    </cfRule>
  </conditionalFormatting>
  <conditionalFormatting sqref="P55">
    <cfRule type="notContainsBlanks" dxfId="1420" priority="40">
      <formula>LEN(TRIM(P55))&gt;0</formula>
    </cfRule>
  </conditionalFormatting>
  <conditionalFormatting sqref="T55">
    <cfRule type="notContainsBlanks" dxfId="1419" priority="39">
      <formula>LEN(TRIM(T55))&gt;0</formula>
    </cfRule>
  </conditionalFormatting>
  <conditionalFormatting sqref="P53">
    <cfRule type="notContainsBlanks" dxfId="1418" priority="38">
      <formula>LEN(TRIM(P53))&gt;0</formula>
    </cfRule>
  </conditionalFormatting>
  <conditionalFormatting sqref="T53">
    <cfRule type="notContainsBlanks" dxfId="1417" priority="37">
      <formula>LEN(TRIM(T53))&gt;0</formula>
    </cfRule>
  </conditionalFormatting>
  <conditionalFormatting sqref="AB53">
    <cfRule type="notContainsBlanks" dxfId="1416" priority="36">
      <formula>LEN(TRIM(AB53))&gt;0</formula>
    </cfRule>
  </conditionalFormatting>
  <conditionalFormatting sqref="AF53">
    <cfRule type="notContainsBlanks" dxfId="1415" priority="35">
      <formula>LEN(TRIM(AF53))&gt;0</formula>
    </cfRule>
  </conditionalFormatting>
  <conditionalFormatting sqref="AB51">
    <cfRule type="notContainsBlanks" dxfId="1414" priority="34">
      <formula>LEN(TRIM(AB51))&gt;0</formula>
    </cfRule>
  </conditionalFormatting>
  <conditionalFormatting sqref="AF51">
    <cfRule type="notContainsBlanks" dxfId="1413" priority="33">
      <formula>LEN(TRIM(AF51))&gt;0</formula>
    </cfRule>
  </conditionalFormatting>
  <conditionalFormatting sqref="AB49">
    <cfRule type="notContainsBlanks" dxfId="1412" priority="32">
      <formula>LEN(TRIM(AB49))&gt;0</formula>
    </cfRule>
  </conditionalFormatting>
  <conditionalFormatting sqref="AF49">
    <cfRule type="notContainsBlanks" dxfId="1411" priority="31">
      <formula>LEN(TRIM(AF49))&gt;0</formula>
    </cfRule>
  </conditionalFormatting>
  <conditionalFormatting sqref="P51">
    <cfRule type="notContainsBlanks" dxfId="1410" priority="30">
      <formula>LEN(TRIM(P51))&gt;0</formula>
    </cfRule>
  </conditionalFormatting>
  <conditionalFormatting sqref="T51">
    <cfRule type="notContainsBlanks" dxfId="1409" priority="29">
      <formula>LEN(TRIM(T51))&gt;0</formula>
    </cfRule>
  </conditionalFormatting>
  <conditionalFormatting sqref="P49">
    <cfRule type="notContainsBlanks" dxfId="1408" priority="28">
      <formula>LEN(TRIM(P49))&gt;0</formula>
    </cfRule>
  </conditionalFormatting>
  <conditionalFormatting sqref="T49">
    <cfRule type="notContainsBlanks" dxfId="1407" priority="27">
      <formula>LEN(TRIM(T49))&gt;0</formula>
    </cfRule>
  </conditionalFormatting>
  <conditionalFormatting sqref="H51">
    <cfRule type="notContainsBlanks" dxfId="1406" priority="26">
      <formula>LEN(TRIM(H51))&gt;0</formula>
    </cfRule>
  </conditionalFormatting>
  <conditionalFormatting sqref="D51">
    <cfRule type="notContainsBlanks" dxfId="1405" priority="25">
      <formula>LEN(TRIM(D51))&gt;0</formula>
    </cfRule>
  </conditionalFormatting>
  <conditionalFormatting sqref="H53">
    <cfRule type="notContainsBlanks" dxfId="1404" priority="24">
      <formula>LEN(TRIM(H53))&gt;0</formula>
    </cfRule>
  </conditionalFormatting>
  <conditionalFormatting sqref="D53">
    <cfRule type="notContainsBlanks" dxfId="1403" priority="23">
      <formula>LEN(TRIM(D53))&gt;0</formula>
    </cfRule>
  </conditionalFormatting>
  <conditionalFormatting sqref="H55">
    <cfRule type="notContainsBlanks" dxfId="1402" priority="22">
      <formula>LEN(TRIM(H55))&gt;0</formula>
    </cfRule>
  </conditionalFormatting>
  <conditionalFormatting sqref="D55">
    <cfRule type="notContainsBlanks" dxfId="1401" priority="21">
      <formula>LEN(TRIM(D55))&gt;0</formula>
    </cfRule>
  </conditionalFormatting>
  <conditionalFormatting sqref="H58">
    <cfRule type="notContainsBlanks" dxfId="1400" priority="20">
      <formula>LEN(TRIM(H58))&gt;0</formula>
    </cfRule>
  </conditionalFormatting>
  <conditionalFormatting sqref="D58">
    <cfRule type="notContainsBlanks" dxfId="1399" priority="19">
      <formula>LEN(TRIM(D58))&gt;0</formula>
    </cfRule>
  </conditionalFormatting>
  <conditionalFormatting sqref="H61">
    <cfRule type="notContainsBlanks" dxfId="1398" priority="18">
      <formula>LEN(TRIM(H61))&gt;0</formula>
    </cfRule>
  </conditionalFormatting>
  <conditionalFormatting sqref="D61">
    <cfRule type="notContainsBlanks" dxfId="1397" priority="17">
      <formula>LEN(TRIM(D61))&gt;0</formula>
    </cfRule>
  </conditionalFormatting>
  <conditionalFormatting sqref="H65">
    <cfRule type="notContainsBlanks" dxfId="1396" priority="16">
      <formula>LEN(TRIM(H65))&gt;0</formula>
    </cfRule>
  </conditionalFormatting>
  <conditionalFormatting sqref="D65">
    <cfRule type="notContainsBlanks" dxfId="1395" priority="15">
      <formula>LEN(TRIM(D65))&gt;0</formula>
    </cfRule>
  </conditionalFormatting>
  <conditionalFormatting sqref="H68">
    <cfRule type="notContainsBlanks" dxfId="1394" priority="14">
      <formula>LEN(TRIM(H68))&gt;0</formula>
    </cfRule>
  </conditionalFormatting>
  <conditionalFormatting sqref="D68">
    <cfRule type="notContainsBlanks" dxfId="1393" priority="13">
      <formula>LEN(TRIM(D68))&gt;0</formula>
    </cfRule>
  </conditionalFormatting>
  <conditionalFormatting sqref="H71">
    <cfRule type="notContainsBlanks" dxfId="1392" priority="12">
      <formula>LEN(TRIM(H71))&gt;0</formula>
    </cfRule>
  </conditionalFormatting>
  <conditionalFormatting sqref="D71">
    <cfRule type="notContainsBlanks" dxfId="1391" priority="11">
      <formula>LEN(TRIM(D71))&gt;0</formula>
    </cfRule>
  </conditionalFormatting>
  <conditionalFormatting sqref="H74">
    <cfRule type="notContainsBlanks" dxfId="1390" priority="10">
      <formula>LEN(TRIM(H74))&gt;0</formula>
    </cfRule>
  </conditionalFormatting>
  <conditionalFormatting sqref="D74">
    <cfRule type="notContainsBlanks" dxfId="1389" priority="9">
      <formula>LEN(TRIM(D74))&gt;0</formula>
    </cfRule>
  </conditionalFormatting>
  <conditionalFormatting sqref="H77">
    <cfRule type="notContainsBlanks" dxfId="1388" priority="8">
      <formula>LEN(TRIM(H77))&gt;0</formula>
    </cfRule>
  </conditionalFormatting>
  <conditionalFormatting sqref="D77">
    <cfRule type="notContainsBlanks" dxfId="1387" priority="7">
      <formula>LEN(TRIM(D77))&gt;0</formula>
    </cfRule>
  </conditionalFormatting>
  <conditionalFormatting sqref="T77">
    <cfRule type="notContainsBlanks" dxfId="1386" priority="6">
      <formula>LEN(TRIM(T77))&gt;0</formula>
    </cfRule>
  </conditionalFormatting>
  <conditionalFormatting sqref="P77">
    <cfRule type="notContainsBlanks" dxfId="1385" priority="5">
      <formula>LEN(TRIM(P77))&gt;0</formula>
    </cfRule>
  </conditionalFormatting>
  <conditionalFormatting sqref="C77">
    <cfRule type="expression" dxfId="1384" priority="4">
      <formula>NOT($D$76=$H$76)</formula>
    </cfRule>
  </conditionalFormatting>
  <conditionalFormatting sqref="I77">
    <cfRule type="expression" dxfId="1383" priority="3">
      <formula>NOT($D$76=$H$76)</formula>
    </cfRule>
  </conditionalFormatting>
  <conditionalFormatting sqref="O77">
    <cfRule type="expression" dxfId="1382" priority="2">
      <formula>NOT($P$76=$T$76)</formula>
    </cfRule>
  </conditionalFormatting>
  <conditionalFormatting sqref="U77">
    <cfRule type="expression" dxfId="1381" priority="1">
      <formula>NOT($P$76=$T$76)</formula>
    </cfRule>
  </conditionalFormatting>
  <printOptions horizontalCentered="1" verticalCentered="1"/>
  <pageMargins left="0" right="0" top="0.98425196850393704" bottom="0" header="0" footer="0"/>
  <pageSetup paperSize="9" scale="68" fitToHeight="2" orientation="landscape" horizontalDpi="4294967293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6" max="35" man="1"/>
  </rowBreaks>
  <ignoredErrors>
    <ignoredError sqref="I19 U19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Button 1">
              <controlPr defaultSize="0" print="0" autoFill="0" autoPict="0" macro="[0]!CLASSER18">
                <anchor>
                  <from>
                    <xdr:col>14</xdr:col>
                    <xdr:colOff>238125</xdr:colOff>
                    <xdr:row>31</xdr:row>
                    <xdr:rowOff>47625</xdr:rowOff>
                  </from>
                  <to>
                    <xdr:col>17</xdr:col>
                    <xdr:colOff>47625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6" name="Button 2">
              <controlPr defaultSize="0" print="0" autoFill="0" autoPict="0" macro="[0]!RAZ18A">
                <anchor>
                  <from>
                    <xdr:col>14</xdr:col>
                    <xdr:colOff>504825</xdr:colOff>
                    <xdr:row>33</xdr:row>
                    <xdr:rowOff>38100</xdr:rowOff>
                  </from>
                  <to>
                    <xdr:col>16</xdr:col>
                    <xdr:colOff>19050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7" name="Button 3">
              <controlPr defaultSize="0" print="0" autoFill="0" autoPict="0" macro="[0]!CLASSER18C">
                <anchor moveWithCells="1" sizeWithCells="1">
                  <from>
                    <xdr:col>32</xdr:col>
                    <xdr:colOff>38100</xdr:colOff>
                    <xdr:row>79</xdr:row>
                    <xdr:rowOff>85725</xdr:rowOff>
                  </from>
                  <to>
                    <xdr:col>33</xdr:col>
                    <xdr:colOff>104775</xdr:colOff>
                    <xdr:row>81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8" name="Button 4">
              <controlPr defaultSize="0" print="0" autoFill="0" autoPict="0" macro="[0]!RAZ18C">
                <anchor moveWithCells="1" sizeWithCells="1">
                  <from>
                    <xdr:col>32</xdr:col>
                    <xdr:colOff>247650</xdr:colOff>
                    <xdr:row>82</xdr:row>
                    <xdr:rowOff>47625</xdr:rowOff>
                  </from>
                  <to>
                    <xdr:col>32</xdr:col>
                    <xdr:colOff>704850</xdr:colOff>
                    <xdr:row>83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9" name="Button 5">
              <controlPr defaultSize="0" print="0" autoFill="0" autoPict="0" macro="[0]!IMP18EL">
                <anchor>
                  <from>
                    <xdr:col>13</xdr:col>
                    <xdr:colOff>9525</xdr:colOff>
                    <xdr:row>6</xdr:row>
                    <xdr:rowOff>0</xdr:rowOff>
                  </from>
                  <to>
                    <xdr:col>19</xdr:col>
                    <xdr:colOff>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10" name="Button 6">
              <controlPr defaultSize="0" print="0" autoFill="0" autoPict="0" macro="[0]!IMP18FI">
                <anchor>
                  <from>
                    <xdr:col>20</xdr:col>
                    <xdr:colOff>419100</xdr:colOff>
                    <xdr:row>38</xdr:row>
                    <xdr:rowOff>9525</xdr:rowOff>
                  </from>
                  <to>
                    <xdr:col>26</xdr:col>
                    <xdr:colOff>190500</xdr:colOff>
                    <xdr:row>40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8"/>
  </sheetPr>
  <dimension ref="A1:IV78"/>
  <sheetViews>
    <sheetView showGridLines="0" showRowColHeaders="0" showRuler="0" view="pageBreakPreview" topLeftCell="B38" zoomScale="110" zoomScaleNormal="100" zoomScaleSheetLayoutView="110" workbookViewId="0">
      <selection activeCell="R44" sqref="R44"/>
    </sheetView>
  </sheetViews>
  <sheetFormatPr baseColWidth="10" defaultColWidth="11.5703125" defaultRowHeight="12.75" x14ac:dyDescent="0.2"/>
  <cols>
    <col min="1" max="1" width="0" hidden="1" customWidth="1"/>
    <col min="2" max="2" width="1.85546875" customWidth="1"/>
    <col min="3" max="3" width="1.85546875" style="105" customWidth="1"/>
    <col min="4" max="4" width="1.85546875" customWidth="1"/>
    <col min="5" max="5" width="15.7109375" customWidth="1"/>
    <col min="6" max="7" width="1.85546875" customWidth="1"/>
    <col min="8" max="8" width="0.85546875" customWidth="1"/>
    <col min="9" max="10" width="1.85546875" customWidth="1"/>
    <col min="11" max="11" width="15.7109375" customWidth="1"/>
    <col min="12" max="13" width="1.85546875" customWidth="1"/>
    <col min="14" max="14" width="7.5703125" style="106" customWidth="1"/>
    <col min="15" max="16" width="1.85546875" customWidth="1"/>
    <col min="17" max="17" width="15.7109375" customWidth="1"/>
    <col min="18" max="19" width="1.85546875" customWidth="1"/>
    <col min="20" max="20" width="0.85546875" customWidth="1"/>
    <col min="21" max="22" width="1.85546875" customWidth="1"/>
    <col min="23" max="23" width="15.7109375" customWidth="1"/>
    <col min="24" max="28" width="1.85546875" customWidth="1"/>
    <col min="29" max="29" width="15.7109375" customWidth="1"/>
    <col min="30" max="31" width="1.85546875" customWidth="1"/>
    <col min="32" max="32" width="0.85546875" customWidth="1"/>
    <col min="33" max="34" width="1.85546875" customWidth="1"/>
    <col min="35" max="35" width="15.7109375" customWidth="1"/>
    <col min="36" max="36" width="1.85546875" customWidth="1"/>
    <col min="37" max="37" width="1.42578125" customWidth="1"/>
    <col min="38" max="38" width="2.140625" customWidth="1"/>
    <col min="39" max="39" width="17.140625" customWidth="1"/>
    <col min="40" max="41" width="2.85546875" customWidth="1"/>
  </cols>
  <sheetData>
    <row r="1" spans="1:256" s="14" customFormat="1" hidden="1" x14ac:dyDescent="0.2">
      <c r="A1" s="7"/>
      <c r="B1" s="7"/>
      <c r="C1" s="539"/>
      <c r="D1" s="12"/>
      <c r="E1" s="13"/>
      <c r="F1" s="122"/>
      <c r="G1" s="122"/>
      <c r="H1" s="122"/>
      <c r="I1" s="12"/>
      <c r="J1" s="12"/>
      <c r="K1" s="13"/>
      <c r="L1" s="122"/>
      <c r="M1" s="122"/>
      <c r="N1" s="384"/>
      <c r="P1" s="12"/>
      <c r="Q1" s="13"/>
      <c r="R1" s="122"/>
      <c r="S1" s="122"/>
      <c r="T1" s="122"/>
      <c r="U1" s="12"/>
      <c r="V1" s="12"/>
      <c r="W1" s="13"/>
      <c r="X1" s="122"/>
      <c r="Y1" s="122"/>
      <c r="IU1"/>
      <c r="IV1"/>
    </row>
    <row r="2" spans="1:256" s="14" customFormat="1" ht="6" customHeight="1" x14ac:dyDescent="0.2">
      <c r="A2" s="7"/>
      <c r="B2" s="7"/>
      <c r="C2" s="539"/>
      <c r="D2" s="888"/>
      <c r="E2" s="804"/>
      <c r="F2" s="805"/>
      <c r="G2" s="103"/>
      <c r="H2" s="805"/>
      <c r="I2" s="806"/>
      <c r="J2" s="805"/>
      <c r="K2" s="378"/>
      <c r="L2" s="808"/>
      <c r="M2" s="103"/>
      <c r="N2"/>
      <c r="O2"/>
      <c r="P2"/>
      <c r="Q2" s="803"/>
      <c r="R2"/>
      <c r="S2"/>
      <c r="T2"/>
      <c r="U2"/>
      <c r="V2"/>
      <c r="W2" s="378"/>
      <c r="X2" s="894"/>
      <c r="Y2" s="894"/>
      <c r="Z2" s="894"/>
      <c r="AA2" s="894"/>
      <c r="AB2"/>
      <c r="AC2" s="1352"/>
      <c r="AD2"/>
      <c r="AE2"/>
      <c r="AF2"/>
      <c r="AG2"/>
      <c r="AH2"/>
      <c r="AI2" s="12"/>
      <c r="IU2"/>
      <c r="IV2"/>
    </row>
    <row r="3" spans="1:256" s="14" customFormat="1" ht="6" customHeight="1" x14ac:dyDescent="0.2">
      <c r="A3" s="7"/>
      <c r="B3" s="7"/>
      <c r="C3" s="539"/>
      <c r="D3" s="888"/>
      <c r="E3" s="804"/>
      <c r="F3" s="805"/>
      <c r="G3"/>
      <c r="H3" s="805"/>
      <c r="I3" s="806"/>
      <c r="J3" s="805"/>
      <c r="K3" s="175"/>
      <c r="L3" s="808"/>
      <c r="M3"/>
      <c r="N3"/>
      <c r="O3"/>
      <c r="P3"/>
      <c r="Q3" s="803"/>
      <c r="R3"/>
      <c r="S3"/>
      <c r="T3"/>
      <c r="U3"/>
      <c r="V3"/>
      <c r="W3" s="1353"/>
      <c r="X3" s="1353"/>
      <c r="Y3" s="1353"/>
      <c r="Z3" s="1353"/>
      <c r="AA3" s="1353"/>
      <c r="AB3"/>
      <c r="AC3" s="1352"/>
      <c r="AD3"/>
      <c r="AE3"/>
      <c r="AF3"/>
      <c r="AG3"/>
      <c r="AH3"/>
      <c r="AI3" s="12"/>
      <c r="IU3"/>
      <c r="IV3"/>
    </row>
    <row r="4" spans="1:256" s="14" customFormat="1" ht="6" customHeight="1" x14ac:dyDescent="0.25">
      <c r="A4" s="7"/>
      <c r="B4" s="7"/>
      <c r="C4" s="539"/>
      <c r="D4" s="888"/>
      <c r="E4" s="810"/>
      <c r="F4" s="805"/>
      <c r="G4" s="811"/>
      <c r="H4" s="805"/>
      <c r="I4" s="806"/>
      <c r="J4" s="805"/>
      <c r="K4" s="807"/>
      <c r="L4" s="808"/>
      <c r="M4"/>
      <c r="N4"/>
      <c r="O4"/>
      <c r="P4"/>
      <c r="Q4" s="803"/>
      <c r="R4"/>
      <c r="S4"/>
      <c r="T4"/>
      <c r="U4"/>
      <c r="V4"/>
      <c r="W4" s="378"/>
      <c r="X4" s="894"/>
      <c r="Y4" s="894"/>
      <c r="Z4" s="894"/>
      <c r="AA4" s="894"/>
      <c r="AB4"/>
      <c r="AC4"/>
      <c r="AD4"/>
      <c r="AE4"/>
      <c r="AF4"/>
      <c r="AG4"/>
      <c r="AH4"/>
      <c r="AI4" s="12"/>
      <c r="IU4"/>
      <c r="IV4"/>
    </row>
    <row r="5" spans="1:256" s="41" customFormat="1" ht="18.399999999999999" customHeight="1" x14ac:dyDescent="0.2">
      <c r="A5"/>
      <c r="B5"/>
      <c r="C5" s="107"/>
      <c r="D5" s="108"/>
      <c r="E5" s="109" t="s">
        <v>15</v>
      </c>
      <c r="F5" s="234" t="s">
        <v>1</v>
      </c>
      <c r="G5" s="234" t="s">
        <v>2</v>
      </c>
      <c r="H5" s="111"/>
      <c r="I5" s="112"/>
      <c r="J5" s="115" t="s">
        <v>16</v>
      </c>
      <c r="K5" s="109" t="s">
        <v>17</v>
      </c>
      <c r="L5" s="234" t="s">
        <v>1</v>
      </c>
      <c r="M5" s="234" t="s">
        <v>2</v>
      </c>
      <c r="N5" s="384"/>
      <c r="O5" s="14"/>
      <c r="P5"/>
      <c r="Q5"/>
      <c r="R5"/>
      <c r="S5"/>
      <c r="T5" s="111"/>
      <c r="U5" s="112"/>
      <c r="V5"/>
      <c r="W5"/>
      <c r="X5"/>
      <c r="Y5"/>
      <c r="AB5" s="115"/>
      <c r="AC5" s="109" t="s">
        <v>63</v>
      </c>
      <c r="AD5" s="234" t="s">
        <v>1</v>
      </c>
      <c r="AE5" s="234" t="s">
        <v>2</v>
      </c>
      <c r="AH5" s="115"/>
      <c r="AI5" s="109" t="s">
        <v>105</v>
      </c>
      <c r="AJ5" s="234" t="s">
        <v>1</v>
      </c>
      <c r="AK5" s="234" t="s">
        <v>2</v>
      </c>
      <c r="IU5"/>
      <c r="IV5"/>
    </row>
    <row r="6" spans="1:256" s="41" customFormat="1" ht="18.399999999999999" customHeight="1" x14ac:dyDescent="0.2">
      <c r="A6"/>
      <c r="B6"/>
      <c r="C6" s="107"/>
      <c r="D6" s="117" t="s">
        <v>4</v>
      </c>
      <c r="E6" s="1065" t="str">
        <f>ACCUEIL!$H$6</f>
        <v>4</v>
      </c>
      <c r="F6" s="234">
        <f>CL($F$14,$J$14)+CL($J$16,$F$16)+CL($F$19,$J$19)+CL($F$22,$J$22)</f>
        <v>0</v>
      </c>
      <c r="G6" s="119">
        <f>$F$14-$J$14+$J$16-$F$16+$F$19-$J$19+$F$22-$J$22</f>
        <v>0</v>
      </c>
      <c r="H6" s="120"/>
      <c r="I6" s="40"/>
      <c r="J6" s="117" t="s">
        <v>9</v>
      </c>
      <c r="K6" s="1065">
        <f>ACCUEIL!$H$11</f>
        <v>16</v>
      </c>
      <c r="L6" s="234">
        <f>CL($R$14,$V$14)+CL($V$17,$R$17)+CL($R$24,$V$24)+CL(R22,V22)</f>
        <v>0</v>
      </c>
      <c r="M6" s="119">
        <f>$R$14-$V$14+$V$17-$R$17+$R$24-$V$24+R22-V22</f>
        <v>0</v>
      </c>
      <c r="N6" s="121"/>
      <c r="P6"/>
      <c r="Q6"/>
      <c r="R6"/>
      <c r="S6"/>
      <c r="T6" s="120"/>
      <c r="U6" s="40"/>
      <c r="V6"/>
      <c r="W6"/>
      <c r="X6"/>
      <c r="Y6"/>
      <c r="AB6" s="117" t="s">
        <v>43</v>
      </c>
      <c r="AC6" s="1065">
        <f>ACCUEIL!$H$16</f>
        <v>21</v>
      </c>
      <c r="AD6" s="234">
        <f>CL($AD$14,$AH$14)+CL($AH$17,$AD$17)+CL($AD$24,$AH$24)+CL($AD$22,$AH$22)</f>
        <v>0</v>
      </c>
      <c r="AE6" s="119">
        <f>$AD$14-$AH$14+$AH$17-$AD$17+$AD$24-$AH$24+$AD$22-$AH$22</f>
        <v>0</v>
      </c>
      <c r="AH6" s="117" t="s">
        <v>94</v>
      </c>
      <c r="AI6" s="1065">
        <f>ACCUEIL!$H$21</f>
        <v>22</v>
      </c>
      <c r="AJ6" s="234">
        <f>CL($AD$16,$AH$16)+CL($F$24,$J$24)+CL($R$20,$V$20)</f>
        <v>0</v>
      </c>
      <c r="AK6" s="119">
        <f>$AD$16-$AH$16+$F$24-$J$24+$R$20-$V$20</f>
        <v>0</v>
      </c>
      <c r="IU6"/>
      <c r="IV6"/>
    </row>
    <row r="7" spans="1:256" s="41" customFormat="1" ht="18.399999999999999" customHeight="1" x14ac:dyDescent="0.2">
      <c r="A7"/>
      <c r="B7"/>
      <c r="C7" s="107"/>
      <c r="D7" s="117" t="s">
        <v>5</v>
      </c>
      <c r="E7" s="1065">
        <f>ACCUEIL!$H$7</f>
        <v>18</v>
      </c>
      <c r="F7" s="234">
        <f>CL($J$14,$F$14)+CL($F$17,$J$17)+CL($F$20,$J$20)+CL($J$23,$F$23)</f>
        <v>0</v>
      </c>
      <c r="G7" s="119">
        <f>$J$14-$F$14+$F$17-$J$17+$F$20-$J$20+$J$23-$F$23</f>
        <v>0</v>
      </c>
      <c r="H7" s="120"/>
      <c r="I7" s="40"/>
      <c r="J7" s="117" t="s">
        <v>10</v>
      </c>
      <c r="K7" s="1065">
        <f>ACCUEIL!$H$12</f>
        <v>12</v>
      </c>
      <c r="L7" s="234">
        <f>CL($V$14,$R$14)+CL($R$18,$V$18)+CL($R$25,$V$25)+CL($V$23,$R$23)</f>
        <v>0</v>
      </c>
      <c r="M7" s="119">
        <f>$V$14-$R$14+$R$18-$V$18+$R$25-$V$25+$V$23-$R$23</f>
        <v>0</v>
      </c>
      <c r="N7" s="121"/>
      <c r="P7"/>
      <c r="Q7"/>
      <c r="R7"/>
      <c r="S7"/>
      <c r="T7" s="120"/>
      <c r="U7" s="40"/>
      <c r="V7"/>
      <c r="W7"/>
      <c r="X7"/>
      <c r="Y7"/>
      <c r="AB7" s="117" t="s">
        <v>44</v>
      </c>
      <c r="AC7" s="1065">
        <f>ACCUEIL!$H$17</f>
        <v>13</v>
      </c>
      <c r="AD7" s="234">
        <f>CL($AH$14,$AD$14)+CL($AD$18,$AH$18)+CL($AD$25,$AH$25)+CL($AH$23,$AD$23)</f>
        <v>0</v>
      </c>
      <c r="AE7" s="119">
        <f>$AH$14-$AD$14+$AD$18-$AH$18+$AD$25-$AH$25+$AH$23-$AD$23</f>
        <v>0</v>
      </c>
      <c r="AH7" s="117" t="s">
        <v>106</v>
      </c>
      <c r="AI7" s="1065">
        <f>ACCUEIL!$H$22</f>
        <v>15</v>
      </c>
      <c r="AJ7" s="234">
        <f>CL($AH$16,$AD$16)+CL($AD$20,$AH$20)+CL($F$25,$J$25)</f>
        <v>0</v>
      </c>
      <c r="AK7" s="119">
        <f>$AH$16-$AD$16+$AD$20-$AH$20+$F$25-$J$25</f>
        <v>0</v>
      </c>
      <c r="IU7"/>
      <c r="IV7"/>
    </row>
    <row r="8" spans="1:256" s="41" customFormat="1" ht="18.399999999999999" customHeight="1" x14ac:dyDescent="0.2">
      <c r="A8"/>
      <c r="B8"/>
      <c r="C8" s="107"/>
      <c r="D8" s="117" t="s">
        <v>6</v>
      </c>
      <c r="E8" s="1065">
        <f>ACCUEIL!$H$8</f>
        <v>10</v>
      </c>
      <c r="F8" s="234">
        <f>CL($J$15,$F$15)+CL($J$18,$F$18)+CL($J$20,$F$20)+CL($J$22,$F$22)</f>
        <v>0</v>
      </c>
      <c r="G8" s="119">
        <f>$J$15-$F$15+$J$18-$F$18+$J$20-$F$20+$J$22-$F$22</f>
        <v>0</v>
      </c>
      <c r="H8" s="120"/>
      <c r="I8" s="40"/>
      <c r="J8" s="117" t="s">
        <v>11</v>
      </c>
      <c r="K8" s="1065" t="str">
        <f>ACCUEIL!$H$13</f>
        <v>6</v>
      </c>
      <c r="L8" s="234">
        <f>CL($R$15,$V$15)+CL($V$19,$R$19)+CL($V$25,$R$25)+CL(V22,R22)</f>
        <v>0</v>
      </c>
      <c r="M8" s="119">
        <f>$R$15-$V$15+$V$19-$R$19+$V$25-$R$25+V22-R22</f>
        <v>0</v>
      </c>
      <c r="N8" s="121"/>
      <c r="P8"/>
      <c r="Q8"/>
      <c r="R8"/>
      <c r="S8"/>
      <c r="T8" s="120"/>
      <c r="U8" s="40"/>
      <c r="V8"/>
      <c r="W8"/>
      <c r="X8"/>
      <c r="Y8"/>
      <c r="AB8" s="117" t="s">
        <v>64</v>
      </c>
      <c r="AC8" s="1065" t="str">
        <f>ACCUEIL!$H$18</f>
        <v>1</v>
      </c>
      <c r="AD8" s="234">
        <f>CL($AD$15,$AH$15)+CL($AH$19,$AD$19)+CL($AH$25,$AD$25)+CL($AH$22,$AD$22)</f>
        <v>0</v>
      </c>
      <c r="AE8" s="119">
        <f>$AD$15-$AH$15+$AH$19-$AD$19+$AH$25-$AD$25+$AH$22-$AD$22</f>
        <v>0</v>
      </c>
      <c r="AH8" s="117" t="s">
        <v>107</v>
      </c>
      <c r="AI8" s="1065">
        <f>ACCUEIL!$H$23</f>
        <v>11</v>
      </c>
      <c r="AJ8" s="234">
        <f>CL($R$16,$V$16)+CL($J$25,$F$25)+CL($V$20,$R$20)</f>
        <v>0</v>
      </c>
      <c r="AK8" s="119">
        <f>$R$16-$V$16+$J$25-$F$25+$V$20-$R$20</f>
        <v>0</v>
      </c>
      <c r="IU8"/>
      <c r="IV8"/>
    </row>
    <row r="9" spans="1:256" s="41" customFormat="1" ht="18.399999999999999" customHeight="1" x14ac:dyDescent="0.2">
      <c r="A9"/>
      <c r="B9"/>
      <c r="C9" s="107"/>
      <c r="D9" s="117" t="s">
        <v>7</v>
      </c>
      <c r="E9" s="1065" t="str">
        <f>ACCUEIL!$H$9</f>
        <v>2</v>
      </c>
      <c r="F9" s="234">
        <f>CL($F$15,$J$15)+CL($J$17,$F$17)+CL($J$19,$F$19)+CL($J$21,$F$21)</f>
        <v>0</v>
      </c>
      <c r="G9" s="119">
        <f>$F$15-$J$15+$J$17-$F$17+$J$19-$F$19+$J$21-$F$21</f>
        <v>0</v>
      </c>
      <c r="H9" s="120"/>
      <c r="I9" s="40"/>
      <c r="J9" s="117" t="s">
        <v>18</v>
      </c>
      <c r="K9" s="1065">
        <f>ACCUEIL!$H$14</f>
        <v>26</v>
      </c>
      <c r="L9" s="234">
        <f>CL($V$15,$R$15)+CL($V$18,$R$18)+CL($V$24,$R$24)+CL($R$21,$V$21)</f>
        <v>0</v>
      </c>
      <c r="M9" s="119">
        <f>$V$15-$R$15+$V$18-$R$18+$V$24-$R$24+$R$21-$V$21</f>
        <v>0</v>
      </c>
      <c r="N9" s="121"/>
      <c r="P9"/>
      <c r="Q9"/>
      <c r="R9"/>
      <c r="S9"/>
      <c r="T9" s="120"/>
      <c r="U9" s="40"/>
      <c r="V9"/>
      <c r="W9"/>
      <c r="X9"/>
      <c r="Y9"/>
      <c r="AB9" s="117" t="s">
        <v>65</v>
      </c>
      <c r="AC9" s="1065" t="str">
        <f>ACCUEIL!$H$19</f>
        <v>7</v>
      </c>
      <c r="AD9" s="234">
        <f>CL($AH$15,$AD$15)+CL($AH$18,$AD$18)+CL($AH$24,$AD$24)+CL($AH$21,$AD$21)</f>
        <v>0</v>
      </c>
      <c r="AE9" s="119">
        <f>$AH$15-$AD$15+$AH$18-$AD$18+$AH$24-$AD$24+$AH$21-$AD$21</f>
        <v>0</v>
      </c>
      <c r="AH9" s="117" t="s">
        <v>108</v>
      </c>
      <c r="AI9" s="1065">
        <f>ACCUEIL!$H$24</f>
        <v>17</v>
      </c>
      <c r="AJ9" s="234">
        <f>CL($V$16,$R$16)+CL($AH$20,$AD$20)+CL($J$24,$F$24)</f>
        <v>0</v>
      </c>
      <c r="AK9" s="119">
        <f>$V$16-$R$16+$AH$20-$AD$20+$J$24-$F$24</f>
        <v>0</v>
      </c>
      <c r="IU9"/>
      <c r="IV9"/>
    </row>
    <row r="10" spans="1:256" s="41" customFormat="1" ht="18.399999999999999" customHeight="1" x14ac:dyDescent="0.2">
      <c r="A10"/>
      <c r="B10"/>
      <c r="C10" s="107"/>
      <c r="D10" s="117" t="s">
        <v>8</v>
      </c>
      <c r="E10" s="1065">
        <f>ACCUEIL!$H$10</f>
        <v>20</v>
      </c>
      <c r="F10" s="234">
        <f>CL($F$16,$J$16)+CL($F$18,$J$18)+CL($F$21,$J$21)+CL($F$23,$J$23)</f>
        <v>0</v>
      </c>
      <c r="G10" s="119">
        <f>$F$16-$J$16+$F$18-$J$18+$F$21-$J$21+$F$23-$J$23</f>
        <v>0</v>
      </c>
      <c r="H10" s="120"/>
      <c r="I10" s="40"/>
      <c r="J10" s="117" t="s">
        <v>19</v>
      </c>
      <c r="K10" s="1065">
        <f>ACCUEIL!$H$15</f>
        <v>23</v>
      </c>
      <c r="L10" s="234">
        <f>CL($R$17,$V$17)+CL($R$19,$V$19)+CL($V$21,$R$21)+CL($R$23,$V$23)</f>
        <v>0</v>
      </c>
      <c r="M10" s="119">
        <f>$R$17-$V$17+$R$19-$V$19+$V$21-$R$21+$R$23-$V$23</f>
        <v>0</v>
      </c>
      <c r="N10" s="121"/>
      <c r="P10"/>
      <c r="Q10"/>
      <c r="R10"/>
      <c r="S10"/>
      <c r="T10" s="120"/>
      <c r="U10" s="40"/>
      <c r="V10" s="40"/>
      <c r="W10" s="12"/>
      <c r="X10" s="234"/>
      <c r="Y10" s="119"/>
      <c r="AB10" s="117" t="s">
        <v>85</v>
      </c>
      <c r="AC10" s="1065">
        <f>ACCUEIL!$H$20</f>
        <v>24</v>
      </c>
      <c r="AD10" s="234">
        <f>CL($AD$17,$AH$17)+CL($AD$19,$AH$19)+CL($AD$21,$AH$21)+CL($AD$23,$AH$23)</f>
        <v>0</v>
      </c>
      <c r="AE10" s="119">
        <f>$AD$17-$AH$17+$AD$19-$AH$19+$AD$21-$AH$21+$AD$23-$AH$23</f>
        <v>0</v>
      </c>
      <c r="IU10"/>
      <c r="IV10"/>
    </row>
    <row r="11" spans="1:256" s="41" customFormat="1" ht="15.6" customHeight="1" x14ac:dyDescent="0.2">
      <c r="A11"/>
      <c r="B11"/>
      <c r="C11" s="107"/>
      <c r="D11" s="40"/>
      <c r="E11" s="112"/>
      <c r="F11" s="325"/>
      <c r="G11" s="326"/>
      <c r="H11" s="122"/>
      <c r="I11" s="12"/>
      <c r="J11" s="12"/>
      <c r="L11" s="325"/>
      <c r="M11" s="326"/>
      <c r="N11" s="384"/>
      <c r="O11" s="14"/>
      <c r="P11" s="12"/>
      <c r="R11" s="234"/>
      <c r="S11" s="119"/>
      <c r="T11" s="120"/>
      <c r="U11" s="40"/>
      <c r="V11" s="40"/>
      <c r="W11" s="12"/>
      <c r="X11" s="234"/>
      <c r="Y11" s="119"/>
      <c r="IU11"/>
      <c r="IV11"/>
    </row>
    <row r="12" spans="1:256" s="41" customFormat="1" ht="15.6" customHeight="1" x14ac:dyDescent="0.2">
      <c r="A12"/>
      <c r="B12"/>
      <c r="C12" s="107"/>
      <c r="D12" s="40"/>
      <c r="E12" s="12"/>
      <c r="F12" s="234"/>
      <c r="G12" s="119"/>
      <c r="H12" s="120"/>
      <c r="I12" s="40"/>
      <c r="J12" s="40"/>
      <c r="L12" s="234"/>
      <c r="M12" s="119"/>
      <c r="N12" s="121"/>
      <c r="P12" s="40"/>
      <c r="Q12" s="12"/>
      <c r="R12" s="234"/>
      <c r="S12" s="119"/>
      <c r="T12" s="120"/>
      <c r="U12" s="40"/>
      <c r="V12" s="40"/>
      <c r="X12" s="234"/>
      <c r="Y12" s="119"/>
      <c r="IU12"/>
      <c r="IV12"/>
    </row>
    <row r="13" spans="1:256" ht="14.1" customHeight="1" x14ac:dyDescent="0.25">
      <c r="C13" s="126"/>
      <c r="D13" s="127"/>
      <c r="E13" s="127"/>
      <c r="F13" s="24"/>
      <c r="G13" s="26"/>
      <c r="H13" s="939" t="str">
        <f>ACCUEIL!$D$6</f>
        <v>VELODROME</v>
      </c>
      <c r="I13" s="26"/>
      <c r="J13" s="26"/>
      <c r="K13" s="26"/>
      <c r="L13" s="127"/>
      <c r="M13" s="128"/>
      <c r="N13" s="271" t="s">
        <v>12</v>
      </c>
      <c r="O13" s="328"/>
      <c r="P13" s="127"/>
      <c r="Q13" s="127"/>
      <c r="R13" s="24"/>
      <c r="S13" s="26"/>
      <c r="T13" s="940" t="str">
        <f>ACCUEIL!$D$7</f>
        <v>SAN SIRO</v>
      </c>
      <c r="U13" s="26"/>
      <c r="V13" s="127"/>
      <c r="W13" s="26"/>
      <c r="X13" s="26"/>
      <c r="Y13" s="128"/>
      <c r="Z13" s="59"/>
      <c r="AA13" s="219"/>
      <c r="AB13" s="24"/>
      <c r="AC13" s="24"/>
      <c r="AD13" s="24"/>
      <c r="AE13" s="24"/>
      <c r="AF13" s="939" t="str">
        <f>ACCUEIL!$D$8</f>
        <v>NEU CAMP</v>
      </c>
      <c r="AG13" s="24"/>
      <c r="AH13" s="24"/>
      <c r="AI13" s="24"/>
      <c r="AJ13" s="24"/>
      <c r="AK13" s="31"/>
    </row>
    <row r="14" spans="1:256" ht="18.399999999999999" customHeight="1" x14ac:dyDescent="0.2">
      <c r="C14" s="44"/>
      <c r="D14" s="64" t="s">
        <v>4</v>
      </c>
      <c r="E14" s="136" t="str">
        <f>E6</f>
        <v>4</v>
      </c>
      <c r="F14" s="1122"/>
      <c r="G14" s="582"/>
      <c r="H14" s="582"/>
      <c r="I14" s="582"/>
      <c r="J14" s="1122"/>
      <c r="K14" s="136">
        <f>E7</f>
        <v>18</v>
      </c>
      <c r="L14" s="64" t="s">
        <v>5</v>
      </c>
      <c r="M14" s="141"/>
      <c r="N14" s="925">
        <f>ACCUEIL!$B$6</f>
        <v>1.4166666666666665</v>
      </c>
      <c r="O14" s="44"/>
      <c r="P14" s="64" t="s">
        <v>9</v>
      </c>
      <c r="Q14" s="136">
        <f>K6</f>
        <v>16</v>
      </c>
      <c r="R14" s="1122"/>
      <c r="S14" s="582"/>
      <c r="T14" s="582"/>
      <c r="U14" s="582"/>
      <c r="V14" s="1122"/>
      <c r="W14" s="136">
        <f>K7</f>
        <v>12</v>
      </c>
      <c r="X14" s="64" t="s">
        <v>10</v>
      </c>
      <c r="Y14" s="141"/>
      <c r="AA14" s="44"/>
      <c r="AB14" s="64" t="s">
        <v>43</v>
      </c>
      <c r="AC14" s="136">
        <f>AC6</f>
        <v>21</v>
      </c>
      <c r="AD14" s="1122"/>
      <c r="AE14" s="582"/>
      <c r="AF14" s="582"/>
      <c r="AG14" s="582"/>
      <c r="AH14" s="1122"/>
      <c r="AI14" s="136">
        <f>AC7</f>
        <v>13</v>
      </c>
      <c r="AJ14" s="64" t="s">
        <v>44</v>
      </c>
      <c r="AK14" s="43"/>
    </row>
    <row r="15" spans="1:256" ht="18.399999999999999" customHeight="1" x14ac:dyDescent="0.2">
      <c r="C15" s="44"/>
      <c r="D15" s="64" t="s">
        <v>7</v>
      </c>
      <c r="E15" s="136" t="str">
        <f>E9</f>
        <v>2</v>
      </c>
      <c r="F15" s="1122"/>
      <c r="G15" s="582"/>
      <c r="H15" s="582"/>
      <c r="I15" s="582"/>
      <c r="J15" s="1122"/>
      <c r="K15" s="136">
        <f>E8</f>
        <v>10</v>
      </c>
      <c r="L15" s="64" t="s">
        <v>6</v>
      </c>
      <c r="M15" s="141"/>
      <c r="N15" s="926">
        <f>N14+ACCUEIL!$B$7</f>
        <v>1.4270833333333333</v>
      </c>
      <c r="O15" s="44"/>
      <c r="P15" s="64" t="s">
        <v>11</v>
      </c>
      <c r="Q15" s="136" t="str">
        <f>K8</f>
        <v>6</v>
      </c>
      <c r="R15" s="1122"/>
      <c r="S15" s="582"/>
      <c r="T15" s="582"/>
      <c r="U15" s="582"/>
      <c r="V15" s="1122"/>
      <c r="W15" s="136">
        <f>K9</f>
        <v>26</v>
      </c>
      <c r="X15" s="64" t="s">
        <v>18</v>
      </c>
      <c r="Y15" s="141"/>
      <c r="AA15" s="44"/>
      <c r="AB15" s="64" t="s">
        <v>64</v>
      </c>
      <c r="AC15" s="136" t="str">
        <f>AC8</f>
        <v>1</v>
      </c>
      <c r="AD15" s="1122"/>
      <c r="AE15" s="582"/>
      <c r="AF15" s="582"/>
      <c r="AG15" s="582"/>
      <c r="AH15" s="1122"/>
      <c r="AI15" s="136" t="str">
        <f>AC9</f>
        <v>7</v>
      </c>
      <c r="AJ15" s="64" t="s">
        <v>65</v>
      </c>
      <c r="AK15" s="43"/>
    </row>
    <row r="16" spans="1:256" ht="18.399999999999999" customHeight="1" x14ac:dyDescent="0.2">
      <c r="C16" s="44"/>
      <c r="D16" s="64" t="s">
        <v>8</v>
      </c>
      <c r="E16" s="136">
        <f>E10</f>
        <v>20</v>
      </c>
      <c r="F16" s="1122"/>
      <c r="G16" s="582"/>
      <c r="H16" s="582"/>
      <c r="I16" s="582"/>
      <c r="J16" s="1122"/>
      <c r="K16" s="136" t="str">
        <f>E6</f>
        <v>4</v>
      </c>
      <c r="L16" s="64" t="s">
        <v>4</v>
      </c>
      <c r="M16" s="141"/>
      <c r="N16" s="926">
        <f>N15+ACCUEIL!$B$7</f>
        <v>1.4375</v>
      </c>
      <c r="O16" s="44"/>
      <c r="P16" s="64" t="s">
        <v>107</v>
      </c>
      <c r="Q16" s="136">
        <f>AI8</f>
        <v>11</v>
      </c>
      <c r="R16" s="1122"/>
      <c r="S16" s="582"/>
      <c r="T16" s="582"/>
      <c r="U16" s="582"/>
      <c r="V16" s="1122"/>
      <c r="W16" s="136">
        <f>AI9</f>
        <v>17</v>
      </c>
      <c r="X16" s="64" t="s">
        <v>108</v>
      </c>
      <c r="Y16" s="141"/>
      <c r="AA16" s="44"/>
      <c r="AB16" s="64" t="s">
        <v>94</v>
      </c>
      <c r="AC16" s="136">
        <f>AI6</f>
        <v>22</v>
      </c>
      <c r="AD16" s="1122"/>
      <c r="AE16" s="582"/>
      <c r="AF16" s="582"/>
      <c r="AG16" s="582"/>
      <c r="AH16" s="1122"/>
      <c r="AI16" s="136">
        <f>AI7</f>
        <v>15</v>
      </c>
      <c r="AJ16" s="64" t="s">
        <v>106</v>
      </c>
      <c r="AK16" s="43"/>
    </row>
    <row r="17" spans="3:256" ht="18.399999999999999" customHeight="1" x14ac:dyDescent="0.2">
      <c r="C17" s="44"/>
      <c r="D17" s="64" t="s">
        <v>5</v>
      </c>
      <c r="E17" s="136">
        <f>E7</f>
        <v>18</v>
      </c>
      <c r="F17" s="1122"/>
      <c r="G17" s="582"/>
      <c r="H17" s="582"/>
      <c r="I17" s="582"/>
      <c r="J17" s="1122"/>
      <c r="K17" s="136" t="str">
        <f>E9</f>
        <v>2</v>
      </c>
      <c r="L17" s="64" t="s">
        <v>7</v>
      </c>
      <c r="M17" s="141"/>
      <c r="N17" s="926">
        <f>N16+ACCUEIL!$B$7</f>
        <v>1.4479166666666667</v>
      </c>
      <c r="O17" s="44"/>
      <c r="P17" s="64" t="s">
        <v>19</v>
      </c>
      <c r="Q17" s="136">
        <f>K10</f>
        <v>23</v>
      </c>
      <c r="R17" s="1122"/>
      <c r="S17" s="582"/>
      <c r="T17" s="582"/>
      <c r="U17" s="582"/>
      <c r="V17" s="1122"/>
      <c r="W17" s="136">
        <f>K6</f>
        <v>16</v>
      </c>
      <c r="X17" s="64" t="s">
        <v>9</v>
      </c>
      <c r="Y17" s="141"/>
      <c r="AA17" s="44"/>
      <c r="AB17" s="64" t="s">
        <v>85</v>
      </c>
      <c r="AC17" s="136">
        <f>AC10</f>
        <v>24</v>
      </c>
      <c r="AD17" s="1122"/>
      <c r="AE17" s="582"/>
      <c r="AF17" s="582"/>
      <c r="AG17" s="582"/>
      <c r="AH17" s="1122"/>
      <c r="AI17" s="136">
        <f>AC6</f>
        <v>21</v>
      </c>
      <c r="AJ17" s="64" t="s">
        <v>43</v>
      </c>
      <c r="AK17" s="43"/>
    </row>
    <row r="18" spans="3:256" ht="18.399999999999999" customHeight="1" x14ac:dyDescent="0.2">
      <c r="C18" s="44"/>
      <c r="D18" s="64" t="s">
        <v>8</v>
      </c>
      <c r="E18" s="136">
        <f>E10</f>
        <v>20</v>
      </c>
      <c r="F18" s="1122"/>
      <c r="G18" s="582"/>
      <c r="H18" s="582"/>
      <c r="I18" s="582"/>
      <c r="J18" s="1122"/>
      <c r="K18" s="136">
        <f>E8</f>
        <v>10</v>
      </c>
      <c r="L18" s="64" t="s">
        <v>6</v>
      </c>
      <c r="M18" s="141"/>
      <c r="N18" s="926">
        <f>N17+ACCUEIL!$B$7</f>
        <v>1.4583333333333335</v>
      </c>
      <c r="O18" s="44"/>
      <c r="P18" s="64" t="s">
        <v>10</v>
      </c>
      <c r="Q18" s="136">
        <f>K7</f>
        <v>12</v>
      </c>
      <c r="R18" s="1122"/>
      <c r="S18" s="582"/>
      <c r="T18" s="582"/>
      <c r="U18" s="582"/>
      <c r="V18" s="1122"/>
      <c r="W18" s="136">
        <f>K9</f>
        <v>26</v>
      </c>
      <c r="X18" s="64" t="s">
        <v>18</v>
      </c>
      <c r="Y18" s="43"/>
      <c r="AA18" s="44"/>
      <c r="AB18" s="64" t="s">
        <v>44</v>
      </c>
      <c r="AC18" s="136">
        <f>AC7</f>
        <v>13</v>
      </c>
      <c r="AD18" s="1122"/>
      <c r="AE18" s="582"/>
      <c r="AF18" s="582"/>
      <c r="AG18" s="582"/>
      <c r="AH18" s="1122"/>
      <c r="AI18" s="136" t="str">
        <f>AC9</f>
        <v>7</v>
      </c>
      <c r="AJ18" s="64" t="s">
        <v>65</v>
      </c>
      <c r="AK18" s="43"/>
    </row>
    <row r="19" spans="3:256" ht="18.399999999999999" customHeight="1" x14ac:dyDescent="0.2">
      <c r="C19" s="44"/>
      <c r="D19" s="64" t="s">
        <v>4</v>
      </c>
      <c r="E19" s="136" t="str">
        <f>E6</f>
        <v>4</v>
      </c>
      <c r="F19" s="1122"/>
      <c r="G19" s="582"/>
      <c r="H19" s="582"/>
      <c r="I19" s="582"/>
      <c r="J19" s="1122"/>
      <c r="K19" s="136" t="str">
        <f>E9</f>
        <v>2</v>
      </c>
      <c r="L19" s="64" t="s">
        <v>7</v>
      </c>
      <c r="M19" s="141"/>
      <c r="N19" s="926">
        <f>N18+ACCUEIL!$B$7</f>
        <v>1.4687500000000002</v>
      </c>
      <c r="O19" s="44"/>
      <c r="P19" s="64" t="s">
        <v>19</v>
      </c>
      <c r="Q19" s="136">
        <f>K10</f>
        <v>23</v>
      </c>
      <c r="R19" s="1122"/>
      <c r="S19" s="582"/>
      <c r="T19" s="582"/>
      <c r="U19" s="582"/>
      <c r="V19" s="1122"/>
      <c r="W19" s="136" t="str">
        <f>K8</f>
        <v>6</v>
      </c>
      <c r="X19" s="64" t="s">
        <v>11</v>
      </c>
      <c r="Y19" s="43"/>
      <c r="AA19" s="44"/>
      <c r="AB19" s="64" t="s">
        <v>85</v>
      </c>
      <c r="AC19" s="136">
        <f>AC10</f>
        <v>24</v>
      </c>
      <c r="AD19" s="1122"/>
      <c r="AE19" s="582"/>
      <c r="AF19" s="582"/>
      <c r="AG19" s="582"/>
      <c r="AH19" s="1122"/>
      <c r="AI19" s="136" t="str">
        <f>AC8</f>
        <v>1</v>
      </c>
      <c r="AJ19" s="64" t="s">
        <v>64</v>
      </c>
      <c r="AK19" s="43"/>
    </row>
    <row r="20" spans="3:256" ht="18.399999999999999" customHeight="1" x14ac:dyDescent="0.2">
      <c r="C20" s="44"/>
      <c r="D20" s="64" t="s">
        <v>5</v>
      </c>
      <c r="E20" s="136">
        <f>E7</f>
        <v>18</v>
      </c>
      <c r="F20" s="1122"/>
      <c r="G20" s="582"/>
      <c r="H20" s="582"/>
      <c r="I20" s="582"/>
      <c r="J20" s="1122"/>
      <c r="K20" s="136">
        <f>E8</f>
        <v>10</v>
      </c>
      <c r="L20" s="64" t="s">
        <v>6</v>
      </c>
      <c r="M20" s="141"/>
      <c r="N20" s="926">
        <f>N19+ACCUEIL!$B$7</f>
        <v>1.479166666666667</v>
      </c>
      <c r="O20" s="44"/>
      <c r="P20" s="64" t="s">
        <v>94</v>
      </c>
      <c r="Q20" s="136">
        <f>AI6</f>
        <v>22</v>
      </c>
      <c r="R20" s="1122"/>
      <c r="S20" s="582"/>
      <c r="T20" s="582"/>
      <c r="U20" s="582"/>
      <c r="V20" s="1122"/>
      <c r="W20" s="136">
        <f>AI8</f>
        <v>11</v>
      </c>
      <c r="X20" s="64" t="s">
        <v>107</v>
      </c>
      <c r="Y20" s="43"/>
      <c r="AA20" s="44"/>
      <c r="AB20" s="64" t="s">
        <v>106</v>
      </c>
      <c r="AC20" s="136">
        <f>AI7</f>
        <v>15</v>
      </c>
      <c r="AD20" s="1122"/>
      <c r="AE20" s="582"/>
      <c r="AF20" s="582"/>
      <c r="AG20" s="582"/>
      <c r="AH20" s="1122"/>
      <c r="AI20" s="136">
        <f>AI9</f>
        <v>17</v>
      </c>
      <c r="AJ20" s="64" t="s">
        <v>108</v>
      </c>
      <c r="AK20" s="43"/>
    </row>
    <row r="21" spans="3:256" ht="18.399999999999999" customHeight="1" x14ac:dyDescent="0.2">
      <c r="C21" s="44"/>
      <c r="D21" s="64" t="s">
        <v>8</v>
      </c>
      <c r="E21" s="136">
        <f>E10</f>
        <v>20</v>
      </c>
      <c r="F21" s="1122"/>
      <c r="G21" s="582"/>
      <c r="H21" s="582"/>
      <c r="I21" s="582"/>
      <c r="J21" s="1122"/>
      <c r="K21" s="136" t="str">
        <f>E9</f>
        <v>2</v>
      </c>
      <c r="L21" s="64" t="s">
        <v>7</v>
      </c>
      <c r="M21" s="141"/>
      <c r="N21" s="926">
        <f>N20+ACCUEIL!$B$7</f>
        <v>1.4895833333333337</v>
      </c>
      <c r="O21" s="44"/>
      <c r="P21" s="64" t="s">
        <v>18</v>
      </c>
      <c r="Q21" s="136">
        <f>K9</f>
        <v>26</v>
      </c>
      <c r="R21" s="1122"/>
      <c r="S21" s="582"/>
      <c r="T21" s="582"/>
      <c r="U21" s="582"/>
      <c r="V21" s="1122"/>
      <c r="W21" s="136">
        <f>K10</f>
        <v>23</v>
      </c>
      <c r="X21" s="64" t="s">
        <v>19</v>
      </c>
      <c r="Y21" s="43"/>
      <c r="AA21" s="44"/>
      <c r="AB21" s="64" t="s">
        <v>85</v>
      </c>
      <c r="AC21" s="136">
        <f>AC10</f>
        <v>24</v>
      </c>
      <c r="AD21" s="1122"/>
      <c r="AE21" s="582"/>
      <c r="AF21" s="582"/>
      <c r="AG21" s="582"/>
      <c r="AH21" s="1122"/>
      <c r="AI21" s="136" t="str">
        <f>AC9</f>
        <v>7</v>
      </c>
      <c r="AJ21" s="64" t="s">
        <v>65</v>
      </c>
      <c r="AK21" s="43"/>
    </row>
    <row r="22" spans="3:256" ht="18.399999999999999" customHeight="1" x14ac:dyDescent="0.2">
      <c r="C22" s="44"/>
      <c r="D22" s="64" t="s">
        <v>4</v>
      </c>
      <c r="E22" s="136" t="str">
        <f>E6</f>
        <v>4</v>
      </c>
      <c r="F22" s="1122"/>
      <c r="G22" s="582"/>
      <c r="H22" s="582"/>
      <c r="I22" s="582"/>
      <c r="J22" s="1122"/>
      <c r="K22" s="136">
        <f>E8</f>
        <v>10</v>
      </c>
      <c r="L22" s="64" t="s">
        <v>6</v>
      </c>
      <c r="M22" s="141"/>
      <c r="N22" s="926">
        <f>N21+ACCUEIL!$B$7</f>
        <v>1.5000000000000004</v>
      </c>
      <c r="O22" s="44"/>
      <c r="P22" s="64" t="s">
        <v>9</v>
      </c>
      <c r="Q22" s="136">
        <f>K6</f>
        <v>16</v>
      </c>
      <c r="R22" s="1122"/>
      <c r="S22" s="582"/>
      <c r="T22" s="582"/>
      <c r="U22" s="582"/>
      <c r="V22" s="1122"/>
      <c r="W22" s="136" t="str">
        <f>K8</f>
        <v>6</v>
      </c>
      <c r="X22" s="64" t="s">
        <v>11</v>
      </c>
      <c r="Y22" s="43"/>
      <c r="AA22" s="44"/>
      <c r="AB22" s="64" t="s">
        <v>43</v>
      </c>
      <c r="AC22" s="136">
        <f>AC6</f>
        <v>21</v>
      </c>
      <c r="AD22" s="1122"/>
      <c r="AE22" s="582"/>
      <c r="AF22" s="582"/>
      <c r="AG22" s="582"/>
      <c r="AH22" s="1122"/>
      <c r="AI22" s="136" t="str">
        <f>AC8</f>
        <v>1</v>
      </c>
      <c r="AJ22" s="64" t="s">
        <v>64</v>
      </c>
      <c r="AK22" s="43"/>
    </row>
    <row r="23" spans="3:256" ht="18.399999999999999" customHeight="1" x14ac:dyDescent="0.2">
      <c r="C23" s="44"/>
      <c r="D23" s="64" t="s">
        <v>8</v>
      </c>
      <c r="E23" s="136">
        <f>E10</f>
        <v>20</v>
      </c>
      <c r="F23" s="1122"/>
      <c r="G23" s="582"/>
      <c r="H23" s="582"/>
      <c r="I23" s="582"/>
      <c r="J23" s="1122"/>
      <c r="K23" s="136">
        <f>E7</f>
        <v>18</v>
      </c>
      <c r="L23" s="64" t="s">
        <v>5</v>
      </c>
      <c r="M23" s="141"/>
      <c r="N23" s="926">
        <f>N22+ACCUEIL!$B$7</f>
        <v>1.5104166666666672</v>
      </c>
      <c r="O23" s="44"/>
      <c r="P23" s="64" t="s">
        <v>19</v>
      </c>
      <c r="Q23" s="136">
        <f>K10</f>
        <v>23</v>
      </c>
      <c r="R23" s="1122"/>
      <c r="S23" s="582"/>
      <c r="T23" s="582"/>
      <c r="U23" s="582"/>
      <c r="V23" s="1122"/>
      <c r="W23" s="136">
        <f>K7</f>
        <v>12</v>
      </c>
      <c r="X23" s="64" t="s">
        <v>10</v>
      </c>
      <c r="Y23" s="43"/>
      <c r="AA23" s="44"/>
      <c r="AB23" s="64" t="s">
        <v>85</v>
      </c>
      <c r="AC23" s="136">
        <f>AC10</f>
        <v>24</v>
      </c>
      <c r="AD23" s="1122"/>
      <c r="AE23" s="582"/>
      <c r="AF23" s="582"/>
      <c r="AG23" s="582"/>
      <c r="AH23" s="1122"/>
      <c r="AI23" s="136">
        <f>AC7</f>
        <v>13</v>
      </c>
      <c r="AJ23" s="64" t="s">
        <v>44</v>
      </c>
      <c r="AK23" s="43"/>
    </row>
    <row r="24" spans="3:256" ht="18.399999999999999" customHeight="1" x14ac:dyDescent="0.2">
      <c r="C24" s="44"/>
      <c r="D24" s="64" t="s">
        <v>94</v>
      </c>
      <c r="E24" s="136">
        <f>AI6</f>
        <v>22</v>
      </c>
      <c r="F24" s="1122"/>
      <c r="G24" s="582"/>
      <c r="H24" s="582"/>
      <c r="I24" s="582"/>
      <c r="J24" s="1122"/>
      <c r="K24" s="136">
        <f>AI9</f>
        <v>17</v>
      </c>
      <c r="L24" s="64" t="s">
        <v>108</v>
      </c>
      <c r="M24" s="141"/>
      <c r="N24" s="926">
        <f>N23+ACCUEIL!$B$7</f>
        <v>1.5208333333333339</v>
      </c>
      <c r="O24" s="44"/>
      <c r="P24" s="64" t="s">
        <v>9</v>
      </c>
      <c r="Q24" s="136">
        <f>K6</f>
        <v>16</v>
      </c>
      <c r="R24" s="1122"/>
      <c r="S24" s="582"/>
      <c r="T24" s="582"/>
      <c r="U24" s="582"/>
      <c r="V24" s="1122"/>
      <c r="W24" s="136">
        <f>K9</f>
        <v>26</v>
      </c>
      <c r="X24" s="64" t="s">
        <v>18</v>
      </c>
      <c r="Y24" s="43"/>
      <c r="AA24" s="44"/>
      <c r="AB24" s="64" t="s">
        <v>43</v>
      </c>
      <c r="AC24" s="136">
        <f>AC6</f>
        <v>21</v>
      </c>
      <c r="AD24" s="1122"/>
      <c r="AE24" s="582"/>
      <c r="AF24" s="582"/>
      <c r="AG24" s="582"/>
      <c r="AH24" s="1122"/>
      <c r="AI24" s="136" t="str">
        <f>AC9</f>
        <v>7</v>
      </c>
      <c r="AJ24" s="64" t="s">
        <v>65</v>
      </c>
      <c r="AK24" s="43"/>
    </row>
    <row r="25" spans="3:256" ht="18.399999999999999" customHeight="1" x14ac:dyDescent="0.2">
      <c r="C25" s="44"/>
      <c r="D25" s="64" t="s">
        <v>106</v>
      </c>
      <c r="E25" s="136">
        <f>AI7</f>
        <v>15</v>
      </c>
      <c r="F25" s="1122"/>
      <c r="G25" s="582"/>
      <c r="H25" s="582"/>
      <c r="I25" s="582"/>
      <c r="J25" s="1122"/>
      <c r="K25" s="136">
        <f>AI8</f>
        <v>11</v>
      </c>
      <c r="L25" s="64" t="s">
        <v>107</v>
      </c>
      <c r="M25" s="141"/>
      <c r="N25" s="926">
        <f>N24+ACCUEIL!$B$7</f>
        <v>1.5312500000000007</v>
      </c>
      <c r="O25" s="44"/>
      <c r="P25" s="64" t="s">
        <v>10</v>
      </c>
      <c r="Q25" s="136">
        <f>K7</f>
        <v>12</v>
      </c>
      <c r="R25" s="1122"/>
      <c r="S25" s="582"/>
      <c r="T25" s="582"/>
      <c r="U25" s="582"/>
      <c r="V25" s="1122"/>
      <c r="W25" s="136" t="str">
        <f>K8</f>
        <v>6</v>
      </c>
      <c r="X25" s="64" t="s">
        <v>11</v>
      </c>
      <c r="Y25" s="43"/>
      <c r="AA25" s="44"/>
      <c r="AB25" s="210" t="s">
        <v>44</v>
      </c>
      <c r="AC25" s="136">
        <f>AC7</f>
        <v>13</v>
      </c>
      <c r="AD25" s="1122"/>
      <c r="AE25" s="582"/>
      <c r="AF25" s="582"/>
      <c r="AG25" s="582"/>
      <c r="AH25" s="1122"/>
      <c r="AI25" s="136" t="str">
        <f>AC8</f>
        <v>1</v>
      </c>
      <c r="AJ25" s="64" t="s">
        <v>64</v>
      </c>
      <c r="AK25" s="43"/>
    </row>
    <row r="26" spans="3:256" s="53" customFormat="1" ht="12.75" customHeight="1" x14ac:dyDescent="0.2">
      <c r="C26" s="146"/>
      <c r="D26" s="147"/>
      <c r="E26" s="148"/>
      <c r="F26" s="149"/>
      <c r="G26" s="150"/>
      <c r="H26" s="151"/>
      <c r="I26" s="150"/>
      <c r="J26" s="152"/>
      <c r="K26" s="148"/>
      <c r="L26" s="147"/>
      <c r="M26" s="153"/>
      <c r="N26" s="225"/>
      <c r="O26" s="146"/>
      <c r="P26" s="147"/>
      <c r="Q26" s="148"/>
      <c r="R26" s="149"/>
      <c r="S26" s="150"/>
      <c r="T26" s="151"/>
      <c r="U26" s="150"/>
      <c r="V26" s="332"/>
      <c r="W26" s="148"/>
      <c r="X26" s="147"/>
      <c r="Y26" s="568"/>
      <c r="AA26" s="146"/>
      <c r="AB26" s="306"/>
      <c r="AC26" s="306"/>
      <c r="AD26" s="306"/>
      <c r="AE26" s="306"/>
      <c r="AF26" s="306"/>
      <c r="AG26" s="306"/>
      <c r="AH26" s="306"/>
      <c r="AI26" s="306"/>
      <c r="AJ26" s="306"/>
      <c r="AK26" s="568"/>
      <c r="IU26"/>
      <c r="IV26"/>
    </row>
    <row r="27" spans="3:256" s="53" customFormat="1" ht="12.75" customHeight="1" x14ac:dyDescent="0.2">
      <c r="C27" s="101"/>
      <c r="D27" s="71"/>
      <c r="E27" s="33"/>
      <c r="F27" s="8"/>
      <c r="G27" s="145"/>
      <c r="H27" s="45"/>
      <c r="I27" s="145"/>
      <c r="J27" s="157"/>
      <c r="K27" s="33"/>
      <c r="L27" s="71"/>
      <c r="M27" s="33"/>
      <c r="N27" s="225"/>
      <c r="O27" s="101"/>
      <c r="P27" s="71"/>
      <c r="Q27" s="33"/>
      <c r="R27" s="8"/>
      <c r="S27" s="145"/>
      <c r="T27" s="45"/>
      <c r="U27" s="145"/>
      <c r="V27" s="159"/>
      <c r="W27" s="33"/>
      <c r="X27" s="71"/>
      <c r="Y27" s="101"/>
      <c r="IU27"/>
      <c r="IV27"/>
    </row>
    <row r="28" spans="3:256" ht="15.6" customHeight="1" x14ac:dyDescent="0.2">
      <c r="D28" s="160"/>
      <c r="E28" s="161" t="str">
        <f>E5</f>
        <v>POULE A</v>
      </c>
      <c r="F28" s="162" t="s">
        <v>1</v>
      </c>
      <c r="G28" s="162" t="s">
        <v>2</v>
      </c>
      <c r="H28" s="120"/>
      <c r="I28" s="120"/>
      <c r="J28" s="160"/>
      <c r="K28" s="161" t="str">
        <f>K5</f>
        <v>POULE B</v>
      </c>
      <c r="L28" s="162" t="s">
        <v>1</v>
      </c>
      <c r="M28" s="162" t="s">
        <v>2</v>
      </c>
      <c r="O28" s="212"/>
      <c r="T28" s="120"/>
      <c r="U28" s="120"/>
      <c r="Z28" s="212"/>
      <c r="AB28" s="160"/>
      <c r="AC28" s="161" t="str">
        <f>AC5</f>
        <v>POULE C</v>
      </c>
      <c r="AD28" s="162" t="s">
        <v>1</v>
      </c>
      <c r="AE28" s="162" t="s">
        <v>2</v>
      </c>
      <c r="AH28" s="160"/>
      <c r="AI28" s="161" t="str">
        <f>AI5</f>
        <v>POULE D</v>
      </c>
      <c r="AJ28" s="162" t="s">
        <v>1</v>
      </c>
      <c r="AK28" s="162" t="s">
        <v>2</v>
      </c>
    </row>
    <row r="29" spans="3:256" ht="15.6" customHeight="1" x14ac:dyDescent="0.2">
      <c r="D29" s="163">
        <v>1</v>
      </c>
      <c r="E29" s="1072"/>
      <c r="F29" s="778"/>
      <c r="G29" s="812"/>
      <c r="H29" s="103"/>
      <c r="I29" s="103"/>
      <c r="J29" s="163">
        <v>1</v>
      </c>
      <c r="K29" s="1072"/>
      <c r="L29" s="778"/>
      <c r="M29" s="812"/>
      <c r="O29" s="333"/>
      <c r="U29" s="103"/>
      <c r="Z29" s="103"/>
      <c r="AB29" s="163">
        <v>1</v>
      </c>
      <c r="AC29" s="1072"/>
      <c r="AD29" s="778"/>
      <c r="AE29" s="812"/>
      <c r="AH29" s="163">
        <v>1</v>
      </c>
      <c r="AI29" s="1072"/>
      <c r="AJ29" s="778"/>
      <c r="AK29" s="812"/>
    </row>
    <row r="30" spans="3:256" ht="15.6" customHeight="1" x14ac:dyDescent="0.2">
      <c r="D30" s="163">
        <v>2</v>
      </c>
      <c r="E30" s="1072"/>
      <c r="F30" s="778"/>
      <c r="G30" s="812"/>
      <c r="H30" s="103"/>
      <c r="I30" s="103"/>
      <c r="J30" s="163">
        <v>2</v>
      </c>
      <c r="K30" s="1072"/>
      <c r="L30" s="778"/>
      <c r="M30" s="812"/>
      <c r="O30" s="333"/>
      <c r="U30" s="103"/>
      <c r="Z30" s="103"/>
      <c r="AB30" s="163">
        <v>2</v>
      </c>
      <c r="AC30" s="1072"/>
      <c r="AD30" s="778"/>
      <c r="AE30" s="812"/>
      <c r="AH30" s="163">
        <v>2</v>
      </c>
      <c r="AI30" s="1072"/>
      <c r="AJ30" s="778"/>
      <c r="AK30" s="812"/>
    </row>
    <row r="31" spans="3:256" ht="15.6" customHeight="1" x14ac:dyDescent="0.2">
      <c r="D31" s="163">
        <v>3</v>
      </c>
      <c r="E31" s="1072"/>
      <c r="F31" s="778"/>
      <c r="G31" s="812"/>
      <c r="H31" s="103"/>
      <c r="I31" s="103"/>
      <c r="J31" s="163">
        <v>3</v>
      </c>
      <c r="K31" s="1072"/>
      <c r="L31" s="778"/>
      <c r="M31" s="812"/>
      <c r="O31" s="333"/>
      <c r="U31" s="103"/>
      <c r="Z31" s="103"/>
      <c r="AB31" s="163">
        <v>3</v>
      </c>
      <c r="AC31" s="1072"/>
      <c r="AD31" s="778"/>
      <c r="AE31" s="812"/>
      <c r="AH31" s="163">
        <v>3</v>
      </c>
      <c r="AI31" s="1072"/>
      <c r="AJ31" s="778"/>
      <c r="AK31" s="812"/>
    </row>
    <row r="32" spans="3:256" ht="15.6" customHeight="1" x14ac:dyDescent="0.2">
      <c r="D32" s="163">
        <v>4</v>
      </c>
      <c r="E32" s="1072"/>
      <c r="F32" s="778"/>
      <c r="G32" s="812"/>
      <c r="H32" s="103"/>
      <c r="I32" s="103"/>
      <c r="J32" s="163">
        <v>4</v>
      </c>
      <c r="K32" s="1072"/>
      <c r="L32" s="778"/>
      <c r="M32" s="812"/>
      <c r="O32" s="333"/>
      <c r="U32" s="103"/>
      <c r="Z32" s="103"/>
      <c r="AB32" s="163">
        <v>4</v>
      </c>
      <c r="AC32" s="1072"/>
      <c r="AD32" s="778"/>
      <c r="AE32" s="812"/>
      <c r="AH32" s="163">
        <v>4</v>
      </c>
      <c r="AI32" s="1072"/>
      <c r="AJ32" s="778"/>
      <c r="AK32" s="812"/>
    </row>
    <row r="33" spans="1:53" ht="15.6" customHeight="1" x14ac:dyDescent="0.2">
      <c r="D33" s="163">
        <v>5</v>
      </c>
      <c r="E33" s="1072"/>
      <c r="F33" s="778"/>
      <c r="G33" s="812"/>
      <c r="H33" s="104"/>
      <c r="I33" s="104"/>
      <c r="J33" s="136">
        <v>5</v>
      </c>
      <c r="K33" s="1072"/>
      <c r="L33" s="778"/>
      <c r="M33" s="812"/>
      <c r="O33" s="1"/>
      <c r="T33" s="104"/>
      <c r="U33" s="104"/>
      <c r="V33" s="104"/>
      <c r="W33" s="165"/>
      <c r="X33" s="187"/>
      <c r="Y33" s="187"/>
      <c r="AB33" s="136">
        <v>5</v>
      </c>
      <c r="AC33" s="1072"/>
      <c r="AD33" s="778"/>
      <c r="AE33" s="812"/>
    </row>
    <row r="34" spans="1:53" x14ac:dyDescent="0.2">
      <c r="D34" s="333"/>
      <c r="E34" s="165"/>
      <c r="F34" s="165"/>
      <c r="G34" s="165"/>
      <c r="H34" s="104"/>
      <c r="I34" s="104"/>
      <c r="J34" s="104"/>
      <c r="K34" s="165"/>
      <c r="L34" s="165"/>
      <c r="M34" s="175"/>
      <c r="O34" s="1"/>
      <c r="P34" s="104"/>
      <c r="Q34" s="165"/>
      <c r="R34" s="165"/>
      <c r="S34" s="165"/>
      <c r="T34" s="104"/>
      <c r="U34" s="104"/>
      <c r="V34" s="104"/>
      <c r="W34" s="165"/>
      <c r="X34" s="187"/>
      <c r="Y34" s="187"/>
    </row>
    <row r="35" spans="1:53" ht="9.75" customHeight="1" x14ac:dyDescent="0.2">
      <c r="D35" s="333"/>
      <c r="E35" s="165"/>
      <c r="F35" s="165"/>
      <c r="G35" s="165"/>
      <c r="H35" s="104"/>
      <c r="I35" s="104"/>
      <c r="J35" s="104"/>
      <c r="K35" s="165"/>
      <c r="L35" s="165"/>
      <c r="M35" s="175"/>
      <c r="O35" s="1"/>
      <c r="P35" s="104"/>
      <c r="Q35" s="165"/>
      <c r="R35" s="165"/>
      <c r="S35" s="165"/>
      <c r="T35" s="104"/>
      <c r="U35" s="104"/>
      <c r="V35" s="104"/>
      <c r="W35" s="165"/>
      <c r="X35" s="187"/>
      <c r="Y35" s="187"/>
    </row>
    <row r="36" spans="1:53" x14ac:dyDescent="0.2">
      <c r="D36" s="171"/>
      <c r="E36" s="172"/>
      <c r="F36" s="172"/>
      <c r="G36" s="172"/>
      <c r="H36" s="172" t="s">
        <v>71</v>
      </c>
      <c r="I36" s="172"/>
      <c r="J36" s="172"/>
      <c r="K36" s="174"/>
      <c r="L36" s="165"/>
      <c r="N36"/>
      <c r="O36" s="111"/>
      <c r="U36" s="113"/>
      <c r="V36" s="108"/>
      <c r="W36" s="109" t="s">
        <v>15</v>
      </c>
      <c r="X36" s="176" t="s">
        <v>1</v>
      </c>
      <c r="Y36" s="176" t="s">
        <v>2</v>
      </c>
      <c r="AB36" s="115"/>
      <c r="AC36" s="109" t="s">
        <v>17</v>
      </c>
      <c r="AD36" s="176" t="s">
        <v>1</v>
      </c>
      <c r="AE36" s="176" t="s">
        <v>2</v>
      </c>
      <c r="AH36" s="617"/>
      <c r="AI36" s="109" t="s">
        <v>63</v>
      </c>
      <c r="AJ36" s="176" t="s">
        <v>1</v>
      </c>
      <c r="AK36" s="176" t="s">
        <v>2</v>
      </c>
      <c r="AP36" s="108"/>
      <c r="AQ36" s="109" t="s">
        <v>15</v>
      </c>
      <c r="AR36" s="176" t="s">
        <v>1</v>
      </c>
      <c r="AS36" s="176" t="s">
        <v>2</v>
      </c>
      <c r="AT36" s="115"/>
      <c r="AU36" s="109" t="s">
        <v>17</v>
      </c>
      <c r="AV36" s="176" t="s">
        <v>1</v>
      </c>
      <c r="AW36" s="176" t="s">
        <v>2</v>
      </c>
      <c r="AX36" s="617"/>
      <c r="AY36" s="109" t="s">
        <v>63</v>
      </c>
      <c r="AZ36" s="176" t="s">
        <v>1</v>
      </c>
      <c r="BA36" s="176" t="s">
        <v>2</v>
      </c>
    </row>
    <row r="37" spans="1:53" ht="17.850000000000001" customHeight="1" x14ac:dyDescent="0.2">
      <c r="D37" s="176" t="s">
        <v>20</v>
      </c>
      <c r="E37" s="178" t="s">
        <v>157</v>
      </c>
      <c r="F37" s="211"/>
      <c r="G37" s="211"/>
      <c r="H37" s="180" t="s">
        <v>31</v>
      </c>
      <c r="I37" s="618"/>
      <c r="J37" s="591"/>
      <c r="K37" s="174" t="s">
        <v>158</v>
      </c>
      <c r="L37" s="165"/>
      <c r="N37"/>
      <c r="O37" s="1"/>
      <c r="T37" s="104"/>
      <c r="U37" s="104"/>
      <c r="V37" s="181" t="s">
        <v>4</v>
      </c>
      <c r="W37" s="181" t="s">
        <v>4</v>
      </c>
      <c r="X37" s="619">
        <f>CL($AD$44,$AH$44)+CL($R$52,$V$52)+CL($R$62,$V$62)</f>
        <v>0</v>
      </c>
      <c r="Y37" s="620">
        <f>$AD$44-$AH$44+$R$52-$V$52+$R$62-$V$62</f>
        <v>0</v>
      </c>
      <c r="AB37" s="136" t="s">
        <v>8</v>
      </c>
      <c r="AC37" s="118" t="s">
        <v>8</v>
      </c>
      <c r="AD37" s="621">
        <f>CL($AD$49,$AH$49)+CL($AD$59,$AH$59)+CL($AD$65,$AH$65)</f>
        <v>0</v>
      </c>
      <c r="AE37" s="620">
        <f>$AD$49-$AH$49+$AD$59-$AH$59+$AD$65-$AH$65</f>
        <v>0</v>
      </c>
      <c r="AH37" s="136" t="s">
        <v>18</v>
      </c>
      <c r="AI37" s="118" t="s">
        <v>18</v>
      </c>
      <c r="AJ37" s="622">
        <f>CL($R$49,$V$49)+CL($AD$56,$AH$56)</f>
        <v>0</v>
      </c>
      <c r="AK37" s="620">
        <f>$R$49-$V$49+$AD$56-$AH$56</f>
        <v>0</v>
      </c>
      <c r="AP37" s="994">
        <v>1</v>
      </c>
      <c r="AQ37" s="181"/>
      <c r="AR37" s="998"/>
      <c r="AS37" s="999"/>
      <c r="AT37" s="994">
        <v>1</v>
      </c>
      <c r="AU37" s="118"/>
      <c r="AV37" s="1000"/>
      <c r="AW37" s="999"/>
      <c r="AX37" s="994">
        <v>1</v>
      </c>
      <c r="AY37" s="118"/>
      <c r="AZ37" s="1001"/>
      <c r="BA37" s="999"/>
    </row>
    <row r="38" spans="1:53" ht="17.850000000000001" customHeight="1" x14ac:dyDescent="0.2">
      <c r="D38" s="176" t="s">
        <v>21</v>
      </c>
      <c r="E38" s="178" t="s">
        <v>159</v>
      </c>
      <c r="F38" s="211"/>
      <c r="G38" s="211"/>
      <c r="H38" s="180" t="s">
        <v>33</v>
      </c>
      <c r="I38" s="618"/>
      <c r="J38" s="591"/>
      <c r="K38" s="174" t="s">
        <v>160</v>
      </c>
      <c r="L38" s="165"/>
      <c r="N38"/>
      <c r="O38" s="1"/>
      <c r="T38" s="104"/>
      <c r="U38" s="104"/>
      <c r="V38" s="181" t="s">
        <v>5</v>
      </c>
      <c r="W38" s="181" t="s">
        <v>5</v>
      </c>
      <c r="X38" s="619">
        <f>CL($AH$44,$AD$44)+CL($R$56,$V$56)+CL($AD$62,$AH$62)</f>
        <v>0</v>
      </c>
      <c r="Y38" s="620">
        <f>$AH$44-$AD$44+$R$56-$V$56+$AD$62-$AH$62</f>
        <v>0</v>
      </c>
      <c r="AB38" s="136" t="s">
        <v>9</v>
      </c>
      <c r="AC38" s="118" t="s">
        <v>9</v>
      </c>
      <c r="AD38" s="621">
        <f>CL($AH$49,$AD$49)+CL($R$59,$V$59)+CL($R$65,$V$65)</f>
        <v>0</v>
      </c>
      <c r="AE38" s="620">
        <f>$AH$49-$AD$49+$R$59-$V$59+$R$65-$V$65</f>
        <v>0</v>
      </c>
      <c r="AH38" s="136" t="s">
        <v>19</v>
      </c>
      <c r="AI38" s="118" t="s">
        <v>19</v>
      </c>
      <c r="AJ38" s="622">
        <f>CL($V$49,$R$49)+CL($AD$68,$AH$68)</f>
        <v>0</v>
      </c>
      <c r="AK38" s="620">
        <f>$V$49-$R$49+$AD$68-$AH$68</f>
        <v>0</v>
      </c>
      <c r="AP38" s="994">
        <v>2</v>
      </c>
      <c r="AQ38" s="181"/>
      <c r="AR38" s="998"/>
      <c r="AS38" s="999"/>
      <c r="AT38" s="994">
        <v>2</v>
      </c>
      <c r="AU38" s="118"/>
      <c r="AV38" s="1000"/>
      <c r="AW38" s="999"/>
      <c r="AX38" s="995">
        <v>2</v>
      </c>
      <c r="AY38" s="118"/>
      <c r="AZ38" s="1001"/>
      <c r="BA38" s="999"/>
    </row>
    <row r="39" spans="1:53" ht="17.850000000000001" customHeight="1" x14ac:dyDescent="0.2">
      <c r="D39" s="176" t="s">
        <v>66</v>
      </c>
      <c r="E39" s="178" t="s">
        <v>224</v>
      </c>
      <c r="F39" s="211"/>
      <c r="G39" s="211"/>
      <c r="H39" s="180" t="s">
        <v>22</v>
      </c>
      <c r="I39" s="618"/>
      <c r="J39" s="591"/>
      <c r="K39" s="174" t="s">
        <v>225</v>
      </c>
      <c r="L39" s="165"/>
      <c r="N39"/>
      <c r="O39" s="1"/>
      <c r="T39" s="104"/>
      <c r="U39" s="104"/>
      <c r="V39" s="181" t="s">
        <v>6</v>
      </c>
      <c r="W39" s="181" t="s">
        <v>6</v>
      </c>
      <c r="X39" s="619">
        <f>CL($AD$46,$AH$46)+CL($V$52,$R$52)+CL($AH$62,$AD$62)</f>
        <v>0</v>
      </c>
      <c r="Y39" s="620">
        <f>$AD$46-$AH$46+$V$52-$R$52+$AH$62-$AD$62</f>
        <v>0</v>
      </c>
      <c r="AB39" s="136" t="s">
        <v>10</v>
      </c>
      <c r="AC39" s="118" t="s">
        <v>10</v>
      </c>
      <c r="AD39" s="621">
        <f>CL($AD$52,$AH$52)+CL($AH$59,$AD$59)+CL($V$65,$R$65)</f>
        <v>0</v>
      </c>
      <c r="AE39" s="620">
        <f>$AD$52-$AH$52+$AH$59-$AD$59+$V$65-$R$65</f>
        <v>0</v>
      </c>
      <c r="AH39" s="136" t="s">
        <v>43</v>
      </c>
      <c r="AI39" s="118" t="s">
        <v>43</v>
      </c>
      <c r="AJ39" s="622">
        <f>CL($AH$56,$AD$56)+CL($AH$68,$AD$68)</f>
        <v>0</v>
      </c>
      <c r="AK39" s="620">
        <f>$AH$56-$AD$56+$AH$68-$AD$68</f>
        <v>0</v>
      </c>
      <c r="AP39" s="994">
        <v>3</v>
      </c>
      <c r="AQ39" s="181"/>
      <c r="AR39" s="998"/>
      <c r="AS39" s="999"/>
      <c r="AT39" s="994">
        <v>3</v>
      </c>
      <c r="AU39" s="118"/>
      <c r="AV39" s="1000"/>
      <c r="AW39" s="999"/>
      <c r="AX39" s="997">
        <v>3</v>
      </c>
      <c r="AY39" s="118"/>
      <c r="AZ39" s="1001"/>
      <c r="BA39" s="999"/>
    </row>
    <row r="40" spans="1:53" ht="17.850000000000001" customHeight="1" x14ac:dyDescent="0.2">
      <c r="D40" s="176" t="s">
        <v>98</v>
      </c>
      <c r="E40" s="178" t="s">
        <v>226</v>
      </c>
      <c r="F40" s="211"/>
      <c r="G40" s="211"/>
      <c r="H40" s="180" t="s">
        <v>23</v>
      </c>
      <c r="I40" s="618"/>
      <c r="J40" s="591"/>
      <c r="K40" s="174" t="s">
        <v>227</v>
      </c>
      <c r="L40" s="165"/>
      <c r="N40"/>
      <c r="O40" s="1"/>
      <c r="T40" s="104"/>
      <c r="U40" s="104"/>
      <c r="V40" s="181" t="s">
        <v>7</v>
      </c>
      <c r="W40" s="181" t="s">
        <v>7</v>
      </c>
      <c r="X40" s="619">
        <f>CL($AH$46,$AD$46)+CL($V$56,$R$56)+CL($V$62,$R$62)</f>
        <v>0</v>
      </c>
      <c r="Y40" s="620">
        <f>$AH$46-$AD$46+$V$56-$R$56+$V$62-$R$62</f>
        <v>0</v>
      </c>
      <c r="AB40" s="136" t="s">
        <v>11</v>
      </c>
      <c r="AC40" s="118" t="s">
        <v>11</v>
      </c>
      <c r="AD40" s="621">
        <f>CL($AH$52,$AD$52)+CL($V$59,$R$59)+CL($AH$65,$R$691)</f>
        <v>0</v>
      </c>
      <c r="AE40" s="620">
        <f>$AH$52-$AD$52+$V$59-$R$59+$AH$65-$AD$65</f>
        <v>0</v>
      </c>
      <c r="AP40" s="994">
        <v>4</v>
      </c>
      <c r="AQ40" s="181"/>
      <c r="AR40" s="998"/>
      <c r="AS40" s="999"/>
      <c r="AT40" s="994">
        <v>4</v>
      </c>
      <c r="AU40" s="118"/>
      <c r="AV40" s="1000"/>
      <c r="AW40" s="999"/>
    </row>
    <row r="41" spans="1:53" x14ac:dyDescent="0.2">
      <c r="D41" s="111"/>
      <c r="E41" s="165"/>
      <c r="F41" s="166"/>
      <c r="G41" s="166"/>
      <c r="H41" s="167"/>
      <c r="I41" s="166"/>
      <c r="J41" s="168"/>
      <c r="L41" s="165"/>
      <c r="M41" s="175"/>
      <c r="N41" s="175"/>
      <c r="O41" s="1"/>
      <c r="P41" s="104"/>
      <c r="Q41" s="12"/>
      <c r="R41" s="234"/>
      <c r="S41" s="119"/>
      <c r="T41" s="120"/>
      <c r="U41" s="40"/>
      <c r="V41" s="40"/>
      <c r="X41" s="169"/>
      <c r="Y41" s="170"/>
    </row>
    <row r="42" spans="1:53" ht="15" customHeight="1" x14ac:dyDescent="0.25">
      <c r="A42" s="103"/>
      <c r="B42" s="219"/>
      <c r="C42" s="402"/>
      <c r="D42" s="127"/>
      <c r="E42" s="127"/>
      <c r="F42" s="24"/>
      <c r="G42" s="127"/>
      <c r="H42" s="898" t="str">
        <f>ACCUEIL!$D$6</f>
        <v>VELODROME</v>
      </c>
      <c r="I42" s="127"/>
      <c r="J42" s="127"/>
      <c r="K42" s="127"/>
      <c r="L42" s="127"/>
      <c r="M42" s="128"/>
      <c r="N42" s="121"/>
      <c r="O42" s="328"/>
      <c r="P42" s="127"/>
      <c r="Q42" s="127"/>
      <c r="R42" s="24"/>
      <c r="S42" s="127"/>
      <c r="T42" s="936" t="str">
        <f>ACCUEIL!$D$7</f>
        <v>SAN SIRO</v>
      </c>
      <c r="U42" s="127"/>
      <c r="V42" s="127"/>
      <c r="W42" s="127"/>
      <c r="X42" s="24"/>
      <c r="Y42" s="31"/>
      <c r="AA42" s="219"/>
      <c r="AB42" s="24"/>
      <c r="AC42" s="24"/>
      <c r="AD42" s="24"/>
      <c r="AE42" s="24"/>
      <c r="AF42" s="898" t="str">
        <f>ACCUEIL!$D$8</f>
        <v>NEU CAMP</v>
      </c>
      <c r="AG42" s="24"/>
      <c r="AH42" s="24"/>
      <c r="AI42" s="24"/>
      <c r="AJ42" s="24"/>
      <c r="AK42" s="31"/>
    </row>
    <row r="43" spans="1:53" ht="12.95" customHeight="1" x14ac:dyDescent="0.2">
      <c r="A43" s="103"/>
      <c r="B43" s="44"/>
      <c r="C43" s="333"/>
      <c r="D43" s="59"/>
      <c r="E43" s="59"/>
      <c r="G43" s="59"/>
      <c r="H43" s="189" t="s">
        <v>71</v>
      </c>
      <c r="I43" s="59"/>
      <c r="J43" s="59"/>
      <c r="K43" s="59"/>
      <c r="L43" s="59"/>
      <c r="M43" s="190"/>
      <c r="N43" s="271" t="s">
        <v>12</v>
      </c>
      <c r="O43" s="417"/>
      <c r="P43" s="59"/>
      <c r="Q43" s="59"/>
      <c r="S43" s="59"/>
      <c r="T43" s="189"/>
      <c r="U43" s="59"/>
      <c r="V43" s="59"/>
      <c r="W43" s="59"/>
      <c r="Y43" s="43"/>
      <c r="AA43" s="44"/>
      <c r="AK43" s="43"/>
    </row>
    <row r="44" spans="1:53" ht="18.399999999999999" customHeight="1" x14ac:dyDescent="0.2">
      <c r="A44" s="103"/>
      <c r="B44" s="44"/>
      <c r="C44" s="162">
        <v>1</v>
      </c>
      <c r="D44" s="194" t="s">
        <v>20</v>
      </c>
      <c r="E44" s="195" t="str">
        <f>E37</f>
        <v>AA</v>
      </c>
      <c r="F44" s="1122"/>
      <c r="G44" s="197"/>
      <c r="H44" s="198" t="s">
        <v>48</v>
      </c>
      <c r="I44" s="197"/>
      <c r="J44" s="1122"/>
      <c r="K44" s="195" t="str">
        <f>K37</f>
        <v>BB</v>
      </c>
      <c r="L44" s="194" t="s">
        <v>31</v>
      </c>
      <c r="M44" s="190"/>
      <c r="N44" s="927">
        <f>ACCUEIL!$B$9</f>
        <v>1.583333333333333</v>
      </c>
      <c r="O44" s="162">
        <v>2</v>
      </c>
      <c r="P44" s="194" t="s">
        <v>21</v>
      </c>
      <c r="Q44" s="195" t="str">
        <f>E38</f>
        <v>CC</v>
      </c>
      <c r="R44" s="1122"/>
      <c r="S44" s="197"/>
      <c r="T44" s="198" t="s">
        <v>48</v>
      </c>
      <c r="U44" s="197"/>
      <c r="V44" s="1122"/>
      <c r="W44" s="195" t="str">
        <f>K38</f>
        <v>DD</v>
      </c>
      <c r="X44" s="194" t="s">
        <v>33</v>
      </c>
      <c r="Y44" s="43"/>
      <c r="AA44" s="44"/>
      <c r="AB44" s="162" t="s">
        <v>4</v>
      </c>
      <c r="AC44" s="211" t="str">
        <f>W37</f>
        <v>A</v>
      </c>
      <c r="AD44" s="1122"/>
      <c r="AE44" s="198"/>
      <c r="AF44" s="198"/>
      <c r="AG44" s="198"/>
      <c r="AH44" s="1122"/>
      <c r="AI44" s="195" t="str">
        <f>W38</f>
        <v>B</v>
      </c>
      <c r="AJ44" s="162" t="s">
        <v>5</v>
      </c>
      <c r="AK44" s="43"/>
    </row>
    <row r="45" spans="1:53" ht="15" hidden="1" customHeight="1" x14ac:dyDescent="0.2">
      <c r="A45" s="103"/>
      <c r="B45" s="44"/>
      <c r="C45" s="162"/>
      <c r="D45" s="194"/>
      <c r="E45" s="1216" t="s">
        <v>222</v>
      </c>
      <c r="F45" s="1122"/>
      <c r="G45" s="197"/>
      <c r="H45" s="198"/>
      <c r="I45" s="197"/>
      <c r="J45" s="1122"/>
      <c r="K45" s="1216" t="s">
        <v>222</v>
      </c>
      <c r="L45" s="194"/>
      <c r="M45" s="190"/>
      <c r="N45" s="927"/>
      <c r="O45" s="162"/>
      <c r="P45" s="1240"/>
      <c r="Q45" s="1216" t="s">
        <v>222</v>
      </c>
      <c r="R45" s="1122"/>
      <c r="S45" s="197"/>
      <c r="T45" s="198"/>
      <c r="U45" s="197"/>
      <c r="V45" s="1122"/>
      <c r="W45" s="1216" t="s">
        <v>222</v>
      </c>
      <c r="X45" s="1242"/>
      <c r="Y45" s="43"/>
      <c r="AA45" s="44"/>
      <c r="AB45" s="1240"/>
      <c r="AC45" s="1241"/>
      <c r="AD45" s="1194"/>
      <c r="AE45" s="1252"/>
      <c r="AF45" s="1252"/>
      <c r="AG45" s="1252"/>
      <c r="AH45" s="1194"/>
      <c r="AI45" s="1241"/>
      <c r="AJ45" s="1242"/>
      <c r="AK45" s="43"/>
    </row>
    <row r="46" spans="1:53" ht="18.399999999999999" customHeight="1" x14ac:dyDescent="0.2">
      <c r="A46" s="624"/>
      <c r="B46" s="350"/>
      <c r="C46" s="162">
        <v>3</v>
      </c>
      <c r="D46" s="194" t="s">
        <v>66</v>
      </c>
      <c r="E46" s="195" t="str">
        <f>E39</f>
        <v>EE</v>
      </c>
      <c r="F46" s="1122"/>
      <c r="G46" s="197"/>
      <c r="H46" s="198" t="s">
        <v>48</v>
      </c>
      <c r="I46" s="197"/>
      <c r="J46" s="1122"/>
      <c r="K46" s="195" t="str">
        <f>K39</f>
        <v>FF</v>
      </c>
      <c r="L46" s="194" t="s">
        <v>22</v>
      </c>
      <c r="M46" s="200"/>
      <c r="N46" s="928">
        <f>N44+ACCUEIL!$B$10</f>
        <v>1.5937499999999998</v>
      </c>
      <c r="O46" s="162">
        <v>4</v>
      </c>
      <c r="P46" s="194" t="s">
        <v>98</v>
      </c>
      <c r="Q46" s="195" t="str">
        <f>E40</f>
        <v>GG</v>
      </c>
      <c r="R46" s="1122"/>
      <c r="S46" s="197"/>
      <c r="T46" s="198" t="s">
        <v>48</v>
      </c>
      <c r="U46" s="197"/>
      <c r="V46" s="1122"/>
      <c r="W46" s="195" t="str">
        <f>K40</f>
        <v>HH</v>
      </c>
      <c r="X46" s="194" t="s">
        <v>23</v>
      </c>
      <c r="Y46" s="43"/>
      <c r="AA46" s="44"/>
      <c r="AB46" s="162" t="s">
        <v>6</v>
      </c>
      <c r="AC46" s="211" t="str">
        <f>W39</f>
        <v>C</v>
      </c>
      <c r="AD46" s="1122"/>
      <c r="AE46" s="202"/>
      <c r="AF46" s="202"/>
      <c r="AG46" s="202"/>
      <c r="AH46" s="1122"/>
      <c r="AI46" s="195" t="str">
        <f>W40</f>
        <v>D</v>
      </c>
      <c r="AJ46" s="162" t="s">
        <v>7</v>
      </c>
      <c r="AK46" s="43"/>
    </row>
    <row r="47" spans="1:53" ht="15" hidden="1" customHeight="1" x14ac:dyDescent="0.2">
      <c r="A47" s="624"/>
      <c r="B47" s="350"/>
      <c r="C47" s="162"/>
      <c r="D47" s="194"/>
      <c r="E47" s="1216" t="s">
        <v>222</v>
      </c>
      <c r="F47" s="1122"/>
      <c r="G47" s="197"/>
      <c r="H47" s="198"/>
      <c r="I47" s="197"/>
      <c r="J47" s="1122"/>
      <c r="K47" s="1216" t="s">
        <v>222</v>
      </c>
      <c r="L47" s="194"/>
      <c r="M47" s="200"/>
      <c r="N47" s="928"/>
      <c r="O47" s="553"/>
      <c r="P47" s="1240"/>
      <c r="Q47" s="1216" t="s">
        <v>222</v>
      </c>
      <c r="R47" s="1122"/>
      <c r="S47" s="197"/>
      <c r="T47" s="198"/>
      <c r="U47" s="197"/>
      <c r="V47" s="1122"/>
      <c r="W47" s="1216" t="s">
        <v>222</v>
      </c>
      <c r="X47" s="1242"/>
      <c r="Y47" s="43"/>
      <c r="AA47" s="44"/>
      <c r="AB47" s="1240"/>
      <c r="AC47" s="1241"/>
      <c r="AD47" s="1194"/>
      <c r="AE47" s="1252"/>
      <c r="AF47" s="1252"/>
      <c r="AG47" s="1252"/>
      <c r="AH47" s="1194"/>
      <c r="AI47" s="1241"/>
      <c r="AJ47" s="1242"/>
      <c r="AK47" s="43"/>
    </row>
    <row r="48" spans="1:53" ht="12.75" customHeight="1" x14ac:dyDescent="0.2">
      <c r="A48" s="624"/>
      <c r="B48" s="350"/>
      <c r="C48" s="232">
        <v>11</v>
      </c>
      <c r="D48" s="272"/>
      <c r="E48" s="349" t="s">
        <v>49</v>
      </c>
      <c r="F48" s="349"/>
      <c r="G48" s="349"/>
      <c r="H48" s="349"/>
      <c r="I48" s="349"/>
      <c r="J48" s="349"/>
      <c r="K48" s="349" t="s">
        <v>50</v>
      </c>
      <c r="L48" s="207"/>
      <c r="M48" s="200"/>
      <c r="O48" s="44"/>
      <c r="P48" s="564"/>
      <c r="Q48" s="625"/>
      <c r="R48" s="369"/>
      <c r="S48" s="370"/>
      <c r="T48" s="370"/>
      <c r="U48" s="370"/>
      <c r="V48" s="369"/>
      <c r="W48" s="626"/>
      <c r="X48" s="567"/>
      <c r="Y48" s="43"/>
      <c r="AA48" s="44"/>
      <c r="AB48" s="564"/>
      <c r="AC48" s="625"/>
      <c r="AD48" s="369"/>
      <c r="AE48" s="370"/>
      <c r="AF48" s="370"/>
      <c r="AG48" s="370"/>
      <c r="AH48" s="369"/>
      <c r="AI48" s="626"/>
      <c r="AJ48" s="567"/>
      <c r="AK48" s="43"/>
    </row>
    <row r="49" spans="1:256" ht="18.399999999999999" customHeight="1" x14ac:dyDescent="0.2">
      <c r="A49" s="624"/>
      <c r="B49" s="350"/>
      <c r="C49" s="353"/>
      <c r="D49" s="267"/>
      <c r="E49" s="117">
        <f>GL(J44,F44,E44,K44,J45,F45)</f>
        <v>0</v>
      </c>
      <c r="F49" s="1122"/>
      <c r="G49" s="197"/>
      <c r="H49" s="198" t="s">
        <v>48</v>
      </c>
      <c r="I49" s="197"/>
      <c r="J49" s="1122"/>
      <c r="K49" s="117">
        <f>GL(V44,R44,Q44,W44,V45,R45)</f>
        <v>0</v>
      </c>
      <c r="L49" s="199"/>
      <c r="M49" s="200"/>
      <c r="N49" s="928">
        <f>N46+ACCUEIL!$B$10</f>
        <v>1.6041666666666665</v>
      </c>
      <c r="O49" s="44"/>
      <c r="P49" s="162" t="s">
        <v>18</v>
      </c>
      <c r="Q49" s="211" t="str">
        <f>AI37</f>
        <v>I</v>
      </c>
      <c r="R49" s="1122"/>
      <c r="S49" s="202"/>
      <c r="T49" s="202"/>
      <c r="U49" s="202"/>
      <c r="V49" s="1122"/>
      <c r="W49" s="195" t="str">
        <f>AI38</f>
        <v>J</v>
      </c>
      <c r="X49" s="162" t="s">
        <v>19</v>
      </c>
      <c r="Y49" s="43"/>
      <c r="AA49" s="44"/>
      <c r="AB49" s="162" t="s">
        <v>8</v>
      </c>
      <c r="AC49" s="201" t="str">
        <f>AC37</f>
        <v>E</v>
      </c>
      <c r="AD49" s="1122"/>
      <c r="AE49" s="202"/>
      <c r="AF49" s="202"/>
      <c r="AG49" s="202"/>
      <c r="AH49" s="1122"/>
      <c r="AI49" s="201" t="str">
        <f>AC38</f>
        <v>F</v>
      </c>
      <c r="AJ49" s="162" t="s">
        <v>9</v>
      </c>
      <c r="AK49" s="43"/>
    </row>
    <row r="50" spans="1:256" ht="15" hidden="1" customHeight="1" x14ac:dyDescent="0.2">
      <c r="A50" s="624"/>
      <c r="B50" s="350"/>
      <c r="C50" s="162"/>
      <c r="D50" s="194"/>
      <c r="E50" s="1216" t="s">
        <v>222</v>
      </c>
      <c r="F50" s="1122"/>
      <c r="G50" s="197"/>
      <c r="H50" s="198"/>
      <c r="I50" s="197"/>
      <c r="J50" s="1122"/>
      <c r="K50" s="1216" t="s">
        <v>222</v>
      </c>
      <c r="L50" s="194"/>
      <c r="M50" s="200"/>
      <c r="N50" s="928"/>
      <c r="O50" s="44"/>
      <c r="P50" s="1240"/>
      <c r="Q50" s="1241"/>
      <c r="R50" s="1194"/>
      <c r="S50" s="1252"/>
      <c r="T50" s="1252"/>
      <c r="U50" s="1252"/>
      <c r="V50" s="1194"/>
      <c r="W50" s="1241"/>
      <c r="X50" s="1242"/>
      <c r="Y50" s="43"/>
      <c r="AA50" s="44"/>
      <c r="AB50" s="1240"/>
      <c r="AC50" s="1241"/>
      <c r="AD50" s="1194"/>
      <c r="AE50" s="1252"/>
      <c r="AF50" s="1252"/>
      <c r="AG50" s="1252"/>
      <c r="AH50" s="1194"/>
      <c r="AI50" s="1241"/>
      <c r="AJ50" s="1242"/>
      <c r="AK50" s="43"/>
      <c r="AL50" s="996"/>
      <c r="AM50" s="888"/>
      <c r="AN50" s="1248"/>
      <c r="AO50" s="1249"/>
    </row>
    <row r="51" spans="1:256" ht="12.75" customHeight="1" x14ac:dyDescent="0.2">
      <c r="A51" s="103"/>
      <c r="B51" s="44"/>
      <c r="C51" s="162">
        <v>12</v>
      </c>
      <c r="D51" s="160"/>
      <c r="E51" s="349" t="s">
        <v>51</v>
      </c>
      <c r="F51" s="349"/>
      <c r="G51" s="349"/>
      <c r="H51" s="349"/>
      <c r="I51" s="349"/>
      <c r="J51" s="349"/>
      <c r="K51" s="349" t="s">
        <v>52</v>
      </c>
      <c r="L51" s="207"/>
      <c r="M51" s="200"/>
      <c r="O51" s="44"/>
      <c r="P51" s="564"/>
      <c r="Q51" s="625"/>
      <c r="R51" s="369"/>
      <c r="S51" s="370"/>
      <c r="T51" s="370"/>
      <c r="U51" s="370"/>
      <c r="V51" s="369"/>
      <c r="W51" s="626"/>
      <c r="X51" s="567"/>
      <c r="Y51" s="43"/>
      <c r="AA51" s="44"/>
      <c r="AB51" s="564"/>
      <c r="AC51" s="625"/>
      <c r="AD51" s="369"/>
      <c r="AE51" s="370"/>
      <c r="AF51" s="370"/>
      <c r="AG51" s="370"/>
      <c r="AH51" s="369"/>
      <c r="AI51" s="626"/>
      <c r="AJ51" s="567"/>
      <c r="AK51" s="43"/>
    </row>
    <row r="52" spans="1:256" ht="18.399999999999999" customHeight="1" x14ac:dyDescent="0.2">
      <c r="A52" s="103"/>
      <c r="B52" s="44"/>
      <c r="C52" s="171"/>
      <c r="D52" s="267"/>
      <c r="E52" s="117">
        <f>GL(J46,F46,E46,K46,J47,F47)</f>
        <v>0</v>
      </c>
      <c r="F52" s="1122"/>
      <c r="G52" s="197"/>
      <c r="H52" s="198" t="s">
        <v>48</v>
      </c>
      <c r="I52" s="197"/>
      <c r="J52" s="1122"/>
      <c r="K52" s="117">
        <f>GL(V46,R46,Q46,W46,V47,R47)</f>
        <v>0</v>
      </c>
      <c r="L52" s="199"/>
      <c r="M52" s="43"/>
      <c r="N52" s="928">
        <f>N49+ACCUEIL!$B$10</f>
        <v>1.6145833333333333</v>
      </c>
      <c r="O52" s="44"/>
      <c r="P52" s="162" t="s">
        <v>4</v>
      </c>
      <c r="Q52" s="201" t="str">
        <f>W37</f>
        <v>A</v>
      </c>
      <c r="R52" s="1122"/>
      <c r="S52" s="202"/>
      <c r="T52" s="202"/>
      <c r="U52" s="202"/>
      <c r="V52" s="1122"/>
      <c r="W52" s="201" t="str">
        <f>W39</f>
        <v>C</v>
      </c>
      <c r="X52" s="162" t="s">
        <v>6</v>
      </c>
      <c r="Y52" s="43"/>
      <c r="AA52" s="44"/>
      <c r="AB52" s="162" t="s">
        <v>10</v>
      </c>
      <c r="AC52" s="201" t="str">
        <f>AC39</f>
        <v>G</v>
      </c>
      <c r="AD52" s="1122"/>
      <c r="AE52" s="202"/>
      <c r="AF52" s="202"/>
      <c r="AG52" s="202"/>
      <c r="AH52" s="1122"/>
      <c r="AI52" s="201" t="str">
        <f>AC40</f>
        <v>H</v>
      </c>
      <c r="AJ52" s="162" t="s">
        <v>11</v>
      </c>
      <c r="AK52" s="43"/>
    </row>
    <row r="53" spans="1:256" ht="15" hidden="1" customHeight="1" x14ac:dyDescent="0.2">
      <c r="A53" s="103"/>
      <c r="B53" s="44"/>
      <c r="C53" s="162"/>
      <c r="D53" s="194"/>
      <c r="E53" s="1216" t="s">
        <v>222</v>
      </c>
      <c r="F53" s="1122"/>
      <c r="G53" s="197"/>
      <c r="H53" s="198"/>
      <c r="I53" s="197"/>
      <c r="J53" s="1122"/>
      <c r="K53" s="1216" t="s">
        <v>222</v>
      </c>
      <c r="L53" s="194"/>
      <c r="M53" s="43"/>
      <c r="N53" s="928"/>
      <c r="O53" s="44"/>
      <c r="P53" s="1240"/>
      <c r="Q53" s="1241"/>
      <c r="R53" s="1194"/>
      <c r="S53" s="1252"/>
      <c r="T53" s="1252"/>
      <c r="U53" s="1252"/>
      <c r="V53" s="1194"/>
      <c r="W53" s="1241"/>
      <c r="X53" s="1242"/>
      <c r="Y53" s="43"/>
      <c r="AA53" s="44"/>
      <c r="AB53" s="1240"/>
      <c r="AC53" s="1241"/>
      <c r="AD53" s="1194"/>
      <c r="AE53" s="1252"/>
      <c r="AF53" s="1252"/>
      <c r="AG53" s="1252"/>
      <c r="AH53" s="1194"/>
      <c r="AI53" s="1241"/>
      <c r="AJ53" s="1242"/>
      <c r="AK53" s="43"/>
    </row>
    <row r="54" spans="1:256" ht="15.6" customHeight="1" x14ac:dyDescent="0.2">
      <c r="A54" s="103"/>
      <c r="B54" s="44"/>
      <c r="C54"/>
      <c r="H54" s="189" t="s">
        <v>29</v>
      </c>
      <c r="M54" s="43"/>
      <c r="O54" s="44"/>
      <c r="Y54" s="43"/>
      <c r="AA54" s="44"/>
      <c r="AK54" s="43"/>
    </row>
    <row r="55" spans="1:256" ht="12.75" customHeight="1" x14ac:dyDescent="0.2">
      <c r="A55" s="103"/>
      <c r="B55" s="44"/>
      <c r="C55" s="64" t="s">
        <v>7</v>
      </c>
      <c r="D55" s="398"/>
      <c r="E55" s="349" t="s">
        <v>114</v>
      </c>
      <c r="F55" s="349"/>
      <c r="G55" s="349"/>
      <c r="H55" s="349"/>
      <c r="I55" s="349"/>
      <c r="J55" s="349"/>
      <c r="K55" s="349" t="s">
        <v>115</v>
      </c>
      <c r="L55" s="207"/>
      <c r="M55" s="43"/>
      <c r="O55" s="44"/>
      <c r="Y55" s="43"/>
      <c r="AA55" s="44"/>
      <c r="AK55" s="43"/>
    </row>
    <row r="56" spans="1:256" s="53" customFormat="1" ht="18.399999999999999" customHeight="1" x14ac:dyDescent="0.2">
      <c r="A56" s="101"/>
      <c r="B56" s="32"/>
      <c r="C56" s="162" t="s">
        <v>78</v>
      </c>
      <c r="D56" s="399"/>
      <c r="E56" s="209"/>
      <c r="F56" s="1122"/>
      <c r="G56" s="197"/>
      <c r="H56" s="198" t="s">
        <v>48</v>
      </c>
      <c r="I56" s="197"/>
      <c r="J56" s="1122"/>
      <c r="K56" s="209"/>
      <c r="L56" s="199"/>
      <c r="M56" s="192"/>
      <c r="N56" s="928">
        <f>N52+ACCUEIL!$B$10</f>
        <v>1.625</v>
      </c>
      <c r="O56" s="32"/>
      <c r="P56" s="162" t="s">
        <v>5</v>
      </c>
      <c r="Q56" s="201" t="str">
        <f>W38</f>
        <v>B</v>
      </c>
      <c r="R56" s="1122"/>
      <c r="S56" s="202"/>
      <c r="T56" s="202"/>
      <c r="U56" s="202"/>
      <c r="V56" s="1122"/>
      <c r="W56" s="201" t="str">
        <f>W40</f>
        <v>D</v>
      </c>
      <c r="X56" s="162" t="s">
        <v>7</v>
      </c>
      <c r="Y56" s="43"/>
      <c r="AA56" s="32"/>
      <c r="AB56" s="162" t="s">
        <v>18</v>
      </c>
      <c r="AC56" s="201" t="str">
        <f>AI37</f>
        <v>I</v>
      </c>
      <c r="AD56" s="1122"/>
      <c r="AE56" s="202"/>
      <c r="AF56" s="202"/>
      <c r="AG56" s="202"/>
      <c r="AH56" s="1122"/>
      <c r="AI56" s="201" t="str">
        <f>AI39</f>
        <v>K</v>
      </c>
      <c r="AJ56" s="162" t="s">
        <v>43</v>
      </c>
      <c r="AK56" s="101"/>
      <c r="IU56"/>
      <c r="IV56"/>
    </row>
    <row r="57" spans="1:256" s="53" customFormat="1" ht="15" hidden="1" customHeight="1" x14ac:dyDescent="0.2">
      <c r="A57" s="101"/>
      <c r="B57" s="32"/>
      <c r="C57" s="162"/>
      <c r="D57" s="194"/>
      <c r="E57" s="1216" t="s">
        <v>222</v>
      </c>
      <c r="F57" s="1122"/>
      <c r="G57" s="197"/>
      <c r="H57" s="198"/>
      <c r="I57" s="197"/>
      <c r="J57" s="1122"/>
      <c r="K57" s="1216" t="s">
        <v>222</v>
      </c>
      <c r="L57" s="194"/>
      <c r="M57" s="192"/>
      <c r="N57" s="928"/>
      <c r="O57" s="32"/>
      <c r="P57" s="1240"/>
      <c r="Q57" s="1241"/>
      <c r="R57" s="1194"/>
      <c r="S57" s="1252"/>
      <c r="T57" s="1252"/>
      <c r="U57" s="1252"/>
      <c r="V57" s="1194"/>
      <c r="W57" s="1241"/>
      <c r="X57" s="1242"/>
      <c r="Y57" s="43"/>
      <c r="AA57" s="32"/>
      <c r="AB57" s="1240"/>
      <c r="AC57" s="1241"/>
      <c r="AD57" s="1194"/>
      <c r="AE57" s="1252"/>
      <c r="AF57" s="1252"/>
      <c r="AG57" s="1252"/>
      <c r="AH57" s="1194"/>
      <c r="AI57" s="1241"/>
      <c r="AJ57" s="1242"/>
      <c r="AK57" s="101"/>
      <c r="AL57" s="996"/>
      <c r="AM57" s="888"/>
      <c r="AN57" s="1250"/>
      <c r="AO57" s="1249"/>
      <c r="IU57"/>
      <c r="IV57"/>
    </row>
    <row r="58" spans="1:256" ht="12.75" customHeight="1" x14ac:dyDescent="0.2">
      <c r="A58" s="103"/>
      <c r="B58" s="44"/>
      <c r="C58" s="64" t="s">
        <v>7</v>
      </c>
      <c r="D58" s="160"/>
      <c r="E58" s="349" t="s">
        <v>116</v>
      </c>
      <c r="F58" s="349"/>
      <c r="G58" s="349"/>
      <c r="H58" s="349"/>
      <c r="I58" s="349"/>
      <c r="J58" s="349"/>
      <c r="K58" s="349" t="s">
        <v>117</v>
      </c>
      <c r="L58" s="207"/>
      <c r="M58" s="43"/>
      <c r="O58" s="44"/>
      <c r="P58" s="564"/>
      <c r="Q58" s="625"/>
      <c r="R58" s="369"/>
      <c r="S58" s="370"/>
      <c r="T58" s="370"/>
      <c r="U58" s="370"/>
      <c r="V58" s="369"/>
      <c r="W58" s="626"/>
      <c r="X58" s="567"/>
      <c r="Y58" s="43"/>
      <c r="AA58" s="44"/>
      <c r="AB58" s="564"/>
      <c r="AC58" s="625"/>
      <c r="AD58" s="369"/>
      <c r="AE58" s="370"/>
      <c r="AF58" s="370"/>
      <c r="AG58" s="370"/>
      <c r="AH58" s="369"/>
      <c r="AI58" s="626"/>
      <c r="AJ58" s="567"/>
      <c r="AK58" s="103"/>
      <c r="AL58" s="996"/>
    </row>
    <row r="59" spans="1:256" ht="18.399999999999999" customHeight="1" x14ac:dyDescent="0.2">
      <c r="A59" s="103"/>
      <c r="B59" s="44"/>
      <c r="C59" s="162" t="s">
        <v>81</v>
      </c>
      <c r="D59" s="399"/>
      <c r="E59" s="209"/>
      <c r="F59" s="1122"/>
      <c r="G59" s="197"/>
      <c r="H59" s="198" t="s">
        <v>48</v>
      </c>
      <c r="I59" s="197"/>
      <c r="J59" s="1122"/>
      <c r="K59" s="209"/>
      <c r="L59" s="199"/>
      <c r="M59" s="43"/>
      <c r="N59" s="928">
        <f>N56+ACCUEIL!$B$10</f>
        <v>1.6354166666666667</v>
      </c>
      <c r="O59" s="44"/>
      <c r="P59" s="162" t="s">
        <v>9</v>
      </c>
      <c r="Q59" s="201" t="str">
        <f>AC38</f>
        <v>F</v>
      </c>
      <c r="R59" s="1122"/>
      <c r="S59" s="202"/>
      <c r="T59" s="202"/>
      <c r="U59" s="202"/>
      <c r="V59" s="1122"/>
      <c r="W59" s="201" t="str">
        <f>AC40</f>
        <v>H</v>
      </c>
      <c r="X59" s="162" t="s">
        <v>11</v>
      </c>
      <c r="Y59" s="43"/>
      <c r="AA59" s="44"/>
      <c r="AB59" s="162" t="s">
        <v>8</v>
      </c>
      <c r="AC59" s="201" t="str">
        <f>AC37</f>
        <v>E</v>
      </c>
      <c r="AD59" s="1122"/>
      <c r="AE59" s="202"/>
      <c r="AF59" s="202"/>
      <c r="AG59" s="202"/>
      <c r="AH59" s="1122"/>
      <c r="AI59" s="201" t="str">
        <f>AC39</f>
        <v>G</v>
      </c>
      <c r="AJ59" s="162" t="s">
        <v>10</v>
      </c>
      <c r="AK59" s="43"/>
    </row>
    <row r="60" spans="1:256" ht="15" hidden="1" customHeight="1" x14ac:dyDescent="0.2">
      <c r="A60" s="103"/>
      <c r="B60" s="44"/>
      <c r="C60" s="162"/>
      <c r="D60" s="194"/>
      <c r="E60" s="1216" t="s">
        <v>222</v>
      </c>
      <c r="F60" s="1122"/>
      <c r="G60" s="197"/>
      <c r="H60" s="198"/>
      <c r="I60" s="197"/>
      <c r="J60" s="1122"/>
      <c r="K60" s="1216" t="s">
        <v>222</v>
      </c>
      <c r="L60" s="194"/>
      <c r="M60" s="43"/>
      <c r="N60" s="928"/>
      <c r="O60" s="44"/>
      <c r="P60" s="1240"/>
      <c r="Q60" s="1241"/>
      <c r="R60" s="1194"/>
      <c r="S60" s="1252"/>
      <c r="T60" s="1252"/>
      <c r="U60" s="1252"/>
      <c r="V60" s="1194"/>
      <c r="W60" s="1241"/>
      <c r="X60" s="1242"/>
      <c r="Y60" s="43"/>
      <c r="AA60" s="44"/>
      <c r="AB60" s="1240"/>
      <c r="AC60" s="1241"/>
      <c r="AD60" s="1194"/>
      <c r="AE60" s="1252"/>
      <c r="AF60" s="1252"/>
      <c r="AG60" s="1252"/>
      <c r="AH60" s="1194"/>
      <c r="AI60" s="1241"/>
      <c r="AJ60" s="1242"/>
      <c r="AK60" s="43"/>
    </row>
    <row r="61" spans="1:256" ht="12.75" customHeight="1" x14ac:dyDescent="0.2">
      <c r="A61" s="103"/>
      <c r="B61" s="44"/>
      <c r="C61" s="162">
        <v>78</v>
      </c>
      <c r="D61" s="398"/>
      <c r="E61" s="349" t="s">
        <v>59</v>
      </c>
      <c r="F61" s="294"/>
      <c r="G61" s="294"/>
      <c r="H61" s="294"/>
      <c r="I61" s="294"/>
      <c r="J61" s="294"/>
      <c r="K61" s="349" t="s">
        <v>60</v>
      </c>
      <c r="L61" s="207"/>
      <c r="M61" s="43"/>
      <c r="O61" s="44"/>
      <c r="P61" s="627"/>
      <c r="Q61" s="628"/>
      <c r="R61" s="611"/>
      <c r="S61" s="598"/>
      <c r="T61" s="598"/>
      <c r="U61" s="598"/>
      <c r="V61" s="611"/>
      <c r="W61" s="629"/>
      <c r="X61" s="563"/>
      <c r="Y61" s="43"/>
      <c r="AA61" s="44"/>
      <c r="AB61" s="564"/>
      <c r="AC61" s="626"/>
      <c r="AD61" s="369"/>
      <c r="AE61" s="370"/>
      <c r="AF61" s="370"/>
      <c r="AG61" s="370"/>
      <c r="AH61" s="369"/>
      <c r="AI61" s="626"/>
      <c r="AJ61" s="567"/>
      <c r="AK61" s="43"/>
    </row>
    <row r="62" spans="1:256" ht="18.399999999999999" customHeight="1" x14ac:dyDescent="0.2">
      <c r="A62" s="103"/>
      <c r="B62" s="44"/>
      <c r="C62" s="64"/>
      <c r="D62" s="399"/>
      <c r="E62" s="117">
        <f>GL(J49,F49,E49,K49,J50,F50)</f>
        <v>0</v>
      </c>
      <c r="F62" s="1122"/>
      <c r="G62" s="197"/>
      <c r="H62" s="198" t="s">
        <v>48</v>
      </c>
      <c r="I62" s="197"/>
      <c r="J62" s="1122"/>
      <c r="K62" s="117">
        <f>GL(J52,F52,E52,K52,J53,F53)</f>
        <v>0</v>
      </c>
      <c r="L62" s="199"/>
      <c r="M62" s="43"/>
      <c r="N62" s="928">
        <f>N59+ACCUEIL!$B$10</f>
        <v>1.6458333333333335</v>
      </c>
      <c r="O62" s="44"/>
      <c r="P62" s="194" t="s">
        <v>4</v>
      </c>
      <c r="Q62" s="201" t="str">
        <f>W37</f>
        <v>A</v>
      </c>
      <c r="R62" s="1122"/>
      <c r="S62" s="202"/>
      <c r="T62" s="202"/>
      <c r="U62" s="202"/>
      <c r="V62" s="1122"/>
      <c r="W62" s="201" t="str">
        <f>W40</f>
        <v>D</v>
      </c>
      <c r="X62" s="194" t="s">
        <v>7</v>
      </c>
      <c r="Y62" s="43"/>
      <c r="AA62" s="44"/>
      <c r="AB62" s="194" t="s">
        <v>5</v>
      </c>
      <c r="AC62" s="201" t="str">
        <f>W38</f>
        <v>B</v>
      </c>
      <c r="AD62" s="1122"/>
      <c r="AE62" s="202"/>
      <c r="AF62" s="202"/>
      <c r="AG62" s="202"/>
      <c r="AH62" s="1122"/>
      <c r="AI62" s="201" t="str">
        <f>W39</f>
        <v>C</v>
      </c>
      <c r="AJ62" s="194" t="s">
        <v>6</v>
      </c>
      <c r="AK62" s="43"/>
    </row>
    <row r="63" spans="1:256" ht="15" hidden="1" customHeight="1" x14ac:dyDescent="0.2">
      <c r="A63" s="103"/>
      <c r="B63" s="44"/>
      <c r="C63" s="162"/>
      <c r="D63" s="194"/>
      <c r="E63" s="1216" t="s">
        <v>222</v>
      </c>
      <c r="F63" s="1122"/>
      <c r="G63" s="197"/>
      <c r="H63" s="198"/>
      <c r="I63" s="197"/>
      <c r="J63" s="1122"/>
      <c r="K63" s="1216" t="s">
        <v>222</v>
      </c>
      <c r="L63" s="194"/>
      <c r="M63" s="43"/>
      <c r="N63" s="928"/>
      <c r="O63" s="44"/>
      <c r="P63" s="1240"/>
      <c r="Q63" s="1241"/>
      <c r="R63" s="1194"/>
      <c r="S63" s="1252"/>
      <c r="T63" s="1252"/>
      <c r="U63" s="1252"/>
      <c r="V63" s="1194"/>
      <c r="W63" s="1241"/>
      <c r="X63" s="1242"/>
      <c r="Y63" s="43"/>
      <c r="AA63" s="44"/>
      <c r="AB63" s="1240"/>
      <c r="AC63" s="1241"/>
      <c r="AD63" s="1194"/>
      <c r="AE63" s="1252"/>
      <c r="AF63" s="1252"/>
      <c r="AG63" s="1252"/>
      <c r="AH63" s="1194"/>
      <c r="AI63" s="1241"/>
      <c r="AJ63" s="1242"/>
      <c r="AK63" s="43"/>
    </row>
    <row r="64" spans="1:256" ht="12.75" customHeight="1" x14ac:dyDescent="0.2">
      <c r="A64" s="103"/>
      <c r="B64" s="44"/>
      <c r="C64" s="232">
        <v>56</v>
      </c>
      <c r="D64" s="630"/>
      <c r="E64" s="349" t="s">
        <v>83</v>
      </c>
      <c r="F64" s="173"/>
      <c r="G64" s="173"/>
      <c r="H64" s="294"/>
      <c r="I64" s="173"/>
      <c r="J64" s="173"/>
      <c r="K64" s="349" t="s">
        <v>84</v>
      </c>
      <c r="L64" s="207"/>
      <c r="M64" s="43"/>
      <c r="O64" s="44"/>
      <c r="P64" s="627"/>
      <c r="Q64" s="628"/>
      <c r="R64" s="611"/>
      <c r="S64" s="598"/>
      <c r="T64" s="598"/>
      <c r="U64" s="598"/>
      <c r="V64" s="611"/>
      <c r="W64" s="628"/>
      <c r="X64" s="563"/>
      <c r="Y64" s="43"/>
      <c r="AA64" s="44"/>
      <c r="AB64" s="627"/>
      <c r="AC64" s="628"/>
      <c r="AD64" s="611"/>
      <c r="AE64" s="598"/>
      <c r="AF64" s="598"/>
      <c r="AG64" s="598"/>
      <c r="AH64" s="611"/>
      <c r="AI64" s="628"/>
      <c r="AJ64" s="563"/>
      <c r="AK64" s="43"/>
    </row>
    <row r="65" spans="1:37" ht="18.399999999999999" customHeight="1" x14ac:dyDescent="0.2">
      <c r="A65" s="103"/>
      <c r="B65" s="44"/>
      <c r="C65" s="64" t="s">
        <v>6</v>
      </c>
      <c r="D65" s="399"/>
      <c r="E65" s="117">
        <f>GL(F49,J49,E49,K49,F50,J50)</f>
        <v>0</v>
      </c>
      <c r="F65" s="1122"/>
      <c r="G65" s="197"/>
      <c r="H65" s="198" t="s">
        <v>48</v>
      </c>
      <c r="I65" s="197"/>
      <c r="J65" s="1122"/>
      <c r="K65" s="117">
        <f>GL(F52,J52,E52,K52,F53,J53)</f>
        <v>0</v>
      </c>
      <c r="L65" s="199"/>
      <c r="M65" s="43"/>
      <c r="N65" s="928">
        <f>N62+ACCUEIL!$B$10</f>
        <v>1.6562500000000002</v>
      </c>
      <c r="O65" s="44"/>
      <c r="P65" s="194" t="s">
        <v>9</v>
      </c>
      <c r="Q65" s="201" t="str">
        <f>AC38</f>
        <v>F</v>
      </c>
      <c r="R65" s="1122"/>
      <c r="S65" s="202"/>
      <c r="T65" s="202"/>
      <c r="U65" s="202"/>
      <c r="V65" s="1122"/>
      <c r="W65" s="201" t="str">
        <f>AC39</f>
        <v>G</v>
      </c>
      <c r="X65" s="194" t="s">
        <v>10</v>
      </c>
      <c r="Y65" s="43"/>
      <c r="AA65" s="44"/>
      <c r="AB65" s="194" t="s">
        <v>8</v>
      </c>
      <c r="AC65" s="201" t="str">
        <f>AC37</f>
        <v>E</v>
      </c>
      <c r="AD65" s="1122"/>
      <c r="AE65" s="202"/>
      <c r="AF65" s="202"/>
      <c r="AG65" s="202"/>
      <c r="AH65" s="1122"/>
      <c r="AI65" s="201" t="str">
        <f>AC40</f>
        <v>H</v>
      </c>
      <c r="AJ65" s="194" t="s">
        <v>11</v>
      </c>
      <c r="AK65" s="43"/>
    </row>
    <row r="66" spans="1:37" ht="15" hidden="1" customHeight="1" x14ac:dyDescent="0.2">
      <c r="A66" s="103"/>
      <c r="B66" s="44"/>
      <c r="C66" s="162"/>
      <c r="D66" s="194"/>
      <c r="E66" s="1216" t="s">
        <v>222</v>
      </c>
      <c r="F66" s="1122"/>
      <c r="G66" s="197"/>
      <c r="H66" s="198"/>
      <c r="I66" s="197"/>
      <c r="J66" s="1122"/>
      <c r="K66" s="1216" t="s">
        <v>222</v>
      </c>
      <c r="L66" s="194"/>
      <c r="M66" s="43"/>
      <c r="N66" s="928"/>
      <c r="O66" s="44"/>
      <c r="P66" s="1240"/>
      <c r="Q66" s="1241"/>
      <c r="R66" s="1194"/>
      <c r="S66" s="1252"/>
      <c r="T66" s="1252"/>
      <c r="U66" s="1252"/>
      <c r="V66" s="1194"/>
      <c r="W66" s="1241"/>
      <c r="X66" s="1242"/>
      <c r="Y66" s="43"/>
      <c r="AA66" s="44"/>
      <c r="AB66" s="1240"/>
      <c r="AC66" s="1241"/>
      <c r="AD66" s="1194"/>
      <c r="AE66" s="1252"/>
      <c r="AF66" s="1252"/>
      <c r="AG66" s="1252"/>
      <c r="AH66" s="1194"/>
      <c r="AI66" s="1241"/>
      <c r="AJ66" s="1242"/>
      <c r="AK66" s="43"/>
    </row>
    <row r="67" spans="1:37" ht="12.75" customHeight="1" x14ac:dyDescent="0.2">
      <c r="A67" s="103"/>
      <c r="B67" s="44"/>
      <c r="C67" s="366"/>
      <c r="D67" s="235"/>
      <c r="E67" s="24"/>
      <c r="G67" s="24"/>
      <c r="H67" s="367" t="s">
        <v>36</v>
      </c>
      <c r="I67" s="24"/>
      <c r="J67" s="24"/>
      <c r="K67" s="24"/>
      <c r="L67" s="31"/>
      <c r="M67" s="43"/>
      <c r="O67" s="293"/>
      <c r="Q67" s="631" t="s">
        <v>34</v>
      </c>
      <c r="R67" s="336"/>
      <c r="S67" s="173"/>
      <c r="T67" s="294"/>
      <c r="U67" s="173"/>
      <c r="W67" s="631" t="s">
        <v>35</v>
      </c>
      <c r="X67" s="207"/>
      <c r="Y67" s="43"/>
      <c r="AA67" s="44"/>
      <c r="AB67" s="627"/>
      <c r="AC67" s="628"/>
      <c r="AD67" s="611"/>
      <c r="AE67" s="598"/>
      <c r="AF67" s="598"/>
      <c r="AG67" s="598"/>
      <c r="AH67" s="611"/>
      <c r="AI67" s="628"/>
      <c r="AJ67" s="563"/>
      <c r="AK67" s="43"/>
    </row>
    <row r="68" spans="1:37" ht="18.399999999999999" customHeight="1" x14ac:dyDescent="0.2">
      <c r="A68" s="103"/>
      <c r="B68" s="44"/>
      <c r="C68" s="64" t="s">
        <v>9</v>
      </c>
      <c r="D68" s="267"/>
      <c r="E68" s="117">
        <f>GL(F56,J56,E56,K56,F57,J57)</f>
        <v>0</v>
      </c>
      <c r="F68" s="1122"/>
      <c r="G68" s="197"/>
      <c r="H68" s="198" t="s">
        <v>48</v>
      </c>
      <c r="I68" s="197"/>
      <c r="J68" s="1122"/>
      <c r="K68" s="117">
        <f>GL(F59,J59,E59,K59,F60,J60)</f>
        <v>0</v>
      </c>
      <c r="L68" s="199"/>
      <c r="M68" s="43"/>
      <c r="N68" s="928">
        <f>N65+ACCUEIL!$B$10</f>
        <v>1.666666666666667</v>
      </c>
      <c r="O68" s="64" t="s">
        <v>6</v>
      </c>
      <c r="P68" s="632"/>
      <c r="Q68" s="117">
        <f>GL(J56,F56,E56,K56,J57,F57)</f>
        <v>0</v>
      </c>
      <c r="R68" s="1122"/>
      <c r="S68" s="197"/>
      <c r="T68" s="198" t="s">
        <v>48</v>
      </c>
      <c r="U68" s="197"/>
      <c r="V68" s="1122"/>
      <c r="W68" s="117">
        <f>GL(J59,F59,E59,K59,J60,F60)</f>
        <v>0</v>
      </c>
      <c r="X68" s="207"/>
      <c r="Y68" s="43"/>
      <c r="AA68" s="44"/>
      <c r="AB68" s="1238" t="s">
        <v>19</v>
      </c>
      <c r="AC68" s="1239" t="str">
        <f>AI38</f>
        <v>J</v>
      </c>
      <c r="AD68" s="1190"/>
      <c r="AE68" s="1251"/>
      <c r="AF68" s="1251"/>
      <c r="AG68" s="1251"/>
      <c r="AH68" s="1190"/>
      <c r="AI68" s="1239" t="str">
        <f>AI39</f>
        <v>K</v>
      </c>
      <c r="AJ68" s="1238" t="s">
        <v>43</v>
      </c>
      <c r="AK68" s="43"/>
    </row>
    <row r="69" spans="1:37" ht="15" hidden="1" customHeight="1" x14ac:dyDescent="0.2">
      <c r="A69" s="103"/>
      <c r="B69" s="44"/>
      <c r="C69" s="162"/>
      <c r="D69" s="194"/>
      <c r="E69" s="1216" t="s">
        <v>222</v>
      </c>
      <c r="F69" s="1122"/>
      <c r="G69" s="197"/>
      <c r="H69" s="198"/>
      <c r="I69" s="197"/>
      <c r="J69" s="1122"/>
      <c r="K69" s="1216" t="s">
        <v>222</v>
      </c>
      <c r="L69" s="194"/>
      <c r="M69" s="43"/>
      <c r="N69" s="928"/>
      <c r="O69" s="162"/>
      <c r="P69" s="194"/>
      <c r="Q69" s="1216" t="s">
        <v>222</v>
      </c>
      <c r="R69" s="1122"/>
      <c r="S69" s="197"/>
      <c r="T69" s="198"/>
      <c r="U69" s="197"/>
      <c r="V69" s="1122"/>
      <c r="W69" s="1216" t="s">
        <v>222</v>
      </c>
      <c r="X69" s="194"/>
      <c r="Y69" s="43"/>
      <c r="AA69" s="44"/>
      <c r="AB69" s="1240"/>
      <c r="AC69" s="1241"/>
      <c r="AD69" s="1194"/>
      <c r="AE69" s="1252"/>
      <c r="AF69" s="1252"/>
      <c r="AG69" s="1252"/>
      <c r="AH69" s="1194"/>
      <c r="AI69" s="1241"/>
      <c r="AJ69" s="1242"/>
      <c r="AK69" s="43"/>
    </row>
    <row r="70" spans="1:37" ht="12.75" customHeight="1" x14ac:dyDescent="0.2">
      <c r="A70" s="103"/>
      <c r="B70" s="217"/>
      <c r="C70" s="215"/>
      <c r="D70" s="215"/>
      <c r="E70" s="215"/>
      <c r="F70" s="215"/>
      <c r="G70" s="215"/>
      <c r="H70" s="215"/>
      <c r="I70" s="215"/>
      <c r="J70" s="215"/>
      <c r="K70" s="215"/>
      <c r="L70" s="215"/>
      <c r="M70" s="216"/>
      <c r="N70"/>
      <c r="O70" s="217"/>
      <c r="P70" s="215"/>
      <c r="Q70" s="215"/>
      <c r="R70" s="215"/>
      <c r="S70" s="215"/>
      <c r="T70" s="215"/>
      <c r="U70" s="215"/>
      <c r="V70" s="215"/>
      <c r="W70" s="215"/>
      <c r="X70" s="215"/>
      <c r="Y70" s="216"/>
      <c r="AA70" s="217"/>
      <c r="AB70" s="215"/>
      <c r="AC70" s="215"/>
      <c r="AD70" s="215"/>
      <c r="AE70" s="215"/>
      <c r="AF70" s="215"/>
      <c r="AG70" s="215"/>
      <c r="AH70" s="215"/>
      <c r="AI70" s="215"/>
      <c r="AJ70" s="215"/>
      <c r="AK70" s="216"/>
    </row>
    <row r="71" spans="1:37" ht="15.6" customHeight="1" x14ac:dyDescent="0.2">
      <c r="C71"/>
      <c r="E71" t="s">
        <v>61</v>
      </c>
      <c r="N71" s="928">
        <f>N68+ACCUEIL!$B$10</f>
        <v>1.6770833333333337</v>
      </c>
    </row>
    <row r="72" spans="1:37" ht="15.6" customHeight="1" x14ac:dyDescent="0.2">
      <c r="C72" s="126"/>
      <c r="D72" s="24"/>
      <c r="E72" s="24"/>
      <c r="F72" s="24"/>
      <c r="G72" s="24"/>
      <c r="H72" s="24"/>
      <c r="I72" s="24"/>
      <c r="J72" s="24"/>
      <c r="K72" s="24"/>
      <c r="L72" s="5"/>
      <c r="M72" s="5"/>
      <c r="N72" s="633" t="s">
        <v>37</v>
      </c>
      <c r="O72" s="5"/>
      <c r="P72" s="5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31"/>
    </row>
    <row r="73" spans="1:37" ht="15.6" customHeight="1" x14ac:dyDescent="0.2">
      <c r="C73" s="188"/>
      <c r="D73" s="221">
        <v>1</v>
      </c>
      <c r="E73" s="117">
        <f>GL(F68,J68,E68,K68,F69,J69)</f>
        <v>0</v>
      </c>
      <c r="F73" s="103"/>
      <c r="J73" s="221">
        <v>5</v>
      </c>
      <c r="K73" s="117">
        <f>GL(F65,J65,E65,K65,F66,J66)</f>
        <v>0</v>
      </c>
      <c r="P73" s="221">
        <v>9</v>
      </c>
      <c r="Q73" s="1225">
        <f t="shared" ref="Q73:Q76" si="0">AQ37</f>
        <v>0</v>
      </c>
      <c r="V73" s="226">
        <v>13</v>
      </c>
      <c r="W73" s="201">
        <f t="shared" ref="W73:W76" si="1">AU37</f>
        <v>0</v>
      </c>
      <c r="X73" s="103"/>
      <c r="AB73" s="226">
        <v>17</v>
      </c>
      <c r="AC73" s="201">
        <f t="shared" ref="AC73:AC75" si="2">AY37</f>
        <v>0</v>
      </c>
      <c r="AD73" s="43"/>
    </row>
    <row r="74" spans="1:37" ht="15.6" customHeight="1" x14ac:dyDescent="0.2">
      <c r="C74" s="188"/>
      <c r="D74" s="221">
        <v>2</v>
      </c>
      <c r="E74" s="117">
        <f>GL(J68,F68,E68,K68,J69,F69)</f>
        <v>0</v>
      </c>
      <c r="F74" s="103"/>
      <c r="J74" s="221">
        <v>6</v>
      </c>
      <c r="K74" s="117">
        <f>GL(J65,F65,E65,K65,J66,F66)</f>
        <v>0</v>
      </c>
      <c r="P74" s="226">
        <v>10</v>
      </c>
      <c r="Q74" s="1225">
        <f t="shared" si="0"/>
        <v>0</v>
      </c>
      <c r="V74" s="226">
        <v>14</v>
      </c>
      <c r="W74" s="201">
        <f t="shared" si="1"/>
        <v>0</v>
      </c>
      <c r="X74" s="103"/>
      <c r="AB74" s="226">
        <v>18</v>
      </c>
      <c r="AC74" s="201">
        <f t="shared" si="2"/>
        <v>0</v>
      </c>
      <c r="AD74" s="43"/>
    </row>
    <row r="75" spans="1:37" ht="15.6" customHeight="1" x14ac:dyDescent="0.2">
      <c r="C75" s="188"/>
      <c r="D75" s="221">
        <v>3</v>
      </c>
      <c r="E75" s="117">
        <f>GL(R68,V68,Q68,W68,R69,V69)</f>
        <v>0</v>
      </c>
      <c r="F75" s="103"/>
      <c r="J75" s="221">
        <v>7</v>
      </c>
      <c r="K75" s="117">
        <f>GL(F62,J62,E62,K62,F63,J63)</f>
        <v>0</v>
      </c>
      <c r="P75" s="226">
        <v>11</v>
      </c>
      <c r="Q75" s="1225">
        <f t="shared" si="0"/>
        <v>0</v>
      </c>
      <c r="V75" s="226">
        <v>15</v>
      </c>
      <c r="W75" s="201">
        <f t="shared" si="1"/>
        <v>0</v>
      </c>
      <c r="X75" s="103"/>
      <c r="AB75" s="226">
        <v>19</v>
      </c>
      <c r="AC75" s="201">
        <f t="shared" si="2"/>
        <v>0</v>
      </c>
      <c r="AD75" s="43"/>
    </row>
    <row r="76" spans="1:37" ht="15.6" customHeight="1" x14ac:dyDescent="0.2">
      <c r="C76" s="44"/>
      <c r="D76" s="221">
        <v>4</v>
      </c>
      <c r="E76" s="117">
        <f>GL(V68,R68,Q68,W68,V69,R69)</f>
        <v>0</v>
      </c>
      <c r="F76" s="103"/>
      <c r="J76" s="221">
        <v>8</v>
      </c>
      <c r="K76" s="117">
        <f>GL(J62,F62,E62,K62,J63,F63)</f>
        <v>0</v>
      </c>
      <c r="P76" s="226">
        <v>12</v>
      </c>
      <c r="Q76" s="1225">
        <f t="shared" si="0"/>
        <v>0</v>
      </c>
      <c r="V76" s="226">
        <v>16</v>
      </c>
      <c r="W76" s="201">
        <f t="shared" si="1"/>
        <v>0</v>
      </c>
      <c r="X76" s="103"/>
      <c r="AD76" s="43"/>
    </row>
    <row r="77" spans="1:37" ht="9.75" customHeight="1" x14ac:dyDescent="0.2">
      <c r="C77" s="381"/>
      <c r="D77" s="215"/>
      <c r="E77" s="215"/>
      <c r="F77" s="215"/>
      <c r="G77" s="215"/>
      <c r="H77" s="215"/>
      <c r="I77" s="215"/>
      <c r="J77" s="215"/>
      <c r="K77" s="215"/>
      <c r="L77" s="215"/>
      <c r="M77" s="215"/>
      <c r="N77" s="218"/>
      <c r="O77" s="215"/>
      <c r="P77" s="215"/>
      <c r="Q77" s="215"/>
      <c r="R77" s="215"/>
      <c r="S77" s="215"/>
      <c r="T77" s="215"/>
      <c r="U77" s="215"/>
      <c r="V77" s="215"/>
      <c r="W77" s="215"/>
      <c r="X77" s="215"/>
      <c r="Y77" s="215"/>
      <c r="Z77" s="215"/>
      <c r="AA77" s="215"/>
      <c r="AB77" s="215"/>
      <c r="AC77" s="215"/>
      <c r="AD77" s="216"/>
    </row>
    <row r="78" spans="1:37" ht="9.75" customHeight="1" x14ac:dyDescent="0.2"/>
  </sheetData>
  <sheetProtection password="C9F9" sheet="1" objects="1" scenarios="1" formatCells="0" formatColumns="0" formatRows="0" sort="0"/>
  <sortState ref="AM50:AO52">
    <sortCondition descending="1" ref="AN50:AN52"/>
    <sortCondition descending="1" ref="AO50:AO52"/>
  </sortState>
  <mergeCells count="2">
    <mergeCell ref="AC2:AC3"/>
    <mergeCell ref="W3:AA3"/>
  </mergeCells>
  <phoneticPr fontId="8" type="noConversion"/>
  <conditionalFormatting sqref="F14:F25">
    <cfRule type="notContainsBlanks" dxfId="1380" priority="120">
      <formula>LEN(TRIM(F14))&gt;0</formula>
    </cfRule>
  </conditionalFormatting>
  <conditionalFormatting sqref="J14:J25">
    <cfRule type="notContainsBlanks" dxfId="1379" priority="119">
      <formula>LEN(TRIM(J14))&gt;0</formula>
    </cfRule>
  </conditionalFormatting>
  <conditionalFormatting sqref="R14:R25">
    <cfRule type="notContainsBlanks" dxfId="1378" priority="118">
      <formula>LEN(TRIM(R14))&gt;0</formula>
    </cfRule>
  </conditionalFormatting>
  <conditionalFormatting sqref="V14:V25">
    <cfRule type="notContainsBlanks" dxfId="1377" priority="117">
      <formula>LEN(TRIM(V14))&gt;0</formula>
    </cfRule>
  </conditionalFormatting>
  <conditionalFormatting sqref="AD14:AD25">
    <cfRule type="notContainsBlanks" dxfId="1376" priority="116">
      <formula>LEN(TRIM(AD14))&gt;0</formula>
    </cfRule>
  </conditionalFormatting>
  <conditionalFormatting sqref="AH14:AH25">
    <cfRule type="notContainsBlanks" dxfId="1375" priority="115">
      <formula>LEN(TRIM(AH14))&gt;0</formula>
    </cfRule>
  </conditionalFormatting>
  <conditionalFormatting sqref="F44:F46">
    <cfRule type="notContainsBlanks" dxfId="1374" priority="114">
      <formula>LEN(TRIM(F44))&gt;0</formula>
    </cfRule>
  </conditionalFormatting>
  <conditionalFormatting sqref="J44:J46">
    <cfRule type="notContainsBlanks" dxfId="1373" priority="113">
      <formula>LEN(TRIM(J44))&gt;0</formula>
    </cfRule>
  </conditionalFormatting>
  <conditionalFormatting sqref="R44 R46">
    <cfRule type="notContainsBlanks" dxfId="1372" priority="112">
      <formula>LEN(TRIM(R44))&gt;0</formula>
    </cfRule>
  </conditionalFormatting>
  <conditionalFormatting sqref="V44 V46">
    <cfRule type="notContainsBlanks" dxfId="1371" priority="111">
      <formula>LEN(TRIM(V44))&gt;0</formula>
    </cfRule>
  </conditionalFormatting>
  <conditionalFormatting sqref="AD44 AD46">
    <cfRule type="notContainsBlanks" dxfId="1370" priority="110">
      <formula>LEN(TRIM(AD44))&gt;0</formula>
    </cfRule>
  </conditionalFormatting>
  <conditionalFormatting sqref="AH44 AH46">
    <cfRule type="notContainsBlanks" dxfId="1369" priority="109">
      <formula>LEN(TRIM(AH44))&gt;0</formula>
    </cfRule>
  </conditionalFormatting>
  <conditionalFormatting sqref="AH49">
    <cfRule type="notContainsBlanks" dxfId="1368" priority="108">
      <formula>LEN(TRIM(AH49))&gt;0</formula>
    </cfRule>
  </conditionalFormatting>
  <conditionalFormatting sqref="AD49">
    <cfRule type="notContainsBlanks" dxfId="1367" priority="107">
      <formula>LEN(TRIM(AD49))&gt;0</formula>
    </cfRule>
  </conditionalFormatting>
  <conditionalFormatting sqref="V49">
    <cfRule type="notContainsBlanks" dxfId="1366" priority="106">
      <formula>LEN(TRIM(V49))&gt;0</formula>
    </cfRule>
  </conditionalFormatting>
  <conditionalFormatting sqref="R49">
    <cfRule type="notContainsBlanks" dxfId="1365" priority="105">
      <formula>LEN(TRIM(R49))&gt;0</formula>
    </cfRule>
  </conditionalFormatting>
  <conditionalFormatting sqref="J49">
    <cfRule type="notContainsBlanks" dxfId="1364" priority="104">
      <formula>LEN(TRIM(J49))&gt;0</formula>
    </cfRule>
  </conditionalFormatting>
  <conditionalFormatting sqref="F49">
    <cfRule type="notContainsBlanks" dxfId="1363" priority="103">
      <formula>LEN(TRIM(F49))&gt;0</formula>
    </cfRule>
  </conditionalFormatting>
  <conditionalFormatting sqref="F52">
    <cfRule type="notContainsBlanks" dxfId="1362" priority="102">
      <formula>LEN(TRIM(F52))&gt;0</formula>
    </cfRule>
  </conditionalFormatting>
  <conditionalFormatting sqref="J52">
    <cfRule type="notContainsBlanks" dxfId="1361" priority="101">
      <formula>LEN(TRIM(J52))&gt;0</formula>
    </cfRule>
  </conditionalFormatting>
  <conditionalFormatting sqref="R52">
    <cfRule type="notContainsBlanks" dxfId="1360" priority="100">
      <formula>LEN(TRIM(R52))&gt;0</formula>
    </cfRule>
  </conditionalFormatting>
  <conditionalFormatting sqref="V52">
    <cfRule type="notContainsBlanks" dxfId="1359" priority="99">
      <formula>LEN(TRIM(V52))&gt;0</formula>
    </cfRule>
  </conditionalFormatting>
  <conditionalFormatting sqref="AD52">
    <cfRule type="notContainsBlanks" dxfId="1358" priority="98">
      <formula>LEN(TRIM(AD52))&gt;0</formula>
    </cfRule>
  </conditionalFormatting>
  <conditionalFormatting sqref="AH52">
    <cfRule type="notContainsBlanks" dxfId="1357" priority="97">
      <formula>LEN(TRIM(AH52))&gt;0</formula>
    </cfRule>
  </conditionalFormatting>
  <conditionalFormatting sqref="AH56">
    <cfRule type="notContainsBlanks" dxfId="1356" priority="96">
      <formula>LEN(TRIM(AH56))&gt;0</formula>
    </cfRule>
  </conditionalFormatting>
  <conditionalFormatting sqref="AD56">
    <cfRule type="notContainsBlanks" dxfId="1355" priority="95">
      <formula>LEN(TRIM(AD56))&gt;0</formula>
    </cfRule>
  </conditionalFormatting>
  <conditionalFormatting sqref="V56">
    <cfRule type="notContainsBlanks" dxfId="1354" priority="94">
      <formula>LEN(TRIM(V56))&gt;0</formula>
    </cfRule>
  </conditionalFormatting>
  <conditionalFormatting sqref="R56">
    <cfRule type="notContainsBlanks" dxfId="1353" priority="93">
      <formula>LEN(TRIM(R56))&gt;0</formula>
    </cfRule>
  </conditionalFormatting>
  <conditionalFormatting sqref="J56">
    <cfRule type="notContainsBlanks" dxfId="1352" priority="92">
      <formula>LEN(TRIM(J56))&gt;0</formula>
    </cfRule>
  </conditionalFormatting>
  <conditionalFormatting sqref="F56">
    <cfRule type="notContainsBlanks" dxfId="1351" priority="91">
      <formula>LEN(TRIM(F56))&gt;0</formula>
    </cfRule>
  </conditionalFormatting>
  <conditionalFormatting sqref="F59">
    <cfRule type="notContainsBlanks" dxfId="1350" priority="90">
      <formula>LEN(TRIM(F59))&gt;0</formula>
    </cfRule>
  </conditionalFormatting>
  <conditionalFormatting sqref="J59">
    <cfRule type="notContainsBlanks" dxfId="1349" priority="89">
      <formula>LEN(TRIM(J59))&gt;0</formula>
    </cfRule>
  </conditionalFormatting>
  <conditionalFormatting sqref="R59">
    <cfRule type="notContainsBlanks" dxfId="1348" priority="88">
      <formula>LEN(TRIM(R59))&gt;0</formula>
    </cfRule>
  </conditionalFormatting>
  <conditionalFormatting sqref="V59">
    <cfRule type="notContainsBlanks" dxfId="1347" priority="87">
      <formula>LEN(TRIM(V59))&gt;0</formula>
    </cfRule>
  </conditionalFormatting>
  <conditionalFormatting sqref="AD59">
    <cfRule type="notContainsBlanks" dxfId="1346" priority="86">
      <formula>LEN(TRIM(AD59))&gt;0</formula>
    </cfRule>
  </conditionalFormatting>
  <conditionalFormatting sqref="AH59">
    <cfRule type="notContainsBlanks" dxfId="1345" priority="85">
      <formula>LEN(TRIM(AH59))&gt;0</formula>
    </cfRule>
  </conditionalFormatting>
  <conditionalFormatting sqref="AH62">
    <cfRule type="notContainsBlanks" dxfId="1344" priority="84">
      <formula>LEN(TRIM(AH62))&gt;0</formula>
    </cfRule>
  </conditionalFormatting>
  <conditionalFormatting sqref="AD62">
    <cfRule type="notContainsBlanks" dxfId="1343" priority="83">
      <formula>LEN(TRIM(AD62))&gt;0</formula>
    </cfRule>
  </conditionalFormatting>
  <conditionalFormatting sqref="AD65">
    <cfRule type="notContainsBlanks" dxfId="1342" priority="82">
      <formula>LEN(TRIM(AD65))&gt;0</formula>
    </cfRule>
  </conditionalFormatting>
  <conditionalFormatting sqref="AH65">
    <cfRule type="notContainsBlanks" dxfId="1341" priority="81">
      <formula>LEN(TRIM(AH65))&gt;0</formula>
    </cfRule>
  </conditionalFormatting>
  <conditionalFormatting sqref="AH68:AH69">
    <cfRule type="notContainsBlanks" dxfId="1340" priority="80">
      <formula>LEN(TRIM(AH68))&gt;0</formula>
    </cfRule>
  </conditionalFormatting>
  <conditionalFormatting sqref="AD68:AD69">
    <cfRule type="notContainsBlanks" dxfId="1339" priority="79">
      <formula>LEN(TRIM(AD68))&gt;0</formula>
    </cfRule>
  </conditionalFormatting>
  <conditionalFormatting sqref="V68">
    <cfRule type="notContainsBlanks" dxfId="1338" priority="78">
      <formula>LEN(TRIM(V68))&gt;0</formula>
    </cfRule>
  </conditionalFormatting>
  <conditionalFormatting sqref="R68">
    <cfRule type="notContainsBlanks" dxfId="1337" priority="77">
      <formula>LEN(TRIM(R68))&gt;0</formula>
    </cfRule>
  </conditionalFormatting>
  <conditionalFormatting sqref="V65">
    <cfRule type="notContainsBlanks" dxfId="1336" priority="76">
      <formula>LEN(TRIM(V65))&gt;0</formula>
    </cfRule>
  </conditionalFormatting>
  <conditionalFormatting sqref="R65">
    <cfRule type="notContainsBlanks" dxfId="1335" priority="75">
      <formula>LEN(TRIM(R65))&gt;0</formula>
    </cfRule>
  </conditionalFormatting>
  <conditionalFormatting sqref="R62">
    <cfRule type="notContainsBlanks" dxfId="1334" priority="74">
      <formula>LEN(TRIM(R62))&gt;0</formula>
    </cfRule>
  </conditionalFormatting>
  <conditionalFormatting sqref="J68 V62">
    <cfRule type="notContainsBlanks" dxfId="1333" priority="72">
      <formula>LEN(TRIM(J62))&gt;0</formula>
    </cfRule>
  </conditionalFormatting>
  <conditionalFormatting sqref="F68">
    <cfRule type="notContainsBlanks" dxfId="1332" priority="71">
      <formula>LEN(TRIM(F68))&gt;0</formula>
    </cfRule>
  </conditionalFormatting>
  <conditionalFormatting sqref="F65">
    <cfRule type="notContainsBlanks" dxfId="1331" priority="70">
      <formula>LEN(TRIM(F65))&gt;0</formula>
    </cfRule>
  </conditionalFormatting>
  <conditionalFormatting sqref="F62">
    <cfRule type="notContainsBlanks" dxfId="1330" priority="69">
      <formula>LEN(TRIM(F62))&gt;0</formula>
    </cfRule>
  </conditionalFormatting>
  <conditionalFormatting sqref="J62">
    <cfRule type="notContainsBlanks" dxfId="1329" priority="68">
      <formula>LEN(TRIM(J62))&gt;0</formula>
    </cfRule>
  </conditionalFormatting>
  <conditionalFormatting sqref="J65">
    <cfRule type="notContainsBlanks" dxfId="1328" priority="67">
      <formula>LEN(TRIM(J65))&gt;0</formula>
    </cfRule>
  </conditionalFormatting>
  <conditionalFormatting sqref="F47">
    <cfRule type="notContainsBlanks" dxfId="1327" priority="66">
      <formula>LEN(TRIM(F47))&gt;0</formula>
    </cfRule>
  </conditionalFormatting>
  <conditionalFormatting sqref="J47">
    <cfRule type="notContainsBlanks" dxfId="1326" priority="65">
      <formula>LEN(TRIM(J47))&gt;0</formula>
    </cfRule>
  </conditionalFormatting>
  <conditionalFormatting sqref="F50">
    <cfRule type="notContainsBlanks" dxfId="1325" priority="64">
      <formula>LEN(TRIM(F50))&gt;0</formula>
    </cfRule>
  </conditionalFormatting>
  <conditionalFormatting sqref="J50">
    <cfRule type="notContainsBlanks" dxfId="1324" priority="63">
      <formula>LEN(TRIM(J50))&gt;0</formula>
    </cfRule>
  </conditionalFormatting>
  <conditionalFormatting sqref="AD47">
    <cfRule type="notContainsBlanks" dxfId="1323" priority="17">
      <formula>LEN(TRIM(AD47))&gt;0</formula>
    </cfRule>
  </conditionalFormatting>
  <conditionalFormatting sqref="F53">
    <cfRule type="notContainsBlanks" dxfId="1322" priority="62">
      <formula>LEN(TRIM(F53))&gt;0</formula>
    </cfRule>
  </conditionalFormatting>
  <conditionalFormatting sqref="J53">
    <cfRule type="notContainsBlanks" dxfId="1321" priority="61">
      <formula>LEN(TRIM(J53))&gt;0</formula>
    </cfRule>
  </conditionalFormatting>
  <conditionalFormatting sqref="F57">
    <cfRule type="notContainsBlanks" dxfId="1320" priority="60">
      <formula>LEN(TRIM(F57))&gt;0</formula>
    </cfRule>
  </conditionalFormatting>
  <conditionalFormatting sqref="J57">
    <cfRule type="notContainsBlanks" dxfId="1319" priority="59">
      <formula>LEN(TRIM(J57))&gt;0</formula>
    </cfRule>
  </conditionalFormatting>
  <conditionalFormatting sqref="F60">
    <cfRule type="notContainsBlanks" dxfId="1318" priority="58">
      <formula>LEN(TRIM(F60))&gt;0</formula>
    </cfRule>
  </conditionalFormatting>
  <conditionalFormatting sqref="J60">
    <cfRule type="notContainsBlanks" dxfId="1317" priority="57">
      <formula>LEN(TRIM(J60))&gt;0</formula>
    </cfRule>
  </conditionalFormatting>
  <conditionalFormatting sqref="F63">
    <cfRule type="notContainsBlanks" dxfId="1316" priority="56">
      <formula>LEN(TRIM(F63))&gt;0</formula>
    </cfRule>
  </conditionalFormatting>
  <conditionalFormatting sqref="J63">
    <cfRule type="notContainsBlanks" dxfId="1315" priority="55">
      <formula>LEN(TRIM(J63))&gt;0</formula>
    </cfRule>
  </conditionalFormatting>
  <conditionalFormatting sqref="F66">
    <cfRule type="notContainsBlanks" dxfId="1314" priority="54">
      <formula>LEN(TRIM(F66))&gt;0</formula>
    </cfRule>
  </conditionalFormatting>
  <conditionalFormatting sqref="J66">
    <cfRule type="notContainsBlanks" dxfId="1313" priority="53">
      <formula>LEN(TRIM(J66))&gt;0</formula>
    </cfRule>
  </conditionalFormatting>
  <conditionalFormatting sqref="F69">
    <cfRule type="notContainsBlanks" dxfId="1312" priority="52">
      <formula>LEN(TRIM(F69))&gt;0</formula>
    </cfRule>
  </conditionalFormatting>
  <conditionalFormatting sqref="J69">
    <cfRule type="notContainsBlanks" dxfId="1311" priority="51">
      <formula>LEN(TRIM(J69))&gt;0</formula>
    </cfRule>
  </conditionalFormatting>
  <conditionalFormatting sqref="R69">
    <cfRule type="notContainsBlanks" dxfId="1310" priority="50">
      <formula>LEN(TRIM(R69))&gt;0</formula>
    </cfRule>
  </conditionalFormatting>
  <conditionalFormatting sqref="V69">
    <cfRule type="notContainsBlanks" dxfId="1309" priority="49">
      <formula>LEN(TRIM(V69))&gt;0</formula>
    </cfRule>
  </conditionalFormatting>
  <conditionalFormatting sqref="AH66">
    <cfRule type="notContainsBlanks" dxfId="1308" priority="48">
      <formula>LEN(TRIM(AH66))&gt;0</formula>
    </cfRule>
  </conditionalFormatting>
  <conditionalFormatting sqref="AD66">
    <cfRule type="notContainsBlanks" dxfId="1307" priority="47">
      <formula>LEN(TRIM(AD66))&gt;0</formula>
    </cfRule>
  </conditionalFormatting>
  <conditionalFormatting sqref="AH63">
    <cfRule type="notContainsBlanks" dxfId="1306" priority="46">
      <formula>LEN(TRIM(AH63))&gt;0</formula>
    </cfRule>
  </conditionalFormatting>
  <conditionalFormatting sqref="AD63">
    <cfRule type="notContainsBlanks" dxfId="1305" priority="45">
      <formula>LEN(TRIM(AD63))&gt;0</formula>
    </cfRule>
  </conditionalFormatting>
  <conditionalFormatting sqref="AH60">
    <cfRule type="notContainsBlanks" dxfId="1304" priority="44">
      <formula>LEN(TRIM(AH60))&gt;0</formula>
    </cfRule>
  </conditionalFormatting>
  <conditionalFormatting sqref="AD60">
    <cfRule type="notContainsBlanks" dxfId="1303" priority="43">
      <formula>LEN(TRIM(AD60))&gt;0</formula>
    </cfRule>
  </conditionalFormatting>
  <conditionalFormatting sqref="AH57">
    <cfRule type="notContainsBlanks" dxfId="1302" priority="42">
      <formula>LEN(TRIM(AH57))&gt;0</formula>
    </cfRule>
  </conditionalFormatting>
  <conditionalFormatting sqref="AD57">
    <cfRule type="notContainsBlanks" dxfId="1301" priority="41">
      <formula>LEN(TRIM(AD57))&gt;0</formula>
    </cfRule>
  </conditionalFormatting>
  <conditionalFormatting sqref="V66">
    <cfRule type="notContainsBlanks" dxfId="1300" priority="40">
      <formula>LEN(TRIM(V66))&gt;0</formula>
    </cfRule>
  </conditionalFormatting>
  <conditionalFormatting sqref="R66">
    <cfRule type="notContainsBlanks" dxfId="1299" priority="39">
      <formula>LEN(TRIM(R66))&gt;0</formula>
    </cfRule>
  </conditionalFormatting>
  <conditionalFormatting sqref="V63">
    <cfRule type="notContainsBlanks" dxfId="1298" priority="38">
      <formula>LEN(TRIM(V63))&gt;0</formula>
    </cfRule>
  </conditionalFormatting>
  <conditionalFormatting sqref="R63">
    <cfRule type="notContainsBlanks" dxfId="1297" priority="37">
      <formula>LEN(TRIM(R63))&gt;0</formula>
    </cfRule>
  </conditionalFormatting>
  <conditionalFormatting sqref="V60">
    <cfRule type="notContainsBlanks" dxfId="1296" priority="36">
      <formula>LEN(TRIM(V60))&gt;0</formula>
    </cfRule>
  </conditionalFormatting>
  <conditionalFormatting sqref="R60">
    <cfRule type="notContainsBlanks" dxfId="1295" priority="35">
      <formula>LEN(TRIM(R60))&gt;0</formula>
    </cfRule>
  </conditionalFormatting>
  <conditionalFormatting sqref="V57">
    <cfRule type="notContainsBlanks" dxfId="1294" priority="34">
      <formula>LEN(TRIM(V57))&gt;0</formula>
    </cfRule>
  </conditionalFormatting>
  <conditionalFormatting sqref="R57">
    <cfRule type="notContainsBlanks" dxfId="1293" priority="33">
      <formula>LEN(TRIM(R57))&gt;0</formula>
    </cfRule>
  </conditionalFormatting>
  <conditionalFormatting sqref="V53">
    <cfRule type="notContainsBlanks" dxfId="1292" priority="32">
      <formula>LEN(TRIM(V53))&gt;0</formula>
    </cfRule>
  </conditionalFormatting>
  <conditionalFormatting sqref="R53">
    <cfRule type="notContainsBlanks" dxfId="1291" priority="31">
      <formula>LEN(TRIM(R53))&gt;0</formula>
    </cfRule>
  </conditionalFormatting>
  <conditionalFormatting sqref="AH53">
    <cfRule type="notContainsBlanks" dxfId="1290" priority="30">
      <formula>LEN(TRIM(AH53))&gt;0</formula>
    </cfRule>
  </conditionalFormatting>
  <conditionalFormatting sqref="AD53">
    <cfRule type="notContainsBlanks" dxfId="1289" priority="29">
      <formula>LEN(TRIM(AD53))&gt;0</formula>
    </cfRule>
  </conditionalFormatting>
  <conditionalFormatting sqref="AH50">
    <cfRule type="notContainsBlanks" dxfId="1288" priority="28">
      <formula>LEN(TRIM(AH50))&gt;0</formula>
    </cfRule>
  </conditionalFormatting>
  <conditionalFormatting sqref="AD50">
    <cfRule type="notContainsBlanks" dxfId="1287" priority="27">
      <formula>LEN(TRIM(AD50))&gt;0</formula>
    </cfRule>
  </conditionalFormatting>
  <conditionalFormatting sqref="V50">
    <cfRule type="notContainsBlanks" dxfId="1286" priority="26">
      <formula>LEN(TRIM(V50))&gt;0</formula>
    </cfRule>
  </conditionalFormatting>
  <conditionalFormatting sqref="R50">
    <cfRule type="notContainsBlanks" dxfId="1285" priority="25">
      <formula>LEN(TRIM(R50))&gt;0</formula>
    </cfRule>
  </conditionalFormatting>
  <conditionalFormatting sqref="AH45">
    <cfRule type="notContainsBlanks" dxfId="1284" priority="20">
      <formula>LEN(TRIM(AH45))&gt;0</formula>
    </cfRule>
  </conditionalFormatting>
  <conditionalFormatting sqref="AD45">
    <cfRule type="notContainsBlanks" dxfId="1283" priority="19">
      <formula>LEN(TRIM(AD45))&gt;0</formula>
    </cfRule>
  </conditionalFormatting>
  <conditionalFormatting sqref="AH47">
    <cfRule type="notContainsBlanks" dxfId="1282" priority="18">
      <formula>LEN(TRIM(AH47))&gt;0</formula>
    </cfRule>
  </conditionalFormatting>
  <conditionalFormatting sqref="E45">
    <cfRule type="expression" dxfId="1281" priority="16">
      <formula>NOT($F44=$J44)</formula>
    </cfRule>
  </conditionalFormatting>
  <conditionalFormatting sqref="E47">
    <cfRule type="expression" dxfId="1280" priority="15">
      <formula>NOT($F46=$J46)</formula>
    </cfRule>
  </conditionalFormatting>
  <conditionalFormatting sqref="K45">
    <cfRule type="expression" dxfId="1279" priority="14">
      <formula>NOT($F44=$J44)</formula>
    </cfRule>
  </conditionalFormatting>
  <conditionalFormatting sqref="K47">
    <cfRule type="expression" dxfId="1278" priority="13">
      <formula>NOT($F46=$J46)</formula>
    </cfRule>
  </conditionalFormatting>
  <conditionalFormatting sqref="E69">
    <cfRule type="expression" dxfId="1277" priority="12">
      <formula>NOT($F68=$J68)</formula>
    </cfRule>
  </conditionalFormatting>
  <conditionalFormatting sqref="K69">
    <cfRule type="expression" dxfId="1276" priority="11">
      <formula>NOT($F68=$J68)</formula>
    </cfRule>
  </conditionalFormatting>
  <conditionalFormatting sqref="Q45">
    <cfRule type="expression" dxfId="1275" priority="10">
      <formula>NOT($R44=$V44)</formula>
    </cfRule>
  </conditionalFormatting>
  <conditionalFormatting sqref="W45">
    <cfRule type="expression" dxfId="1274" priority="9">
      <formula>NOT($R44=$V44)</formula>
    </cfRule>
  </conditionalFormatting>
  <conditionalFormatting sqref="W47">
    <cfRule type="expression" dxfId="1273" priority="8">
      <formula>NOT($R46=$V46)</formula>
    </cfRule>
  </conditionalFormatting>
  <conditionalFormatting sqref="Q47">
    <cfRule type="expression" dxfId="1272" priority="7">
      <formula>NOT($R46=$V46)</formula>
    </cfRule>
  </conditionalFormatting>
  <conditionalFormatting sqref="Q69">
    <cfRule type="expression" dxfId="1271" priority="6">
      <formula>NOT($R68=$V68)</formula>
    </cfRule>
  </conditionalFormatting>
  <conditionalFormatting sqref="W69">
    <cfRule type="expression" dxfId="1270" priority="5">
      <formula>NOT($R68=$V68)</formula>
    </cfRule>
  </conditionalFormatting>
  <conditionalFormatting sqref="R45">
    <cfRule type="notContainsBlanks" dxfId="1269" priority="4">
      <formula>LEN(TRIM(R45))&gt;0</formula>
    </cfRule>
  </conditionalFormatting>
  <conditionalFormatting sqref="V45">
    <cfRule type="notContainsBlanks" dxfId="1268" priority="3">
      <formula>LEN(TRIM(V45))&gt;0</formula>
    </cfRule>
  </conditionalFormatting>
  <conditionalFormatting sqref="R47">
    <cfRule type="notContainsBlanks" dxfId="1267" priority="2">
      <formula>LEN(TRIM(R47))&gt;0</formula>
    </cfRule>
  </conditionalFormatting>
  <conditionalFormatting sqref="V47">
    <cfRule type="notContainsBlanks" dxfId="1266" priority="1">
      <formula>LEN(TRIM(V47))&gt;0</formula>
    </cfRule>
  </conditionalFormatting>
  <printOptions horizontalCentered="1" verticalCentered="1"/>
  <pageMargins left="0" right="0" top="0.98425196850393704" bottom="0" header="0" footer="0"/>
  <pageSetup paperSize="9" scale="80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ignoredErrors>
    <ignoredError sqref="AI18 AC16 Q16 K17 W18 W2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5" name="Button 1">
              <controlPr defaultSize="0" print="0" autoFill="0" autoPict="0" macro="[0]!CLASSER19">
                <anchor>
                  <from>
                    <xdr:col>14</xdr:col>
                    <xdr:colOff>38100</xdr:colOff>
                    <xdr:row>28</xdr:row>
                    <xdr:rowOff>28575</xdr:rowOff>
                  </from>
                  <to>
                    <xdr:col>16</xdr:col>
                    <xdr:colOff>971550</xdr:colOff>
                    <xdr:row>29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6" name="Button 2">
              <controlPr defaultSize="0" print="0" autoFill="0" autoPict="0" macro="[0]!RAZ19A">
                <anchor>
                  <from>
                    <xdr:col>22</xdr:col>
                    <xdr:colOff>190500</xdr:colOff>
                    <xdr:row>28</xdr:row>
                    <xdr:rowOff>38100</xdr:rowOff>
                  </from>
                  <to>
                    <xdr:col>22</xdr:col>
                    <xdr:colOff>952500</xdr:colOff>
                    <xdr:row>29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2" r:id="rId7" name="Button 4">
              <controlPr defaultSize="0" print="0" autoFill="0" autoPict="0" macro="[0]!CLASSER19C">
                <anchor moveWithCells="1" sizeWithCells="1">
                  <from>
                    <xdr:col>33</xdr:col>
                    <xdr:colOff>19050</xdr:colOff>
                    <xdr:row>72</xdr:row>
                    <xdr:rowOff>76200</xdr:rowOff>
                  </from>
                  <to>
                    <xdr:col>34</xdr:col>
                    <xdr:colOff>1028700</xdr:colOff>
                    <xdr:row>73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4" r:id="rId8" name="Button 6">
              <controlPr defaultSize="0" print="0" autoFill="0" autoPict="0" macro="[0]!RAZ19C">
                <anchor moveWithCells="1" sizeWithCells="1">
                  <from>
                    <xdr:col>34</xdr:col>
                    <xdr:colOff>104775</xdr:colOff>
                    <xdr:row>75</xdr:row>
                    <xdr:rowOff>0</xdr:rowOff>
                  </from>
                  <to>
                    <xdr:col>34</xdr:col>
                    <xdr:colOff>866775</xdr:colOff>
                    <xdr:row>76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5" r:id="rId9" name="Button 7">
              <controlPr defaultSize="0" print="0" autoFill="0" autoPict="0" macro="[0]!IMP19FI">
                <anchor>
                  <from>
                    <xdr:col>14</xdr:col>
                    <xdr:colOff>19050</xdr:colOff>
                    <xdr:row>35</xdr:row>
                    <xdr:rowOff>57150</xdr:rowOff>
                  </from>
                  <to>
                    <xdr:col>19</xdr:col>
                    <xdr:colOff>38100</xdr:colOff>
                    <xdr:row>37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6" r:id="rId10" name="Button 8">
              <controlPr defaultSize="0" print="0" autoFill="0" autoPict="0" macro="[0]!IMP19EL">
                <anchor>
                  <from>
                    <xdr:col>16</xdr:col>
                    <xdr:colOff>495300</xdr:colOff>
                    <xdr:row>4</xdr:row>
                    <xdr:rowOff>190500</xdr:rowOff>
                  </from>
                  <to>
                    <xdr:col>22</xdr:col>
                    <xdr:colOff>457200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3" tint="-0.499984740745262"/>
  </sheetPr>
  <dimension ref="A1:AU75"/>
  <sheetViews>
    <sheetView showGridLines="0" showRowColHeaders="0" showRuler="0" view="pageBreakPreview" topLeftCell="A40" zoomScale="120" zoomScaleNormal="100" zoomScaleSheetLayoutView="120" workbookViewId="0">
      <selection activeCell="C69" sqref="C69"/>
    </sheetView>
  </sheetViews>
  <sheetFormatPr baseColWidth="10" defaultColWidth="11.5703125" defaultRowHeight="12.75" x14ac:dyDescent="0.2"/>
  <cols>
    <col min="1" max="1" width="1.85546875" customWidth="1"/>
    <col min="2" max="2" width="1.85546875" style="3" customWidth="1"/>
    <col min="3" max="3" width="16.5703125" customWidth="1"/>
    <col min="4" max="5" width="1.85546875" style="3" customWidth="1"/>
    <col min="6" max="6" width="0.85546875" style="3" customWidth="1"/>
    <col min="7" max="7" width="2.28515625" style="3" customWidth="1"/>
    <col min="8" max="8" width="1.85546875" style="3" customWidth="1"/>
    <col min="9" max="9" width="16.5703125" customWidth="1"/>
    <col min="10" max="10" width="1.85546875" style="3" customWidth="1"/>
    <col min="11" max="11" width="1.85546875" customWidth="1"/>
    <col min="12" max="12" width="6.140625" style="106" customWidth="1"/>
    <col min="13" max="13" width="1.85546875" style="229" customWidth="1"/>
    <col min="14" max="14" width="1.85546875" style="3" customWidth="1"/>
    <col min="15" max="15" width="16.5703125" customWidth="1"/>
    <col min="16" max="17" width="1.85546875" style="3" customWidth="1"/>
    <col min="18" max="18" width="0.85546875" style="3" customWidth="1"/>
    <col min="19" max="20" width="1.85546875" style="3" customWidth="1"/>
    <col min="21" max="21" width="16.5703125" customWidth="1"/>
    <col min="22" max="26" width="1.85546875" customWidth="1"/>
    <col min="27" max="27" width="16.7109375" customWidth="1"/>
    <col min="28" max="29" width="1.85546875" customWidth="1"/>
    <col min="30" max="30" width="0.85546875" customWidth="1"/>
    <col min="31" max="32" width="1.85546875" customWidth="1"/>
    <col min="33" max="33" width="16.7109375" customWidth="1"/>
    <col min="34" max="35" width="1.85546875" customWidth="1"/>
    <col min="36" max="36" width="12.28515625" customWidth="1"/>
    <col min="37" max="37" width="14.140625" customWidth="1"/>
    <col min="38" max="39" width="3" customWidth="1"/>
  </cols>
  <sheetData>
    <row r="1" spans="1:35" ht="6" customHeight="1" x14ac:dyDescent="0.2">
      <c r="C1" s="804"/>
      <c r="D1" s="805"/>
      <c r="E1" s="103"/>
      <c r="F1" s="805"/>
      <c r="G1" s="806"/>
      <c r="H1" s="805"/>
      <c r="I1" s="175"/>
      <c r="J1" s="808"/>
      <c r="K1" s="103"/>
      <c r="L1"/>
      <c r="M1"/>
      <c r="N1"/>
      <c r="O1" s="803"/>
      <c r="P1"/>
      <c r="Q1"/>
      <c r="R1"/>
      <c r="S1"/>
      <c r="T1"/>
      <c r="U1" s="175"/>
      <c r="V1" s="894"/>
      <c r="W1" s="894"/>
      <c r="X1" s="894"/>
      <c r="Y1" s="894"/>
      <c r="AA1" s="1352"/>
      <c r="AG1" s="7"/>
    </row>
    <row r="2" spans="1:35" ht="6" customHeight="1" x14ac:dyDescent="0.2">
      <c r="C2" s="804"/>
      <c r="D2" s="805"/>
      <c r="E2"/>
      <c r="F2" s="805"/>
      <c r="G2" s="806"/>
      <c r="H2" s="805"/>
      <c r="I2" s="135"/>
      <c r="J2" s="808"/>
      <c r="L2"/>
      <c r="M2"/>
      <c r="N2"/>
      <c r="O2" s="803"/>
      <c r="P2"/>
      <c r="Q2"/>
      <c r="R2"/>
      <c r="S2"/>
      <c r="T2"/>
      <c r="U2" s="1353"/>
      <c r="V2" s="1353"/>
      <c r="W2" s="1353"/>
      <c r="X2" s="1353"/>
      <c r="Y2" s="1353"/>
      <c r="AA2" s="1352"/>
      <c r="AG2" s="7"/>
    </row>
    <row r="3" spans="1:35" ht="6" customHeight="1" x14ac:dyDescent="0.25">
      <c r="C3" s="810"/>
      <c r="D3" s="805"/>
      <c r="E3" s="811"/>
      <c r="F3" s="805"/>
      <c r="G3" s="806"/>
      <c r="H3" s="805"/>
      <c r="I3" s="807"/>
      <c r="J3" s="808"/>
      <c r="L3"/>
      <c r="M3"/>
      <c r="N3"/>
      <c r="O3" s="803"/>
      <c r="P3"/>
      <c r="Q3"/>
      <c r="R3"/>
      <c r="S3"/>
      <c r="T3"/>
      <c r="U3" s="175"/>
      <c r="V3" s="894"/>
      <c r="W3" s="894"/>
      <c r="X3" s="894"/>
      <c r="Y3" s="894"/>
      <c r="AG3" s="7"/>
    </row>
    <row r="4" spans="1:35" x14ac:dyDescent="0.2">
      <c r="B4" s="160"/>
      <c r="C4" s="109" t="s">
        <v>38</v>
      </c>
      <c r="D4" s="233" t="s">
        <v>1</v>
      </c>
      <c r="E4" s="233" t="s">
        <v>2</v>
      </c>
      <c r="F4" s="120"/>
      <c r="G4" s="120"/>
      <c r="H4" s="232" t="s">
        <v>16</v>
      </c>
      <c r="I4" s="109" t="s">
        <v>39</v>
      </c>
      <c r="J4" s="233" t="s">
        <v>1</v>
      </c>
      <c r="K4" s="233" t="s">
        <v>2</v>
      </c>
      <c r="N4"/>
      <c r="P4"/>
      <c r="Q4"/>
      <c r="R4" s="120"/>
      <c r="S4" s="120"/>
      <c r="T4" s="232"/>
      <c r="U4" s="109" t="s">
        <v>40</v>
      </c>
      <c r="V4" s="233" t="s">
        <v>1</v>
      </c>
      <c r="W4" s="233" t="s">
        <v>2</v>
      </c>
      <c r="X4" s="233"/>
      <c r="Z4" s="232"/>
      <c r="AA4" s="109" t="s">
        <v>93</v>
      </c>
      <c r="AB4" s="233" t="s">
        <v>1</v>
      </c>
      <c r="AC4" s="233" t="s">
        <v>2</v>
      </c>
      <c r="AF4" s="232"/>
      <c r="AG4" s="109" t="s">
        <v>125</v>
      </c>
      <c r="AH4" s="233" t="s">
        <v>1</v>
      </c>
      <c r="AI4" s="233" t="s">
        <v>2</v>
      </c>
    </row>
    <row r="5" spans="1:35" ht="17.850000000000001" customHeight="1" x14ac:dyDescent="0.2">
      <c r="B5" s="162" t="s">
        <v>4</v>
      </c>
      <c r="C5" s="1065" t="str">
        <f>ACCUEIL!$H$6</f>
        <v>4</v>
      </c>
      <c r="D5" s="110">
        <f>CL($D$13,$H$13)+CL($T$16,$P$16)+CL($H$20,$D$20)</f>
        <v>0</v>
      </c>
      <c r="E5" s="234">
        <f>$D$13-$H$13+$T$16-$P$16+$H$20-$D$20</f>
        <v>0</v>
      </c>
      <c r="F5" s="120"/>
      <c r="G5" s="120"/>
      <c r="H5" s="162" t="s">
        <v>8</v>
      </c>
      <c r="I5" s="1065">
        <f>ACCUEIL!$H$10</f>
        <v>20</v>
      </c>
      <c r="J5" s="110">
        <f>CL($AB$13,$AF$13)+CL($H$17,$D$17)+CL($AB$20,$AF$20)</f>
        <v>0</v>
      </c>
      <c r="K5" s="234">
        <f>$AB$13-$AF$13+$H$17-$D$17+$AB$20-$AF$20</f>
        <v>0</v>
      </c>
      <c r="N5"/>
      <c r="P5"/>
      <c r="Q5"/>
      <c r="R5" s="120"/>
      <c r="S5" s="120"/>
      <c r="T5" s="162" t="s">
        <v>18</v>
      </c>
      <c r="U5" s="1065">
        <f>ACCUEIL!$H$14</f>
        <v>26</v>
      </c>
      <c r="V5" s="110">
        <f>CL($P$14,$T$14)+CL($AF$17,$AB$17)+CL($D$21,$H$21)</f>
        <v>0</v>
      </c>
      <c r="W5" s="234">
        <f>$P$14-$T$14+$AF$17-$AB$17+$D$21-$H$21</f>
        <v>0</v>
      </c>
      <c r="X5" s="234"/>
      <c r="Z5" s="162" t="s">
        <v>64</v>
      </c>
      <c r="AA5" s="1065" t="str">
        <f>ACCUEIL!$H$18</f>
        <v>1</v>
      </c>
      <c r="AB5" s="110">
        <f>CL($D$15,$H$15)+CL($T$18,$P$18)+CL($AB$21,$AF$21)</f>
        <v>0</v>
      </c>
      <c r="AC5" s="234">
        <f>$D$15-$H$15+$T$18-$P$18+$AB$21-$AF$21</f>
        <v>0</v>
      </c>
      <c r="AF5" s="162" t="s">
        <v>106</v>
      </c>
      <c r="AG5" s="1065">
        <f>ACCUEIL!$H$22</f>
        <v>15</v>
      </c>
      <c r="AH5" s="110">
        <f>CL($AB$15,$AF$15)+CL($D$19,$H$19)+CL($P$22,$T$22)</f>
        <v>0</v>
      </c>
      <c r="AI5" s="234">
        <f>$AB$15-$AF$15+$D$19-$H$19+$P$22-$T$22</f>
        <v>0</v>
      </c>
    </row>
    <row r="6" spans="1:35" ht="17.850000000000001" customHeight="1" x14ac:dyDescent="0.2">
      <c r="B6" s="162" t="s">
        <v>5</v>
      </c>
      <c r="C6" s="1065">
        <f>ACCUEIL!$H$7</f>
        <v>18</v>
      </c>
      <c r="D6" s="110">
        <f>CL($H$13,$D$13)+CL($AF$16,$AB$16)+CL($AB$19,$AF$19)</f>
        <v>0</v>
      </c>
      <c r="E6" s="234">
        <f>$H$13-$D$13+$AF$16-$AB$16+$AB$19-$AF$19</f>
        <v>0</v>
      </c>
      <c r="F6" s="120"/>
      <c r="G6" s="120"/>
      <c r="H6" s="162" t="s">
        <v>9</v>
      </c>
      <c r="I6" s="1065">
        <f>ACCUEIL!$H$11</f>
        <v>16</v>
      </c>
      <c r="J6" s="110">
        <f>CL($AF$13,$AB$13)+CL($T$17,$P$17)+CL($P$20,$T$20)</f>
        <v>0</v>
      </c>
      <c r="K6" s="234">
        <f>$AF$13-$AB$13+$T$17-$P$17+$P$20-$T$20</f>
        <v>0</v>
      </c>
      <c r="N6"/>
      <c r="P6"/>
      <c r="Q6"/>
      <c r="R6" s="120"/>
      <c r="S6" s="120"/>
      <c r="T6" s="162" t="s">
        <v>19</v>
      </c>
      <c r="U6" s="1065">
        <f>ACCUEIL!$H$15</f>
        <v>23</v>
      </c>
      <c r="V6" s="110">
        <f>CL($T$14,$P$14)+CL($H$18,$D$18)+CL($P$21,$T$21)</f>
        <v>0</v>
      </c>
      <c r="W6" s="234">
        <f>$T$14-$P$14+$H$18-$D$18+$P$21-$T$21</f>
        <v>0</v>
      </c>
      <c r="X6" s="234"/>
      <c r="Z6" s="162" t="s">
        <v>65</v>
      </c>
      <c r="AA6" s="1065" t="str">
        <f>ACCUEIL!$H$19</f>
        <v>7</v>
      </c>
      <c r="AB6" s="110">
        <f>CL($H$15,$D$15)+CL($AB$18,$AF$18)+CL($D$22,$H$22)</f>
        <v>0</v>
      </c>
      <c r="AC6" s="234">
        <f>$H$15-$D$15+$AB$18-$AF$18+$D$22-$H$22</f>
        <v>0</v>
      </c>
      <c r="AF6" s="162" t="s">
        <v>107</v>
      </c>
      <c r="AG6" s="1065">
        <f>ACCUEIL!$H$23</f>
        <v>11</v>
      </c>
      <c r="AH6" s="110">
        <f>CL($AF$15,$AB$15)+CL($P$19,$T$19)+CL($AF$22,$AB$22)</f>
        <v>0</v>
      </c>
      <c r="AI6" s="234">
        <f>$P$19-$T$19+$AF$15-$AB$15+$AF$22-$AB$22</f>
        <v>0</v>
      </c>
    </row>
    <row r="7" spans="1:35" ht="17.850000000000001" customHeight="1" x14ac:dyDescent="0.2">
      <c r="B7" s="162" t="s">
        <v>6</v>
      </c>
      <c r="C7" s="1065">
        <f>ACCUEIL!$H$8</f>
        <v>10</v>
      </c>
      <c r="D7" s="110">
        <f>CL($T$13,$P$13)+CL($P$16,$T$16)+CL($AF$19,$AB$19)</f>
        <v>0</v>
      </c>
      <c r="E7" s="234">
        <f>$T$13-$P$13+$P$16-$T$16+$AF$19-$AB$19</f>
        <v>0</v>
      </c>
      <c r="F7" s="120"/>
      <c r="G7" s="120"/>
      <c r="H7" s="162" t="s">
        <v>10</v>
      </c>
      <c r="I7" s="1065">
        <f>ACCUEIL!$H$12</f>
        <v>12</v>
      </c>
      <c r="J7" s="110">
        <f>CL($H$14,$D$14)+CL($D$17,$H$17)+CL($T$20,$P$20)</f>
        <v>0</v>
      </c>
      <c r="K7" s="234">
        <f>$H$14-$D$14+$D$17-$H$17+$T$20-$P$20</f>
        <v>0</v>
      </c>
      <c r="N7"/>
      <c r="P7"/>
      <c r="Q7"/>
      <c r="R7" s="120"/>
      <c r="S7" s="120"/>
      <c r="T7" s="162" t="s">
        <v>43</v>
      </c>
      <c r="U7" s="1065">
        <f>ACCUEIL!$H$16</f>
        <v>21</v>
      </c>
      <c r="V7" s="110">
        <f>CL($AF$14,$AB$14)+CL($AB$17,$AF$17)+CL($T$21,$P$21)</f>
        <v>0</v>
      </c>
      <c r="W7" s="234">
        <f>$AF$14-$AB$14+$AB$17-$AF$17+$T$21-$P$21</f>
        <v>0</v>
      </c>
      <c r="X7" s="234"/>
      <c r="Z7" s="162" t="s">
        <v>85</v>
      </c>
      <c r="AA7" s="1065">
        <f>ACCUEIL!$H$20</f>
        <v>24</v>
      </c>
      <c r="AB7" s="110">
        <f>CL($P$15,$T$15)+CL($AF$18,$AB$18)+CL($AF$21,$AB$21)</f>
        <v>0</v>
      </c>
      <c r="AC7" s="234">
        <f>$P$15-$T$15+$AF$18-$AB$18+$AF$21-$AB$21</f>
        <v>0</v>
      </c>
      <c r="AF7" s="162" t="s">
        <v>108</v>
      </c>
      <c r="AG7" s="1065">
        <f>ACCUEIL!$H$24</f>
        <v>17</v>
      </c>
      <c r="AH7" s="110">
        <f>CL($D$16,$H$16)+CL($T$19,$P$19)+CL($T$22,$P$22)</f>
        <v>0</v>
      </c>
      <c r="AI7" s="234">
        <f>$D$16-$H$16+$T$19-$P$19+$T$22-$P$22</f>
        <v>0</v>
      </c>
    </row>
    <row r="8" spans="1:35" ht="17.850000000000001" customHeight="1" x14ac:dyDescent="0.2">
      <c r="B8" s="162" t="s">
        <v>7</v>
      </c>
      <c r="C8" s="1065" t="str">
        <f>ACCUEIL!$H$9</f>
        <v>2</v>
      </c>
      <c r="D8" s="110">
        <f>CL($P$13,$T$13)+CL($AB$16,$AF$16)+CL($D$20,$H$20)</f>
        <v>0</v>
      </c>
      <c r="E8" s="234">
        <f>$P$13-$T$13+$AB$16-$AF$16+$D$20-$H$20</f>
        <v>0</v>
      </c>
      <c r="F8" s="120"/>
      <c r="G8" s="120"/>
      <c r="H8" s="162" t="s">
        <v>11</v>
      </c>
      <c r="I8" s="1065" t="str">
        <f>ACCUEIL!$H$13</f>
        <v>6</v>
      </c>
      <c r="J8" s="110">
        <f>CL($D$14,$H$14)+CL($P$17,$T$17)+CL($AF$20,$AB$20)</f>
        <v>0</v>
      </c>
      <c r="K8" s="234">
        <f>$D$14-$H$14+$P$17-$T$17+$AF$20-$AB$20</f>
        <v>0</v>
      </c>
      <c r="N8"/>
      <c r="P8"/>
      <c r="Q8"/>
      <c r="R8" s="120"/>
      <c r="S8" s="120"/>
      <c r="T8" s="162" t="s">
        <v>44</v>
      </c>
      <c r="U8" s="1065">
        <f>ACCUEIL!$H$17</f>
        <v>13</v>
      </c>
      <c r="V8" s="110">
        <f>CL($AB$14,$AF$14)+CL($D$18,$H$18)+CL($H$21,$D$21)</f>
        <v>0</v>
      </c>
      <c r="W8" s="234">
        <f>$AB$14-$AF$14+$D$18-$H$18+$H$21-$D$21</f>
        <v>0</v>
      </c>
      <c r="X8" s="234"/>
      <c r="Z8" s="162" t="s">
        <v>94</v>
      </c>
      <c r="AA8" s="1065">
        <f>ACCUEIL!$H$21</f>
        <v>22</v>
      </c>
      <c r="AB8" s="110">
        <f>CL($T$15,$P$15)+CL($P$18,$T$18)+CL($H$22,$D$22)</f>
        <v>0</v>
      </c>
      <c r="AC8" s="234">
        <f>$T$15-$P$15+$P$18-$T$18+$H$22-$D$22</f>
        <v>0</v>
      </c>
      <c r="AF8" s="162" t="s">
        <v>126</v>
      </c>
      <c r="AG8" s="1065" t="str">
        <f>ACCUEIL!$H$25</f>
        <v>5</v>
      </c>
      <c r="AH8" s="110">
        <f>CL($H$16,$D$16)+CL($H$19,$D$19)+CL($AB$22,$AF$22)</f>
        <v>0</v>
      </c>
      <c r="AI8" s="234">
        <f>$H$16-$D$16+$H$19-$D$19+$AB$22-$AF$22</f>
        <v>0</v>
      </c>
    </row>
    <row r="9" spans="1:35" ht="11.45" customHeight="1" x14ac:dyDescent="0.2">
      <c r="B9"/>
      <c r="C9" s="112"/>
      <c r="D9"/>
      <c r="E9"/>
      <c r="F9" s="120"/>
      <c r="G9" s="120"/>
      <c r="H9"/>
      <c r="J9"/>
      <c r="N9"/>
      <c r="O9" s="112"/>
      <c r="P9"/>
      <c r="Q9"/>
      <c r="R9" s="120"/>
      <c r="S9" s="120"/>
      <c r="T9" s="120"/>
      <c r="V9" s="104"/>
    </row>
    <row r="10" spans="1:35" ht="11.45" customHeight="1" x14ac:dyDescent="0.2">
      <c r="B10" s="120"/>
      <c r="C10" s="7"/>
      <c r="D10" s="120"/>
      <c r="E10" s="259"/>
      <c r="F10" s="120"/>
      <c r="G10" s="120"/>
      <c r="H10" s="120"/>
      <c r="J10" s="120"/>
      <c r="K10" s="259"/>
      <c r="N10" s="120"/>
      <c r="P10" s="120"/>
      <c r="Q10" s="259"/>
      <c r="R10" s="120"/>
      <c r="S10" s="120"/>
      <c r="T10" s="120"/>
      <c r="U10" s="104"/>
      <c r="V10" s="104"/>
    </row>
    <row r="11" spans="1:35" ht="11.45" customHeight="1" x14ac:dyDescent="0.2">
      <c r="A11" s="219"/>
      <c r="B11" s="284"/>
      <c r="C11" s="285"/>
      <c r="D11" s="284"/>
      <c r="E11" s="284"/>
      <c r="F11" s="284"/>
      <c r="G11" s="284"/>
      <c r="H11" s="284"/>
      <c r="I11" s="285"/>
      <c r="J11" s="284"/>
      <c r="K11" s="544"/>
      <c r="M11" s="238"/>
      <c r="N11" s="284"/>
      <c r="O11" s="285"/>
      <c r="P11" s="284"/>
      <c r="Q11" s="284"/>
      <c r="R11" s="284"/>
      <c r="S11" s="284"/>
      <c r="T11" s="284"/>
      <c r="U11" s="285"/>
      <c r="V11" s="285"/>
      <c r="W11" s="31"/>
      <c r="X11" s="103"/>
      <c r="Y11" s="219"/>
      <c r="Z11" s="24"/>
      <c r="AA11" s="24"/>
      <c r="AB11" s="24"/>
      <c r="AC11" s="24"/>
      <c r="AD11" s="24"/>
      <c r="AE11" s="24"/>
      <c r="AF11" s="24"/>
      <c r="AG11" s="24"/>
      <c r="AH11" s="24"/>
      <c r="AI11" s="31"/>
    </row>
    <row r="12" spans="1:35" ht="18.399999999999999" customHeight="1" x14ac:dyDescent="0.25">
      <c r="A12" s="44"/>
      <c r="F12" s="768" t="str">
        <f>ACCUEIL!$D$6</f>
        <v>VELODROME</v>
      </c>
      <c r="G12" s="634"/>
      <c r="H12" s="634"/>
      <c r="I12" s="1"/>
      <c r="J12" s="634"/>
      <c r="K12" s="43"/>
      <c r="L12" s="327" t="s">
        <v>12</v>
      </c>
      <c r="M12" s="240"/>
      <c r="R12" s="905" t="str">
        <f>ACCUEIL!$D$7</f>
        <v>SAN SIRO</v>
      </c>
      <c r="S12" s="634"/>
      <c r="U12" s="1"/>
      <c r="V12" s="104"/>
      <c r="W12" s="43"/>
      <c r="X12" s="103"/>
      <c r="Y12" s="44"/>
      <c r="AD12" s="768" t="str">
        <f>ACCUEIL!$D$8</f>
        <v>NEU CAMP</v>
      </c>
      <c r="AI12" s="43"/>
    </row>
    <row r="13" spans="1:35" ht="19.899999999999999" customHeight="1" x14ac:dyDescent="0.2">
      <c r="A13" s="44"/>
      <c r="B13" s="162" t="s">
        <v>4</v>
      </c>
      <c r="C13" s="136" t="str">
        <f>C5</f>
        <v>4</v>
      </c>
      <c r="D13" s="1122"/>
      <c r="E13" s="243"/>
      <c r="F13" s="244"/>
      <c r="G13" s="243"/>
      <c r="H13" s="1122"/>
      <c r="I13" s="136">
        <f>C6</f>
        <v>18</v>
      </c>
      <c r="J13" s="162" t="s">
        <v>5</v>
      </c>
      <c r="K13" s="245"/>
      <c r="L13" s="925">
        <f>ACCUEIL!$B$6</f>
        <v>1.4166666666666665</v>
      </c>
      <c r="M13" s="240"/>
      <c r="N13" s="162" t="s">
        <v>7</v>
      </c>
      <c r="O13" s="136" t="str">
        <f>C8</f>
        <v>2</v>
      </c>
      <c r="P13" s="1122"/>
      <c r="Q13" s="243"/>
      <c r="R13" s="244"/>
      <c r="S13" s="243"/>
      <c r="T13" s="1122"/>
      <c r="U13" s="136">
        <f>C7</f>
        <v>10</v>
      </c>
      <c r="V13" s="162" t="s">
        <v>6</v>
      </c>
      <c r="W13" s="43"/>
      <c r="X13" s="103"/>
      <c r="Y13" s="44"/>
      <c r="Z13" s="162" t="s">
        <v>8</v>
      </c>
      <c r="AA13" s="136">
        <f>I5</f>
        <v>20</v>
      </c>
      <c r="AB13" s="1122"/>
      <c r="AC13" s="243"/>
      <c r="AD13" s="244"/>
      <c r="AE13" s="243"/>
      <c r="AF13" s="1122"/>
      <c r="AG13" s="136">
        <f>I6</f>
        <v>16</v>
      </c>
      <c r="AH13" s="162" t="s">
        <v>9</v>
      </c>
      <c r="AI13" s="43"/>
    </row>
    <row r="14" spans="1:35" ht="19.899999999999999" customHeight="1" x14ac:dyDescent="0.2">
      <c r="A14" s="44"/>
      <c r="B14" s="162" t="s">
        <v>11</v>
      </c>
      <c r="C14" s="136" t="str">
        <f>I8</f>
        <v>6</v>
      </c>
      <c r="D14" s="1122"/>
      <c r="E14" s="243"/>
      <c r="F14" s="244"/>
      <c r="G14" s="243"/>
      <c r="H14" s="1122"/>
      <c r="I14" s="136">
        <f>I7</f>
        <v>12</v>
      </c>
      <c r="J14" s="162" t="s">
        <v>10</v>
      </c>
      <c r="K14" s="245"/>
      <c r="L14" s="926">
        <f>L13+ACCUEIL!$B$7</f>
        <v>1.4270833333333333</v>
      </c>
      <c r="M14" s="240"/>
      <c r="N14" s="162" t="s">
        <v>18</v>
      </c>
      <c r="O14" s="136">
        <f>U5</f>
        <v>26</v>
      </c>
      <c r="P14" s="1122"/>
      <c r="Q14" s="246"/>
      <c r="R14" s="244"/>
      <c r="S14" s="246"/>
      <c r="T14" s="1122"/>
      <c r="U14" s="136">
        <f>U6</f>
        <v>23</v>
      </c>
      <c r="V14" s="162" t="s">
        <v>19</v>
      </c>
      <c r="W14" s="43"/>
      <c r="X14" s="103"/>
      <c r="Y14" s="44"/>
      <c r="Z14" s="162" t="s">
        <v>44</v>
      </c>
      <c r="AA14" s="136">
        <f>U8</f>
        <v>13</v>
      </c>
      <c r="AB14" s="1122"/>
      <c r="AC14" s="246"/>
      <c r="AD14" s="244"/>
      <c r="AE14" s="246"/>
      <c r="AF14" s="1122"/>
      <c r="AG14" s="136">
        <f>U7</f>
        <v>21</v>
      </c>
      <c r="AH14" s="162" t="s">
        <v>43</v>
      </c>
      <c r="AI14" s="43"/>
    </row>
    <row r="15" spans="1:35" ht="19.899999999999999" customHeight="1" x14ac:dyDescent="0.2">
      <c r="A15" s="44"/>
      <c r="B15" s="162" t="s">
        <v>64</v>
      </c>
      <c r="C15" s="136" t="str">
        <f>AA5</f>
        <v>1</v>
      </c>
      <c r="D15" s="1122"/>
      <c r="E15" s="246"/>
      <c r="F15" s="244"/>
      <c r="G15" s="246"/>
      <c r="H15" s="1122"/>
      <c r="I15" s="136" t="str">
        <f>AA6</f>
        <v>7</v>
      </c>
      <c r="J15" s="162" t="s">
        <v>65</v>
      </c>
      <c r="K15" s="245"/>
      <c r="L15" s="926">
        <f>L14+ACCUEIL!$B$7</f>
        <v>1.4375</v>
      </c>
      <c r="M15" s="240"/>
      <c r="N15" s="162" t="s">
        <v>85</v>
      </c>
      <c r="O15" s="136">
        <f>AA7</f>
        <v>24</v>
      </c>
      <c r="P15" s="1122"/>
      <c r="Q15" s="246"/>
      <c r="R15" s="244"/>
      <c r="S15" s="246"/>
      <c r="T15" s="1122"/>
      <c r="U15" s="136">
        <f>AA8</f>
        <v>22</v>
      </c>
      <c r="V15" s="162" t="s">
        <v>94</v>
      </c>
      <c r="W15" s="43"/>
      <c r="X15" s="103"/>
      <c r="Y15" s="44"/>
      <c r="Z15" s="162" t="s">
        <v>106</v>
      </c>
      <c r="AA15" s="136">
        <f>AG5</f>
        <v>15</v>
      </c>
      <c r="AB15" s="1122"/>
      <c r="AC15" s="243"/>
      <c r="AD15" s="244"/>
      <c r="AE15" s="243"/>
      <c r="AF15" s="1122"/>
      <c r="AG15" s="136">
        <f>AG6</f>
        <v>11</v>
      </c>
      <c r="AH15" s="162" t="s">
        <v>107</v>
      </c>
      <c r="AI15" s="43"/>
    </row>
    <row r="16" spans="1:35" ht="19.899999999999999" customHeight="1" x14ac:dyDescent="0.2">
      <c r="A16" s="44"/>
      <c r="B16" s="162" t="s">
        <v>108</v>
      </c>
      <c r="C16" s="136">
        <f>AG7</f>
        <v>17</v>
      </c>
      <c r="D16" s="1122"/>
      <c r="E16" s="243"/>
      <c r="F16" s="244"/>
      <c r="G16" s="243"/>
      <c r="H16" s="1122"/>
      <c r="I16" s="136" t="str">
        <f>AG8</f>
        <v>5</v>
      </c>
      <c r="J16" s="162" t="s">
        <v>126</v>
      </c>
      <c r="K16" s="245"/>
      <c r="L16" s="926">
        <f>L15+ACCUEIL!$B$7</f>
        <v>1.4479166666666667</v>
      </c>
      <c r="M16" s="240"/>
      <c r="N16" s="162" t="s">
        <v>6</v>
      </c>
      <c r="O16" s="136">
        <f>C7</f>
        <v>10</v>
      </c>
      <c r="P16" s="1122"/>
      <c r="Q16" s="243"/>
      <c r="R16" s="244"/>
      <c r="S16" s="243"/>
      <c r="T16" s="1122"/>
      <c r="U16" s="136" t="str">
        <f>C5</f>
        <v>4</v>
      </c>
      <c r="V16" s="162" t="s">
        <v>4</v>
      </c>
      <c r="W16" s="43"/>
      <c r="X16" s="103"/>
      <c r="Y16" s="44"/>
      <c r="Z16" s="162" t="s">
        <v>7</v>
      </c>
      <c r="AA16" s="136" t="str">
        <f>C8</f>
        <v>2</v>
      </c>
      <c r="AB16" s="1122"/>
      <c r="AC16" s="243"/>
      <c r="AD16" s="244"/>
      <c r="AE16" s="243"/>
      <c r="AF16" s="1122"/>
      <c r="AG16" s="136">
        <f>C6</f>
        <v>18</v>
      </c>
      <c r="AH16" s="162" t="s">
        <v>5</v>
      </c>
      <c r="AI16" s="43"/>
    </row>
    <row r="17" spans="1:47" ht="19.899999999999999" customHeight="1" x14ac:dyDescent="0.2">
      <c r="A17" s="44"/>
      <c r="B17" s="162" t="s">
        <v>10</v>
      </c>
      <c r="C17" s="136">
        <f>I7</f>
        <v>12</v>
      </c>
      <c r="D17" s="1122"/>
      <c r="E17" s="243"/>
      <c r="F17" s="244"/>
      <c r="G17" s="243"/>
      <c r="H17" s="1122"/>
      <c r="I17" s="136">
        <f>I5</f>
        <v>20</v>
      </c>
      <c r="J17" s="162" t="s">
        <v>8</v>
      </c>
      <c r="K17" s="245"/>
      <c r="L17" s="926">
        <f>L16+ACCUEIL!$B$7</f>
        <v>1.4583333333333335</v>
      </c>
      <c r="M17" s="240"/>
      <c r="N17" s="162" t="s">
        <v>11</v>
      </c>
      <c r="O17" s="136" t="str">
        <f>I8</f>
        <v>6</v>
      </c>
      <c r="P17" s="1122"/>
      <c r="Q17" s="243"/>
      <c r="R17" s="244"/>
      <c r="S17" s="243"/>
      <c r="T17" s="1122"/>
      <c r="U17" s="136">
        <f>I6</f>
        <v>16</v>
      </c>
      <c r="V17" s="162" t="s">
        <v>9</v>
      </c>
      <c r="W17" s="43"/>
      <c r="X17" s="103"/>
      <c r="Y17" s="44"/>
      <c r="Z17" s="162" t="s">
        <v>43</v>
      </c>
      <c r="AA17" s="136">
        <f>U7</f>
        <v>21</v>
      </c>
      <c r="AB17" s="1122"/>
      <c r="AC17" s="246"/>
      <c r="AD17" s="244"/>
      <c r="AE17" s="246"/>
      <c r="AF17" s="1122"/>
      <c r="AG17" s="136">
        <f>U5</f>
        <v>26</v>
      </c>
      <c r="AH17" s="162" t="s">
        <v>18</v>
      </c>
      <c r="AI17" s="43"/>
    </row>
    <row r="18" spans="1:47" ht="19.899999999999999" customHeight="1" x14ac:dyDescent="0.2">
      <c r="A18" s="44"/>
      <c r="B18" s="162" t="s">
        <v>44</v>
      </c>
      <c r="C18" s="136">
        <f>U8</f>
        <v>13</v>
      </c>
      <c r="D18" s="1122"/>
      <c r="E18" s="246"/>
      <c r="F18" s="244"/>
      <c r="G18" s="246"/>
      <c r="H18" s="1122"/>
      <c r="I18" s="136">
        <f>U6</f>
        <v>23</v>
      </c>
      <c r="J18" s="162" t="s">
        <v>19</v>
      </c>
      <c r="K18" s="245"/>
      <c r="L18" s="926">
        <f>L17+ACCUEIL!$B$7</f>
        <v>1.4687500000000002</v>
      </c>
      <c r="M18" s="240"/>
      <c r="N18" s="162" t="s">
        <v>94</v>
      </c>
      <c r="O18" s="136">
        <f>AA8</f>
        <v>22</v>
      </c>
      <c r="P18" s="1122"/>
      <c r="Q18" s="246"/>
      <c r="R18" s="244"/>
      <c r="S18" s="246"/>
      <c r="T18" s="1122"/>
      <c r="U18" s="136" t="str">
        <f>AA5</f>
        <v>1</v>
      </c>
      <c r="V18" s="162" t="s">
        <v>64</v>
      </c>
      <c r="W18" s="43"/>
      <c r="X18" s="103"/>
      <c r="Y18" s="44"/>
      <c r="Z18" s="162" t="s">
        <v>65</v>
      </c>
      <c r="AA18" s="136" t="str">
        <f>AA6</f>
        <v>7</v>
      </c>
      <c r="AB18" s="1122"/>
      <c r="AC18" s="246"/>
      <c r="AD18" s="244"/>
      <c r="AE18" s="246"/>
      <c r="AF18" s="1122"/>
      <c r="AG18" s="136">
        <f>AA7</f>
        <v>24</v>
      </c>
      <c r="AH18" s="162" t="s">
        <v>85</v>
      </c>
      <c r="AI18" s="43"/>
    </row>
    <row r="19" spans="1:47" ht="19.899999999999999" customHeight="1" x14ac:dyDescent="0.2">
      <c r="A19" s="44"/>
      <c r="B19" s="162" t="s">
        <v>106</v>
      </c>
      <c r="C19" s="136">
        <f>AG5</f>
        <v>15</v>
      </c>
      <c r="D19" s="1122"/>
      <c r="E19" s="243"/>
      <c r="F19" s="244"/>
      <c r="G19" s="243"/>
      <c r="H19" s="1122"/>
      <c r="I19" s="136" t="str">
        <f>AG8</f>
        <v>5</v>
      </c>
      <c r="J19" s="162" t="s">
        <v>126</v>
      </c>
      <c r="K19" s="245"/>
      <c r="L19" s="926">
        <f>L18+ACCUEIL!$B$7</f>
        <v>1.479166666666667</v>
      </c>
      <c r="M19" s="240"/>
      <c r="N19" s="162" t="s">
        <v>107</v>
      </c>
      <c r="O19" s="136">
        <f>AG6</f>
        <v>11</v>
      </c>
      <c r="P19" s="1122"/>
      <c r="Q19" s="243"/>
      <c r="R19" s="244"/>
      <c r="S19" s="243"/>
      <c r="T19" s="1122"/>
      <c r="U19" s="136">
        <f>AG7</f>
        <v>17</v>
      </c>
      <c r="V19" s="162" t="s">
        <v>108</v>
      </c>
      <c r="W19" s="635"/>
      <c r="X19" s="275"/>
      <c r="Y19" s="44"/>
      <c r="Z19" s="162" t="s">
        <v>5</v>
      </c>
      <c r="AA19" s="136">
        <f>C6</f>
        <v>18</v>
      </c>
      <c r="AB19" s="1122"/>
      <c r="AC19" s="243"/>
      <c r="AD19" s="244"/>
      <c r="AE19" s="243"/>
      <c r="AF19" s="1122"/>
      <c r="AG19" s="136">
        <f>C7</f>
        <v>10</v>
      </c>
      <c r="AH19" s="162" t="s">
        <v>6</v>
      </c>
      <c r="AI19" s="43"/>
    </row>
    <row r="20" spans="1:47" ht="19.899999999999999" customHeight="1" x14ac:dyDescent="0.2">
      <c r="A20" s="44"/>
      <c r="B20" s="162" t="s">
        <v>7</v>
      </c>
      <c r="C20" s="136" t="str">
        <f>C8</f>
        <v>2</v>
      </c>
      <c r="D20" s="1122"/>
      <c r="E20" s="243"/>
      <c r="F20" s="244"/>
      <c r="G20" s="243"/>
      <c r="H20" s="1122"/>
      <c r="I20" s="136" t="str">
        <f>C5</f>
        <v>4</v>
      </c>
      <c r="J20" s="162" t="s">
        <v>4</v>
      </c>
      <c r="K20" s="245"/>
      <c r="L20" s="926">
        <f>L19+ACCUEIL!$B$7</f>
        <v>1.4895833333333337</v>
      </c>
      <c r="M20" s="240"/>
      <c r="N20" s="162" t="s">
        <v>9</v>
      </c>
      <c r="O20" s="136">
        <f>I6</f>
        <v>16</v>
      </c>
      <c r="P20" s="1122"/>
      <c r="Q20" s="243"/>
      <c r="R20" s="244"/>
      <c r="S20" s="243"/>
      <c r="T20" s="1122"/>
      <c r="U20" s="136">
        <f>I7</f>
        <v>12</v>
      </c>
      <c r="V20" s="162" t="s">
        <v>10</v>
      </c>
      <c r="W20" s="141"/>
      <c r="X20" s="104"/>
      <c r="Y20" s="44"/>
      <c r="Z20" s="162" t="s">
        <v>8</v>
      </c>
      <c r="AA20" s="136">
        <f>I5</f>
        <v>20</v>
      </c>
      <c r="AB20" s="1122"/>
      <c r="AC20" s="243"/>
      <c r="AD20" s="244"/>
      <c r="AE20" s="243"/>
      <c r="AF20" s="1122"/>
      <c r="AG20" s="136" t="str">
        <f>I8</f>
        <v>6</v>
      </c>
      <c r="AH20" s="162" t="s">
        <v>11</v>
      </c>
      <c r="AI20" s="43"/>
    </row>
    <row r="21" spans="1:47" ht="19.899999999999999" customHeight="1" x14ac:dyDescent="0.2">
      <c r="A21" s="44"/>
      <c r="B21" s="162" t="s">
        <v>18</v>
      </c>
      <c r="C21" s="136">
        <f>U5</f>
        <v>26</v>
      </c>
      <c r="D21" s="1122"/>
      <c r="E21" s="246"/>
      <c r="F21" s="244"/>
      <c r="G21" s="246"/>
      <c r="H21" s="1122"/>
      <c r="I21" s="136">
        <f>U8</f>
        <v>13</v>
      </c>
      <c r="J21" s="162" t="s">
        <v>44</v>
      </c>
      <c r="K21" s="245"/>
      <c r="L21" s="926">
        <f>L20+ACCUEIL!$B$7</f>
        <v>1.5000000000000004</v>
      </c>
      <c r="M21" s="240"/>
      <c r="N21" s="162" t="s">
        <v>19</v>
      </c>
      <c r="O21" s="136">
        <f>U6</f>
        <v>23</v>
      </c>
      <c r="P21" s="1122"/>
      <c r="Q21" s="246"/>
      <c r="R21" s="244"/>
      <c r="S21" s="246"/>
      <c r="T21" s="1122"/>
      <c r="U21" s="136">
        <f>U7</f>
        <v>21</v>
      </c>
      <c r="V21" s="162" t="s">
        <v>43</v>
      </c>
      <c r="W21" s="141"/>
      <c r="X21" s="104"/>
      <c r="Y21" s="44"/>
      <c r="Z21" s="162" t="s">
        <v>64</v>
      </c>
      <c r="AA21" s="136" t="str">
        <f>AA5</f>
        <v>1</v>
      </c>
      <c r="AB21" s="1122"/>
      <c r="AC21" s="246"/>
      <c r="AD21" s="244"/>
      <c r="AE21" s="246"/>
      <c r="AF21" s="1122"/>
      <c r="AG21" s="136">
        <f>AA7</f>
        <v>24</v>
      </c>
      <c r="AH21" s="162" t="s">
        <v>85</v>
      </c>
      <c r="AI21" s="43"/>
    </row>
    <row r="22" spans="1:47" ht="19.899999999999999" customHeight="1" x14ac:dyDescent="0.2">
      <c r="A22" s="44"/>
      <c r="B22" s="162" t="s">
        <v>65</v>
      </c>
      <c r="C22" s="136" t="str">
        <f>AA6</f>
        <v>7</v>
      </c>
      <c r="D22" s="1122"/>
      <c r="E22" s="246"/>
      <c r="F22" s="244"/>
      <c r="G22" s="246"/>
      <c r="H22" s="1122"/>
      <c r="I22" s="136">
        <f>AA8</f>
        <v>22</v>
      </c>
      <c r="J22" s="162" t="s">
        <v>94</v>
      </c>
      <c r="K22" s="245"/>
      <c r="L22" s="926">
        <f>L21+ACCUEIL!$B$7</f>
        <v>1.5104166666666672</v>
      </c>
      <c r="M22" s="240"/>
      <c r="N22" s="162" t="s">
        <v>106</v>
      </c>
      <c r="O22" s="136">
        <f>AG5</f>
        <v>15</v>
      </c>
      <c r="P22" s="1122"/>
      <c r="Q22" s="243"/>
      <c r="R22" s="244"/>
      <c r="S22" s="243"/>
      <c r="T22" s="1122"/>
      <c r="U22" s="136">
        <f>AG7</f>
        <v>17</v>
      </c>
      <c r="V22" s="162" t="s">
        <v>108</v>
      </c>
      <c r="W22" s="141"/>
      <c r="X22" s="104"/>
      <c r="Y22" s="44"/>
      <c r="Z22" s="162" t="s">
        <v>126</v>
      </c>
      <c r="AA22" s="136" t="str">
        <f>AG8</f>
        <v>5</v>
      </c>
      <c r="AB22" s="1122"/>
      <c r="AC22" s="243"/>
      <c r="AD22" s="244"/>
      <c r="AE22" s="243"/>
      <c r="AF22" s="1122"/>
      <c r="AG22" s="136">
        <f>AG6</f>
        <v>11</v>
      </c>
      <c r="AH22" s="162" t="s">
        <v>107</v>
      </c>
      <c r="AI22" s="43"/>
    </row>
    <row r="23" spans="1:47" ht="11.45" customHeight="1" x14ac:dyDescent="0.2">
      <c r="A23" s="217"/>
      <c r="B23" s="247"/>
      <c r="C23" s="248"/>
      <c r="D23" s="151"/>
      <c r="E23" s="249"/>
      <c r="F23" s="250"/>
      <c r="G23" s="249"/>
      <c r="H23" s="151"/>
      <c r="I23" s="248"/>
      <c r="J23" s="247"/>
      <c r="K23" s="216"/>
      <c r="M23" s="251"/>
      <c r="N23" s="247"/>
      <c r="O23" s="248"/>
      <c r="P23" s="151"/>
      <c r="Q23" s="252"/>
      <c r="R23" s="250"/>
      <c r="S23" s="252"/>
      <c r="T23" s="151"/>
      <c r="U23" s="248"/>
      <c r="V23" s="247"/>
      <c r="W23" s="216"/>
      <c r="X23" s="103"/>
      <c r="Y23" s="217"/>
      <c r="Z23" s="215"/>
      <c r="AA23" s="215"/>
      <c r="AB23" s="215"/>
      <c r="AC23" s="215"/>
      <c r="AD23" s="215"/>
      <c r="AE23" s="215"/>
      <c r="AF23" s="215"/>
      <c r="AG23" s="215"/>
      <c r="AH23" s="215"/>
      <c r="AI23" s="216"/>
    </row>
    <row r="24" spans="1:47" ht="11.45" customHeight="1" x14ac:dyDescent="0.2">
      <c r="A24" s="103"/>
      <c r="B24" s="120"/>
      <c r="C24" s="104"/>
      <c r="D24" s="45"/>
      <c r="E24" s="253"/>
      <c r="F24" s="254"/>
      <c r="G24" s="253"/>
      <c r="H24" s="45"/>
      <c r="I24" s="104"/>
      <c r="J24" s="120"/>
      <c r="K24" s="103"/>
      <c r="M24" s="636"/>
      <c r="N24" s="120"/>
      <c r="O24" s="104"/>
      <c r="P24" s="45"/>
      <c r="Q24" s="255"/>
      <c r="R24" s="254"/>
      <c r="S24" s="255"/>
      <c r="T24" s="45"/>
      <c r="U24" s="104"/>
      <c r="V24" s="120"/>
      <c r="W24" s="103"/>
      <c r="X24" s="103"/>
    </row>
    <row r="25" spans="1:47" ht="11.45" customHeight="1" x14ac:dyDescent="0.2">
      <c r="A25" s="103"/>
      <c r="B25" s="160"/>
      <c r="C25" s="161" t="str">
        <f>C4</f>
        <v>POULE 1</v>
      </c>
      <c r="D25" s="233" t="s">
        <v>1</v>
      </c>
      <c r="E25" s="233" t="s">
        <v>2</v>
      </c>
      <c r="H25" s="160"/>
      <c r="I25" s="161" t="str">
        <f>I4</f>
        <v>POULE 2</v>
      </c>
      <c r="J25" s="233" t="s">
        <v>1</v>
      </c>
      <c r="K25" s="233" t="s">
        <v>2</v>
      </c>
      <c r="L25" s="1"/>
      <c r="M25"/>
      <c r="N25"/>
      <c r="P25"/>
      <c r="Q25"/>
      <c r="R25"/>
      <c r="T25" s="160"/>
      <c r="U25" s="161" t="str">
        <f>U4</f>
        <v>POULE 3</v>
      </c>
      <c r="V25" s="233" t="s">
        <v>1</v>
      </c>
      <c r="W25" s="233" t="s">
        <v>2</v>
      </c>
      <c r="X25" s="233"/>
      <c r="Z25" s="160"/>
      <c r="AA25" s="161" t="str">
        <f>AA4</f>
        <v>POULE 4</v>
      </c>
      <c r="AB25" s="233" t="s">
        <v>1</v>
      </c>
      <c r="AC25" s="233" t="s">
        <v>2</v>
      </c>
      <c r="AF25" s="160"/>
      <c r="AG25" s="161" t="str">
        <f>AG4</f>
        <v>POULE 5</v>
      </c>
      <c r="AH25" s="233" t="s">
        <v>1</v>
      </c>
      <c r="AI25" s="233" t="s">
        <v>2</v>
      </c>
    </row>
    <row r="26" spans="1:47" ht="15" customHeight="1" x14ac:dyDescent="0.2">
      <c r="A26" s="103"/>
      <c r="B26" s="226">
        <v>1</v>
      </c>
      <c r="C26" s="1072"/>
      <c r="D26" s="777"/>
      <c r="E26" s="778"/>
      <c r="H26" s="226">
        <v>1</v>
      </c>
      <c r="I26" s="1072"/>
      <c r="J26" s="777"/>
      <c r="K26" s="778"/>
      <c r="L26" s="1"/>
      <c r="M26"/>
      <c r="N26"/>
      <c r="P26"/>
      <c r="Q26"/>
      <c r="R26"/>
      <c r="T26" s="226">
        <v>1</v>
      </c>
      <c r="U26" s="1072"/>
      <c r="V26" s="777"/>
      <c r="W26" s="778"/>
      <c r="X26" s="262"/>
      <c r="Z26" s="226">
        <v>1</v>
      </c>
      <c r="AA26" s="1072"/>
      <c r="AB26" s="777"/>
      <c r="AC26" s="778"/>
      <c r="AF26" s="226">
        <v>1</v>
      </c>
      <c r="AG26" s="1072"/>
      <c r="AH26" s="777"/>
      <c r="AI26" s="778"/>
    </row>
    <row r="27" spans="1:47" ht="15" customHeight="1" x14ac:dyDescent="0.2">
      <c r="A27" s="103"/>
      <c r="B27" s="226">
        <v>2</v>
      </c>
      <c r="C27" s="1072"/>
      <c r="D27" s="777"/>
      <c r="E27" s="778"/>
      <c r="H27" s="226">
        <v>2</v>
      </c>
      <c r="I27" s="1072"/>
      <c r="J27" s="777"/>
      <c r="K27" s="778"/>
      <c r="L27" s="1"/>
      <c r="M27"/>
      <c r="N27"/>
      <c r="P27"/>
      <c r="Q27"/>
      <c r="R27"/>
      <c r="T27" s="226">
        <v>2</v>
      </c>
      <c r="U27" s="1072"/>
      <c r="V27" s="777"/>
      <c r="W27" s="778"/>
      <c r="X27" s="262"/>
      <c r="Z27" s="226">
        <v>2</v>
      </c>
      <c r="AA27" s="1072"/>
      <c r="AB27" s="777"/>
      <c r="AC27" s="778"/>
      <c r="AF27" s="226">
        <v>2</v>
      </c>
      <c r="AG27" s="1072"/>
      <c r="AH27" s="777"/>
      <c r="AI27" s="778"/>
    </row>
    <row r="28" spans="1:47" ht="15" customHeight="1" x14ac:dyDescent="0.2">
      <c r="A28" s="103"/>
      <c r="B28" s="226">
        <v>3</v>
      </c>
      <c r="C28" s="1072"/>
      <c r="D28" s="777"/>
      <c r="E28" s="778"/>
      <c r="H28" s="226">
        <v>3</v>
      </c>
      <c r="I28" s="1072"/>
      <c r="J28" s="777"/>
      <c r="K28" s="778"/>
      <c r="L28" s="1"/>
      <c r="M28"/>
      <c r="N28"/>
      <c r="P28"/>
      <c r="Q28"/>
      <c r="R28"/>
      <c r="T28" s="226">
        <v>3</v>
      </c>
      <c r="U28" s="1072"/>
      <c r="V28" s="777"/>
      <c r="W28" s="778"/>
      <c r="X28" s="262"/>
      <c r="Z28" s="226">
        <v>3</v>
      </c>
      <c r="AA28" s="1072"/>
      <c r="AB28" s="777"/>
      <c r="AC28" s="778"/>
      <c r="AF28" s="226">
        <v>3</v>
      </c>
      <c r="AG28" s="1072"/>
      <c r="AH28" s="777"/>
      <c r="AI28" s="778"/>
    </row>
    <row r="29" spans="1:47" ht="15" customHeight="1" x14ac:dyDescent="0.2">
      <c r="A29" s="103"/>
      <c r="B29" s="226">
        <v>4</v>
      </c>
      <c r="C29" s="1072"/>
      <c r="D29" s="777"/>
      <c r="E29" s="778"/>
      <c r="H29" s="226">
        <v>4</v>
      </c>
      <c r="I29" s="1072"/>
      <c r="J29" s="777"/>
      <c r="K29" s="778"/>
      <c r="L29" s="1"/>
      <c r="M29"/>
      <c r="N29"/>
      <c r="P29"/>
      <c r="Q29"/>
      <c r="R29"/>
      <c r="T29" s="226">
        <v>4</v>
      </c>
      <c r="U29" s="1072"/>
      <c r="V29" s="777"/>
      <c r="W29" s="778"/>
      <c r="X29" s="262"/>
      <c r="Z29" s="226">
        <v>4</v>
      </c>
      <c r="AA29" s="1072"/>
      <c r="AB29" s="777"/>
      <c r="AC29" s="778"/>
      <c r="AF29" s="226">
        <v>4</v>
      </c>
      <c r="AG29" s="1072"/>
      <c r="AH29" s="777"/>
      <c r="AI29" s="778"/>
    </row>
    <row r="30" spans="1:47" ht="15" customHeight="1" x14ac:dyDescent="0.2">
      <c r="A30" s="103"/>
      <c r="B30" s="212"/>
      <c r="C30" s="103"/>
      <c r="D30" s="212"/>
      <c r="E30" s="103"/>
      <c r="H30" s="212"/>
      <c r="I30" s="103"/>
      <c r="J30" s="212"/>
      <c r="K30" s="212"/>
      <c r="L30"/>
      <c r="M30" s="106"/>
      <c r="N30" s="120"/>
      <c r="P30"/>
      <c r="Q30"/>
      <c r="R30"/>
      <c r="W30" s="103"/>
      <c r="X30" s="103"/>
      <c r="AA30" s="271" t="s">
        <v>47</v>
      </c>
    </row>
    <row r="31" spans="1:47" x14ac:dyDescent="0.2">
      <c r="A31" s="103"/>
      <c r="B31" s="203"/>
      <c r="C31" s="266" t="s">
        <v>45</v>
      </c>
      <c r="D31" s="173"/>
      <c r="E31" s="173"/>
      <c r="F31" s="272"/>
      <c r="G31" s="272"/>
      <c r="H31" s="173"/>
      <c r="I31" s="140" t="s">
        <v>46</v>
      </c>
      <c r="J31"/>
      <c r="M31" s="106"/>
      <c r="N31"/>
      <c r="P31"/>
      <c r="Q31"/>
      <c r="R31"/>
      <c r="T31" s="160"/>
      <c r="U31" s="109" t="s">
        <v>15</v>
      </c>
      <c r="V31" s="233" t="s">
        <v>1</v>
      </c>
      <c r="W31" s="233" t="s">
        <v>2</v>
      </c>
      <c r="X31" s="233"/>
      <c r="Z31" s="232" t="s">
        <v>16</v>
      </c>
      <c r="AA31" s="109" t="s">
        <v>17</v>
      </c>
      <c r="AB31" s="233" t="s">
        <v>1</v>
      </c>
      <c r="AC31" s="233" t="s">
        <v>2</v>
      </c>
      <c r="AF31" s="232"/>
      <c r="AG31" s="109" t="s">
        <v>63</v>
      </c>
      <c r="AH31" s="233" t="s">
        <v>1</v>
      </c>
      <c r="AI31" s="233" t="s">
        <v>2</v>
      </c>
      <c r="AJ31" s="160"/>
      <c r="AK31" s="109" t="s">
        <v>15</v>
      </c>
      <c r="AL31" s="233" t="s">
        <v>1</v>
      </c>
      <c r="AM31" s="233" t="s">
        <v>2</v>
      </c>
      <c r="AN31" s="232" t="s">
        <v>16</v>
      </c>
      <c r="AO31" s="109" t="s">
        <v>17</v>
      </c>
      <c r="AP31" s="233" t="s">
        <v>1</v>
      </c>
      <c r="AQ31" s="233" t="s">
        <v>2</v>
      </c>
      <c r="AR31" s="232"/>
      <c r="AS31" s="109" t="s">
        <v>63</v>
      </c>
      <c r="AT31" s="233" t="s">
        <v>1</v>
      </c>
      <c r="AU31" s="233" t="s">
        <v>2</v>
      </c>
    </row>
    <row r="32" spans="1:47" ht="17.850000000000001" customHeight="1" x14ac:dyDescent="0.2">
      <c r="A32" s="103"/>
      <c r="B32" s="226" t="s">
        <v>20</v>
      </c>
      <c r="C32" s="178" t="s">
        <v>20</v>
      </c>
      <c r="D32" s="173"/>
      <c r="E32" s="173"/>
      <c r="F32" s="604"/>
      <c r="G32" s="160" t="s">
        <v>21</v>
      </c>
      <c r="H32" s="1247"/>
      <c r="I32" s="174" t="s">
        <v>21</v>
      </c>
      <c r="J32"/>
      <c r="M32" s="106"/>
      <c r="N32"/>
      <c r="P32"/>
      <c r="Q32"/>
      <c r="R32"/>
      <c r="T32" s="162" t="s">
        <v>4</v>
      </c>
      <c r="U32" s="118" t="s">
        <v>4</v>
      </c>
      <c r="V32" s="280">
        <f>CL($P$40,$T$40)+CL($P$46,$T$46)+CL($P$55,$T$55)</f>
        <v>0</v>
      </c>
      <c r="W32" s="281">
        <f>$P$40-$T$40+$P$46-$T$46+$P$55-$T$55</f>
        <v>0</v>
      </c>
      <c r="X32" s="279"/>
      <c r="Z32" s="162" t="s">
        <v>8</v>
      </c>
      <c r="AA32" s="118" t="s">
        <v>8</v>
      </c>
      <c r="AB32" s="280">
        <f>CL($AB$40,$AF$40)+CL($AB$58,$AF$58)+CL($AB$46,$AF$46)</f>
        <v>0</v>
      </c>
      <c r="AC32" s="281">
        <f>$AB$40-$AF$40+$AB$46-$AF$46+$AB$58-$AF$58</f>
        <v>0</v>
      </c>
      <c r="AF32" s="162" t="s">
        <v>18</v>
      </c>
      <c r="AG32" s="118" t="s">
        <v>18</v>
      </c>
      <c r="AH32" s="280">
        <f>CL($P$44,$T$44)+CL($P$52,$T$52)+CL($AB$61,$AF$61)</f>
        <v>0</v>
      </c>
      <c r="AI32" s="281">
        <f>$P$44-$T$44+$P$52-$T$52+$AB$61-$AF$61</f>
        <v>0</v>
      </c>
      <c r="AJ32" s="162">
        <v>1</v>
      </c>
      <c r="AK32" s="118"/>
      <c r="AL32" s="815"/>
      <c r="AM32" s="816"/>
      <c r="AN32" s="162">
        <v>1</v>
      </c>
      <c r="AO32" s="118"/>
      <c r="AP32" s="815"/>
      <c r="AQ32" s="816"/>
      <c r="AR32" s="162">
        <v>1</v>
      </c>
      <c r="AS32" s="118"/>
      <c r="AT32" s="815"/>
      <c r="AU32" s="816"/>
    </row>
    <row r="33" spans="1:47" ht="17.850000000000001" customHeight="1" x14ac:dyDescent="0.2">
      <c r="A33" s="103"/>
      <c r="B33" s="226" t="s">
        <v>22</v>
      </c>
      <c r="C33" s="178" t="s">
        <v>22</v>
      </c>
      <c r="D33" s="173"/>
      <c r="E33" s="173"/>
      <c r="F33" s="604"/>
      <c r="G33" s="160" t="s">
        <v>23</v>
      </c>
      <c r="H33" s="1247"/>
      <c r="I33" s="174" t="s">
        <v>23</v>
      </c>
      <c r="J33"/>
      <c r="M33" s="106"/>
      <c r="N33"/>
      <c r="P33"/>
      <c r="Q33"/>
      <c r="R33"/>
      <c r="T33" s="162" t="s">
        <v>5</v>
      </c>
      <c r="U33" s="118" t="s">
        <v>5</v>
      </c>
      <c r="V33" s="280">
        <f>CL($T$40,$P$40)+CL($P$49,$T$49)+CL($AB$55,$AF$55)</f>
        <v>0</v>
      </c>
      <c r="W33" s="281">
        <f>$T$40-$P$40+$P$49-$T$49+$AB$55-$AF$55</f>
        <v>0</v>
      </c>
      <c r="X33" s="279"/>
      <c r="Z33" s="162" t="s">
        <v>9</v>
      </c>
      <c r="AA33" s="118" t="s">
        <v>9</v>
      </c>
      <c r="AB33" s="280">
        <f>CL($AF$40,$AB$40)+CL($AB$49,$AF$49)+CL($P$61,$T$61)</f>
        <v>0</v>
      </c>
      <c r="AC33" s="281">
        <f>$AF$40-$AB$40+$AB$49-$AF$49+$P$61-$T$61</f>
        <v>0</v>
      </c>
      <c r="AF33" s="162" t="s">
        <v>19</v>
      </c>
      <c r="AG33" s="118" t="s">
        <v>19</v>
      </c>
      <c r="AH33" s="280">
        <f>CL($T$44,$P$44)+CL($AB$52,$AF$52)+CL($AB$64,$AF$64)</f>
        <v>0</v>
      </c>
      <c r="AI33" s="281">
        <f>$T$44-$P$44+$AB$52-$AF$52+$AB$64-$AF$64</f>
        <v>0</v>
      </c>
      <c r="AJ33" s="162">
        <v>2</v>
      </c>
      <c r="AK33" s="118"/>
      <c r="AL33" s="815"/>
      <c r="AM33" s="816"/>
      <c r="AN33" s="162">
        <v>2</v>
      </c>
      <c r="AO33" s="118"/>
      <c r="AP33" s="815"/>
      <c r="AQ33" s="816"/>
      <c r="AR33" s="162">
        <v>2</v>
      </c>
      <c r="AS33" s="118"/>
      <c r="AT33" s="815"/>
      <c r="AU33" s="816"/>
    </row>
    <row r="34" spans="1:47" ht="17.850000000000001" customHeight="1" x14ac:dyDescent="0.2">
      <c r="A34" s="103"/>
      <c r="B34" s="226" t="s">
        <v>24</v>
      </c>
      <c r="C34" s="178" t="s">
        <v>24</v>
      </c>
      <c r="D34" s="173"/>
      <c r="E34" s="173"/>
      <c r="F34" s="604"/>
      <c r="G34" s="160" t="s">
        <v>25</v>
      </c>
      <c r="H34" s="1247"/>
      <c r="I34" s="174" t="s">
        <v>25</v>
      </c>
      <c r="J34"/>
      <c r="M34" s="106"/>
      <c r="N34"/>
      <c r="P34"/>
      <c r="Q34"/>
      <c r="R34"/>
      <c r="T34" s="162" t="s">
        <v>6</v>
      </c>
      <c r="U34" s="118" t="s">
        <v>6</v>
      </c>
      <c r="V34" s="280">
        <f>CL($P$42,$T$42)+CL($AF$55,$AB$55)+CL($T$46,$P$46)</f>
        <v>0</v>
      </c>
      <c r="W34" s="281">
        <f>$P$42-$T$42+$T$46-$P$46+$AF$55-$AB$55</f>
        <v>0</v>
      </c>
      <c r="X34" s="279"/>
      <c r="Z34" s="162" t="s">
        <v>10</v>
      </c>
      <c r="AA34" s="118" t="s">
        <v>10</v>
      </c>
      <c r="AB34" s="280">
        <f>CL($AB$42,$AF$42)+CL($AF$46,$AB$46)+CL($T$61,$P$61)</f>
        <v>0</v>
      </c>
      <c r="AC34" s="281">
        <f>$AB$42-$AF$42+$AF$46-$AB$46+$T$61-$P$61</f>
        <v>0</v>
      </c>
      <c r="AF34" s="162" t="s">
        <v>43</v>
      </c>
      <c r="AG34" s="118" t="s">
        <v>43</v>
      </c>
      <c r="AH34" s="280">
        <f>CL($AB$44,$AF$44)+CL($T$52,$P$52)+CL($AF$64,$AB$64)</f>
        <v>0</v>
      </c>
      <c r="AI34" s="281">
        <f>$AB$44-$AF$44+$T$52-$P$52+$AF$64-$AB$64</f>
        <v>0</v>
      </c>
      <c r="AJ34" s="162">
        <v>3</v>
      </c>
      <c r="AK34" s="118"/>
      <c r="AL34" s="815"/>
      <c r="AM34" s="816"/>
      <c r="AN34" s="162">
        <v>3</v>
      </c>
      <c r="AO34" s="118"/>
      <c r="AP34" s="815"/>
      <c r="AQ34" s="816"/>
      <c r="AR34" s="162">
        <v>3</v>
      </c>
      <c r="AS34" s="118"/>
      <c r="AT34" s="815"/>
      <c r="AU34" s="816"/>
    </row>
    <row r="35" spans="1:47" ht="17.850000000000001" customHeight="1" x14ac:dyDescent="0.2">
      <c r="A35" s="103"/>
      <c r="B35" s="226" t="s">
        <v>26</v>
      </c>
      <c r="C35" s="178" t="s">
        <v>26</v>
      </c>
      <c r="D35" s="173"/>
      <c r="E35" s="173"/>
      <c r="F35" s="207"/>
      <c r="G35" s="160" t="s">
        <v>27</v>
      </c>
      <c r="H35" s="1247"/>
      <c r="I35" s="174" t="s">
        <v>27</v>
      </c>
      <c r="J35"/>
      <c r="M35" s="106"/>
      <c r="N35"/>
      <c r="P35"/>
      <c r="Q35"/>
      <c r="R35"/>
      <c r="S35"/>
      <c r="T35" s="162" t="s">
        <v>7</v>
      </c>
      <c r="U35" s="118" t="s">
        <v>7</v>
      </c>
      <c r="V35" s="280">
        <f>CL($T$42,$P$42)+CL($T$49,$P$49)+CL($T$55,$P$55)</f>
        <v>0</v>
      </c>
      <c r="W35" s="281">
        <f>$T$42-$P$42+$T$49-$P$49+$T$55-$P$55</f>
        <v>0</v>
      </c>
      <c r="X35" s="279"/>
      <c r="Z35" s="162" t="s">
        <v>11</v>
      </c>
      <c r="AA35" s="118" t="s">
        <v>11</v>
      </c>
      <c r="AB35" s="280">
        <f>CL($AF$42,$AB$42)+CL($AF$49,$AB$49)+CL($AF$58,$AB$58)</f>
        <v>0</v>
      </c>
      <c r="AC35" s="281">
        <f>$AF$42-$AB$42+$AF$49-$AB$49+$AF$58-$AB$58</f>
        <v>0</v>
      </c>
      <c r="AF35" s="162" t="s">
        <v>44</v>
      </c>
      <c r="AG35" s="118" t="s">
        <v>44</v>
      </c>
      <c r="AH35" s="280">
        <f>CL($AF$44,$AB$44)+CL($AF$52,$AB$52)+CL($AF$61,$AB$61)</f>
        <v>0</v>
      </c>
      <c r="AI35" s="281">
        <f>$AB$44-$AF$44+$T$52-$P$52+$AF$64-$AB$64</f>
        <v>0</v>
      </c>
      <c r="AJ35" s="162">
        <v>4</v>
      </c>
      <c r="AK35" s="118"/>
      <c r="AL35" s="815"/>
      <c r="AM35" s="816"/>
      <c r="AN35" s="162">
        <v>4</v>
      </c>
      <c r="AO35" s="118"/>
      <c r="AP35" s="815"/>
      <c r="AQ35" s="816"/>
      <c r="AR35" s="852">
        <v>4</v>
      </c>
      <c r="AS35" s="118"/>
      <c r="AT35" s="815"/>
      <c r="AU35" s="816"/>
    </row>
    <row r="36" spans="1:47" ht="11.45" customHeight="1" x14ac:dyDescent="0.2">
      <c r="A36" s="103"/>
      <c r="B36" s="120"/>
      <c r="C36" s="112"/>
      <c r="D36" s="282"/>
      <c r="E36" s="339"/>
      <c r="F36" s="103"/>
      <c r="G36" s="103"/>
      <c r="H36" s="120"/>
      <c r="J36" s="282"/>
      <c r="K36" s="339"/>
      <c r="L36" s="208"/>
      <c r="M36" s="208"/>
      <c r="N36" s="120"/>
      <c r="O36" s="165"/>
      <c r="P36" s="282"/>
      <c r="Q36" s="339"/>
      <c r="R36" s="103"/>
      <c r="S36" s="103"/>
      <c r="T36" s="120"/>
      <c r="U36" s="165"/>
      <c r="V36" s="282"/>
      <c r="W36" s="339"/>
      <c r="X36" s="339"/>
      <c r="AQ36" s="897"/>
      <c r="AR36" s="899"/>
      <c r="AS36" s="1020"/>
      <c r="AT36" s="1245"/>
      <c r="AU36" s="1246"/>
    </row>
    <row r="37" spans="1:47" ht="11.45" customHeight="1" x14ac:dyDescent="0.2">
      <c r="A37" s="103"/>
      <c r="B37" s="120"/>
      <c r="C37" s="104"/>
      <c r="D37" s="282"/>
      <c r="E37" s="283"/>
      <c r="F37" s="103"/>
      <c r="G37" s="103"/>
      <c r="H37" s="120"/>
      <c r="I37" s="104"/>
      <c r="J37" s="282"/>
      <c r="K37" s="283"/>
      <c r="L37" s="208"/>
      <c r="M37" s="208"/>
      <c r="N37" s="120"/>
      <c r="O37" s="104"/>
      <c r="P37" s="282"/>
      <c r="Q37" s="283"/>
      <c r="R37" s="103"/>
      <c r="S37" s="103"/>
      <c r="T37" s="120"/>
      <c r="U37" s="104"/>
      <c r="V37" s="282"/>
      <c r="W37" s="283"/>
      <c r="X37" s="283"/>
      <c r="AQ37" s="1244"/>
      <c r="AR37" s="103"/>
      <c r="AS37" s="103"/>
      <c r="AT37" s="103"/>
      <c r="AU37" s="103"/>
    </row>
    <row r="38" spans="1:47" ht="14.1" customHeight="1" x14ac:dyDescent="0.25">
      <c r="A38" s="219"/>
      <c r="B38" s="24"/>
      <c r="C38" s="24"/>
      <c r="D38" s="24"/>
      <c r="E38" s="24"/>
      <c r="F38" s="898" t="str">
        <f>ACCUEIL!$D$6</f>
        <v>VELODROME</v>
      </c>
      <c r="G38" s="24"/>
      <c r="H38" s="24"/>
      <c r="I38" s="24"/>
      <c r="J38" s="24"/>
      <c r="K38" s="31"/>
      <c r="M38" s="637"/>
      <c r="N38" s="24"/>
      <c r="O38" s="24"/>
      <c r="P38" s="24"/>
      <c r="Q38" s="24"/>
      <c r="R38" s="936" t="str">
        <f>ACCUEIL!$D$7</f>
        <v>SAN SIRO</v>
      </c>
      <c r="S38" s="24"/>
      <c r="T38" s="24"/>
      <c r="U38" s="24"/>
      <c r="V38" s="24"/>
      <c r="W38" s="31"/>
      <c r="X38" s="103"/>
      <c r="Y38" s="219"/>
      <c r="Z38" s="24"/>
      <c r="AA38" s="24"/>
      <c r="AB38" s="24"/>
      <c r="AC38" s="24"/>
      <c r="AD38" s="898" t="str">
        <f>ACCUEIL!$D$8</f>
        <v>NEU CAMP</v>
      </c>
      <c r="AE38" s="24"/>
      <c r="AF38" s="24"/>
      <c r="AG38" s="24"/>
      <c r="AH38" s="24"/>
      <c r="AI38" s="31"/>
      <c r="AQ38" s="103"/>
      <c r="AR38" s="103"/>
      <c r="AS38" s="103"/>
      <c r="AT38" s="103"/>
      <c r="AU38" s="103"/>
    </row>
    <row r="39" spans="1:47" ht="11.45" customHeight="1" x14ac:dyDescent="0.2">
      <c r="A39" s="44"/>
      <c r="B39"/>
      <c r="D39"/>
      <c r="E39"/>
      <c r="F39" s="125" t="s">
        <v>95</v>
      </c>
      <c r="G39"/>
      <c r="H39"/>
      <c r="J39"/>
      <c r="K39" s="43"/>
      <c r="L39" s="327" t="s">
        <v>12</v>
      </c>
      <c r="M39" s="292"/>
      <c r="N39"/>
      <c r="P39"/>
      <c r="Q39"/>
      <c r="R39"/>
      <c r="S39"/>
      <c r="T39"/>
      <c r="W39" s="43"/>
      <c r="X39" s="103"/>
      <c r="Y39" s="44"/>
      <c r="AI39" s="43"/>
    </row>
    <row r="40" spans="1:47" ht="19.899999999999999" customHeight="1" x14ac:dyDescent="0.2">
      <c r="A40" s="44"/>
      <c r="B40" s="226">
        <v>1</v>
      </c>
      <c r="C40" s="136" t="str">
        <f>C32</f>
        <v>1A</v>
      </c>
      <c r="D40" s="1122"/>
      <c r="E40" s="290"/>
      <c r="F40" s="291" t="s">
        <v>48</v>
      </c>
      <c r="G40" s="290"/>
      <c r="H40" s="1122"/>
      <c r="I40" s="136" t="str">
        <f>I32</f>
        <v>1B</v>
      </c>
      <c r="J40" s="210"/>
      <c r="K40" s="43"/>
      <c r="L40" s="927">
        <f>ACCUEIL!$B$9</f>
        <v>1.583333333333333</v>
      </c>
      <c r="M40" s="289"/>
      <c r="N40" s="958" t="s">
        <v>4</v>
      </c>
      <c r="O40" s="959" t="str">
        <f>U32</f>
        <v>A</v>
      </c>
      <c r="P40" s="1190"/>
      <c r="Q40" s="960"/>
      <c r="R40" s="1186"/>
      <c r="S40" s="960"/>
      <c r="T40" s="1190"/>
      <c r="U40" s="959" t="str">
        <f>U33</f>
        <v>B</v>
      </c>
      <c r="V40" s="958" t="s">
        <v>5</v>
      </c>
      <c r="W40" s="43"/>
      <c r="X40" s="103"/>
      <c r="Y40" s="44"/>
      <c r="Z40" s="64" t="s">
        <v>8</v>
      </c>
      <c r="AA40" s="136" t="str">
        <f>AA32</f>
        <v>E</v>
      </c>
      <c r="AB40" s="1122"/>
      <c r="AC40" s="290"/>
      <c r="AD40" s="291"/>
      <c r="AE40" s="290"/>
      <c r="AF40" s="1122"/>
      <c r="AG40" s="136" t="str">
        <f>AA33</f>
        <v>F</v>
      </c>
      <c r="AH40" s="64" t="s">
        <v>9</v>
      </c>
      <c r="AI40" s="43"/>
    </row>
    <row r="41" spans="1:47" ht="19.899999999999999" hidden="1" customHeight="1" x14ac:dyDescent="0.2">
      <c r="A41" s="44"/>
      <c r="B41" s="226"/>
      <c r="C41" s="1210" t="s">
        <v>222</v>
      </c>
      <c r="D41" s="1122"/>
      <c r="E41" s="290"/>
      <c r="F41" s="291"/>
      <c r="G41" s="290"/>
      <c r="H41" s="1122"/>
      <c r="I41" s="1210" t="s">
        <v>222</v>
      </c>
      <c r="J41" s="210"/>
      <c r="K41" s="43"/>
      <c r="L41" s="927"/>
      <c r="M41" s="289"/>
      <c r="N41" s="1192"/>
      <c r="O41" s="1193"/>
      <c r="P41" s="1194"/>
      <c r="Q41" s="1195"/>
      <c r="R41" s="1196"/>
      <c r="S41" s="1195"/>
      <c r="T41" s="1194"/>
      <c r="U41" s="1193"/>
      <c r="V41" s="1197"/>
      <c r="W41" s="43"/>
      <c r="X41" s="103"/>
      <c r="Y41" s="44"/>
      <c r="Z41" s="1192"/>
      <c r="AA41" s="1193"/>
      <c r="AB41" s="1194"/>
      <c r="AC41" s="1195"/>
      <c r="AD41" s="1196"/>
      <c r="AE41" s="1195"/>
      <c r="AF41" s="1194"/>
      <c r="AG41" s="1193"/>
      <c r="AH41" s="1197"/>
      <c r="AI41" s="43"/>
    </row>
    <row r="42" spans="1:47" ht="19.899999999999999" customHeight="1" x14ac:dyDescent="0.2">
      <c r="A42" s="44"/>
      <c r="B42" s="226">
        <v>2</v>
      </c>
      <c r="C42" s="136" t="str">
        <f>C33</f>
        <v>2A</v>
      </c>
      <c r="D42" s="1122"/>
      <c r="E42" s="290"/>
      <c r="F42" s="291" t="s">
        <v>48</v>
      </c>
      <c r="G42" s="290"/>
      <c r="H42" s="1122"/>
      <c r="I42" s="136" t="str">
        <f>I33</f>
        <v>2B</v>
      </c>
      <c r="J42" s="210"/>
      <c r="K42" s="43"/>
      <c r="L42" s="928">
        <f>L40+ACCUEIL!$B$10</f>
        <v>1.5937499999999998</v>
      </c>
      <c r="M42" s="289"/>
      <c r="N42" s="951" t="s">
        <v>6</v>
      </c>
      <c r="O42" s="1191" t="str">
        <f>U34</f>
        <v>C</v>
      </c>
      <c r="P42" s="1126"/>
      <c r="Q42" s="1118"/>
      <c r="R42" s="1127"/>
      <c r="S42" s="1118"/>
      <c r="T42" s="1126"/>
      <c r="U42" s="1191" t="str">
        <f>U35</f>
        <v>D</v>
      </c>
      <c r="V42" s="951" t="s">
        <v>7</v>
      </c>
      <c r="W42" s="43"/>
      <c r="X42" s="103"/>
      <c r="Y42" s="44"/>
      <c r="Z42" s="64" t="s">
        <v>10</v>
      </c>
      <c r="AA42" s="136" t="str">
        <f>AA34</f>
        <v>G</v>
      </c>
      <c r="AB42" s="1122"/>
      <c r="AC42" s="290"/>
      <c r="AD42" s="291"/>
      <c r="AE42" s="290"/>
      <c r="AF42" s="1122"/>
      <c r="AG42" s="136" t="str">
        <f>AA35</f>
        <v>H</v>
      </c>
      <c r="AH42" s="64" t="s">
        <v>11</v>
      </c>
      <c r="AI42" s="43"/>
    </row>
    <row r="43" spans="1:47" ht="19.899999999999999" hidden="1" customHeight="1" x14ac:dyDescent="0.2">
      <c r="A43" s="44"/>
      <c r="B43" s="226"/>
      <c r="C43" s="1210" t="s">
        <v>222</v>
      </c>
      <c r="D43" s="1122"/>
      <c r="E43" s="290"/>
      <c r="F43" s="291"/>
      <c r="G43" s="290"/>
      <c r="H43" s="1122"/>
      <c r="I43" s="1210" t="s">
        <v>222</v>
      </c>
      <c r="J43" s="210"/>
      <c r="K43" s="43"/>
      <c r="L43" s="928"/>
      <c r="M43" s="289"/>
      <c r="N43" s="1192"/>
      <c r="O43" s="1193"/>
      <c r="P43" s="1194"/>
      <c r="Q43" s="1195"/>
      <c r="R43" s="1196"/>
      <c r="S43" s="1195"/>
      <c r="T43" s="1194"/>
      <c r="U43" s="1193"/>
      <c r="V43" s="1197"/>
      <c r="W43" s="43"/>
      <c r="X43" s="103"/>
      <c r="Y43" s="44"/>
      <c r="Z43" s="1192"/>
      <c r="AA43" s="1193"/>
      <c r="AB43" s="1194"/>
      <c r="AC43" s="1195"/>
      <c r="AD43" s="1196"/>
      <c r="AE43" s="1195"/>
      <c r="AF43" s="1194"/>
      <c r="AG43" s="1193"/>
      <c r="AH43" s="1197"/>
      <c r="AI43" s="43"/>
    </row>
    <row r="44" spans="1:47" ht="19.899999999999999" customHeight="1" x14ac:dyDescent="0.2">
      <c r="A44" s="44"/>
      <c r="B44" s="226">
        <v>3</v>
      </c>
      <c r="C44" s="136" t="s">
        <v>24</v>
      </c>
      <c r="D44" s="1122"/>
      <c r="E44" s="290"/>
      <c r="F44" s="291" t="s">
        <v>48</v>
      </c>
      <c r="G44" s="290"/>
      <c r="H44" s="1122"/>
      <c r="I44" s="136" t="s">
        <v>25</v>
      </c>
      <c r="J44" s="210"/>
      <c r="K44" s="43"/>
      <c r="L44" s="928">
        <f>L42+ACCUEIL!$B$10</f>
        <v>1.6041666666666665</v>
      </c>
      <c r="M44" s="289"/>
      <c r="N44" s="64" t="s">
        <v>18</v>
      </c>
      <c r="O44" s="136" t="str">
        <f>AG32</f>
        <v>I</v>
      </c>
      <c r="P44" s="1122"/>
      <c r="Q44" s="290"/>
      <c r="R44" s="291"/>
      <c r="S44" s="290"/>
      <c r="T44" s="1122"/>
      <c r="U44" s="136" t="str">
        <f>AG33</f>
        <v>J</v>
      </c>
      <c r="V44" s="64" t="s">
        <v>19</v>
      </c>
      <c r="W44" s="43"/>
      <c r="X44" s="103"/>
      <c r="Y44" s="44"/>
      <c r="Z44" s="64" t="s">
        <v>43</v>
      </c>
      <c r="AA44" s="136" t="str">
        <f>AG34</f>
        <v>K</v>
      </c>
      <c r="AB44" s="1122"/>
      <c r="AC44" s="290"/>
      <c r="AD44" s="291"/>
      <c r="AE44" s="290"/>
      <c r="AF44" s="1122"/>
      <c r="AG44" s="136" t="str">
        <f>AG35</f>
        <v>L</v>
      </c>
      <c r="AH44" s="64" t="s">
        <v>44</v>
      </c>
      <c r="AI44" s="43"/>
    </row>
    <row r="45" spans="1:47" ht="19.899999999999999" hidden="1" customHeight="1" x14ac:dyDescent="0.2">
      <c r="A45" s="44"/>
      <c r="B45" s="226"/>
      <c r="C45" s="1210" t="s">
        <v>222</v>
      </c>
      <c r="D45" s="1122"/>
      <c r="E45" s="290"/>
      <c r="F45" s="291"/>
      <c r="G45" s="290"/>
      <c r="H45" s="1122"/>
      <c r="I45" s="1210" t="s">
        <v>222</v>
      </c>
      <c r="J45" s="210"/>
      <c r="K45" s="43"/>
      <c r="L45" s="928"/>
      <c r="M45" s="289"/>
      <c r="N45" s="1192"/>
      <c r="O45" s="1193"/>
      <c r="P45" s="1194"/>
      <c r="Q45" s="1195"/>
      <c r="R45" s="1196"/>
      <c r="S45" s="1195"/>
      <c r="T45" s="1194"/>
      <c r="U45" s="1193"/>
      <c r="V45" s="1197"/>
      <c r="W45" s="43"/>
      <c r="X45" s="103"/>
      <c r="Y45" s="44"/>
      <c r="Z45" s="1192"/>
      <c r="AA45" s="1193"/>
      <c r="AB45" s="1194"/>
      <c r="AC45" s="1195"/>
      <c r="AD45" s="1196"/>
      <c r="AE45" s="1195"/>
      <c r="AF45" s="1194"/>
      <c r="AG45" s="1193"/>
      <c r="AH45" s="1197"/>
      <c r="AI45" s="43"/>
      <c r="AJ45" s="120"/>
      <c r="AK45" s="888"/>
      <c r="AL45" s="1243"/>
      <c r="AM45" s="1244"/>
    </row>
    <row r="46" spans="1:47" ht="19.899999999999999" customHeight="1" x14ac:dyDescent="0.2">
      <c r="A46" s="44"/>
      <c r="B46" s="226">
        <v>4</v>
      </c>
      <c r="C46" s="136" t="str">
        <f>C35</f>
        <v>4A</v>
      </c>
      <c r="D46" s="1122"/>
      <c r="E46" s="290"/>
      <c r="F46" s="291" t="s">
        <v>48</v>
      </c>
      <c r="G46" s="290"/>
      <c r="H46" s="1122"/>
      <c r="I46" s="136" t="str">
        <f>I35</f>
        <v>4B</v>
      </c>
      <c r="J46" s="210"/>
      <c r="K46" s="43"/>
      <c r="L46" s="928">
        <f>L44+ACCUEIL!$B$10</f>
        <v>1.6145833333333333</v>
      </c>
      <c r="M46" s="289"/>
      <c r="N46" s="64" t="s">
        <v>4</v>
      </c>
      <c r="O46" s="136" t="str">
        <f>U32</f>
        <v>A</v>
      </c>
      <c r="P46" s="1122"/>
      <c r="Q46" s="290"/>
      <c r="R46" s="291"/>
      <c r="S46" s="290"/>
      <c r="T46" s="1122"/>
      <c r="U46" s="136" t="str">
        <f>U34</f>
        <v>C</v>
      </c>
      <c r="V46" s="64" t="s">
        <v>6</v>
      </c>
      <c r="W46" s="638"/>
      <c r="X46" s="639"/>
      <c r="Y46" s="44"/>
      <c r="Z46" s="64" t="s">
        <v>8</v>
      </c>
      <c r="AA46" s="136" t="str">
        <f>AA32</f>
        <v>E</v>
      </c>
      <c r="AB46" s="1122"/>
      <c r="AC46" s="290"/>
      <c r="AD46" s="291"/>
      <c r="AE46" s="290"/>
      <c r="AF46" s="1122"/>
      <c r="AG46" s="136" t="str">
        <f>AA34</f>
        <v>G</v>
      </c>
      <c r="AH46" s="64" t="s">
        <v>10</v>
      </c>
      <c r="AI46" s="43"/>
    </row>
    <row r="47" spans="1:47" ht="19.899999999999999" hidden="1" customHeight="1" x14ac:dyDescent="0.2">
      <c r="A47" s="44"/>
      <c r="B47" s="226"/>
      <c r="C47" s="1210" t="s">
        <v>222</v>
      </c>
      <c r="D47" s="1122"/>
      <c r="E47" s="290"/>
      <c r="F47" s="291"/>
      <c r="G47" s="290"/>
      <c r="H47" s="1122"/>
      <c r="I47" s="1210" t="s">
        <v>222</v>
      </c>
      <c r="J47" s="210"/>
      <c r="K47" s="43"/>
      <c r="L47" s="928"/>
      <c r="M47" s="289"/>
      <c r="N47" s="1192"/>
      <c r="O47" s="1193"/>
      <c r="P47" s="1194"/>
      <c r="Q47" s="1195"/>
      <c r="R47" s="1196"/>
      <c r="S47" s="1195"/>
      <c r="T47" s="1194"/>
      <c r="U47" s="1193"/>
      <c r="V47" s="1197"/>
      <c r="W47" s="638"/>
      <c r="X47" s="639"/>
      <c r="Y47" s="44"/>
      <c r="Z47" s="1192"/>
      <c r="AA47" s="1193"/>
      <c r="AB47" s="1194"/>
      <c r="AC47" s="1195"/>
      <c r="AD47" s="1196"/>
      <c r="AE47" s="1195"/>
      <c r="AF47" s="1194"/>
      <c r="AG47" s="1193"/>
      <c r="AH47" s="1197"/>
      <c r="AI47" s="43"/>
    </row>
    <row r="48" spans="1:47" ht="12.75" customHeight="1" x14ac:dyDescent="0.2">
      <c r="A48" s="44"/>
      <c r="B48" s="162">
        <v>9</v>
      </c>
      <c r="C48" s="293" t="s">
        <v>49</v>
      </c>
      <c r="D48" s="172"/>
      <c r="E48" s="294"/>
      <c r="F48" s="294"/>
      <c r="G48" s="294"/>
      <c r="H48" s="172"/>
      <c r="I48" s="295" t="s">
        <v>50</v>
      </c>
      <c r="J48" s="207"/>
      <c r="K48" s="43"/>
      <c r="M48" s="289"/>
      <c r="N48" s="298"/>
      <c r="O48" s="299"/>
      <c r="P48" s="640"/>
      <c r="Q48" s="299"/>
      <c r="R48" s="299"/>
      <c r="S48" s="299"/>
      <c r="T48" s="641"/>
      <c r="U48" s="299"/>
      <c r="V48" s="300"/>
      <c r="W48" s="638"/>
      <c r="X48" s="639"/>
      <c r="Y48" s="44"/>
      <c r="Z48" s="298"/>
      <c r="AA48" s="299"/>
      <c r="AB48" s="640"/>
      <c r="AC48" s="299"/>
      <c r="AD48" s="299"/>
      <c r="AE48" s="299"/>
      <c r="AF48" s="641"/>
      <c r="AG48" s="299"/>
      <c r="AH48" s="300"/>
      <c r="AI48" s="43"/>
    </row>
    <row r="49" spans="1:35" ht="18.399999999999999" customHeight="1" x14ac:dyDescent="0.2">
      <c r="A49" s="44"/>
      <c r="B49" s="162"/>
      <c r="C49" s="117">
        <f>GL(H40,D40,C40,I40,H41,D41)</f>
        <v>0</v>
      </c>
      <c r="D49" s="1122"/>
      <c r="E49" s="246"/>
      <c r="F49" s="244" t="s">
        <v>48</v>
      </c>
      <c r="G49" s="246"/>
      <c r="H49" s="1122"/>
      <c r="I49" s="117">
        <f>GL(H42,D42,C42,I42,H43,D43)</f>
        <v>0</v>
      </c>
      <c r="J49" s="207"/>
      <c r="K49" s="43"/>
      <c r="L49" s="928">
        <f>L46+ACCUEIL!$B$10</f>
        <v>1.625</v>
      </c>
      <c r="M49" s="289"/>
      <c r="N49" s="64" t="s">
        <v>5</v>
      </c>
      <c r="O49" s="136" t="str">
        <f>U33</f>
        <v>B</v>
      </c>
      <c r="P49" s="1122"/>
      <c r="Q49" s="290"/>
      <c r="R49" s="291"/>
      <c r="S49" s="290"/>
      <c r="T49" s="1122"/>
      <c r="U49" s="136" t="str">
        <f>U35</f>
        <v>D</v>
      </c>
      <c r="V49" s="64" t="s">
        <v>7</v>
      </c>
      <c r="W49" s="297"/>
      <c r="X49" s="642"/>
      <c r="Y49" s="44"/>
      <c r="Z49" s="64" t="s">
        <v>9</v>
      </c>
      <c r="AA49" s="136" t="str">
        <f>AA33</f>
        <v>F</v>
      </c>
      <c r="AB49" s="1122"/>
      <c r="AC49" s="290"/>
      <c r="AD49" s="291"/>
      <c r="AE49" s="290"/>
      <c r="AF49" s="1122"/>
      <c r="AG49" s="136" t="str">
        <f>AA35</f>
        <v>H</v>
      </c>
      <c r="AH49" s="64" t="s">
        <v>11</v>
      </c>
      <c r="AI49" s="43"/>
    </row>
    <row r="50" spans="1:35" ht="18.399999999999999" hidden="1" customHeight="1" x14ac:dyDescent="0.2">
      <c r="A50" s="44"/>
      <c r="B50" s="226"/>
      <c r="C50" s="1210" t="s">
        <v>222</v>
      </c>
      <c r="D50" s="1122"/>
      <c r="E50" s="290"/>
      <c r="F50" s="291"/>
      <c r="G50" s="290"/>
      <c r="H50" s="1122"/>
      <c r="I50" s="1210" t="s">
        <v>222</v>
      </c>
      <c r="J50" s="210"/>
      <c r="K50" s="43"/>
      <c r="L50" s="928"/>
      <c r="M50" s="289"/>
      <c r="N50" s="1192"/>
      <c r="O50" s="1193"/>
      <c r="P50" s="1194"/>
      <c r="Q50" s="1195"/>
      <c r="R50" s="1196"/>
      <c r="S50" s="1195"/>
      <c r="T50" s="1194"/>
      <c r="U50" s="1193"/>
      <c r="V50" s="1197"/>
      <c r="W50" s="297"/>
      <c r="X50" s="642"/>
      <c r="Y50" s="44"/>
      <c r="Z50" s="1192"/>
      <c r="AA50" s="1193"/>
      <c r="AB50" s="1194"/>
      <c r="AC50" s="1195"/>
      <c r="AD50" s="1196"/>
      <c r="AE50" s="1195"/>
      <c r="AF50" s="1194"/>
      <c r="AG50" s="1193"/>
      <c r="AH50" s="1197"/>
      <c r="AI50" s="43"/>
    </row>
    <row r="51" spans="1:35" ht="12.75" customHeight="1" x14ac:dyDescent="0.2">
      <c r="A51" s="44"/>
      <c r="B51" s="162">
        <v>10</v>
      </c>
      <c r="C51" s="293" t="s">
        <v>51</v>
      </c>
      <c r="D51" s="172"/>
      <c r="E51" s="294"/>
      <c r="F51" s="294"/>
      <c r="G51" s="294"/>
      <c r="H51" s="172"/>
      <c r="I51" s="295" t="s">
        <v>52</v>
      </c>
      <c r="J51" s="207"/>
      <c r="K51" s="43"/>
      <c r="M51" s="289"/>
      <c r="N51" s="298"/>
      <c r="O51" s="299"/>
      <c r="P51" s="640"/>
      <c r="Q51" s="299"/>
      <c r="R51" s="299"/>
      <c r="S51" s="299"/>
      <c r="T51" s="641"/>
      <c r="U51" s="299"/>
      <c r="V51" s="300"/>
      <c r="W51" s="297"/>
      <c r="X51" s="642"/>
      <c r="Y51" s="44"/>
      <c r="Z51" s="298"/>
      <c r="AA51" s="299"/>
      <c r="AB51" s="640"/>
      <c r="AC51" s="299"/>
      <c r="AD51" s="299"/>
      <c r="AE51" s="299"/>
      <c r="AF51" s="641"/>
      <c r="AG51" s="299"/>
      <c r="AH51" s="300"/>
      <c r="AI51" s="43"/>
    </row>
    <row r="52" spans="1:35" ht="18.399999999999999" customHeight="1" x14ac:dyDescent="0.2">
      <c r="A52" s="44"/>
      <c r="B52" s="162"/>
      <c r="C52" s="117">
        <f>GL(H44,D44,C44,I44,H45,D45)</f>
        <v>0</v>
      </c>
      <c r="D52" s="1122"/>
      <c r="E52" s="246"/>
      <c r="F52" s="244" t="s">
        <v>48</v>
      </c>
      <c r="G52" s="246"/>
      <c r="H52" s="1122"/>
      <c r="I52" s="117">
        <f>GL(H46,D46,C46,I46,H47,D47)</f>
        <v>0</v>
      </c>
      <c r="J52" s="207"/>
      <c r="K52" s="43"/>
      <c r="L52" s="928">
        <f>L49+ACCUEIL!$B$10</f>
        <v>1.6354166666666667</v>
      </c>
      <c r="M52" s="289"/>
      <c r="N52" s="64" t="s">
        <v>18</v>
      </c>
      <c r="O52" s="136" t="str">
        <f>AG32</f>
        <v>I</v>
      </c>
      <c r="P52" s="1122"/>
      <c r="Q52" s="290"/>
      <c r="R52" s="291"/>
      <c r="S52" s="290"/>
      <c r="T52" s="1122"/>
      <c r="U52" s="136" t="str">
        <f>AG34</f>
        <v>K</v>
      </c>
      <c r="V52" s="64" t="s">
        <v>43</v>
      </c>
      <c r="W52" s="297"/>
      <c r="X52" s="642"/>
      <c r="Y52" s="44"/>
      <c r="Z52" s="64" t="s">
        <v>19</v>
      </c>
      <c r="AA52" s="136" t="str">
        <f>AG33</f>
        <v>J</v>
      </c>
      <c r="AB52" s="1122"/>
      <c r="AC52" s="290"/>
      <c r="AD52" s="291"/>
      <c r="AE52" s="290"/>
      <c r="AF52" s="1122"/>
      <c r="AG52" s="136" t="str">
        <f>AG35</f>
        <v>L</v>
      </c>
      <c r="AH52" s="64" t="s">
        <v>44</v>
      </c>
      <c r="AI52" s="43"/>
    </row>
    <row r="53" spans="1:35" ht="18.399999999999999" hidden="1" customHeight="1" x14ac:dyDescent="0.2">
      <c r="A53" s="44"/>
      <c r="B53" s="226"/>
      <c r="C53" s="1210" t="s">
        <v>222</v>
      </c>
      <c r="D53" s="1122"/>
      <c r="E53" s="290"/>
      <c r="F53" s="291"/>
      <c r="G53" s="290"/>
      <c r="H53" s="1122"/>
      <c r="I53" s="1210" t="s">
        <v>222</v>
      </c>
      <c r="J53" s="210"/>
      <c r="K53" s="43"/>
      <c r="L53" s="928"/>
      <c r="M53" s="289"/>
      <c r="N53" s="1192"/>
      <c r="O53" s="1193"/>
      <c r="P53" s="1194"/>
      <c r="Q53" s="1195"/>
      <c r="R53" s="1196"/>
      <c r="S53" s="1195"/>
      <c r="T53" s="1194"/>
      <c r="U53" s="1193"/>
      <c r="V53" s="1197"/>
      <c r="W53" s="297"/>
      <c r="X53" s="642"/>
      <c r="Y53" s="44"/>
      <c r="Z53" s="1192"/>
      <c r="AA53" s="1193"/>
      <c r="AB53" s="1194"/>
      <c r="AC53" s="1195"/>
      <c r="AD53" s="1196"/>
      <c r="AE53" s="1195"/>
      <c r="AF53" s="1194"/>
      <c r="AG53" s="1193"/>
      <c r="AH53" s="1197"/>
      <c r="AI53" s="43"/>
    </row>
    <row r="54" spans="1:35" ht="12.75" customHeight="1" x14ac:dyDescent="0.2">
      <c r="A54" s="44"/>
      <c r="B54" s="162">
        <v>11</v>
      </c>
      <c r="C54" s="301"/>
      <c r="D54" s="172"/>
      <c r="E54" s="294"/>
      <c r="F54" s="294" t="s">
        <v>53</v>
      </c>
      <c r="G54" s="294"/>
      <c r="H54" s="172"/>
      <c r="I54" s="294"/>
      <c r="J54" s="207"/>
      <c r="K54" s="43"/>
      <c r="L54" s="928"/>
      <c r="M54" s="289"/>
      <c r="N54" s="298"/>
      <c r="O54" s="299"/>
      <c r="P54" s="640"/>
      <c r="Q54" s="299"/>
      <c r="R54" s="299"/>
      <c r="S54" s="299"/>
      <c r="T54" s="641"/>
      <c r="U54" s="299"/>
      <c r="V54" s="300"/>
      <c r="W54" s="297"/>
      <c r="X54" s="642"/>
      <c r="Y54" s="44"/>
      <c r="Z54" s="368"/>
      <c r="AA54" s="361"/>
      <c r="AB54" s="369"/>
      <c r="AC54" s="370"/>
      <c r="AD54" s="370"/>
      <c r="AE54" s="370"/>
      <c r="AF54" s="643"/>
      <c r="AG54" s="361"/>
      <c r="AH54" s="372"/>
      <c r="AI54" s="43"/>
    </row>
    <row r="55" spans="1:35" ht="18.399999999999999" customHeight="1" x14ac:dyDescent="0.2">
      <c r="A55" s="44"/>
      <c r="B55" s="162"/>
      <c r="C55" s="118"/>
      <c r="D55" s="1122"/>
      <c r="E55" s="246"/>
      <c r="F55" s="244" t="s">
        <v>48</v>
      </c>
      <c r="G55" s="246"/>
      <c r="H55" s="1122"/>
      <c r="I55" s="178"/>
      <c r="J55" s="207"/>
      <c r="K55" s="43"/>
      <c r="L55" s="928">
        <f>L52+ACCUEIL!$B$10</f>
        <v>1.6458333333333335</v>
      </c>
      <c r="M55" s="289"/>
      <c r="N55" s="64" t="s">
        <v>4</v>
      </c>
      <c r="O55" s="136" t="str">
        <f>U32</f>
        <v>A</v>
      </c>
      <c r="P55" s="1122"/>
      <c r="Q55" s="290"/>
      <c r="R55" s="291"/>
      <c r="S55" s="290"/>
      <c r="T55" s="1122"/>
      <c r="U55" s="136" t="str">
        <f>U35</f>
        <v>D</v>
      </c>
      <c r="V55" s="64" t="s">
        <v>7</v>
      </c>
      <c r="W55" s="297"/>
      <c r="X55" s="642"/>
      <c r="Y55" s="44"/>
      <c r="Z55" s="64" t="s">
        <v>5</v>
      </c>
      <c r="AA55" s="136" t="str">
        <f>U33</f>
        <v>B</v>
      </c>
      <c r="AB55" s="1122"/>
      <c r="AC55" s="290"/>
      <c r="AD55" s="291"/>
      <c r="AE55" s="290"/>
      <c r="AF55" s="1122"/>
      <c r="AG55" s="136" t="str">
        <f>U34</f>
        <v>C</v>
      </c>
      <c r="AH55" s="64" t="s">
        <v>6</v>
      </c>
      <c r="AI55" s="43"/>
    </row>
    <row r="56" spans="1:35" ht="18.399999999999999" hidden="1" customHeight="1" x14ac:dyDescent="0.2">
      <c r="A56" s="44"/>
      <c r="B56" s="226"/>
      <c r="C56" s="1210" t="s">
        <v>222</v>
      </c>
      <c r="D56" s="1122"/>
      <c r="E56" s="290"/>
      <c r="F56" s="291"/>
      <c r="G56" s="290"/>
      <c r="H56" s="1122"/>
      <c r="I56" s="1210" t="s">
        <v>222</v>
      </c>
      <c r="J56" s="210"/>
      <c r="K56" s="43"/>
      <c r="L56" s="928"/>
      <c r="M56" s="289"/>
      <c r="N56" s="1192"/>
      <c r="O56" s="1193"/>
      <c r="P56" s="1194"/>
      <c r="Q56" s="1195"/>
      <c r="R56" s="1196"/>
      <c r="S56" s="1195"/>
      <c r="T56" s="1194"/>
      <c r="U56" s="1193"/>
      <c r="V56" s="1197"/>
      <c r="W56" s="297"/>
      <c r="X56" s="642"/>
      <c r="Y56" s="44"/>
      <c r="Z56" s="1192"/>
      <c r="AA56" s="1193"/>
      <c r="AB56" s="1194"/>
      <c r="AC56" s="1195"/>
      <c r="AD56" s="1196"/>
      <c r="AE56" s="1195"/>
      <c r="AF56" s="1194"/>
      <c r="AG56" s="1193"/>
      <c r="AH56" s="1197"/>
      <c r="AI56" s="43"/>
    </row>
    <row r="57" spans="1:35" ht="12.75" customHeight="1" x14ac:dyDescent="0.2">
      <c r="A57" s="44"/>
      <c r="B57" s="162">
        <v>12</v>
      </c>
      <c r="C57" s="301"/>
      <c r="D57" s="172"/>
      <c r="E57" s="294"/>
      <c r="F57" s="294" t="s">
        <v>56</v>
      </c>
      <c r="G57" s="294"/>
      <c r="H57" s="172"/>
      <c r="I57" s="294"/>
      <c r="J57" s="207"/>
      <c r="K57" s="43"/>
      <c r="M57" s="289"/>
      <c r="N57" s="162"/>
      <c r="O57" s="293" t="s">
        <v>57</v>
      </c>
      <c r="P57" s="172"/>
      <c r="Q57" s="294"/>
      <c r="R57" s="294"/>
      <c r="S57" s="294"/>
      <c r="T57" s="172"/>
      <c r="U57" s="295" t="s">
        <v>58</v>
      </c>
      <c r="V57" s="207"/>
      <c r="W57" s="43"/>
      <c r="X57" s="103"/>
      <c r="Y57" s="44"/>
      <c r="Z57" s="368"/>
      <c r="AA57" s="361"/>
      <c r="AB57" s="369"/>
      <c r="AC57" s="370"/>
      <c r="AD57" s="370"/>
      <c r="AE57" s="370"/>
      <c r="AF57" s="643"/>
      <c r="AG57" s="361"/>
      <c r="AH57" s="372"/>
      <c r="AI57" s="43"/>
    </row>
    <row r="58" spans="1:35" ht="18.399999999999999" customHeight="1" x14ac:dyDescent="0.2">
      <c r="A58" s="44"/>
      <c r="B58" s="162"/>
      <c r="C58" s="118"/>
      <c r="D58" s="1122"/>
      <c r="E58" s="246"/>
      <c r="F58" s="244" t="s">
        <v>48</v>
      </c>
      <c r="G58" s="246"/>
      <c r="H58" s="1122"/>
      <c r="I58" s="178"/>
      <c r="J58" s="305"/>
      <c r="K58" s="43"/>
      <c r="L58" s="928">
        <f>L55+ACCUEIL!$B$10</f>
        <v>1.6562500000000002</v>
      </c>
      <c r="M58" s="289"/>
      <c r="N58" s="162"/>
      <c r="O58" s="117">
        <f>GL(H49,D49,C49,I49,H50,D50)</f>
        <v>0</v>
      </c>
      <c r="P58" s="1122"/>
      <c r="Q58" s="246"/>
      <c r="R58" s="244"/>
      <c r="S58" s="246"/>
      <c r="T58" s="1122"/>
      <c r="U58" s="117">
        <f>GL(H52,D52,C52,I52,H53,D53)</f>
        <v>0</v>
      </c>
      <c r="V58" s="207"/>
      <c r="W58" s="43"/>
      <c r="X58" s="103"/>
      <c r="Y58" s="44"/>
      <c r="Z58" s="64" t="s">
        <v>8</v>
      </c>
      <c r="AA58" s="136" t="str">
        <f>AA32</f>
        <v>E</v>
      </c>
      <c r="AB58" s="1122"/>
      <c r="AC58" s="290"/>
      <c r="AD58" s="291"/>
      <c r="AE58" s="290"/>
      <c r="AF58" s="1122"/>
      <c r="AG58" s="136" t="str">
        <f>AA35</f>
        <v>H</v>
      </c>
      <c r="AH58" s="64" t="s">
        <v>11</v>
      </c>
      <c r="AI58" s="43"/>
    </row>
    <row r="59" spans="1:35" ht="18.399999999999999" hidden="1" customHeight="1" x14ac:dyDescent="0.2">
      <c r="A59" s="44"/>
      <c r="B59" s="226"/>
      <c r="C59" s="1210" t="s">
        <v>222</v>
      </c>
      <c r="D59" s="1122"/>
      <c r="E59" s="290"/>
      <c r="F59" s="291"/>
      <c r="G59" s="290"/>
      <c r="H59" s="1122"/>
      <c r="I59" s="1210" t="s">
        <v>222</v>
      </c>
      <c r="J59" s="210"/>
      <c r="K59" s="43"/>
      <c r="L59" s="928"/>
      <c r="M59" s="289"/>
      <c r="N59" s="226"/>
      <c r="O59" s="1210" t="s">
        <v>222</v>
      </c>
      <c r="P59" s="1122"/>
      <c r="Q59" s="290"/>
      <c r="R59" s="291"/>
      <c r="S59" s="290"/>
      <c r="T59" s="1122"/>
      <c r="U59" s="1210" t="s">
        <v>222</v>
      </c>
      <c r="V59" s="210"/>
      <c r="W59" s="43"/>
      <c r="X59" s="103"/>
      <c r="Y59" s="44"/>
      <c r="Z59" s="1192"/>
      <c r="AA59" s="1193"/>
      <c r="AB59" s="1194"/>
      <c r="AC59" s="1195"/>
      <c r="AD59" s="1196"/>
      <c r="AE59" s="1195"/>
      <c r="AF59" s="1194"/>
      <c r="AG59" s="1193"/>
      <c r="AH59" s="1197"/>
      <c r="AI59" s="43"/>
    </row>
    <row r="60" spans="1:35" ht="12.75" customHeight="1" x14ac:dyDescent="0.2">
      <c r="A60" s="44"/>
      <c r="B60" s="162"/>
      <c r="C60" s="293" t="s">
        <v>54</v>
      </c>
      <c r="D60" s="172"/>
      <c r="E60" s="294"/>
      <c r="F60" s="294"/>
      <c r="G60" s="294"/>
      <c r="H60" s="172"/>
      <c r="I60" s="295" t="s">
        <v>55</v>
      </c>
      <c r="J60" s="207"/>
      <c r="K60" s="43"/>
      <c r="M60" s="289"/>
      <c r="N60" s="368"/>
      <c r="O60" s="361"/>
      <c r="P60" s="369"/>
      <c r="Q60" s="370"/>
      <c r="R60" s="370"/>
      <c r="S60" s="370"/>
      <c r="T60" s="643"/>
      <c r="U60" s="361"/>
      <c r="V60" s="372"/>
      <c r="W60" s="644"/>
      <c r="X60" s="144"/>
      <c r="Y60" s="44"/>
      <c r="Z60" s="368"/>
      <c r="AA60" s="361"/>
      <c r="AB60" s="369"/>
      <c r="AC60" s="370"/>
      <c r="AD60" s="370"/>
      <c r="AE60" s="370"/>
      <c r="AF60" s="643"/>
      <c r="AG60" s="361"/>
      <c r="AH60" s="372"/>
      <c r="AI60" s="43"/>
    </row>
    <row r="61" spans="1:35" ht="18.399999999999999" customHeight="1" x14ac:dyDescent="0.2">
      <c r="A61" s="44"/>
      <c r="B61" s="162"/>
      <c r="C61" s="117">
        <f>GL(D49,H49,C49,I49,D50,H50)</f>
        <v>0</v>
      </c>
      <c r="D61" s="1122"/>
      <c r="E61" s="246"/>
      <c r="F61" s="244" t="s">
        <v>48</v>
      </c>
      <c r="G61" s="246"/>
      <c r="H61" s="1122"/>
      <c r="I61" s="117">
        <f>GL(D52,H52,C52,I52,D53,H53)</f>
        <v>0</v>
      </c>
      <c r="J61" s="207"/>
      <c r="K61" s="43"/>
      <c r="L61" s="928">
        <f>L58+ACCUEIL!$B$10</f>
        <v>1.666666666666667</v>
      </c>
      <c r="M61" s="289"/>
      <c r="N61" s="64" t="s">
        <v>9</v>
      </c>
      <c r="O61" s="136" t="str">
        <f>AA33</f>
        <v>F</v>
      </c>
      <c r="P61" s="1122"/>
      <c r="Q61" s="290"/>
      <c r="R61" s="291"/>
      <c r="S61" s="290"/>
      <c r="T61" s="1122"/>
      <c r="U61" s="136" t="str">
        <f>AA34</f>
        <v>G</v>
      </c>
      <c r="V61" s="64" t="s">
        <v>10</v>
      </c>
      <c r="W61" s="43"/>
      <c r="X61" s="103"/>
      <c r="Y61" s="44"/>
      <c r="Z61" s="64" t="s">
        <v>18</v>
      </c>
      <c r="AA61" s="136" t="str">
        <f>AG32</f>
        <v>I</v>
      </c>
      <c r="AB61" s="1122"/>
      <c r="AC61" s="290"/>
      <c r="AD61" s="291"/>
      <c r="AE61" s="290"/>
      <c r="AF61" s="1122"/>
      <c r="AG61" s="136" t="str">
        <f>AG35</f>
        <v>L</v>
      </c>
      <c r="AH61" s="64" t="s">
        <v>44</v>
      </c>
      <c r="AI61" s="43"/>
    </row>
    <row r="62" spans="1:35" ht="18.399999999999999" hidden="1" customHeight="1" x14ac:dyDescent="0.2">
      <c r="A62" s="44"/>
      <c r="B62" s="226"/>
      <c r="C62" s="1210" t="s">
        <v>222</v>
      </c>
      <c r="D62" s="1122"/>
      <c r="E62" s="290"/>
      <c r="F62" s="291"/>
      <c r="G62" s="290"/>
      <c r="H62" s="1122"/>
      <c r="I62" s="1210" t="s">
        <v>222</v>
      </c>
      <c r="J62" s="210"/>
      <c r="K62" s="43"/>
      <c r="L62" s="928"/>
      <c r="M62" s="289"/>
      <c r="N62" s="1192"/>
      <c r="O62" s="1193"/>
      <c r="P62" s="1194"/>
      <c r="Q62" s="1195"/>
      <c r="R62" s="1196"/>
      <c r="S62" s="1195"/>
      <c r="T62" s="1194"/>
      <c r="U62" s="1193"/>
      <c r="V62" s="1197"/>
      <c r="W62" s="43"/>
      <c r="X62" s="103"/>
      <c r="Y62" s="44"/>
      <c r="Z62" s="1192"/>
      <c r="AA62" s="1193"/>
      <c r="AB62" s="1194"/>
      <c r="AC62" s="1195"/>
      <c r="AD62" s="1196"/>
      <c r="AE62" s="1195"/>
      <c r="AF62" s="1194"/>
      <c r="AG62" s="1193"/>
      <c r="AH62" s="1197"/>
      <c r="AI62" s="43"/>
    </row>
    <row r="63" spans="1:35" ht="12.75" customHeight="1" x14ac:dyDescent="0.2">
      <c r="A63" s="44"/>
      <c r="B63" s="162"/>
      <c r="C63" s="301"/>
      <c r="D63" s="172"/>
      <c r="E63" s="294"/>
      <c r="F63" s="294" t="s">
        <v>36</v>
      </c>
      <c r="G63" s="294"/>
      <c r="H63" s="172"/>
      <c r="I63" s="294"/>
      <c r="J63" s="207"/>
      <c r="K63" s="43"/>
      <c r="M63" s="289"/>
      <c r="N63" s="799">
        <v>23</v>
      </c>
      <c r="O63" s="293" t="s">
        <v>59</v>
      </c>
      <c r="P63" s="172"/>
      <c r="Q63" s="294"/>
      <c r="R63" s="294"/>
      <c r="S63" s="294"/>
      <c r="T63" s="172"/>
      <c r="U63" s="295" t="s">
        <v>60</v>
      </c>
      <c r="V63" s="207"/>
      <c r="W63" s="644"/>
      <c r="X63" s="144"/>
      <c r="Y63" s="44"/>
      <c r="Z63" s="368"/>
      <c r="AA63" s="361"/>
      <c r="AB63" s="369"/>
      <c r="AC63" s="370"/>
      <c r="AD63" s="370"/>
      <c r="AE63" s="370"/>
      <c r="AF63" s="643"/>
      <c r="AG63" s="361"/>
      <c r="AH63" s="372"/>
      <c r="AI63" s="43"/>
    </row>
    <row r="64" spans="1:35" ht="18.399999999999999" customHeight="1" x14ac:dyDescent="0.2">
      <c r="A64" s="44"/>
      <c r="B64" s="136" t="s">
        <v>9</v>
      </c>
      <c r="C64" s="117">
        <f>GL(D55,H55,C55,I55,D56,H56)</f>
        <v>0</v>
      </c>
      <c r="D64" s="1122"/>
      <c r="E64" s="246"/>
      <c r="F64" s="244" t="s">
        <v>48</v>
      </c>
      <c r="G64" s="246"/>
      <c r="H64" s="1122"/>
      <c r="I64" s="117">
        <f>GL(D58,H58,C58,I58,D59,H59)</f>
        <v>0</v>
      </c>
      <c r="J64" s="207"/>
      <c r="K64" s="43"/>
      <c r="L64" s="928">
        <f>L61+ACCUEIL!$B$10</f>
        <v>1.6770833333333337</v>
      </c>
      <c r="M64" s="289"/>
      <c r="N64" s="162"/>
      <c r="O64" s="117">
        <f>GL(H55,D55,C55,I55,H56,D56)</f>
        <v>0</v>
      </c>
      <c r="P64" s="1122">
        <v>1</v>
      </c>
      <c r="Q64" s="246"/>
      <c r="R64" s="244" t="s">
        <v>48</v>
      </c>
      <c r="S64" s="246"/>
      <c r="T64" s="1122">
        <v>0</v>
      </c>
      <c r="U64" s="117">
        <f>GL(H58,D58,C58,I58,H59,D59)</f>
        <v>0</v>
      </c>
      <c r="V64" s="207"/>
      <c r="W64" s="43"/>
      <c r="X64" s="103"/>
      <c r="Y64" s="44"/>
      <c r="Z64" s="64" t="s">
        <v>19</v>
      </c>
      <c r="AA64" s="136" t="str">
        <f>AG33</f>
        <v>J</v>
      </c>
      <c r="AB64" s="1122"/>
      <c r="AC64" s="290"/>
      <c r="AD64" s="291"/>
      <c r="AE64" s="290"/>
      <c r="AF64" s="1122"/>
      <c r="AG64" s="136" t="str">
        <f>AG34</f>
        <v>K</v>
      </c>
      <c r="AH64" s="64" t="s">
        <v>43</v>
      </c>
      <c r="AI64" s="43"/>
    </row>
    <row r="65" spans="1:35" ht="18.399999999999999" hidden="1" customHeight="1" x14ac:dyDescent="0.2">
      <c r="A65" s="44"/>
      <c r="B65" s="226"/>
      <c r="C65" s="1210" t="s">
        <v>222</v>
      </c>
      <c r="D65" s="1122"/>
      <c r="E65" s="290"/>
      <c r="F65" s="291"/>
      <c r="G65" s="290"/>
      <c r="H65" s="1122"/>
      <c r="I65" s="1210" t="s">
        <v>222</v>
      </c>
      <c r="J65" s="210"/>
      <c r="K65" s="43"/>
      <c r="L65" s="928"/>
      <c r="M65" s="289"/>
      <c r="N65" s="226"/>
      <c r="O65" s="1210" t="s">
        <v>222</v>
      </c>
      <c r="P65" s="1122"/>
      <c r="Q65" s="290"/>
      <c r="R65" s="291"/>
      <c r="S65" s="290"/>
      <c r="T65" s="1122"/>
      <c r="U65" s="1210" t="s">
        <v>222</v>
      </c>
      <c r="V65" s="210"/>
      <c r="W65" s="43"/>
      <c r="X65" s="103"/>
      <c r="Y65" s="44"/>
      <c r="Z65" s="1192"/>
      <c r="AA65" s="1193"/>
      <c r="AB65" s="1194"/>
      <c r="AC65" s="1195"/>
      <c r="AD65" s="1196"/>
      <c r="AE65" s="1195"/>
      <c r="AF65" s="1194"/>
      <c r="AG65" s="1193"/>
      <c r="AH65" s="1197"/>
      <c r="AI65" s="43"/>
    </row>
    <row r="66" spans="1:35" ht="11.45" customHeight="1" x14ac:dyDescent="0.2">
      <c r="A66" s="217"/>
      <c r="B66" s="215"/>
      <c r="C66" s="215"/>
      <c r="D66" s="215"/>
      <c r="E66" s="215"/>
      <c r="F66" s="215"/>
      <c r="G66" s="215"/>
      <c r="H66" s="215"/>
      <c r="I66" s="215"/>
      <c r="J66" s="215"/>
      <c r="K66" s="216"/>
      <c r="M66" s="483"/>
      <c r="N66" s="248"/>
      <c r="O66" s="248"/>
      <c r="P66" s="248"/>
      <c r="Q66" s="248"/>
      <c r="R66" s="248"/>
      <c r="S66" s="248"/>
      <c r="T66" s="248"/>
      <c r="U66" s="248"/>
      <c r="V66" s="215"/>
      <c r="W66" s="216"/>
      <c r="X66" s="103"/>
      <c r="Y66" s="217"/>
      <c r="Z66" s="215"/>
      <c r="AA66" s="215"/>
      <c r="AB66" s="215"/>
      <c r="AC66" s="215"/>
      <c r="AD66" s="215"/>
      <c r="AE66" s="215"/>
      <c r="AF66" s="215"/>
      <c r="AG66" s="215"/>
      <c r="AH66" s="215"/>
      <c r="AI66" s="216"/>
    </row>
    <row r="67" spans="1:35" ht="11.45" customHeight="1" x14ac:dyDescent="0.2">
      <c r="A67" s="103"/>
      <c r="B67"/>
      <c r="C67" t="s">
        <v>61</v>
      </c>
      <c r="D67"/>
      <c r="E67"/>
      <c r="F67"/>
      <c r="G67"/>
      <c r="H67"/>
      <c r="J67"/>
      <c r="K67" s="103"/>
      <c r="L67" s="928">
        <f>L64+ACCUEIL!$B$10</f>
        <v>1.6875000000000004</v>
      </c>
      <c r="M67" s="208"/>
      <c r="N67" s="104"/>
      <c r="O67" s="104"/>
      <c r="P67" s="104"/>
      <c r="Q67" s="104"/>
      <c r="R67" s="104"/>
      <c r="S67" s="104"/>
      <c r="T67" s="104"/>
      <c r="U67" s="104"/>
      <c r="V67" s="103"/>
      <c r="W67" s="103"/>
      <c r="X67" s="103"/>
    </row>
    <row r="68" spans="1:35" ht="17.100000000000001" customHeight="1" x14ac:dyDescent="0.2">
      <c r="A68" s="219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379" t="s">
        <v>37</v>
      </c>
      <c r="M68" s="130"/>
      <c r="N68" s="285"/>
      <c r="O68" s="285"/>
      <c r="P68" s="285"/>
      <c r="Q68" s="285"/>
      <c r="R68" s="285"/>
      <c r="S68" s="285"/>
      <c r="T68" s="285"/>
      <c r="U68" s="285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31"/>
    </row>
    <row r="69" spans="1:35" ht="17.850000000000001" customHeight="1" x14ac:dyDescent="0.2">
      <c r="A69" s="44"/>
      <c r="B69" s="162" t="s">
        <v>62</v>
      </c>
      <c r="C69" s="117">
        <f>GL(D64,H64,C64,I64,D65,H65)</f>
        <v>0</v>
      </c>
      <c r="D69"/>
      <c r="E69"/>
      <c r="F69"/>
      <c r="G69"/>
      <c r="H69" s="162">
        <v>5</v>
      </c>
      <c r="I69" s="117">
        <f>GL(D61,H61,C61,I61,D62,H62)</f>
        <v>0</v>
      </c>
      <c r="J69"/>
      <c r="L69" s="1"/>
      <c r="M69"/>
      <c r="N69"/>
      <c r="P69"/>
      <c r="Q69"/>
      <c r="R69"/>
      <c r="S69"/>
      <c r="T69" s="162">
        <v>9</v>
      </c>
      <c r="U69" s="201">
        <f t="shared" ref="U69:U72" si="0">AK32</f>
        <v>0</v>
      </c>
      <c r="W69" s="103"/>
      <c r="X69" s="103"/>
      <c r="Z69" s="162">
        <v>13</v>
      </c>
      <c r="AA69" s="201">
        <f t="shared" ref="AA69:AA72" si="1">AO32</f>
        <v>0</v>
      </c>
      <c r="AF69" s="162">
        <v>17</v>
      </c>
      <c r="AG69" s="201">
        <f t="shared" ref="AG69:AG72" si="2">AS32</f>
        <v>0</v>
      </c>
      <c r="AH69" s="43"/>
    </row>
    <row r="70" spans="1:35" ht="17.850000000000001" customHeight="1" x14ac:dyDescent="0.2">
      <c r="A70" s="44"/>
      <c r="B70" s="162">
        <v>2</v>
      </c>
      <c r="C70" s="117">
        <f>GL(H64,D64,C64,I64,H65,D65)</f>
        <v>0</v>
      </c>
      <c r="D70"/>
      <c r="E70"/>
      <c r="F70"/>
      <c r="G70"/>
      <c r="H70" s="162">
        <v>6</v>
      </c>
      <c r="I70" s="117">
        <f>GL(H61,D61,C61,I61,H62,D62)</f>
        <v>0</v>
      </c>
      <c r="J70"/>
      <c r="M70"/>
      <c r="N70"/>
      <c r="P70"/>
      <c r="Q70"/>
      <c r="R70"/>
      <c r="S70"/>
      <c r="T70" s="162">
        <v>10</v>
      </c>
      <c r="U70" s="201">
        <f t="shared" si="0"/>
        <v>0</v>
      </c>
      <c r="W70" s="103"/>
      <c r="X70" s="103"/>
      <c r="Z70" s="162">
        <v>14</v>
      </c>
      <c r="AA70" s="201">
        <f t="shared" si="1"/>
        <v>0</v>
      </c>
      <c r="AF70" s="162">
        <v>18</v>
      </c>
      <c r="AG70" s="201">
        <f t="shared" si="2"/>
        <v>0</v>
      </c>
      <c r="AH70" s="43"/>
    </row>
    <row r="71" spans="1:35" ht="17.850000000000001" customHeight="1" x14ac:dyDescent="0.2">
      <c r="A71" s="44"/>
      <c r="B71" s="162">
        <v>3</v>
      </c>
      <c r="C71" s="117">
        <f>GL(P64,T64,O64,U64,P65,T65)</f>
        <v>0</v>
      </c>
      <c r="D71"/>
      <c r="E71"/>
      <c r="F71"/>
      <c r="G71"/>
      <c r="H71" s="162">
        <v>7</v>
      </c>
      <c r="I71" s="117">
        <f>GL(P58,T58,O58,U58,P59,T59)</f>
        <v>0</v>
      </c>
      <c r="J71"/>
      <c r="L71" s="1"/>
      <c r="M71"/>
      <c r="N71"/>
      <c r="P71"/>
      <c r="Q71"/>
      <c r="R71"/>
      <c r="S71"/>
      <c r="T71" s="162">
        <v>11</v>
      </c>
      <c r="U71" s="201">
        <f t="shared" si="0"/>
        <v>0</v>
      </c>
      <c r="W71" s="103"/>
      <c r="X71" s="103"/>
      <c r="Z71" s="162">
        <v>15</v>
      </c>
      <c r="AA71" s="201">
        <f t="shared" si="1"/>
        <v>0</v>
      </c>
      <c r="AF71" s="162">
        <v>19</v>
      </c>
      <c r="AG71" s="201">
        <f t="shared" si="2"/>
        <v>0</v>
      </c>
      <c r="AH71" s="43"/>
    </row>
    <row r="72" spans="1:35" ht="17.850000000000001" customHeight="1" x14ac:dyDescent="0.2">
      <c r="A72" s="44"/>
      <c r="B72" s="162">
        <v>4</v>
      </c>
      <c r="C72" s="117">
        <f>GL(T64,P64,O64,U64,T65,P65)</f>
        <v>0</v>
      </c>
      <c r="D72"/>
      <c r="E72"/>
      <c r="F72"/>
      <c r="G72"/>
      <c r="H72" s="162">
        <v>8</v>
      </c>
      <c r="I72" s="117">
        <f>GL(T58,P58,O58,U58,T59,P59)</f>
        <v>0</v>
      </c>
      <c r="J72"/>
      <c r="M72"/>
      <c r="N72"/>
      <c r="P72"/>
      <c r="Q72"/>
      <c r="R72"/>
      <c r="S72"/>
      <c r="T72" s="162">
        <v>12</v>
      </c>
      <c r="U72" s="201">
        <f t="shared" si="0"/>
        <v>0</v>
      </c>
      <c r="W72" s="103"/>
      <c r="X72" s="103"/>
      <c r="Z72" s="162">
        <v>16</v>
      </c>
      <c r="AA72" s="201">
        <f t="shared" si="1"/>
        <v>0</v>
      </c>
      <c r="AF72" s="799">
        <v>20</v>
      </c>
      <c r="AG72" s="201">
        <f t="shared" si="2"/>
        <v>0</v>
      </c>
      <c r="AH72" s="43"/>
    </row>
    <row r="73" spans="1:35" ht="9.4" customHeight="1" x14ac:dyDescent="0.2">
      <c r="A73" s="217"/>
      <c r="B73" s="215"/>
      <c r="C73" s="215"/>
      <c r="D73" s="215"/>
      <c r="E73" s="215"/>
      <c r="F73" s="215"/>
      <c r="G73" s="215"/>
      <c r="H73" s="215"/>
      <c r="I73" s="215"/>
      <c r="J73" s="215"/>
      <c r="K73" s="215"/>
      <c r="L73" s="248"/>
      <c r="M73" s="248"/>
      <c r="N73" s="248"/>
      <c r="O73" s="248"/>
      <c r="P73" s="248"/>
      <c r="Q73" s="248"/>
      <c r="R73" s="248"/>
      <c r="S73" s="215"/>
      <c r="T73" s="215"/>
      <c r="U73" s="215"/>
      <c r="V73" s="215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6"/>
    </row>
    <row r="74" spans="1:35" x14ac:dyDescent="0.2">
      <c r="P74"/>
      <c r="Q74"/>
      <c r="R74"/>
    </row>
    <row r="75" spans="1:35" x14ac:dyDescent="0.2">
      <c r="P75"/>
      <c r="Q75"/>
      <c r="R75"/>
    </row>
  </sheetData>
  <sheetProtection password="C9F9" sheet="1" objects="1" scenarios="1" formatCells="0" formatColumns="0" formatRows="0" sort="0"/>
  <sortState ref="AG26:AI29">
    <sortCondition descending="1" ref="AH26:AH29"/>
    <sortCondition descending="1" ref="AI26:AI29"/>
  </sortState>
  <mergeCells count="2">
    <mergeCell ref="AA1:AA2"/>
    <mergeCell ref="U2:Y2"/>
  </mergeCells>
  <phoneticPr fontId="8" type="noConversion"/>
  <conditionalFormatting sqref="D13:D22">
    <cfRule type="notContainsBlanks" dxfId="1265" priority="112">
      <formula>LEN(TRIM(D13))&gt;0</formula>
    </cfRule>
  </conditionalFormatting>
  <conditionalFormatting sqref="H13:H22">
    <cfRule type="notContainsBlanks" dxfId="1264" priority="111">
      <formula>LEN(TRIM(H13))&gt;0</formula>
    </cfRule>
  </conditionalFormatting>
  <conditionalFormatting sqref="P13:P22">
    <cfRule type="notContainsBlanks" dxfId="1263" priority="110">
      <formula>LEN(TRIM(P13))&gt;0</formula>
    </cfRule>
  </conditionalFormatting>
  <conditionalFormatting sqref="T13:T22">
    <cfRule type="notContainsBlanks" dxfId="1262" priority="109">
      <formula>LEN(TRIM(T13))&gt;0</formula>
    </cfRule>
  </conditionalFormatting>
  <conditionalFormatting sqref="AB13:AB22">
    <cfRule type="notContainsBlanks" dxfId="1261" priority="108">
      <formula>LEN(TRIM(AB13))&gt;0</formula>
    </cfRule>
  </conditionalFormatting>
  <conditionalFormatting sqref="AF13:AF22">
    <cfRule type="notContainsBlanks" dxfId="1260" priority="107">
      <formula>LEN(TRIM(AF13))&gt;0</formula>
    </cfRule>
  </conditionalFormatting>
  <conditionalFormatting sqref="D40:D42 D44 D46">
    <cfRule type="notContainsBlanks" dxfId="1259" priority="106">
      <formula>LEN(TRIM(D40))&gt;0</formula>
    </cfRule>
  </conditionalFormatting>
  <conditionalFormatting sqref="H40:H42 H44 H46">
    <cfRule type="notContainsBlanks" dxfId="1258" priority="105">
      <formula>LEN(TRIM(H40))&gt;0</formula>
    </cfRule>
  </conditionalFormatting>
  <conditionalFormatting sqref="P40:P42 P44 P46">
    <cfRule type="notContainsBlanks" dxfId="1257" priority="104">
      <formula>LEN(TRIM(P40))&gt;0</formula>
    </cfRule>
  </conditionalFormatting>
  <conditionalFormatting sqref="T40:T42 T44 T46">
    <cfRule type="notContainsBlanks" dxfId="1256" priority="103">
      <formula>LEN(TRIM(T40))&gt;0</formula>
    </cfRule>
  </conditionalFormatting>
  <conditionalFormatting sqref="AB40 AB46 AB44 AB42">
    <cfRule type="notContainsBlanks" dxfId="1255" priority="102">
      <formula>LEN(TRIM(AB40))&gt;0</formula>
    </cfRule>
  </conditionalFormatting>
  <conditionalFormatting sqref="AF40 AF46 AF44 AF42">
    <cfRule type="notContainsBlanks" dxfId="1254" priority="101">
      <formula>LEN(TRIM(AF40))&gt;0</formula>
    </cfRule>
  </conditionalFormatting>
  <conditionalFormatting sqref="AF49">
    <cfRule type="notContainsBlanks" dxfId="1253" priority="100">
      <formula>LEN(TRIM(AF49))&gt;0</formula>
    </cfRule>
  </conditionalFormatting>
  <conditionalFormatting sqref="AB49">
    <cfRule type="notContainsBlanks" dxfId="1252" priority="99">
      <formula>LEN(TRIM(AB49))&gt;0</formula>
    </cfRule>
  </conditionalFormatting>
  <conditionalFormatting sqref="T49">
    <cfRule type="notContainsBlanks" dxfId="1251" priority="98">
      <formula>LEN(TRIM(T49))&gt;0</formula>
    </cfRule>
  </conditionalFormatting>
  <conditionalFormatting sqref="P49">
    <cfRule type="notContainsBlanks" dxfId="1250" priority="97">
      <formula>LEN(TRIM(P49))&gt;0</formula>
    </cfRule>
  </conditionalFormatting>
  <conditionalFormatting sqref="H49">
    <cfRule type="notContainsBlanks" dxfId="1249" priority="96">
      <formula>LEN(TRIM(H49))&gt;0</formula>
    </cfRule>
  </conditionalFormatting>
  <conditionalFormatting sqref="D49">
    <cfRule type="notContainsBlanks" dxfId="1248" priority="95">
      <formula>LEN(TRIM(D49))&gt;0</formula>
    </cfRule>
  </conditionalFormatting>
  <conditionalFormatting sqref="D52">
    <cfRule type="notContainsBlanks" dxfId="1247" priority="94">
      <formula>LEN(TRIM(D52))&gt;0</formula>
    </cfRule>
  </conditionalFormatting>
  <conditionalFormatting sqref="H52">
    <cfRule type="notContainsBlanks" dxfId="1246" priority="93">
      <formula>LEN(TRIM(H52))&gt;0</formula>
    </cfRule>
  </conditionalFormatting>
  <conditionalFormatting sqref="P52">
    <cfRule type="notContainsBlanks" dxfId="1245" priority="92">
      <formula>LEN(TRIM(P52))&gt;0</formula>
    </cfRule>
  </conditionalFormatting>
  <conditionalFormatting sqref="T52">
    <cfRule type="notContainsBlanks" dxfId="1244" priority="91">
      <formula>LEN(TRIM(T52))&gt;0</formula>
    </cfRule>
  </conditionalFormatting>
  <conditionalFormatting sqref="AB52">
    <cfRule type="notContainsBlanks" dxfId="1243" priority="90">
      <formula>LEN(TRIM(AB52))&gt;0</formula>
    </cfRule>
  </conditionalFormatting>
  <conditionalFormatting sqref="AF52">
    <cfRule type="notContainsBlanks" dxfId="1242" priority="89">
      <formula>LEN(TRIM(AF52))&gt;0</formula>
    </cfRule>
  </conditionalFormatting>
  <conditionalFormatting sqref="AF55">
    <cfRule type="notContainsBlanks" dxfId="1241" priority="88">
      <formula>LEN(TRIM(AF55))&gt;0</formula>
    </cfRule>
  </conditionalFormatting>
  <conditionalFormatting sqref="AB55">
    <cfRule type="notContainsBlanks" dxfId="1240" priority="87">
      <formula>LEN(TRIM(AB55))&gt;0</formula>
    </cfRule>
  </conditionalFormatting>
  <conditionalFormatting sqref="T55">
    <cfRule type="notContainsBlanks" dxfId="1239" priority="86">
      <formula>LEN(TRIM(T55))&gt;0</formula>
    </cfRule>
  </conditionalFormatting>
  <conditionalFormatting sqref="P55">
    <cfRule type="notContainsBlanks" dxfId="1238" priority="85">
      <formula>LEN(TRIM(P55))&gt;0</formula>
    </cfRule>
  </conditionalFormatting>
  <conditionalFormatting sqref="H55">
    <cfRule type="notContainsBlanks" dxfId="1237" priority="84">
      <formula>LEN(TRIM(H55))&gt;0</formula>
    </cfRule>
  </conditionalFormatting>
  <conditionalFormatting sqref="D55">
    <cfRule type="notContainsBlanks" dxfId="1236" priority="83">
      <formula>LEN(TRIM(D55))&gt;0</formula>
    </cfRule>
  </conditionalFormatting>
  <conditionalFormatting sqref="D58">
    <cfRule type="notContainsBlanks" dxfId="1235" priority="82">
      <formula>LEN(TRIM(D58))&gt;0</formula>
    </cfRule>
  </conditionalFormatting>
  <conditionalFormatting sqref="D61">
    <cfRule type="notContainsBlanks" dxfId="1234" priority="81">
      <formula>LEN(TRIM(D61))&gt;0</formula>
    </cfRule>
  </conditionalFormatting>
  <conditionalFormatting sqref="D64">
    <cfRule type="notContainsBlanks" dxfId="1233" priority="80">
      <formula>LEN(TRIM(D64))&gt;0</formula>
    </cfRule>
  </conditionalFormatting>
  <conditionalFormatting sqref="H64">
    <cfRule type="notContainsBlanks" dxfId="1232" priority="79">
      <formula>LEN(TRIM(H64))&gt;0</formula>
    </cfRule>
  </conditionalFormatting>
  <conditionalFormatting sqref="H61">
    <cfRule type="notContainsBlanks" dxfId="1231" priority="78">
      <formula>LEN(TRIM(H61))&gt;0</formula>
    </cfRule>
  </conditionalFormatting>
  <conditionalFormatting sqref="H58">
    <cfRule type="notContainsBlanks" dxfId="1230" priority="77">
      <formula>LEN(TRIM(H58))&gt;0</formula>
    </cfRule>
  </conditionalFormatting>
  <conditionalFormatting sqref="P58">
    <cfRule type="notContainsBlanks" dxfId="1229" priority="76">
      <formula>LEN(TRIM(P58))&gt;0</formula>
    </cfRule>
  </conditionalFormatting>
  <conditionalFormatting sqref="T58">
    <cfRule type="notContainsBlanks" dxfId="1228" priority="75">
      <formula>LEN(TRIM(T58))&gt;0</formula>
    </cfRule>
  </conditionalFormatting>
  <conditionalFormatting sqref="P61">
    <cfRule type="notContainsBlanks" dxfId="1227" priority="74">
      <formula>LEN(TRIM(P61))&gt;0</formula>
    </cfRule>
  </conditionalFormatting>
  <conditionalFormatting sqref="T61">
    <cfRule type="notContainsBlanks" dxfId="1226" priority="73">
      <formula>LEN(TRIM(T61))&gt;0</formula>
    </cfRule>
  </conditionalFormatting>
  <conditionalFormatting sqref="P64">
    <cfRule type="notContainsBlanks" dxfId="1225" priority="72">
      <formula>LEN(TRIM(P64))&gt;0</formula>
    </cfRule>
  </conditionalFormatting>
  <conditionalFormatting sqref="T64">
    <cfRule type="notContainsBlanks" dxfId="1224" priority="71">
      <formula>LEN(TRIM(T64))&gt;0</formula>
    </cfRule>
  </conditionalFormatting>
  <conditionalFormatting sqref="AB64">
    <cfRule type="notContainsBlanks" dxfId="1223" priority="70">
      <formula>LEN(TRIM(AB64))&gt;0</formula>
    </cfRule>
  </conditionalFormatting>
  <conditionalFormatting sqref="AF64">
    <cfRule type="notContainsBlanks" dxfId="1222" priority="69">
      <formula>LEN(TRIM(AF64))&gt;0</formula>
    </cfRule>
  </conditionalFormatting>
  <conditionalFormatting sqref="AF61">
    <cfRule type="notContainsBlanks" dxfId="1221" priority="68">
      <formula>LEN(TRIM(AF61))&gt;0</formula>
    </cfRule>
  </conditionalFormatting>
  <conditionalFormatting sqref="AB61">
    <cfRule type="notContainsBlanks" dxfId="1220" priority="67">
      <formula>LEN(TRIM(AB61))&gt;0</formula>
    </cfRule>
  </conditionalFormatting>
  <conditionalFormatting sqref="AB58">
    <cfRule type="notContainsBlanks" dxfId="1219" priority="66">
      <formula>LEN(TRIM(AB58))&gt;0</formula>
    </cfRule>
  </conditionalFormatting>
  <conditionalFormatting sqref="AF58">
    <cfRule type="notContainsBlanks" dxfId="1218" priority="65">
      <formula>LEN(TRIM(AF58))&gt;0</formula>
    </cfRule>
  </conditionalFormatting>
  <conditionalFormatting sqref="D43">
    <cfRule type="notContainsBlanks" dxfId="1217" priority="64">
      <formula>LEN(TRIM(D43))&gt;0</formula>
    </cfRule>
  </conditionalFormatting>
  <conditionalFormatting sqref="H43">
    <cfRule type="notContainsBlanks" dxfId="1216" priority="63">
      <formula>LEN(TRIM(H43))&gt;0</formula>
    </cfRule>
  </conditionalFormatting>
  <conditionalFormatting sqref="D45">
    <cfRule type="notContainsBlanks" dxfId="1215" priority="62">
      <formula>LEN(TRIM(D45))&gt;0</formula>
    </cfRule>
  </conditionalFormatting>
  <conditionalFormatting sqref="H45">
    <cfRule type="notContainsBlanks" dxfId="1214" priority="61">
      <formula>LEN(TRIM(H45))&gt;0</formula>
    </cfRule>
  </conditionalFormatting>
  <conditionalFormatting sqref="D47">
    <cfRule type="notContainsBlanks" dxfId="1213" priority="60">
      <formula>LEN(TRIM(D47))&gt;0</formula>
    </cfRule>
  </conditionalFormatting>
  <conditionalFormatting sqref="H47">
    <cfRule type="notContainsBlanks" dxfId="1212" priority="59">
      <formula>LEN(TRIM(H47))&gt;0</formula>
    </cfRule>
  </conditionalFormatting>
  <conditionalFormatting sqref="D50">
    <cfRule type="notContainsBlanks" dxfId="1211" priority="58">
      <formula>LEN(TRIM(D50))&gt;0</formula>
    </cfRule>
  </conditionalFormatting>
  <conditionalFormatting sqref="H50">
    <cfRule type="notContainsBlanks" dxfId="1210" priority="57">
      <formula>LEN(TRIM(H50))&gt;0</formula>
    </cfRule>
  </conditionalFormatting>
  <conditionalFormatting sqref="D53">
    <cfRule type="notContainsBlanks" dxfId="1209" priority="56">
      <formula>LEN(TRIM(D53))&gt;0</formula>
    </cfRule>
  </conditionalFormatting>
  <conditionalFormatting sqref="H53">
    <cfRule type="notContainsBlanks" dxfId="1208" priority="55">
      <formula>LEN(TRIM(H53))&gt;0</formula>
    </cfRule>
  </conditionalFormatting>
  <conditionalFormatting sqref="D56">
    <cfRule type="notContainsBlanks" dxfId="1207" priority="54">
      <formula>LEN(TRIM(D56))&gt;0</formula>
    </cfRule>
  </conditionalFormatting>
  <conditionalFormatting sqref="H56">
    <cfRule type="notContainsBlanks" dxfId="1206" priority="53">
      <formula>LEN(TRIM(H56))&gt;0</formula>
    </cfRule>
  </conditionalFormatting>
  <conditionalFormatting sqref="D59">
    <cfRule type="notContainsBlanks" dxfId="1205" priority="52">
      <formula>LEN(TRIM(D59))&gt;0</formula>
    </cfRule>
  </conditionalFormatting>
  <conditionalFormatting sqref="H59">
    <cfRule type="notContainsBlanks" dxfId="1204" priority="51">
      <formula>LEN(TRIM(H59))&gt;0</formula>
    </cfRule>
  </conditionalFormatting>
  <conditionalFormatting sqref="D62">
    <cfRule type="notContainsBlanks" dxfId="1203" priority="50">
      <formula>LEN(TRIM(D62))&gt;0</formula>
    </cfRule>
  </conditionalFormatting>
  <conditionalFormatting sqref="H62">
    <cfRule type="notContainsBlanks" dxfId="1202" priority="49">
      <formula>LEN(TRIM(H62))&gt;0</formula>
    </cfRule>
  </conditionalFormatting>
  <conditionalFormatting sqref="D65">
    <cfRule type="notContainsBlanks" dxfId="1201" priority="48">
      <formula>LEN(TRIM(D65))&gt;0</formula>
    </cfRule>
  </conditionalFormatting>
  <conditionalFormatting sqref="H65">
    <cfRule type="notContainsBlanks" dxfId="1200" priority="47">
      <formula>LEN(TRIM(H65))&gt;0</formula>
    </cfRule>
  </conditionalFormatting>
  <conditionalFormatting sqref="P59">
    <cfRule type="notContainsBlanks" dxfId="1199" priority="46">
      <formula>LEN(TRIM(P59))&gt;0</formula>
    </cfRule>
  </conditionalFormatting>
  <conditionalFormatting sqref="T59">
    <cfRule type="notContainsBlanks" dxfId="1198" priority="45">
      <formula>LEN(TRIM(T59))&gt;0</formula>
    </cfRule>
  </conditionalFormatting>
  <conditionalFormatting sqref="P65">
    <cfRule type="notContainsBlanks" dxfId="1197" priority="44">
      <formula>LEN(TRIM(P65))&gt;0</formula>
    </cfRule>
  </conditionalFormatting>
  <conditionalFormatting sqref="T65">
    <cfRule type="notContainsBlanks" dxfId="1196" priority="43">
      <formula>LEN(TRIM(T65))&gt;0</formula>
    </cfRule>
  </conditionalFormatting>
  <conditionalFormatting sqref="C59">
    <cfRule type="expression" dxfId="1195" priority="42">
      <formula>NOT($D58=$H58)</formula>
    </cfRule>
  </conditionalFormatting>
  <conditionalFormatting sqref="I59">
    <cfRule type="expression" dxfId="1194" priority="41">
      <formula>NOT($D58=$H58)</formula>
    </cfRule>
  </conditionalFormatting>
  <conditionalFormatting sqref="C65">
    <cfRule type="expression" dxfId="1193" priority="40">
      <formula>NOT($D64=$H64)</formula>
    </cfRule>
  </conditionalFormatting>
  <conditionalFormatting sqref="I65">
    <cfRule type="expression" dxfId="1192" priority="39">
      <formula>NOT($D64=$H64)</formula>
    </cfRule>
  </conditionalFormatting>
  <conditionalFormatting sqref="O59">
    <cfRule type="expression" dxfId="1191" priority="38">
      <formula>NOT($P58=$T58)</formula>
    </cfRule>
  </conditionalFormatting>
  <conditionalFormatting sqref="U59">
    <cfRule type="expression" dxfId="1190" priority="37">
      <formula>NOT($P58=$T58)</formula>
    </cfRule>
  </conditionalFormatting>
  <conditionalFormatting sqref="O65">
    <cfRule type="expression" dxfId="1189" priority="36">
      <formula>NOT($P64=$T64)</formula>
    </cfRule>
  </conditionalFormatting>
  <conditionalFormatting sqref="U65">
    <cfRule type="expression" dxfId="1188" priority="35">
      <formula>NOT($P64=$T64)</formula>
    </cfRule>
  </conditionalFormatting>
  <conditionalFormatting sqref="P43">
    <cfRule type="notContainsBlanks" dxfId="1187" priority="34">
      <formula>LEN(TRIM(P43))&gt;0</formula>
    </cfRule>
  </conditionalFormatting>
  <conditionalFormatting sqref="T43">
    <cfRule type="notContainsBlanks" dxfId="1186" priority="33">
      <formula>LEN(TRIM(T43))&gt;0</formula>
    </cfRule>
  </conditionalFormatting>
  <conditionalFormatting sqref="P45">
    <cfRule type="notContainsBlanks" dxfId="1185" priority="32">
      <formula>LEN(TRIM(P45))&gt;0</formula>
    </cfRule>
  </conditionalFormatting>
  <conditionalFormatting sqref="T45">
    <cfRule type="notContainsBlanks" dxfId="1184" priority="31">
      <formula>LEN(TRIM(T45))&gt;0</formula>
    </cfRule>
  </conditionalFormatting>
  <conditionalFormatting sqref="P47">
    <cfRule type="notContainsBlanks" dxfId="1183" priority="30">
      <formula>LEN(TRIM(P47))&gt;0</formula>
    </cfRule>
  </conditionalFormatting>
  <conditionalFormatting sqref="T47">
    <cfRule type="notContainsBlanks" dxfId="1182" priority="29">
      <formula>LEN(TRIM(T47))&gt;0</formula>
    </cfRule>
  </conditionalFormatting>
  <conditionalFormatting sqref="P50">
    <cfRule type="notContainsBlanks" dxfId="1181" priority="28">
      <formula>LEN(TRIM(P50))&gt;0</formula>
    </cfRule>
  </conditionalFormatting>
  <conditionalFormatting sqref="T50">
    <cfRule type="notContainsBlanks" dxfId="1180" priority="27">
      <formula>LEN(TRIM(T50))&gt;0</formula>
    </cfRule>
  </conditionalFormatting>
  <conditionalFormatting sqref="P53">
    <cfRule type="notContainsBlanks" dxfId="1179" priority="26">
      <formula>LEN(TRIM(P53))&gt;0</formula>
    </cfRule>
  </conditionalFormatting>
  <conditionalFormatting sqref="T53">
    <cfRule type="notContainsBlanks" dxfId="1178" priority="25">
      <formula>LEN(TRIM(T53))&gt;0</formula>
    </cfRule>
  </conditionalFormatting>
  <conditionalFormatting sqref="P56">
    <cfRule type="notContainsBlanks" dxfId="1177" priority="24">
      <formula>LEN(TRIM(P56))&gt;0</formula>
    </cfRule>
  </conditionalFormatting>
  <conditionalFormatting sqref="T56">
    <cfRule type="notContainsBlanks" dxfId="1176" priority="23">
      <formula>LEN(TRIM(T56))&gt;0</formula>
    </cfRule>
  </conditionalFormatting>
  <conditionalFormatting sqref="P62">
    <cfRule type="notContainsBlanks" dxfId="1175" priority="22">
      <formula>LEN(TRIM(P62))&gt;0</formula>
    </cfRule>
  </conditionalFormatting>
  <conditionalFormatting sqref="T62">
    <cfRule type="notContainsBlanks" dxfId="1174" priority="21">
      <formula>LEN(TRIM(T62))&gt;0</formula>
    </cfRule>
  </conditionalFormatting>
  <conditionalFormatting sqref="AB65">
    <cfRule type="notContainsBlanks" dxfId="1173" priority="20">
      <formula>LEN(TRIM(AB65))&gt;0</formula>
    </cfRule>
  </conditionalFormatting>
  <conditionalFormatting sqref="AF65">
    <cfRule type="notContainsBlanks" dxfId="1172" priority="19">
      <formula>LEN(TRIM(AF65))&gt;0</formula>
    </cfRule>
  </conditionalFormatting>
  <conditionalFormatting sqref="AB62">
    <cfRule type="notContainsBlanks" dxfId="1171" priority="18">
      <formula>LEN(TRIM(AB62))&gt;0</formula>
    </cfRule>
  </conditionalFormatting>
  <conditionalFormatting sqref="AF62">
    <cfRule type="notContainsBlanks" dxfId="1170" priority="17">
      <formula>LEN(TRIM(AF62))&gt;0</formula>
    </cfRule>
  </conditionalFormatting>
  <conditionalFormatting sqref="AB59">
    <cfRule type="notContainsBlanks" dxfId="1169" priority="16">
      <formula>LEN(TRIM(AB59))&gt;0</formula>
    </cfRule>
  </conditionalFormatting>
  <conditionalFormatting sqref="AF59">
    <cfRule type="notContainsBlanks" dxfId="1168" priority="15">
      <formula>LEN(TRIM(AF59))&gt;0</formula>
    </cfRule>
  </conditionalFormatting>
  <conditionalFormatting sqref="AB56">
    <cfRule type="notContainsBlanks" dxfId="1167" priority="14">
      <formula>LEN(TRIM(AB56))&gt;0</formula>
    </cfRule>
  </conditionalFormatting>
  <conditionalFormatting sqref="AF56">
    <cfRule type="notContainsBlanks" dxfId="1166" priority="13">
      <formula>LEN(TRIM(AF56))&gt;0</formula>
    </cfRule>
  </conditionalFormatting>
  <conditionalFormatting sqref="AF41">
    <cfRule type="notContainsBlanks" dxfId="1165" priority="1">
      <formula>LEN(TRIM(AF41))&gt;0</formula>
    </cfRule>
  </conditionalFormatting>
  <conditionalFormatting sqref="AB53">
    <cfRule type="notContainsBlanks" dxfId="1164" priority="12">
      <formula>LEN(TRIM(AB53))&gt;0</formula>
    </cfRule>
  </conditionalFormatting>
  <conditionalFormatting sqref="AF53">
    <cfRule type="notContainsBlanks" dxfId="1163" priority="11">
      <formula>LEN(TRIM(AF53))&gt;0</formula>
    </cfRule>
  </conditionalFormatting>
  <conditionalFormatting sqref="AB50">
    <cfRule type="notContainsBlanks" dxfId="1162" priority="10">
      <formula>LEN(TRIM(AB50))&gt;0</formula>
    </cfRule>
  </conditionalFormatting>
  <conditionalFormatting sqref="AF50">
    <cfRule type="notContainsBlanks" dxfId="1161" priority="9">
      <formula>LEN(TRIM(AF50))&gt;0</formula>
    </cfRule>
  </conditionalFormatting>
  <conditionalFormatting sqref="AB47">
    <cfRule type="notContainsBlanks" dxfId="1160" priority="8">
      <formula>LEN(TRIM(AB47))&gt;0</formula>
    </cfRule>
  </conditionalFormatting>
  <conditionalFormatting sqref="AF47">
    <cfRule type="notContainsBlanks" dxfId="1159" priority="7">
      <formula>LEN(TRIM(AF47))&gt;0</formula>
    </cfRule>
  </conditionalFormatting>
  <conditionalFormatting sqref="AB45">
    <cfRule type="notContainsBlanks" dxfId="1158" priority="6">
      <formula>LEN(TRIM(AB45))&gt;0</formula>
    </cfRule>
  </conditionalFormatting>
  <conditionalFormatting sqref="AF45">
    <cfRule type="notContainsBlanks" dxfId="1157" priority="5">
      <formula>LEN(TRIM(AF45))&gt;0</formula>
    </cfRule>
  </conditionalFormatting>
  <conditionalFormatting sqref="AB43">
    <cfRule type="notContainsBlanks" dxfId="1156" priority="4">
      <formula>LEN(TRIM(AB43))&gt;0</formula>
    </cfRule>
  </conditionalFormatting>
  <conditionalFormatting sqref="AF43">
    <cfRule type="notContainsBlanks" dxfId="1155" priority="3">
      <formula>LEN(TRIM(AF43))&gt;0</formula>
    </cfRule>
  </conditionalFormatting>
  <conditionalFormatting sqref="AB41">
    <cfRule type="notContainsBlanks" dxfId="1154" priority="2">
      <formula>LEN(TRIM(AB41))&gt;0</formula>
    </cfRule>
  </conditionalFormatting>
  <printOptions horizontalCentered="1" verticalCentered="1"/>
  <pageMargins left="0" right="0" top="0.98425196850393704" bottom="0" header="0" footer="0"/>
  <pageSetup paperSize="9" scale="7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9" max="34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5" name="Button 1">
              <controlPr defaultSize="0" print="0" autoFill="0" autoPict="0" macro="[0]!CLASSER205P">
                <anchor>
                  <from>
                    <xdr:col>14</xdr:col>
                    <xdr:colOff>114300</xdr:colOff>
                    <xdr:row>24</xdr:row>
                    <xdr:rowOff>28575</xdr:rowOff>
                  </from>
                  <to>
                    <xdr:col>14</xdr:col>
                    <xdr:colOff>1047750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4" r:id="rId6" name="Button 2">
              <controlPr defaultSize="0" print="0" autoFill="0" autoPict="0" macro="[0]!RAZ205P">
                <anchor>
                  <from>
                    <xdr:col>14</xdr:col>
                    <xdr:colOff>209550</xdr:colOff>
                    <xdr:row>27</xdr:row>
                    <xdr:rowOff>9525</xdr:rowOff>
                  </from>
                  <to>
                    <xdr:col>14</xdr:col>
                    <xdr:colOff>1038225</xdr:colOff>
                    <xdr:row>28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5" r:id="rId7" name="Button 3">
              <controlPr defaultSize="0" print="0" autoFill="0" autoPict="0" macro="[0]!CLASSER205PC">
                <anchor moveWithCells="1" sizeWithCells="1">
                  <from>
                    <xdr:col>12</xdr:col>
                    <xdr:colOff>85725</xdr:colOff>
                    <xdr:row>68</xdr:row>
                    <xdr:rowOff>57150</xdr:rowOff>
                  </from>
                  <to>
                    <xdr:col>14</xdr:col>
                    <xdr:colOff>790575</xdr:colOff>
                    <xdr:row>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8" name="Button 4">
              <controlPr defaultSize="0" print="0" autoFill="0" autoPict="0" macro="[0]!RAZ205PC">
                <anchor moveWithCells="1" sizeWithCells="1">
                  <from>
                    <xdr:col>13</xdr:col>
                    <xdr:colOff>19050</xdr:colOff>
                    <xdr:row>70</xdr:row>
                    <xdr:rowOff>114300</xdr:rowOff>
                  </from>
                  <to>
                    <xdr:col>14</xdr:col>
                    <xdr:colOff>628650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7" r:id="rId9" name="Button 5">
              <controlPr defaultSize="0" print="0" autoFill="0" autoPict="0" macro="[0]!IMP205EL">
                <anchor>
                  <from>
                    <xdr:col>12</xdr:col>
                    <xdr:colOff>66675</xdr:colOff>
                    <xdr:row>3</xdr:row>
                    <xdr:rowOff>104775</xdr:rowOff>
                  </from>
                  <to>
                    <xdr:col>17</xdr:col>
                    <xdr:colOff>28575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8" r:id="rId10" name="Button 6">
              <controlPr defaultSize="0" print="0" autoFill="0" autoPict="0" macro="[0]!IMP205FI">
                <anchor>
                  <from>
                    <xdr:col>12</xdr:col>
                    <xdr:colOff>19050</xdr:colOff>
                    <xdr:row>31</xdr:row>
                    <xdr:rowOff>85725</xdr:rowOff>
                  </from>
                  <to>
                    <xdr:col>16</xdr:col>
                    <xdr:colOff>104775</xdr:colOff>
                    <xdr:row>33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4" tint="0.39997558519241921"/>
  </sheetPr>
  <dimension ref="A1:IV92"/>
  <sheetViews>
    <sheetView showGridLines="0" showRowColHeaders="0" showRuler="0" view="pageBreakPreview" topLeftCell="A22" zoomScale="110" zoomScaleNormal="100" zoomScaleSheetLayoutView="110" workbookViewId="0">
      <selection activeCell="F64" sqref="F58:F64"/>
    </sheetView>
  </sheetViews>
  <sheetFormatPr baseColWidth="10" defaultColWidth="11.5703125" defaultRowHeight="12.75" x14ac:dyDescent="0.2"/>
  <cols>
    <col min="1" max="1" width="2.7109375" customWidth="1"/>
    <col min="2" max="2" width="2.140625" customWidth="1"/>
    <col min="3" max="3" width="1.85546875" style="105" customWidth="1"/>
    <col min="4" max="4" width="1.85546875" customWidth="1"/>
    <col min="5" max="5" width="15.7109375" customWidth="1"/>
    <col min="6" max="10" width="1.85546875" style="1" customWidth="1"/>
    <col min="11" max="11" width="15.7109375" customWidth="1"/>
    <col min="12" max="13" width="1.85546875" customWidth="1"/>
    <col min="14" max="14" width="11.5703125" style="106" customWidth="1"/>
    <col min="15" max="16" width="1.85546875" customWidth="1"/>
    <col min="17" max="17" width="15.7109375" customWidth="1"/>
    <col min="18" max="22" width="1.85546875" style="1" customWidth="1"/>
    <col min="23" max="23" width="15.7109375" customWidth="1"/>
    <col min="24" max="28" width="1.85546875" customWidth="1"/>
    <col min="29" max="29" width="15.7109375" customWidth="1"/>
    <col min="30" max="34" width="1.85546875" style="1" customWidth="1"/>
    <col min="35" max="35" width="15.7109375" customWidth="1"/>
    <col min="36" max="37" width="1.85546875" customWidth="1"/>
    <col min="38" max="38" width="2.5703125" customWidth="1"/>
    <col min="39" max="39" width="12" customWidth="1"/>
    <col min="40" max="44" width="2.5703125" customWidth="1"/>
    <col min="45" max="45" width="11.85546875" customWidth="1"/>
    <col min="46" max="50" width="2.5703125" customWidth="1"/>
    <col min="51" max="51" width="11.7109375" customWidth="1"/>
    <col min="52" max="53" width="2.5703125" customWidth="1"/>
  </cols>
  <sheetData>
    <row r="1" spans="1:256" ht="6" customHeight="1" x14ac:dyDescent="0.2">
      <c r="E1" s="804"/>
      <c r="F1" s="805"/>
      <c r="G1" s="103"/>
      <c r="H1" s="805"/>
      <c r="I1" s="806"/>
      <c r="J1" s="805"/>
      <c r="K1" s="175"/>
      <c r="L1" s="808"/>
      <c r="M1" s="103"/>
      <c r="N1"/>
      <c r="Q1" s="803"/>
      <c r="R1"/>
      <c r="S1"/>
      <c r="T1"/>
      <c r="U1"/>
      <c r="V1"/>
      <c r="W1" s="175"/>
      <c r="X1" s="894"/>
      <c r="Y1" s="894"/>
      <c r="Z1" s="894"/>
      <c r="AA1" s="894"/>
      <c r="AC1" s="1352"/>
      <c r="AD1"/>
      <c r="AE1"/>
      <c r="AF1"/>
      <c r="AG1"/>
      <c r="AH1"/>
      <c r="AI1" s="895"/>
    </row>
    <row r="2" spans="1:256" ht="6" customHeight="1" x14ac:dyDescent="0.2">
      <c r="E2" s="804"/>
      <c r="F2" s="805"/>
      <c r="G2"/>
      <c r="H2" s="805"/>
      <c r="I2" s="806"/>
      <c r="J2" s="805"/>
      <c r="K2" s="175"/>
      <c r="L2" s="808"/>
      <c r="N2"/>
      <c r="Q2" s="803"/>
      <c r="R2"/>
      <c r="S2"/>
      <c r="T2"/>
      <c r="U2"/>
      <c r="V2"/>
      <c r="W2" s="1353"/>
      <c r="X2" s="1353"/>
      <c r="Y2" s="1353"/>
      <c r="Z2" s="1353"/>
      <c r="AA2" s="1353"/>
      <c r="AC2" s="1352"/>
      <c r="AD2"/>
      <c r="AE2"/>
      <c r="AF2"/>
      <c r="AG2"/>
      <c r="AH2"/>
      <c r="AI2" s="895"/>
    </row>
    <row r="3" spans="1:256" ht="6" customHeight="1" x14ac:dyDescent="0.25">
      <c r="E3" s="810"/>
      <c r="F3" s="805"/>
      <c r="G3" s="811"/>
      <c r="H3" s="805"/>
      <c r="I3" s="806"/>
      <c r="J3" s="805"/>
      <c r="K3" s="807"/>
      <c r="L3" s="808"/>
      <c r="N3"/>
      <c r="Q3" s="803"/>
      <c r="R3"/>
      <c r="S3"/>
      <c r="T3"/>
      <c r="U3"/>
      <c r="V3"/>
      <c r="W3" s="175"/>
      <c r="X3" s="894"/>
      <c r="Y3" s="894"/>
      <c r="Z3" s="894"/>
      <c r="AA3" s="894"/>
      <c r="AD3"/>
      <c r="AE3"/>
      <c r="AF3"/>
      <c r="AG3"/>
      <c r="AH3"/>
      <c r="AI3" s="895"/>
    </row>
    <row r="4" spans="1:256" s="41" customFormat="1" ht="15.6" customHeight="1" x14ac:dyDescent="0.2">
      <c r="A4"/>
      <c r="B4" s="1"/>
      <c r="C4" s="107"/>
      <c r="D4" s="108"/>
      <c r="E4" s="109" t="s">
        <v>15</v>
      </c>
      <c r="F4" s="645" t="s">
        <v>1</v>
      </c>
      <c r="G4" s="645" t="s">
        <v>2</v>
      </c>
      <c r="H4" s="111"/>
      <c r="I4" s="112"/>
      <c r="J4" s="115" t="s">
        <v>16</v>
      </c>
      <c r="K4" s="109" t="s">
        <v>17</v>
      </c>
      <c r="L4" s="645" t="s">
        <v>1</v>
      </c>
      <c r="M4" s="645" t="s">
        <v>2</v>
      </c>
      <c r="N4" s="384"/>
      <c r="O4" s="14"/>
      <c r="P4" s="115"/>
      <c r="Q4" s="109" t="s">
        <v>63</v>
      </c>
      <c r="R4" s="645" t="s">
        <v>1</v>
      </c>
      <c r="S4" s="645" t="s">
        <v>2</v>
      </c>
      <c r="T4" s="111"/>
      <c r="U4" s="112"/>
      <c r="V4" s="115"/>
      <c r="W4" s="109" t="s">
        <v>105</v>
      </c>
      <c r="X4" s="645" t="s">
        <v>1</v>
      </c>
      <c r="Y4" s="645" t="s">
        <v>2</v>
      </c>
      <c r="AC4" s="323"/>
      <c r="AI4" s="135"/>
      <c r="IU4"/>
      <c r="IV4"/>
    </row>
    <row r="5" spans="1:256" s="41" customFormat="1" ht="15.6" customHeight="1" x14ac:dyDescent="0.2">
      <c r="A5"/>
      <c r="B5" s="1"/>
      <c r="C5" s="107"/>
      <c r="D5" s="117" t="s">
        <v>4</v>
      </c>
      <c r="E5" s="1065" t="str">
        <f>ACCUEIL!$H$6</f>
        <v>4</v>
      </c>
      <c r="F5" s="645">
        <f>CL($F$13,$J$13)+CL($J$15,$F$15)+CL($F$21,$J$21)+CL($F$25,$J$25)</f>
        <v>0</v>
      </c>
      <c r="G5" s="645">
        <f>$F$13-$J$13+$J$15-$F$15+$F$21-$J$21+$F$25-$J$25</f>
        <v>0</v>
      </c>
      <c r="H5" s="120"/>
      <c r="I5" s="40"/>
      <c r="J5" s="117" t="s">
        <v>9</v>
      </c>
      <c r="K5" s="1065">
        <f>ACCUEIL!$H$11</f>
        <v>16</v>
      </c>
      <c r="L5" s="645">
        <f>CL($R$16,$V$16)+CL($J$18,$F$18)+CL($F$22,$J$22)+CL($F$26,$J$26)</f>
        <v>0</v>
      </c>
      <c r="M5" s="646">
        <f>$R$16-$V$16+$J$18-$F$18+$F$22-$J$22+$F$26-$J$26</f>
        <v>0</v>
      </c>
      <c r="N5" s="121"/>
      <c r="P5" s="117" t="s">
        <v>43</v>
      </c>
      <c r="Q5" s="1065">
        <f>ACCUEIL!$H$16</f>
        <v>21</v>
      </c>
      <c r="R5" s="645">
        <f>CL($R$13,$V$13)+CL($V$15,$R$15)+CL($R$20,$V$20)+CL($R$24,$V$24)</f>
        <v>0</v>
      </c>
      <c r="S5" s="645">
        <f>$R$13-$V$13+$V$15-$R$15+$R$20-$V$20+$R$24-$V$24</f>
        <v>0</v>
      </c>
      <c r="T5" s="120"/>
      <c r="U5" s="40"/>
      <c r="V5" s="117" t="s">
        <v>94</v>
      </c>
      <c r="W5" s="1065">
        <f>ACCUEIL!$H$21</f>
        <v>22</v>
      </c>
      <c r="X5" s="645">
        <f>CL($AD$13,$AH$13)+CL($AH$15,$AD$15)+CL($AD$18,$AH$18)+CL($AD$21,$AH$21)</f>
        <v>0</v>
      </c>
      <c r="Y5" s="646">
        <f>$AD$13-$AH$13+$AH$15-$AD$15+$AD$18-$AH$18+$AD$21-$AH$21</f>
        <v>0</v>
      </c>
      <c r="AC5" s="647"/>
      <c r="AI5" s="135"/>
      <c r="IU5"/>
      <c r="IV5"/>
    </row>
    <row r="6" spans="1:256" s="41" customFormat="1" ht="15.6" customHeight="1" x14ac:dyDescent="0.2">
      <c r="A6"/>
      <c r="B6" s="1"/>
      <c r="C6" s="107"/>
      <c r="D6" s="117" t="s">
        <v>5</v>
      </c>
      <c r="E6" s="1065">
        <f>ACCUEIL!$H$7</f>
        <v>18</v>
      </c>
      <c r="F6" s="645">
        <f>CL($J$13,$F$13)+CL($F$17,$J$17)+CL($F$23,$J$23)+CL($J$27,$F$27)</f>
        <v>0</v>
      </c>
      <c r="G6" s="645">
        <f>$J$13-$F$13+$F$17-$J$17+$F$23-$J$23+$J$27-$F$27</f>
        <v>0</v>
      </c>
      <c r="H6" s="120"/>
      <c r="I6" s="40"/>
      <c r="J6" s="117" t="s">
        <v>10</v>
      </c>
      <c r="K6" s="1065">
        <f>ACCUEIL!$H$12</f>
        <v>12</v>
      </c>
      <c r="L6" s="645">
        <f>CL($V$16,$R$16)+CL($R$18,$V$18)+CL($R$22,$V$22)+CL($V$27,$R$27)</f>
        <v>0</v>
      </c>
      <c r="M6" s="646">
        <f>$V$16-$R$16+$R$18-$V$18+$R$22-$V$22+$V$27-$R$27</f>
        <v>0</v>
      </c>
      <c r="N6" s="121"/>
      <c r="P6" s="117" t="s">
        <v>44</v>
      </c>
      <c r="Q6" s="1065">
        <f>ACCUEIL!$H$17</f>
        <v>13</v>
      </c>
      <c r="R6" s="645">
        <f>CL($V$13,$R$13)+CL($R$17,$V$17)+CL($R$21,$V$21)+CL($V$26,$R$26)</f>
        <v>0</v>
      </c>
      <c r="S6" s="645">
        <f>$V$13-$R$13+$R$17-$V$17+$R$21-$V$21+$V$26-$R$26</f>
        <v>0</v>
      </c>
      <c r="T6" s="120"/>
      <c r="U6" s="40"/>
      <c r="V6" s="117" t="s">
        <v>106</v>
      </c>
      <c r="W6" s="1065">
        <f>ACCUEIL!$H$22</f>
        <v>15</v>
      </c>
      <c r="X6" s="645">
        <f>CL($AH$13,$AD$13)+CL($AD$16,$AH$16)+CL($AD$19,$AH$19)+CL($AH$22,$AD$22)</f>
        <v>0</v>
      </c>
      <c r="Y6" s="646">
        <f>$AH$13-$AD$13+$AD$16-$AH$16+$AD$19-$AH$19+$AH$22-$AD$22</f>
        <v>0</v>
      </c>
      <c r="AC6" s="323"/>
      <c r="AI6" s="135"/>
      <c r="IU6"/>
      <c r="IV6"/>
    </row>
    <row r="7" spans="1:256" s="41" customFormat="1" ht="15.6" customHeight="1" x14ac:dyDescent="0.2">
      <c r="A7"/>
      <c r="B7" s="1"/>
      <c r="C7" s="107"/>
      <c r="D7" s="117" t="s">
        <v>6</v>
      </c>
      <c r="E7" s="1065">
        <f>ACCUEIL!$H$8</f>
        <v>10</v>
      </c>
      <c r="F7" s="645">
        <f>CL($J$14,$F$14)+CL($J$19,$F$19)+CL($J$23,$F$23)+CL($J$25,$F$25)</f>
        <v>0</v>
      </c>
      <c r="G7" s="645">
        <f>$J$14-$F$14+$J$19-$F$19+$J$23-$F$23+$J$25-$F$25</f>
        <v>0</v>
      </c>
      <c r="H7" s="120"/>
      <c r="I7" s="40"/>
      <c r="J7" s="117" t="s">
        <v>11</v>
      </c>
      <c r="K7" s="1065" t="str">
        <f>ACCUEIL!$H$13</f>
        <v>6</v>
      </c>
      <c r="L7" s="645">
        <f>CL($F$16,$J$16)+CL($J$20,$F$20)+CL($V$22,$R$22)+CL($J$26,$F$26)</f>
        <v>0</v>
      </c>
      <c r="M7" s="646">
        <f>$F$16-$J$16+$J$20-$F$20+$V$22-$R$22+$J$26-$F$26</f>
        <v>0</v>
      </c>
      <c r="N7" s="121"/>
      <c r="P7" s="117" t="s">
        <v>64</v>
      </c>
      <c r="Q7" s="1065" t="str">
        <f>ACCUEIL!$H$18</f>
        <v>1</v>
      </c>
      <c r="R7" s="645">
        <f>CL($R$14,$V$14)+CL($V$19,$R$19)+CL($V$21,$R$21)+CL($V$24,$R$24)</f>
        <v>0</v>
      </c>
      <c r="S7" s="645">
        <f>$R$14-$V$14+$V$19-$R$19+$V$21-$R$21+$V$24-$R$24</f>
        <v>0</v>
      </c>
      <c r="T7" s="120"/>
      <c r="U7" s="40"/>
      <c r="V7" s="117" t="s">
        <v>107</v>
      </c>
      <c r="W7" s="1065">
        <f>ACCUEIL!$H$23</f>
        <v>11</v>
      </c>
      <c r="X7" s="645">
        <f>CL($AD$14,$AH$14)+CL($AH$17,$AD$17)+CL($AH$19,$AD$19)+CL($AH$21,$AD$21)</f>
        <v>0</v>
      </c>
      <c r="Y7" s="646">
        <f>$AD$14-$AH$14+$AH$17-$AD$17+$AH$19-$AD$19+$AH$21-$AD$21</f>
        <v>0</v>
      </c>
      <c r="AC7" s="323"/>
      <c r="AI7" s="135"/>
      <c r="IU7"/>
      <c r="IV7"/>
    </row>
    <row r="8" spans="1:256" s="41" customFormat="1" ht="15.6" customHeight="1" x14ac:dyDescent="0.2">
      <c r="A8"/>
      <c r="B8" s="1"/>
      <c r="C8" s="107"/>
      <c r="D8" s="117" t="s">
        <v>7</v>
      </c>
      <c r="E8" s="1065" t="str">
        <f>ACCUEIL!$H$9</f>
        <v>2</v>
      </c>
      <c r="F8" s="645">
        <f>CL($F$14,$J$14)+CL($J$17,$F$17)+CL($J$21,$F$21)+CL($J$24,$F$24)</f>
        <v>0</v>
      </c>
      <c r="G8" s="645">
        <f>$F$14-$J$14+$J$17-$F$17+$J$21-$F$21+$J$24-$F$24</f>
        <v>0</v>
      </c>
      <c r="H8" s="120"/>
      <c r="I8" s="40"/>
      <c r="J8" s="117" t="s">
        <v>18</v>
      </c>
      <c r="K8" s="1065">
        <f>ACCUEIL!$H$14</f>
        <v>26</v>
      </c>
      <c r="L8" s="645">
        <f>CL($J$16,$F$16)+CL($V$18,$R$18)+CL($J$22,$F$22)+CL($R$25,$V$25)</f>
        <v>0</v>
      </c>
      <c r="M8" s="646">
        <f>$J$16-$F$16+$V$18-$R$18+$J$22-$F$22+$R$25-$V$25</f>
        <v>0</v>
      </c>
      <c r="N8" s="121"/>
      <c r="P8" s="117" t="s">
        <v>65</v>
      </c>
      <c r="Q8" s="1065" t="str">
        <f>ACCUEIL!$H$19</f>
        <v>7</v>
      </c>
      <c r="R8" s="645">
        <f>CL($V$14,$R$14)+CL($V$17,$R$17)+CL($V$20,$R$20)+CL($V$23,$R$23)</f>
        <v>0</v>
      </c>
      <c r="S8" s="645">
        <f>$V$14-$R$14+$V$17-$R$17+$V$20-$R$20+$V$23-$R$23</f>
        <v>0</v>
      </c>
      <c r="T8" s="120"/>
      <c r="U8" s="40"/>
      <c r="V8" s="117" t="s">
        <v>108</v>
      </c>
      <c r="W8" s="1065">
        <f>ACCUEIL!$H$24</f>
        <v>17</v>
      </c>
      <c r="X8" s="645">
        <f>CL($AH$14,$AD$14)+CL($AH$16,$AD$16)+CL($AH$18,$AD$18)+CL($AH$20,$AD$20)</f>
        <v>0</v>
      </c>
      <c r="Y8" s="646">
        <f>$AH$14-$AD$14+$AH$16-$AD$16+$AH$18-$AD$18+$AH$20-$AD$20</f>
        <v>0</v>
      </c>
      <c r="IU8"/>
      <c r="IV8"/>
    </row>
    <row r="9" spans="1:256" s="41" customFormat="1" ht="15.6" customHeight="1" x14ac:dyDescent="0.2">
      <c r="A9"/>
      <c r="B9" s="1"/>
      <c r="C9" s="107"/>
      <c r="D9" s="117" t="s">
        <v>8</v>
      </c>
      <c r="E9" s="1065">
        <f>ACCUEIL!$H$10</f>
        <v>20</v>
      </c>
      <c r="F9" s="645">
        <f>CL($F$15,$J$15)+CL($F$19,$J$19)+CL($F$24,$J$24)+CL($F$27,$J$27)</f>
        <v>0</v>
      </c>
      <c r="G9" s="645">
        <f>$F$15-$J$15+$F$19-$J$19+$F$24-$J$24+$F$27-$J$27</f>
        <v>0</v>
      </c>
      <c r="H9" s="120"/>
      <c r="I9" s="40"/>
      <c r="J9" s="117" t="s">
        <v>19</v>
      </c>
      <c r="K9" s="1065">
        <f>ACCUEIL!$H$15</f>
        <v>23</v>
      </c>
      <c r="L9" s="645">
        <f>CL($F$18,$J$18)+CL($F$20,$J$20)+CL($V$25,$R$25)+CL($R$27,$V$27)</f>
        <v>0</v>
      </c>
      <c r="M9" s="646">
        <f>$F$18-$J$18+$F$20-$J$20+$V$25-$R$25+$R$27-$V$27</f>
        <v>0</v>
      </c>
      <c r="N9" s="121"/>
      <c r="P9" s="117" t="s">
        <v>85</v>
      </c>
      <c r="Q9" s="1065">
        <f>ACCUEIL!$H$20</f>
        <v>24</v>
      </c>
      <c r="R9" s="645">
        <f>CL($R$15,$V$15)+CL($R$19,$V$19)+CL($R$23,$V$23)+CL($R$26,$V$26)</f>
        <v>0</v>
      </c>
      <c r="S9" s="645">
        <f>$R$15-$V$15+$R$19-$V$19+$R$23-$V$23+$R$26-$V$26</f>
        <v>0</v>
      </c>
      <c r="T9" s="120"/>
      <c r="U9" s="40"/>
      <c r="V9" s="117" t="s">
        <v>126</v>
      </c>
      <c r="W9" s="1065" t="str">
        <f>ACCUEIL!$H$25</f>
        <v>5</v>
      </c>
      <c r="X9" s="645">
        <f>CL($AD$15,$AH$15)+CL($AD$17,$AH$17)+CL($AD$20,$AH$20)+CL($AD$22,$AH$22)</f>
        <v>0</v>
      </c>
      <c r="Y9" s="646">
        <f>$AD$15-$AH$15+$AD$17-$AH$17+$AD$20-$AH$20+$AD$22-$AH$22</f>
        <v>0</v>
      </c>
      <c r="IU9"/>
      <c r="IV9"/>
    </row>
    <row r="10" spans="1:256" s="41" customFormat="1" ht="9.9499999999999993" customHeight="1" x14ac:dyDescent="0.2">
      <c r="A10"/>
      <c r="B10" s="1"/>
      <c r="C10" s="107"/>
      <c r="D10" s="40"/>
      <c r="E10"/>
      <c r="F10" s="234"/>
      <c r="G10" s="234"/>
      <c r="H10" s="120"/>
      <c r="I10" s="40"/>
      <c r="J10" s="40"/>
      <c r="K10"/>
      <c r="L10" s="234"/>
      <c r="M10" s="119"/>
      <c r="N10" s="121"/>
      <c r="P10" s="40"/>
      <c r="Q10"/>
      <c r="R10" s="234"/>
      <c r="S10" s="234"/>
      <c r="T10" s="120"/>
      <c r="U10" s="40"/>
      <c r="V10" s="40"/>
      <c r="W10"/>
      <c r="X10" s="234"/>
      <c r="Y10" s="119"/>
      <c r="AC10"/>
      <c r="AI10"/>
      <c r="IU10"/>
      <c r="IV10"/>
    </row>
    <row r="11" spans="1:256" s="41" customFormat="1" ht="15.6" customHeight="1" x14ac:dyDescent="0.2">
      <c r="A11"/>
      <c r="B11" s="1"/>
      <c r="C11" s="107"/>
      <c r="D11" s="40"/>
      <c r="E11" s="12"/>
      <c r="F11" s="234"/>
      <c r="G11" s="234"/>
      <c r="H11" s="120"/>
      <c r="I11" s="40"/>
      <c r="J11" s="40"/>
      <c r="K11" s="12"/>
      <c r="L11" s="234"/>
      <c r="M11" s="119"/>
      <c r="N11" s="121"/>
      <c r="P11" s="40"/>
      <c r="Q11" s="12"/>
      <c r="R11" s="234"/>
      <c r="S11" s="234"/>
      <c r="T11" s="120"/>
      <c r="U11" s="40"/>
      <c r="V11" s="40"/>
      <c r="W11" s="12"/>
      <c r="X11" s="234"/>
      <c r="Y11" s="119"/>
      <c r="IU11"/>
      <c r="IV11"/>
    </row>
    <row r="12" spans="1:256" ht="14.85" customHeight="1" x14ac:dyDescent="0.25">
      <c r="C12" s="126"/>
      <c r="D12" s="127"/>
      <c r="E12" s="127"/>
      <c r="F12" s="285"/>
      <c r="G12" s="26"/>
      <c r="H12" s="939" t="str">
        <f>ACCUEIL!$D$6</f>
        <v>VELODROME</v>
      </c>
      <c r="I12" s="26"/>
      <c r="J12" s="26"/>
      <c r="K12" s="26"/>
      <c r="L12" s="127"/>
      <c r="M12" s="128"/>
      <c r="N12" s="422" t="s">
        <v>12</v>
      </c>
      <c r="O12" s="328"/>
      <c r="P12" s="127"/>
      <c r="Q12" s="127"/>
      <c r="R12" s="285"/>
      <c r="S12" s="26"/>
      <c r="T12" s="940" t="str">
        <f>ACCUEIL!$D$7</f>
        <v>SAN SIRO</v>
      </c>
      <c r="U12" s="26"/>
      <c r="V12" s="26"/>
      <c r="W12" s="26"/>
      <c r="X12" s="26"/>
      <c r="Y12" s="128"/>
      <c r="Z12" s="59"/>
      <c r="AA12" s="219"/>
      <c r="AB12" s="24"/>
      <c r="AC12" s="24"/>
      <c r="AD12" s="285"/>
      <c r="AE12" s="285"/>
      <c r="AF12" s="939" t="str">
        <f>ACCUEIL!$D$8</f>
        <v>NEU CAMP</v>
      </c>
      <c r="AG12" s="285"/>
      <c r="AH12" s="285"/>
      <c r="AI12" s="24"/>
      <c r="AJ12" s="24"/>
      <c r="AK12" s="31"/>
    </row>
    <row r="13" spans="1:256" ht="18.399999999999999" customHeight="1" x14ac:dyDescent="0.2">
      <c r="C13" s="44"/>
      <c r="D13" s="64" t="s">
        <v>4</v>
      </c>
      <c r="E13" s="136" t="str">
        <f>E5</f>
        <v>4</v>
      </c>
      <c r="F13" s="1122"/>
      <c r="G13" s="139"/>
      <c r="H13" s="139"/>
      <c r="I13" s="139"/>
      <c r="J13" s="1122"/>
      <c r="K13" s="136">
        <f>E6</f>
        <v>18</v>
      </c>
      <c r="L13" s="64" t="s">
        <v>5</v>
      </c>
      <c r="M13" s="141"/>
      <c r="N13" s="925">
        <f>ACCUEIL!$B$6</f>
        <v>1.4166666666666665</v>
      </c>
      <c r="O13" s="44"/>
      <c r="P13" s="64" t="s">
        <v>43</v>
      </c>
      <c r="Q13" s="136">
        <f>Q5</f>
        <v>21</v>
      </c>
      <c r="R13" s="1122"/>
      <c r="S13" s="139"/>
      <c r="T13" s="139"/>
      <c r="U13" s="139"/>
      <c r="V13" s="1122"/>
      <c r="W13" s="136">
        <f>Q6</f>
        <v>13</v>
      </c>
      <c r="X13" s="64" t="s">
        <v>44</v>
      </c>
      <c r="Y13" s="141"/>
      <c r="AA13" s="44"/>
      <c r="AB13" s="64" t="s">
        <v>94</v>
      </c>
      <c r="AC13" s="136">
        <f>W5</f>
        <v>22</v>
      </c>
      <c r="AD13" s="1122"/>
      <c r="AE13" s="139"/>
      <c r="AF13" s="139"/>
      <c r="AG13" s="139"/>
      <c r="AH13" s="1122"/>
      <c r="AI13" s="136">
        <f>W6</f>
        <v>15</v>
      </c>
      <c r="AJ13" s="64" t="s">
        <v>106</v>
      </c>
      <c r="AK13" s="43"/>
    </row>
    <row r="14" spans="1:256" ht="18.399999999999999" customHeight="1" x14ac:dyDescent="0.2">
      <c r="C14" s="44"/>
      <c r="D14" s="64" t="s">
        <v>7</v>
      </c>
      <c r="E14" s="136" t="str">
        <f>E8</f>
        <v>2</v>
      </c>
      <c r="F14" s="1122"/>
      <c r="G14" s="139"/>
      <c r="H14" s="139"/>
      <c r="I14" s="139"/>
      <c r="J14" s="1122"/>
      <c r="K14" s="136">
        <f>E7</f>
        <v>10</v>
      </c>
      <c r="L14" s="64" t="s">
        <v>6</v>
      </c>
      <c r="M14" s="141"/>
      <c r="N14" s="926">
        <f>N13+ACCUEIL!$B$7</f>
        <v>1.4270833333333333</v>
      </c>
      <c r="O14" s="44"/>
      <c r="P14" s="64" t="s">
        <v>64</v>
      </c>
      <c r="Q14" s="136" t="str">
        <f>Q7</f>
        <v>1</v>
      </c>
      <c r="R14" s="1122"/>
      <c r="S14" s="139"/>
      <c r="T14" s="139"/>
      <c r="U14" s="139"/>
      <c r="V14" s="1122"/>
      <c r="W14" s="136" t="str">
        <f>Q8</f>
        <v>7</v>
      </c>
      <c r="X14" s="64" t="s">
        <v>65</v>
      </c>
      <c r="Y14" s="141"/>
      <c r="AA14" s="44"/>
      <c r="AB14" s="64" t="s">
        <v>107</v>
      </c>
      <c r="AC14" s="136">
        <f>W7</f>
        <v>11</v>
      </c>
      <c r="AD14" s="1122"/>
      <c r="AE14" s="139"/>
      <c r="AF14" s="139"/>
      <c r="AG14" s="139"/>
      <c r="AH14" s="1122"/>
      <c r="AI14" s="136">
        <f>W8</f>
        <v>17</v>
      </c>
      <c r="AJ14" s="64" t="s">
        <v>108</v>
      </c>
      <c r="AK14" s="43"/>
    </row>
    <row r="15" spans="1:256" ht="18.399999999999999" customHeight="1" x14ac:dyDescent="0.2">
      <c r="C15" s="44"/>
      <c r="D15" s="64" t="s">
        <v>8</v>
      </c>
      <c r="E15" s="136">
        <f>E9</f>
        <v>20</v>
      </c>
      <c r="F15" s="1122"/>
      <c r="G15" s="139"/>
      <c r="H15" s="139"/>
      <c r="I15" s="139"/>
      <c r="J15" s="1122"/>
      <c r="K15" s="136" t="str">
        <f>E5</f>
        <v>4</v>
      </c>
      <c r="L15" s="64" t="s">
        <v>4</v>
      </c>
      <c r="M15" s="141"/>
      <c r="N15" s="926">
        <f>N14+ACCUEIL!$B$7</f>
        <v>1.4375</v>
      </c>
      <c r="O15" s="44"/>
      <c r="P15" s="64" t="s">
        <v>85</v>
      </c>
      <c r="Q15" s="136">
        <f>Q9</f>
        <v>24</v>
      </c>
      <c r="R15" s="1122"/>
      <c r="S15" s="139"/>
      <c r="T15" s="139"/>
      <c r="U15" s="139"/>
      <c r="V15" s="1122"/>
      <c r="W15" s="136">
        <f>Q5</f>
        <v>21</v>
      </c>
      <c r="X15" s="64" t="s">
        <v>43</v>
      </c>
      <c r="Y15" s="141"/>
      <c r="AA15" s="44"/>
      <c r="AB15" s="64" t="s">
        <v>126</v>
      </c>
      <c r="AC15" s="136" t="str">
        <f>W9</f>
        <v>5</v>
      </c>
      <c r="AD15" s="1122"/>
      <c r="AE15" s="139"/>
      <c r="AF15" s="139"/>
      <c r="AG15" s="139"/>
      <c r="AH15" s="1122"/>
      <c r="AI15" s="136">
        <f>W5</f>
        <v>22</v>
      </c>
      <c r="AJ15" s="64" t="s">
        <v>94</v>
      </c>
      <c r="AK15" s="43"/>
    </row>
    <row r="16" spans="1:256" ht="18.399999999999999" customHeight="1" x14ac:dyDescent="0.2">
      <c r="C16" s="44"/>
      <c r="D16" s="64" t="s">
        <v>11</v>
      </c>
      <c r="E16" s="136" t="str">
        <f>K7</f>
        <v>6</v>
      </c>
      <c r="F16" s="1122"/>
      <c r="G16" s="139"/>
      <c r="H16" s="139"/>
      <c r="I16" s="139"/>
      <c r="J16" s="1122"/>
      <c r="K16" s="136">
        <f>K8</f>
        <v>26</v>
      </c>
      <c r="L16" s="64" t="s">
        <v>18</v>
      </c>
      <c r="M16" s="141"/>
      <c r="N16" s="926">
        <f>N15+ACCUEIL!$B$7</f>
        <v>1.4479166666666667</v>
      </c>
      <c r="O16" s="44"/>
      <c r="P16" s="64" t="s">
        <v>9</v>
      </c>
      <c r="Q16" s="136">
        <f>K5</f>
        <v>16</v>
      </c>
      <c r="R16" s="1122"/>
      <c r="S16" s="139"/>
      <c r="T16" s="139"/>
      <c r="U16" s="139"/>
      <c r="V16" s="1122"/>
      <c r="W16" s="136">
        <f>K6</f>
        <v>12</v>
      </c>
      <c r="X16" s="64" t="s">
        <v>10</v>
      </c>
      <c r="Y16" s="141"/>
      <c r="AA16" s="44"/>
      <c r="AB16" s="64" t="s">
        <v>106</v>
      </c>
      <c r="AC16" s="136">
        <f>W6</f>
        <v>15</v>
      </c>
      <c r="AD16" s="1122"/>
      <c r="AE16" s="139"/>
      <c r="AF16" s="139"/>
      <c r="AG16" s="139"/>
      <c r="AH16" s="1122"/>
      <c r="AI16" s="136">
        <f>W8</f>
        <v>17</v>
      </c>
      <c r="AJ16" s="64" t="s">
        <v>108</v>
      </c>
      <c r="AK16" s="43"/>
    </row>
    <row r="17" spans="3:256" ht="18.399999999999999" customHeight="1" x14ac:dyDescent="0.2">
      <c r="C17" s="44"/>
      <c r="D17" s="64" t="s">
        <v>5</v>
      </c>
      <c r="E17" s="136">
        <f>E6</f>
        <v>18</v>
      </c>
      <c r="F17" s="1122"/>
      <c r="G17" s="139"/>
      <c r="H17" s="139"/>
      <c r="I17" s="139"/>
      <c r="J17" s="1122"/>
      <c r="K17" s="136" t="str">
        <f>E8</f>
        <v>2</v>
      </c>
      <c r="L17" s="64" t="s">
        <v>7</v>
      </c>
      <c r="M17" s="141"/>
      <c r="N17" s="926">
        <f>N16+ACCUEIL!$B$7</f>
        <v>1.4583333333333335</v>
      </c>
      <c r="O17" s="44"/>
      <c r="P17" s="64" t="s">
        <v>44</v>
      </c>
      <c r="Q17" s="136">
        <f>Q6</f>
        <v>13</v>
      </c>
      <c r="R17" s="1122"/>
      <c r="S17" s="139"/>
      <c r="T17" s="139"/>
      <c r="U17" s="139"/>
      <c r="V17" s="1122"/>
      <c r="W17" s="136" t="str">
        <f>Q8</f>
        <v>7</v>
      </c>
      <c r="X17" s="64" t="s">
        <v>65</v>
      </c>
      <c r="Y17" s="43"/>
      <c r="AA17" s="44"/>
      <c r="AB17" s="64" t="s">
        <v>126</v>
      </c>
      <c r="AC17" s="136" t="str">
        <f>W9</f>
        <v>5</v>
      </c>
      <c r="AD17" s="1122"/>
      <c r="AE17" s="139"/>
      <c r="AF17" s="139"/>
      <c r="AG17" s="139"/>
      <c r="AH17" s="1122"/>
      <c r="AI17" s="136">
        <f>W7</f>
        <v>11</v>
      </c>
      <c r="AJ17" s="64" t="s">
        <v>107</v>
      </c>
      <c r="AK17" s="43"/>
    </row>
    <row r="18" spans="3:256" ht="18.399999999999999" customHeight="1" x14ac:dyDescent="0.2">
      <c r="C18" s="44"/>
      <c r="D18" s="64" t="s">
        <v>19</v>
      </c>
      <c r="E18" s="136">
        <f>K9</f>
        <v>23</v>
      </c>
      <c r="F18" s="1122"/>
      <c r="G18" s="139"/>
      <c r="H18" s="139"/>
      <c r="I18" s="139"/>
      <c r="J18" s="1122"/>
      <c r="K18" s="136">
        <f>K5</f>
        <v>16</v>
      </c>
      <c r="L18" s="64" t="s">
        <v>9</v>
      </c>
      <c r="M18" s="141"/>
      <c r="N18" s="926">
        <f>N17+ACCUEIL!$B$7</f>
        <v>1.4687500000000002</v>
      </c>
      <c r="O18" s="44"/>
      <c r="P18" s="64" t="s">
        <v>10</v>
      </c>
      <c r="Q18" s="136">
        <f>K6</f>
        <v>12</v>
      </c>
      <c r="R18" s="1122"/>
      <c r="S18" s="139"/>
      <c r="T18" s="139"/>
      <c r="U18" s="139"/>
      <c r="V18" s="1122"/>
      <c r="W18" s="136">
        <f>K8</f>
        <v>26</v>
      </c>
      <c r="X18" s="64" t="s">
        <v>18</v>
      </c>
      <c r="Y18" s="43"/>
      <c r="AA18" s="44"/>
      <c r="AB18" s="64" t="s">
        <v>94</v>
      </c>
      <c r="AC18" s="136">
        <f>W5</f>
        <v>22</v>
      </c>
      <c r="AD18" s="1122"/>
      <c r="AE18" s="139"/>
      <c r="AF18" s="139"/>
      <c r="AG18" s="139"/>
      <c r="AH18" s="1122"/>
      <c r="AI18" s="136">
        <f>W8</f>
        <v>17</v>
      </c>
      <c r="AJ18" s="64" t="s">
        <v>108</v>
      </c>
      <c r="AK18" s="43"/>
    </row>
    <row r="19" spans="3:256" ht="18.399999999999999" customHeight="1" x14ac:dyDescent="0.2">
      <c r="C19" s="44"/>
      <c r="D19" s="64" t="s">
        <v>8</v>
      </c>
      <c r="E19" s="136">
        <f>E9</f>
        <v>20</v>
      </c>
      <c r="F19" s="1122"/>
      <c r="G19" s="139"/>
      <c r="H19" s="139"/>
      <c r="I19" s="139"/>
      <c r="J19" s="1122"/>
      <c r="K19" s="136">
        <f>E7</f>
        <v>10</v>
      </c>
      <c r="L19" s="64" t="s">
        <v>6</v>
      </c>
      <c r="M19" s="141"/>
      <c r="N19" s="926">
        <f>N18+ACCUEIL!$B$7</f>
        <v>1.479166666666667</v>
      </c>
      <c r="O19" s="44"/>
      <c r="P19" s="64" t="s">
        <v>85</v>
      </c>
      <c r="Q19" s="136">
        <f>Q9</f>
        <v>24</v>
      </c>
      <c r="R19" s="1122"/>
      <c r="S19" s="139"/>
      <c r="T19" s="139"/>
      <c r="U19" s="139"/>
      <c r="V19" s="1122"/>
      <c r="W19" s="136" t="str">
        <f>Q7</f>
        <v>1</v>
      </c>
      <c r="X19" s="64" t="s">
        <v>64</v>
      </c>
      <c r="Y19" s="43"/>
      <c r="AA19" s="44"/>
      <c r="AB19" s="64" t="s">
        <v>106</v>
      </c>
      <c r="AC19" s="136">
        <f>W6</f>
        <v>15</v>
      </c>
      <c r="AD19" s="1122"/>
      <c r="AE19" s="139"/>
      <c r="AF19" s="139"/>
      <c r="AG19" s="139"/>
      <c r="AH19" s="1122"/>
      <c r="AI19" s="136">
        <f>W7</f>
        <v>11</v>
      </c>
      <c r="AJ19" s="64" t="s">
        <v>107</v>
      </c>
      <c r="AK19" s="43"/>
    </row>
    <row r="20" spans="3:256" ht="18.399999999999999" customHeight="1" x14ac:dyDescent="0.2">
      <c r="C20" s="44"/>
      <c r="D20" s="64" t="s">
        <v>19</v>
      </c>
      <c r="E20" s="136">
        <f>K9</f>
        <v>23</v>
      </c>
      <c r="F20" s="1122"/>
      <c r="G20" s="139"/>
      <c r="H20" s="139"/>
      <c r="I20" s="139"/>
      <c r="J20" s="1122"/>
      <c r="K20" s="136" t="str">
        <f>K7</f>
        <v>6</v>
      </c>
      <c r="L20" s="64" t="s">
        <v>11</v>
      </c>
      <c r="M20" s="141"/>
      <c r="N20" s="926">
        <f>N19+ACCUEIL!$B$7</f>
        <v>1.4895833333333337</v>
      </c>
      <c r="O20" s="44"/>
      <c r="P20" s="64" t="s">
        <v>43</v>
      </c>
      <c r="Q20" s="136">
        <f>Q5</f>
        <v>21</v>
      </c>
      <c r="R20" s="1122"/>
      <c r="S20" s="139"/>
      <c r="T20" s="139"/>
      <c r="U20" s="139"/>
      <c r="V20" s="1122"/>
      <c r="W20" s="136" t="str">
        <f>Q8</f>
        <v>7</v>
      </c>
      <c r="X20" s="64" t="s">
        <v>65</v>
      </c>
      <c r="Y20" s="43"/>
      <c r="AA20" s="44"/>
      <c r="AB20" s="64" t="s">
        <v>126</v>
      </c>
      <c r="AC20" s="136" t="str">
        <f>W9</f>
        <v>5</v>
      </c>
      <c r="AD20" s="1122"/>
      <c r="AE20" s="139"/>
      <c r="AF20" s="139"/>
      <c r="AG20" s="139"/>
      <c r="AH20" s="1122"/>
      <c r="AI20" s="136">
        <f>W8</f>
        <v>17</v>
      </c>
      <c r="AJ20" s="64" t="s">
        <v>108</v>
      </c>
      <c r="AK20" s="43"/>
    </row>
    <row r="21" spans="3:256" ht="18.399999999999999" customHeight="1" x14ac:dyDescent="0.2">
      <c r="C21" s="44"/>
      <c r="D21" s="64" t="s">
        <v>4</v>
      </c>
      <c r="E21" s="136" t="str">
        <f>E5</f>
        <v>4</v>
      </c>
      <c r="F21" s="1122"/>
      <c r="G21" s="139"/>
      <c r="H21" s="139"/>
      <c r="I21" s="139"/>
      <c r="J21" s="1122"/>
      <c r="K21" s="136" t="str">
        <f>E8</f>
        <v>2</v>
      </c>
      <c r="L21" s="64" t="s">
        <v>7</v>
      </c>
      <c r="M21" s="141"/>
      <c r="N21" s="926">
        <f>N20+ACCUEIL!$B$7</f>
        <v>1.5000000000000004</v>
      </c>
      <c r="O21" s="44"/>
      <c r="P21" s="210" t="s">
        <v>44</v>
      </c>
      <c r="Q21" s="136">
        <f>Q6</f>
        <v>13</v>
      </c>
      <c r="R21" s="1122"/>
      <c r="S21" s="139"/>
      <c r="T21" s="139"/>
      <c r="U21" s="139"/>
      <c r="V21" s="1122"/>
      <c r="W21" s="136" t="str">
        <f>Q7</f>
        <v>1</v>
      </c>
      <c r="X21" s="64" t="s">
        <v>64</v>
      </c>
      <c r="Y21" s="43"/>
      <c r="AA21" s="44"/>
      <c r="AB21" s="64" t="s">
        <v>94</v>
      </c>
      <c r="AC21" s="136">
        <f>W5</f>
        <v>22</v>
      </c>
      <c r="AD21" s="1122"/>
      <c r="AE21" s="139"/>
      <c r="AF21" s="139"/>
      <c r="AG21" s="139"/>
      <c r="AH21" s="1122"/>
      <c r="AI21" s="136">
        <f>W7</f>
        <v>11</v>
      </c>
      <c r="AJ21" s="64" t="s">
        <v>107</v>
      </c>
      <c r="AK21" s="43"/>
    </row>
    <row r="22" spans="3:256" ht="18.399999999999999" customHeight="1" x14ac:dyDescent="0.2">
      <c r="C22" s="44"/>
      <c r="D22" s="64" t="s">
        <v>9</v>
      </c>
      <c r="E22" s="136">
        <f>K5</f>
        <v>16</v>
      </c>
      <c r="F22" s="1122"/>
      <c r="G22" s="139"/>
      <c r="H22" s="139"/>
      <c r="I22" s="139"/>
      <c r="J22" s="1122"/>
      <c r="K22" s="136">
        <f>K8</f>
        <v>26</v>
      </c>
      <c r="L22" s="64" t="s">
        <v>18</v>
      </c>
      <c r="M22" s="141"/>
      <c r="N22" s="926">
        <f>N21+ACCUEIL!$B$7</f>
        <v>1.5104166666666672</v>
      </c>
      <c r="O22" s="44"/>
      <c r="P22" s="64" t="s">
        <v>10</v>
      </c>
      <c r="Q22" s="136">
        <f>K6</f>
        <v>12</v>
      </c>
      <c r="R22" s="1122"/>
      <c r="S22" s="139"/>
      <c r="T22" s="139"/>
      <c r="U22" s="139"/>
      <c r="V22" s="1122"/>
      <c r="W22" s="136" t="str">
        <f>K7</f>
        <v>6</v>
      </c>
      <c r="X22" s="64" t="s">
        <v>11</v>
      </c>
      <c r="Y22" s="43"/>
      <c r="AA22" s="44"/>
      <c r="AB22" s="64" t="s">
        <v>126</v>
      </c>
      <c r="AC22" s="136" t="str">
        <f>W9</f>
        <v>5</v>
      </c>
      <c r="AD22" s="1122"/>
      <c r="AE22" s="139"/>
      <c r="AF22" s="139"/>
      <c r="AG22" s="139"/>
      <c r="AH22" s="1122"/>
      <c r="AI22" s="136">
        <f>W6</f>
        <v>15</v>
      </c>
      <c r="AJ22" s="64" t="s">
        <v>106</v>
      </c>
      <c r="AK22" s="43"/>
    </row>
    <row r="23" spans="3:256" ht="18.399999999999999" customHeight="1" x14ac:dyDescent="0.2">
      <c r="C23" s="44"/>
      <c r="D23" s="64" t="s">
        <v>5</v>
      </c>
      <c r="E23" s="136">
        <f>E6</f>
        <v>18</v>
      </c>
      <c r="F23" s="1122"/>
      <c r="G23" s="139"/>
      <c r="H23" s="139"/>
      <c r="I23" s="139"/>
      <c r="J23" s="1122"/>
      <c r="K23" s="136">
        <f>E7</f>
        <v>10</v>
      </c>
      <c r="L23" s="64" t="s">
        <v>6</v>
      </c>
      <c r="M23" s="141"/>
      <c r="N23" s="926">
        <f>N22+ACCUEIL!$B$7</f>
        <v>1.5208333333333339</v>
      </c>
      <c r="O23" s="44"/>
      <c r="P23" s="64" t="s">
        <v>85</v>
      </c>
      <c r="Q23" s="136">
        <f>Q9</f>
        <v>24</v>
      </c>
      <c r="R23" s="1122"/>
      <c r="S23" s="139"/>
      <c r="T23" s="139"/>
      <c r="U23" s="139"/>
      <c r="V23" s="1122"/>
      <c r="W23" s="136" t="str">
        <f>Q8</f>
        <v>7</v>
      </c>
      <c r="X23" s="64" t="s">
        <v>65</v>
      </c>
      <c r="Y23" s="43"/>
      <c r="AA23" s="44"/>
      <c r="AK23" s="43"/>
    </row>
    <row r="24" spans="3:256" ht="18.399999999999999" customHeight="1" x14ac:dyDescent="0.2">
      <c r="C24" s="44"/>
      <c r="D24" s="64" t="s">
        <v>8</v>
      </c>
      <c r="E24" s="136">
        <f>E9</f>
        <v>20</v>
      </c>
      <c r="F24" s="1122"/>
      <c r="G24" s="139"/>
      <c r="H24" s="139"/>
      <c r="I24" s="139"/>
      <c r="J24" s="1122"/>
      <c r="K24" s="136" t="str">
        <f>E8</f>
        <v>2</v>
      </c>
      <c r="L24" s="64" t="s">
        <v>7</v>
      </c>
      <c r="M24" s="141"/>
      <c r="N24" s="926">
        <f>N23+ACCUEIL!$B$7</f>
        <v>1.5312500000000007</v>
      </c>
      <c r="O24" s="44"/>
      <c r="P24" s="64" t="s">
        <v>43</v>
      </c>
      <c r="Q24" s="136">
        <f>Q5</f>
        <v>21</v>
      </c>
      <c r="R24" s="1122"/>
      <c r="S24" s="139"/>
      <c r="T24" s="139"/>
      <c r="U24" s="139"/>
      <c r="V24" s="1122"/>
      <c r="W24" s="136" t="str">
        <f>Q7</f>
        <v>1</v>
      </c>
      <c r="X24" s="64" t="s">
        <v>64</v>
      </c>
      <c r="Y24" s="43"/>
      <c r="AA24" s="44"/>
      <c r="AK24" s="43"/>
    </row>
    <row r="25" spans="3:256" ht="18.399999999999999" customHeight="1" x14ac:dyDescent="0.2">
      <c r="C25" s="44"/>
      <c r="D25" s="64" t="s">
        <v>4</v>
      </c>
      <c r="E25" s="136" t="str">
        <f>E5</f>
        <v>4</v>
      </c>
      <c r="F25" s="1122"/>
      <c r="G25" s="139"/>
      <c r="H25" s="139"/>
      <c r="I25" s="139"/>
      <c r="J25" s="1122"/>
      <c r="K25" s="136">
        <f>E7</f>
        <v>10</v>
      </c>
      <c r="L25" s="64" t="s">
        <v>6</v>
      </c>
      <c r="M25" s="141"/>
      <c r="N25" s="926">
        <f>N24+ACCUEIL!$B$7</f>
        <v>1.5416666666666674</v>
      </c>
      <c r="O25" s="44"/>
      <c r="P25" s="64" t="s">
        <v>18</v>
      </c>
      <c r="Q25" s="136">
        <f>K8</f>
        <v>26</v>
      </c>
      <c r="R25" s="1122"/>
      <c r="S25" s="139"/>
      <c r="T25" s="139"/>
      <c r="U25" s="139"/>
      <c r="V25" s="1122"/>
      <c r="W25" s="136">
        <f>K9</f>
        <v>23</v>
      </c>
      <c r="X25" s="64" t="s">
        <v>19</v>
      </c>
      <c r="Y25" s="43"/>
      <c r="AA25" s="44"/>
      <c r="AK25" s="43"/>
    </row>
    <row r="26" spans="3:256" ht="18.399999999999999" customHeight="1" x14ac:dyDescent="0.2">
      <c r="C26" s="44"/>
      <c r="D26" s="64" t="s">
        <v>9</v>
      </c>
      <c r="E26" s="136">
        <f>K5</f>
        <v>16</v>
      </c>
      <c r="F26" s="1122"/>
      <c r="G26" s="139"/>
      <c r="H26" s="139"/>
      <c r="I26" s="139"/>
      <c r="J26" s="1122"/>
      <c r="K26" s="136" t="str">
        <f>K7</f>
        <v>6</v>
      </c>
      <c r="L26" s="64" t="s">
        <v>11</v>
      </c>
      <c r="M26" s="141"/>
      <c r="N26" s="926">
        <f>N25+ACCUEIL!$B$7</f>
        <v>1.5520833333333341</v>
      </c>
      <c r="O26" s="44"/>
      <c r="P26" s="64" t="s">
        <v>85</v>
      </c>
      <c r="Q26" s="136">
        <f>Q9</f>
        <v>24</v>
      </c>
      <c r="R26" s="1122"/>
      <c r="S26" s="139"/>
      <c r="T26" s="139"/>
      <c r="U26" s="139"/>
      <c r="V26" s="1122"/>
      <c r="W26" s="136">
        <f>Q6</f>
        <v>13</v>
      </c>
      <c r="X26" s="64" t="s">
        <v>44</v>
      </c>
      <c r="Y26" s="43"/>
      <c r="AA26" s="44"/>
      <c r="AK26" s="43"/>
    </row>
    <row r="27" spans="3:256" ht="18.399999999999999" customHeight="1" x14ac:dyDescent="0.2">
      <c r="C27" s="44"/>
      <c r="D27" s="64" t="s">
        <v>8</v>
      </c>
      <c r="E27" s="136">
        <f>E9</f>
        <v>20</v>
      </c>
      <c r="F27" s="1122"/>
      <c r="G27" s="139"/>
      <c r="H27" s="139"/>
      <c r="I27" s="139"/>
      <c r="J27" s="1122"/>
      <c r="K27" s="136">
        <f>E6</f>
        <v>18</v>
      </c>
      <c r="L27" s="64" t="s">
        <v>5</v>
      </c>
      <c r="M27" s="141"/>
      <c r="N27" s="926">
        <f>N26+ACCUEIL!$B$7</f>
        <v>1.5625000000000009</v>
      </c>
      <c r="O27" s="44"/>
      <c r="P27" s="64" t="s">
        <v>19</v>
      </c>
      <c r="Q27" s="136">
        <f>K9</f>
        <v>23</v>
      </c>
      <c r="R27" s="1122"/>
      <c r="S27" s="139"/>
      <c r="T27" s="139"/>
      <c r="U27" s="139"/>
      <c r="V27" s="1122"/>
      <c r="W27" s="136">
        <f>K6</f>
        <v>12</v>
      </c>
      <c r="X27" s="64" t="s">
        <v>10</v>
      </c>
      <c r="Y27" s="43"/>
      <c r="AA27" s="44"/>
      <c r="AK27" s="43"/>
    </row>
    <row r="28" spans="3:256" s="53" customFormat="1" ht="12.75" customHeight="1" x14ac:dyDescent="0.2">
      <c r="C28" s="146"/>
      <c r="D28" s="147"/>
      <c r="E28" s="148"/>
      <c r="F28" s="149"/>
      <c r="G28" s="151"/>
      <c r="H28" s="151"/>
      <c r="I28" s="151"/>
      <c r="J28" s="648"/>
      <c r="K28" s="148"/>
      <c r="L28" s="147"/>
      <c r="M28" s="153"/>
      <c r="N28" s="225"/>
      <c r="O28" s="146"/>
      <c r="P28" s="147"/>
      <c r="Q28" s="148"/>
      <c r="R28" s="149"/>
      <c r="S28" s="151"/>
      <c r="T28" s="151"/>
      <c r="U28" s="151"/>
      <c r="V28" s="149"/>
      <c r="W28" s="148"/>
      <c r="X28" s="147"/>
      <c r="Y28" s="568"/>
      <c r="AA28" s="146"/>
      <c r="AB28" s="306"/>
      <c r="AC28" s="306"/>
      <c r="AD28" s="148"/>
      <c r="AE28" s="148"/>
      <c r="AF28" s="148"/>
      <c r="AG28" s="148"/>
      <c r="AH28" s="148"/>
      <c r="AI28" s="306"/>
      <c r="AJ28" s="306"/>
      <c r="AK28" s="568"/>
      <c r="IU28"/>
      <c r="IV28"/>
    </row>
    <row r="29" spans="3:256" s="53" customFormat="1" ht="12.75" customHeight="1" x14ac:dyDescent="0.2">
      <c r="C29" s="101"/>
      <c r="D29" s="71"/>
      <c r="E29" s="33"/>
      <c r="F29" s="8"/>
      <c r="G29" s="45"/>
      <c r="H29" s="45"/>
      <c r="I29" s="45"/>
      <c r="J29" s="495"/>
      <c r="K29" s="33"/>
      <c r="L29" s="71"/>
      <c r="M29" s="33"/>
      <c r="N29" s="225"/>
      <c r="O29" s="101"/>
      <c r="P29" s="71"/>
      <c r="Q29" s="33"/>
      <c r="R29" s="8"/>
      <c r="S29" s="45"/>
      <c r="T29" s="45"/>
      <c r="U29" s="45"/>
      <c r="V29" s="8"/>
      <c r="W29" s="33"/>
      <c r="X29" s="71"/>
      <c r="Y29" s="101"/>
      <c r="AD29" s="312"/>
      <c r="AE29" s="312"/>
      <c r="AF29" s="312"/>
      <c r="AG29" s="312"/>
      <c r="AH29" s="312"/>
      <c r="IU29"/>
      <c r="IV29"/>
    </row>
    <row r="30" spans="3:256" s="53" customFormat="1" ht="15.6" hidden="1" customHeight="1" x14ac:dyDescent="0.2">
      <c r="C30" s="101"/>
      <c r="D30" s="71"/>
      <c r="E30" s="33"/>
      <c r="F30" s="8"/>
      <c r="G30" s="45"/>
      <c r="H30" s="45"/>
      <c r="I30" s="45"/>
      <c r="J30" s="495"/>
      <c r="K30" s="33"/>
      <c r="L30" s="71"/>
      <c r="M30" s="33"/>
      <c r="N30" s="225"/>
      <c r="O30" s="101"/>
      <c r="P30" s="71"/>
      <c r="Q30" s="33"/>
      <c r="R30" s="8"/>
      <c r="S30" s="45"/>
      <c r="T30" s="45"/>
      <c r="U30" s="45"/>
      <c r="V30" s="8"/>
      <c r="W30" s="33"/>
      <c r="X30" s="71"/>
      <c r="Y30" s="101"/>
      <c r="AD30" s="312"/>
      <c r="AE30" s="312"/>
      <c r="AF30" s="312"/>
      <c r="AG30" s="312"/>
      <c r="AH30" s="312"/>
      <c r="IU30"/>
      <c r="IV30"/>
    </row>
    <row r="31" spans="3:256" s="53" customFormat="1" ht="15.6" hidden="1" customHeight="1" x14ac:dyDescent="0.2">
      <c r="C31" s="101"/>
      <c r="D31" s="71"/>
      <c r="E31" s="33"/>
      <c r="F31" s="8"/>
      <c r="G31" s="45"/>
      <c r="H31" s="45"/>
      <c r="I31" s="45"/>
      <c r="J31" s="495"/>
      <c r="K31" s="33"/>
      <c r="L31" s="71"/>
      <c r="M31" s="33"/>
      <c r="N31" s="225"/>
      <c r="O31" s="101"/>
      <c r="P31" s="71"/>
      <c r="Q31" s="33"/>
      <c r="R31" s="8"/>
      <c r="S31" s="45"/>
      <c r="T31" s="45"/>
      <c r="U31" s="45"/>
      <c r="V31" s="8"/>
      <c r="W31" s="33"/>
      <c r="X31" s="71"/>
      <c r="Y31" s="101"/>
      <c r="AD31" s="312"/>
      <c r="AE31" s="312"/>
      <c r="AF31" s="312"/>
      <c r="AG31" s="312"/>
      <c r="AH31" s="312"/>
      <c r="IU31"/>
      <c r="IV31"/>
    </row>
    <row r="32" spans="3:256" s="53" customFormat="1" ht="15.6" hidden="1" customHeight="1" x14ac:dyDescent="0.2">
      <c r="C32" s="101"/>
      <c r="D32" s="71"/>
      <c r="E32" s="33"/>
      <c r="F32" s="8"/>
      <c r="G32" s="45"/>
      <c r="H32" s="45"/>
      <c r="I32" s="45"/>
      <c r="J32" s="495"/>
      <c r="K32" s="33"/>
      <c r="L32" s="71"/>
      <c r="M32" s="33"/>
      <c r="N32" s="225"/>
      <c r="O32" s="101"/>
      <c r="P32" s="71"/>
      <c r="Q32" s="33"/>
      <c r="R32" s="8"/>
      <c r="S32" s="45"/>
      <c r="T32" s="45"/>
      <c r="U32" s="45"/>
      <c r="V32" s="8"/>
      <c r="W32" s="33"/>
      <c r="X32" s="71"/>
      <c r="Y32" s="101"/>
      <c r="AD32" s="312"/>
      <c r="AE32" s="312"/>
      <c r="AF32" s="312"/>
      <c r="AG32" s="312"/>
      <c r="AH32" s="312"/>
      <c r="IU32"/>
      <c r="IV32"/>
    </row>
    <row r="33" spans="3:256" s="53" customFormat="1" ht="15.6" hidden="1" customHeight="1" x14ac:dyDescent="0.2">
      <c r="C33" s="101"/>
      <c r="D33" s="71"/>
      <c r="E33" s="33"/>
      <c r="F33" s="8"/>
      <c r="G33" s="45"/>
      <c r="H33" s="45"/>
      <c r="I33" s="45"/>
      <c r="J33" s="495"/>
      <c r="K33" s="33"/>
      <c r="L33" s="71"/>
      <c r="M33" s="33"/>
      <c r="N33" s="225"/>
      <c r="O33" s="101"/>
      <c r="P33" s="71"/>
      <c r="Q33" s="33"/>
      <c r="R33" s="8"/>
      <c r="S33" s="45"/>
      <c r="T33" s="45"/>
      <c r="U33" s="45"/>
      <c r="V33" s="8"/>
      <c r="W33" s="33"/>
      <c r="X33" s="71"/>
      <c r="Y33" s="101"/>
      <c r="AD33" s="312"/>
      <c r="AE33" s="312"/>
      <c r="AF33" s="312"/>
      <c r="AG33" s="312"/>
      <c r="AH33" s="312"/>
      <c r="IU33"/>
      <c r="IV33"/>
    </row>
    <row r="34" spans="3:256" s="53" customFormat="1" ht="15.6" hidden="1" customHeight="1" x14ac:dyDescent="0.2">
      <c r="C34" s="101"/>
      <c r="D34" s="71"/>
      <c r="E34" s="33"/>
      <c r="F34" s="8"/>
      <c r="G34" s="45"/>
      <c r="H34" s="45"/>
      <c r="I34" s="45"/>
      <c r="J34" s="495"/>
      <c r="K34" s="33"/>
      <c r="L34" s="71"/>
      <c r="M34" s="33"/>
      <c r="N34" s="225"/>
      <c r="O34" s="101"/>
      <c r="P34" s="71"/>
      <c r="Q34" s="33"/>
      <c r="R34" s="8"/>
      <c r="S34" s="45"/>
      <c r="T34" s="45"/>
      <c r="U34" s="45"/>
      <c r="V34" s="8"/>
      <c r="W34" s="33"/>
      <c r="X34" s="71"/>
      <c r="Y34" s="101"/>
      <c r="AD34" s="312"/>
      <c r="AE34" s="312"/>
      <c r="AF34" s="312"/>
      <c r="AG34" s="312"/>
      <c r="AH34" s="312"/>
      <c r="IU34"/>
      <c r="IV34"/>
    </row>
    <row r="35" spans="3:256" s="53" customFormat="1" ht="15.6" hidden="1" customHeight="1" x14ac:dyDescent="0.2">
      <c r="C35" s="101"/>
      <c r="D35" s="71"/>
      <c r="E35" s="33"/>
      <c r="F35" s="8"/>
      <c r="G35" s="45"/>
      <c r="H35" s="45"/>
      <c r="I35" s="45"/>
      <c r="J35" s="495"/>
      <c r="K35" s="33"/>
      <c r="L35" s="71"/>
      <c r="M35" s="33"/>
      <c r="N35" s="225"/>
      <c r="O35" s="101"/>
      <c r="P35" s="71"/>
      <c r="Q35" s="33"/>
      <c r="R35" s="8"/>
      <c r="S35" s="45"/>
      <c r="T35" s="45"/>
      <c r="U35" s="45"/>
      <c r="V35" s="8"/>
      <c r="W35" s="33"/>
      <c r="X35" s="71"/>
      <c r="Y35" s="101"/>
      <c r="AD35" s="312"/>
      <c r="AE35" s="312"/>
      <c r="AF35" s="312"/>
      <c r="AG35" s="312"/>
      <c r="AH35" s="312"/>
      <c r="IU35"/>
      <c r="IV35"/>
    </row>
    <row r="36" spans="3:256" s="53" customFormat="1" ht="15.6" hidden="1" customHeight="1" x14ac:dyDescent="0.2">
      <c r="C36" s="101"/>
      <c r="D36" s="71"/>
      <c r="E36" s="33"/>
      <c r="F36" s="8"/>
      <c r="G36" s="45"/>
      <c r="H36" s="45"/>
      <c r="I36" s="45"/>
      <c r="J36" s="495"/>
      <c r="K36" s="33"/>
      <c r="L36" s="71"/>
      <c r="M36" s="33"/>
      <c r="N36" s="225"/>
      <c r="O36" s="101"/>
      <c r="P36" s="71"/>
      <c r="Q36" s="33"/>
      <c r="R36" s="8"/>
      <c r="S36" s="45"/>
      <c r="T36" s="45"/>
      <c r="U36" s="45"/>
      <c r="V36" s="8"/>
      <c r="W36" s="33"/>
      <c r="X36" s="71"/>
      <c r="Y36" s="101"/>
      <c r="AD36" s="312"/>
      <c r="AE36" s="312"/>
      <c r="AF36" s="312"/>
      <c r="AG36" s="312"/>
      <c r="AH36" s="312"/>
      <c r="IU36"/>
      <c r="IV36"/>
    </row>
    <row r="37" spans="3:256" s="53" customFormat="1" ht="15.6" hidden="1" customHeight="1" x14ac:dyDescent="0.2">
      <c r="C37" s="101"/>
      <c r="D37" s="71"/>
      <c r="E37" s="33"/>
      <c r="F37" s="8"/>
      <c r="G37" s="45"/>
      <c r="H37" s="45"/>
      <c r="I37" s="45"/>
      <c r="J37" s="495"/>
      <c r="K37" s="33"/>
      <c r="L37" s="71"/>
      <c r="M37" s="33"/>
      <c r="N37" s="225"/>
      <c r="O37" s="101"/>
      <c r="P37" s="71"/>
      <c r="Q37" s="33"/>
      <c r="R37" s="8"/>
      <c r="S37" s="45"/>
      <c r="T37" s="45"/>
      <c r="U37" s="45"/>
      <c r="V37" s="8"/>
      <c r="W37" s="33"/>
      <c r="X37" s="71"/>
      <c r="Y37" s="101"/>
      <c r="AD37" s="312"/>
      <c r="AE37" s="312"/>
      <c r="AF37" s="312"/>
      <c r="AG37" s="312"/>
      <c r="AH37" s="312"/>
      <c r="IU37"/>
      <c r="IV37"/>
    </row>
    <row r="38" spans="3:256" s="53" customFormat="1" ht="15.6" hidden="1" customHeight="1" x14ac:dyDescent="0.2">
      <c r="C38" s="101"/>
      <c r="D38" s="71"/>
      <c r="E38" s="33"/>
      <c r="F38" s="8"/>
      <c r="G38" s="45"/>
      <c r="H38" s="45"/>
      <c r="I38" s="45"/>
      <c r="J38" s="495"/>
      <c r="K38" s="33"/>
      <c r="L38" s="71"/>
      <c r="M38" s="33"/>
      <c r="N38" s="225"/>
      <c r="O38" s="101"/>
      <c r="P38" s="71"/>
      <c r="Q38" s="33"/>
      <c r="R38" s="8"/>
      <c r="S38" s="45"/>
      <c r="T38" s="45"/>
      <c r="U38" s="45"/>
      <c r="V38" s="8"/>
      <c r="W38" s="33"/>
      <c r="X38" s="71"/>
      <c r="Y38" s="101"/>
      <c r="AD38" s="312"/>
      <c r="AE38" s="312"/>
      <c r="AF38" s="312"/>
      <c r="AG38" s="312"/>
      <c r="AH38" s="312"/>
      <c r="IU38"/>
      <c r="IV38"/>
    </row>
    <row r="39" spans="3:256" s="53" customFormat="1" ht="15.6" hidden="1" customHeight="1" x14ac:dyDescent="0.2">
      <c r="C39" s="101"/>
      <c r="D39" s="71"/>
      <c r="E39" s="33"/>
      <c r="F39" s="8"/>
      <c r="G39" s="45"/>
      <c r="H39" s="45"/>
      <c r="I39" s="45"/>
      <c r="J39" s="495"/>
      <c r="K39" s="33"/>
      <c r="L39" s="71"/>
      <c r="M39" s="33"/>
      <c r="N39" s="225"/>
      <c r="O39" s="101"/>
      <c r="P39" s="71"/>
      <c r="Q39" s="33"/>
      <c r="R39" s="8"/>
      <c r="S39" s="45"/>
      <c r="T39" s="45"/>
      <c r="U39" s="45"/>
      <c r="V39" s="8"/>
      <c r="W39" s="33"/>
      <c r="X39" s="71"/>
      <c r="Y39" s="101"/>
      <c r="AD39" s="312"/>
      <c r="AE39" s="312"/>
      <c r="AF39" s="312"/>
      <c r="AG39" s="312"/>
      <c r="AH39" s="312"/>
      <c r="IU39"/>
      <c r="IV39"/>
    </row>
    <row r="40" spans="3:256" s="53" customFormat="1" ht="15.6" hidden="1" customHeight="1" x14ac:dyDescent="0.2">
      <c r="C40" s="101"/>
      <c r="D40" s="71"/>
      <c r="E40" s="33"/>
      <c r="F40" s="8"/>
      <c r="G40" s="45"/>
      <c r="H40" s="45"/>
      <c r="I40" s="45"/>
      <c r="J40" s="495"/>
      <c r="K40" s="33"/>
      <c r="L40" s="71"/>
      <c r="M40" s="33"/>
      <c r="N40" s="225"/>
      <c r="O40" s="101"/>
      <c r="P40" s="71"/>
      <c r="Q40" s="33"/>
      <c r="R40" s="8"/>
      <c r="S40" s="45"/>
      <c r="T40" s="45"/>
      <c r="U40" s="45"/>
      <c r="V40" s="8"/>
      <c r="W40" s="33"/>
      <c r="X40" s="71"/>
      <c r="Y40" s="101"/>
      <c r="AD40" s="312"/>
      <c r="AE40" s="312"/>
      <c r="AF40" s="312"/>
      <c r="AG40" s="312"/>
      <c r="AH40" s="312"/>
      <c r="IU40"/>
      <c r="IV40"/>
    </row>
    <row r="41" spans="3:256" hidden="1" x14ac:dyDescent="0.2">
      <c r="D41" s="105"/>
      <c r="J41" s="107"/>
      <c r="O41" s="105"/>
      <c r="P41" s="105"/>
    </row>
    <row r="42" spans="3:256" ht="15.6" customHeight="1" x14ac:dyDescent="0.2">
      <c r="D42" s="160"/>
      <c r="E42" s="161" t="str">
        <f>E4</f>
        <v>POULE A</v>
      </c>
      <c r="F42" s="162" t="s">
        <v>1</v>
      </c>
      <c r="G42" s="162" t="s">
        <v>2</v>
      </c>
      <c r="H42" s="120"/>
      <c r="I42" s="120"/>
      <c r="J42" s="232"/>
      <c r="K42" s="161" t="str">
        <f>K4</f>
        <v>POULE B</v>
      </c>
      <c r="L42" s="162" t="s">
        <v>1</v>
      </c>
      <c r="M42" s="162" t="s">
        <v>2</v>
      </c>
      <c r="O42" s="212"/>
      <c r="P42" s="160"/>
      <c r="Q42" s="161" t="str">
        <f>Q4</f>
        <v>POULE C</v>
      </c>
      <c r="R42" s="162" t="s">
        <v>1</v>
      </c>
      <c r="S42" s="162" t="s">
        <v>2</v>
      </c>
      <c r="T42" s="120"/>
      <c r="U42" s="120"/>
      <c r="V42" s="232"/>
      <c r="W42" s="161" t="str">
        <f>W4</f>
        <v>POULE D</v>
      </c>
      <c r="X42" s="162" t="s">
        <v>1</v>
      </c>
      <c r="Y42" s="162" t="s">
        <v>2</v>
      </c>
      <c r="Z42" s="212"/>
    </row>
    <row r="43" spans="3:256" ht="15.6" customHeight="1" x14ac:dyDescent="0.2">
      <c r="D43" s="163">
        <v>1</v>
      </c>
      <c r="E43" s="118"/>
      <c r="F43" s="1006"/>
      <c r="G43" s="1006"/>
      <c r="H43" s="104"/>
      <c r="I43" s="104"/>
      <c r="J43" s="64">
        <v>1</v>
      </c>
      <c r="K43" s="118"/>
      <c r="L43" s="1006"/>
      <c r="M43" s="1007"/>
      <c r="O43" s="333"/>
      <c r="P43" s="163">
        <v>1</v>
      </c>
      <c r="Q43" s="118"/>
      <c r="R43" s="1006"/>
      <c r="S43" s="1006"/>
      <c r="T43" s="104"/>
      <c r="U43" s="104"/>
      <c r="V43" s="64">
        <v>1</v>
      </c>
      <c r="W43" s="118"/>
      <c r="X43" s="1006"/>
      <c r="Y43" s="1007"/>
      <c r="Z43" s="103"/>
      <c r="AD43"/>
    </row>
    <row r="44" spans="3:256" ht="15.6" customHeight="1" x14ac:dyDescent="0.2">
      <c r="D44" s="163">
        <v>2</v>
      </c>
      <c r="E44" s="118"/>
      <c r="F44" s="1006"/>
      <c r="G44" s="1006"/>
      <c r="H44" s="104"/>
      <c r="I44" s="104"/>
      <c r="J44" s="64">
        <v>2</v>
      </c>
      <c r="K44" s="118"/>
      <c r="L44" s="1006"/>
      <c r="M44" s="1007"/>
      <c r="O44" s="333"/>
      <c r="P44" s="163">
        <v>2</v>
      </c>
      <c r="Q44" s="118"/>
      <c r="R44" s="1006"/>
      <c r="S44" s="1006"/>
      <c r="T44" s="104"/>
      <c r="U44" s="104"/>
      <c r="V44" s="64">
        <v>2</v>
      </c>
      <c r="W44" s="118"/>
      <c r="X44" s="1006"/>
      <c r="Y44" s="1007"/>
      <c r="Z44" s="103"/>
      <c r="AD44"/>
    </row>
    <row r="45" spans="3:256" ht="15.6" customHeight="1" x14ac:dyDescent="0.2">
      <c r="D45" s="163">
        <v>3</v>
      </c>
      <c r="E45" s="118"/>
      <c r="F45" s="1006"/>
      <c r="G45" s="1006"/>
      <c r="H45" s="104"/>
      <c r="I45" s="104"/>
      <c r="J45" s="64">
        <v>3</v>
      </c>
      <c r="K45" s="118"/>
      <c r="L45" s="1006"/>
      <c r="M45" s="1007"/>
      <c r="O45" s="333"/>
      <c r="P45" s="163">
        <v>3</v>
      </c>
      <c r="Q45" s="118"/>
      <c r="R45" s="1006"/>
      <c r="S45" s="1006"/>
      <c r="T45" s="104"/>
      <c r="U45" s="104"/>
      <c r="V45" s="64">
        <v>3</v>
      </c>
      <c r="W45" s="118"/>
      <c r="X45" s="1006"/>
      <c r="Y45" s="1007"/>
      <c r="Z45" s="103"/>
      <c r="AD45"/>
    </row>
    <row r="46" spans="3:256" ht="15.6" customHeight="1" x14ac:dyDescent="0.2">
      <c r="D46" s="163">
        <v>4</v>
      </c>
      <c r="E46" s="118"/>
      <c r="F46" s="1006"/>
      <c r="G46" s="1006"/>
      <c r="H46" s="104"/>
      <c r="I46" s="104"/>
      <c r="J46" s="64">
        <v>4</v>
      </c>
      <c r="K46" s="118"/>
      <c r="L46" s="1006"/>
      <c r="M46" s="1007"/>
      <c r="O46" s="333"/>
      <c r="P46" s="163">
        <v>4</v>
      </c>
      <c r="Q46" s="118"/>
      <c r="R46" s="1006"/>
      <c r="S46" s="1006"/>
      <c r="T46" s="104"/>
      <c r="U46" s="104"/>
      <c r="V46" s="64">
        <v>4</v>
      </c>
      <c r="W46" s="118"/>
      <c r="X46" s="1006"/>
      <c r="Y46" s="1007"/>
      <c r="Z46" s="103"/>
      <c r="AD46"/>
    </row>
    <row r="47" spans="3:256" ht="15.6" customHeight="1" x14ac:dyDescent="0.2">
      <c r="D47" s="163">
        <v>5</v>
      </c>
      <c r="E47" s="118"/>
      <c r="F47" s="1006"/>
      <c r="G47" s="1006"/>
      <c r="H47" s="104"/>
      <c r="I47" s="104"/>
      <c r="J47" s="136">
        <v>5</v>
      </c>
      <c r="K47" s="118"/>
      <c r="L47" s="1006"/>
      <c r="M47" s="1007"/>
      <c r="O47" s="1"/>
      <c r="P47" s="136">
        <v>5</v>
      </c>
      <c r="Q47" s="118"/>
      <c r="R47" s="1006"/>
      <c r="S47" s="1006"/>
      <c r="T47" s="104"/>
      <c r="U47" s="104"/>
      <c r="V47" s="136">
        <v>5</v>
      </c>
      <c r="W47" s="118"/>
      <c r="X47" s="1006"/>
      <c r="Y47" s="1007"/>
    </row>
    <row r="48" spans="3:256" ht="12.2" customHeight="1" x14ac:dyDescent="0.2">
      <c r="D48" s="333"/>
      <c r="E48" s="165"/>
      <c r="F48" s="165"/>
      <c r="G48" s="165"/>
      <c r="H48" s="104"/>
      <c r="I48" s="104"/>
      <c r="J48" s="104"/>
      <c r="K48" s="165"/>
      <c r="L48" s="165"/>
      <c r="M48" s="175"/>
      <c r="O48" s="1"/>
      <c r="P48" s="104"/>
      <c r="Q48" s="165"/>
      <c r="R48" s="165"/>
      <c r="S48" s="165"/>
      <c r="T48" s="104"/>
      <c r="U48" s="104"/>
      <c r="V48" s="104"/>
      <c r="W48" s="165"/>
      <c r="X48" s="187"/>
      <c r="Y48" s="187"/>
    </row>
    <row r="49" spans="1:53" ht="12.2" customHeight="1" x14ac:dyDescent="0.2">
      <c r="D49" s="333"/>
      <c r="E49" s="165"/>
      <c r="F49" s="165"/>
      <c r="G49" s="165"/>
      <c r="H49" s="104"/>
      <c r="I49" s="104"/>
      <c r="J49" s="104"/>
      <c r="K49" s="165"/>
      <c r="L49" s="165"/>
      <c r="M49" s="175"/>
      <c r="O49" s="1"/>
      <c r="P49" s="104"/>
      <c r="Q49" s="165"/>
      <c r="R49" s="165"/>
      <c r="S49" s="165"/>
      <c r="T49" s="104"/>
      <c r="U49" s="104"/>
      <c r="V49" s="104"/>
      <c r="W49" s="165"/>
      <c r="X49" s="187"/>
      <c r="Y49" s="187"/>
    </row>
    <row r="50" spans="1:53" x14ac:dyDescent="0.2">
      <c r="D50" s="171"/>
      <c r="E50" s="172"/>
      <c r="F50" s="172"/>
      <c r="G50" s="172"/>
      <c r="H50" s="172" t="s">
        <v>71</v>
      </c>
      <c r="I50" s="172"/>
      <c r="J50" s="172"/>
      <c r="K50" s="174"/>
      <c r="L50" s="165"/>
      <c r="N50"/>
      <c r="O50" s="111"/>
      <c r="P50" s="108"/>
      <c r="Q50" s="109" t="s">
        <v>15</v>
      </c>
      <c r="R50" s="176" t="s">
        <v>1</v>
      </c>
      <c r="S50" s="176" t="s">
        <v>2</v>
      </c>
      <c r="U50" s="113"/>
      <c r="V50" s="115"/>
      <c r="W50" s="109" t="s">
        <v>17</v>
      </c>
      <c r="X50" s="176" t="s">
        <v>1</v>
      </c>
      <c r="Y50" s="176" t="s">
        <v>2</v>
      </c>
      <c r="AB50" s="617"/>
      <c r="AC50" s="109" t="s">
        <v>63</v>
      </c>
      <c r="AD50" s="176" t="s">
        <v>1</v>
      </c>
      <c r="AE50" s="176" t="s">
        <v>2</v>
      </c>
      <c r="AL50" s="108"/>
      <c r="AM50" s="109" t="s">
        <v>15</v>
      </c>
      <c r="AN50" s="176" t="s">
        <v>1</v>
      </c>
      <c r="AO50" s="176" t="s">
        <v>2</v>
      </c>
      <c r="AP50" s="1"/>
      <c r="AQ50" s="113"/>
      <c r="AR50" s="115"/>
      <c r="AS50" s="109" t="s">
        <v>17</v>
      </c>
      <c r="AT50" s="176" t="s">
        <v>1</v>
      </c>
      <c r="AU50" s="176" t="s">
        <v>2</v>
      </c>
      <c r="AX50" s="617"/>
      <c r="AY50" s="109" t="s">
        <v>63</v>
      </c>
      <c r="AZ50" s="176" t="s">
        <v>1</v>
      </c>
      <c r="BA50" s="176" t="s">
        <v>2</v>
      </c>
    </row>
    <row r="51" spans="1:53" ht="17.850000000000001" customHeight="1" x14ac:dyDescent="0.2">
      <c r="D51" s="176" t="s">
        <v>20</v>
      </c>
      <c r="E51" s="178" t="s">
        <v>24</v>
      </c>
      <c r="F51" s="211"/>
      <c r="G51" s="211"/>
      <c r="H51" s="176" t="s">
        <v>31</v>
      </c>
      <c r="I51" s="618"/>
      <c r="J51" s="211"/>
      <c r="K51" s="174" t="s">
        <v>31</v>
      </c>
      <c r="L51" s="165"/>
      <c r="N51"/>
      <c r="O51" s="1"/>
      <c r="P51" s="181" t="s">
        <v>4</v>
      </c>
      <c r="Q51" s="118" t="s">
        <v>4</v>
      </c>
      <c r="R51" s="182">
        <f>CL($R$58,$V$58)+CL($R$64,$V$64)+CL($AD$77,$AH$77)</f>
        <v>0</v>
      </c>
      <c r="S51" s="182">
        <f>$R$58-$V$58+$R$64-$V$64+$AD$77-$AH$77</f>
        <v>0</v>
      </c>
      <c r="T51" s="104"/>
      <c r="U51" s="104"/>
      <c r="V51" s="136" t="s">
        <v>8</v>
      </c>
      <c r="W51" s="118" t="s">
        <v>8</v>
      </c>
      <c r="X51" s="183">
        <f>CL($R$62,$V$62)+CL($R$70,$V$70)+CL($R$83,$V$83)</f>
        <v>0</v>
      </c>
      <c r="Y51" s="182">
        <f>$R$62-$V$62+$R$70-$V$70+$R$83-$V$83</f>
        <v>0</v>
      </c>
      <c r="AB51" s="136" t="s">
        <v>18</v>
      </c>
      <c r="AC51" s="118" t="s">
        <v>18</v>
      </c>
      <c r="AD51" s="183">
        <f>CL($AD$58,$AH$58)+CL($AD$64,$AH$64)+CL($AD$74,$AH$74)</f>
        <v>0</v>
      </c>
      <c r="AE51" s="182">
        <f>$AD$58-$AH$58+$AD$64-$AH$64+$AD$74-$AH$74</f>
        <v>0</v>
      </c>
      <c r="AL51" s="1005">
        <v>1</v>
      </c>
      <c r="AM51" s="118"/>
      <c r="AN51" s="813"/>
      <c r="AO51" s="813"/>
      <c r="AP51" s="104"/>
      <c r="AQ51" s="104"/>
      <c r="AR51" s="1005">
        <v>1</v>
      </c>
      <c r="AS51" s="118"/>
      <c r="AT51" s="814"/>
      <c r="AU51" s="813"/>
      <c r="AX51" s="1005">
        <v>1</v>
      </c>
      <c r="AY51" s="118"/>
      <c r="AZ51" s="814"/>
      <c r="BA51" s="813"/>
    </row>
    <row r="52" spans="1:53" ht="17.850000000000001" customHeight="1" x14ac:dyDescent="0.2">
      <c r="D52" s="176" t="s">
        <v>21</v>
      </c>
      <c r="E52" s="178" t="s">
        <v>21</v>
      </c>
      <c r="F52" s="211"/>
      <c r="G52" s="211"/>
      <c r="H52" s="176" t="s">
        <v>33</v>
      </c>
      <c r="I52" s="618"/>
      <c r="J52" s="211"/>
      <c r="K52" s="174" t="s">
        <v>33</v>
      </c>
      <c r="L52" s="165"/>
      <c r="N52"/>
      <c r="O52" s="1"/>
      <c r="P52" s="181" t="s">
        <v>5</v>
      </c>
      <c r="Q52" s="118" t="s">
        <v>5</v>
      </c>
      <c r="R52" s="182">
        <f>CL($V$58,$R$58)+CL($R$67,$V$67)+CL($R$80,$V$80)</f>
        <v>0</v>
      </c>
      <c r="S52" s="182">
        <f>$V$58-$R$58+$R$67-$V$67+$R$80-$V$80</f>
        <v>0</v>
      </c>
      <c r="T52" s="104"/>
      <c r="U52" s="104"/>
      <c r="V52" s="136" t="s">
        <v>9</v>
      </c>
      <c r="W52" s="118" t="s">
        <v>9</v>
      </c>
      <c r="X52" s="183">
        <f>CL($V$62,$R$62)+CL($AD$70,$AH$70)+CL($AD$80,$AH$80)</f>
        <v>0</v>
      </c>
      <c r="Y52" s="182">
        <f>$V$62-$R$62+$AD$70-$AH$70+$AD$80-$AH$80</f>
        <v>0</v>
      </c>
      <c r="AB52" s="136" t="s">
        <v>19</v>
      </c>
      <c r="AC52" s="118" t="s">
        <v>19</v>
      </c>
      <c r="AD52" s="183">
        <f>CL($AH$58,$AD$58)+CL($AD$67,$AH$67)+CL($AD$83,$AH$83)</f>
        <v>0</v>
      </c>
      <c r="AE52" s="182">
        <f>$AH$58-$AD$58+$AD$67-$AH$67+$AD$83-$AH$83</f>
        <v>0</v>
      </c>
      <c r="AL52" s="1005">
        <v>2</v>
      </c>
      <c r="AM52" s="118"/>
      <c r="AN52" s="813"/>
      <c r="AO52" s="813"/>
      <c r="AP52" s="104"/>
      <c r="AQ52" s="104"/>
      <c r="AR52" s="1005">
        <v>2</v>
      </c>
      <c r="AS52" s="118"/>
      <c r="AT52" s="814"/>
      <c r="AU52" s="813"/>
      <c r="AX52" s="1005">
        <v>2</v>
      </c>
      <c r="AY52" s="118"/>
      <c r="AZ52" s="814"/>
      <c r="BA52" s="813"/>
    </row>
    <row r="53" spans="1:53" ht="17.850000000000001" customHeight="1" x14ac:dyDescent="0.2">
      <c r="D53" s="176" t="s">
        <v>66</v>
      </c>
      <c r="E53" s="178" t="s">
        <v>66</v>
      </c>
      <c r="F53" s="211"/>
      <c r="G53" s="211"/>
      <c r="H53" s="176" t="s">
        <v>22</v>
      </c>
      <c r="I53" s="618"/>
      <c r="J53" s="211"/>
      <c r="K53" s="174" t="s">
        <v>22</v>
      </c>
      <c r="L53" s="165"/>
      <c r="N53"/>
      <c r="O53" s="1"/>
      <c r="P53" s="181" t="s">
        <v>6</v>
      </c>
      <c r="Q53" s="118" t="s">
        <v>6</v>
      </c>
      <c r="R53" s="182">
        <f>CL($R$60,$V$60)+CL($V$64,$R$64)+CL($V$80,$R$80)</f>
        <v>0</v>
      </c>
      <c r="S53" s="182">
        <f>$R$60-$V$60+$V$64-$R$64+$V$80-$R$80</f>
        <v>0</v>
      </c>
      <c r="T53" s="104"/>
      <c r="U53" s="104"/>
      <c r="V53" s="136" t="s">
        <v>10</v>
      </c>
      <c r="W53" s="118" t="s">
        <v>10</v>
      </c>
      <c r="X53" s="183">
        <f>CL($AD$62,$AH$62)+CL($V$70,$R$70)+CL($AH$80,$AD$80)</f>
        <v>0</v>
      </c>
      <c r="Y53" s="182">
        <f>$AD$62-$AH$62+$V$70-$R$70+$AH$80-$AD$80</f>
        <v>0</v>
      </c>
      <c r="AB53" s="136" t="s">
        <v>43</v>
      </c>
      <c r="AC53" s="118" t="s">
        <v>43</v>
      </c>
      <c r="AD53" s="183">
        <f>CL($AD$60,$AH$60)+CL($AH$64,$AD$64)+CL($AH$83,$AD$83)</f>
        <v>0</v>
      </c>
      <c r="AE53" s="182">
        <f>$AD$60-$AH$60+$AH$64-$AD$64+$AH$83-$AD$83</f>
        <v>0</v>
      </c>
      <c r="AL53" s="1005">
        <v>3</v>
      </c>
      <c r="AM53" s="118"/>
      <c r="AN53" s="813"/>
      <c r="AO53" s="813"/>
      <c r="AP53" s="104"/>
      <c r="AQ53" s="104"/>
      <c r="AR53" s="1005">
        <v>3</v>
      </c>
      <c r="AS53" s="118"/>
      <c r="AT53" s="814"/>
      <c r="AU53" s="813"/>
      <c r="AX53" s="1005">
        <v>3</v>
      </c>
      <c r="AY53" s="118"/>
      <c r="AZ53" s="814"/>
      <c r="BA53" s="813"/>
    </row>
    <row r="54" spans="1:53" ht="17.850000000000001" customHeight="1" x14ac:dyDescent="0.2">
      <c r="D54" s="176" t="s">
        <v>98</v>
      </c>
      <c r="E54" s="178" t="s">
        <v>98</v>
      </c>
      <c r="F54" s="211"/>
      <c r="G54" s="211"/>
      <c r="H54" s="176" t="s">
        <v>23</v>
      </c>
      <c r="I54" s="618"/>
      <c r="J54" s="211"/>
      <c r="K54" s="174" t="s">
        <v>23</v>
      </c>
      <c r="L54" s="165"/>
      <c r="N54"/>
      <c r="O54" s="1"/>
      <c r="P54" s="181" t="s">
        <v>7</v>
      </c>
      <c r="Q54" s="118" t="s">
        <v>7</v>
      </c>
      <c r="R54" s="182">
        <f>CL($V$60,$R$60)+CL($V$67,$R$67)+CL($AH$77,$AD$77)</f>
        <v>0</v>
      </c>
      <c r="S54" s="182">
        <f>$V$60-$R$60+$V$67-$R$67+$AH$77-$AD$77</f>
        <v>0</v>
      </c>
      <c r="T54" s="104"/>
      <c r="U54" s="104"/>
      <c r="V54" s="136" t="s">
        <v>11</v>
      </c>
      <c r="W54" s="118" t="s">
        <v>11</v>
      </c>
      <c r="X54" s="183">
        <f>CL($AH$62,$AD$62)+CL($AH$70,$AD$70)+CL($V$83,$R$700)</f>
        <v>0</v>
      </c>
      <c r="Y54" s="182">
        <f>$AH$62-$AD$62+$AH$70-$AD$70+$V$83-$R$83</f>
        <v>0</v>
      </c>
      <c r="AB54" s="136" t="s">
        <v>44</v>
      </c>
      <c r="AC54" s="118" t="s">
        <v>44</v>
      </c>
      <c r="AD54" s="183">
        <f>CL($AH$60,$AD$60)+CL($AH$67,$AD$67)+CL($AH$74,$AD$74)</f>
        <v>0</v>
      </c>
      <c r="AE54" s="182">
        <f>$AH$60-$AD$60+$AH$67-$AD$67+$AH$74-$AD$74</f>
        <v>0</v>
      </c>
      <c r="AL54" s="1005">
        <v>4</v>
      </c>
      <c r="AM54" s="118"/>
      <c r="AN54" s="813"/>
      <c r="AO54" s="813"/>
      <c r="AP54" s="104"/>
      <c r="AQ54" s="104"/>
      <c r="AR54" s="1005">
        <v>4</v>
      </c>
      <c r="AS54" s="118"/>
      <c r="AT54" s="814"/>
      <c r="AU54" s="813"/>
      <c r="AX54" s="1005">
        <v>4</v>
      </c>
      <c r="AY54" s="118"/>
      <c r="AZ54" s="814"/>
      <c r="BA54" s="813"/>
    </row>
    <row r="55" spans="1:53" x14ac:dyDescent="0.2">
      <c r="D55" s="111"/>
      <c r="E55" s="165"/>
      <c r="F55" s="166"/>
      <c r="G55" s="166"/>
      <c r="H55" s="111"/>
      <c r="I55" s="166"/>
      <c r="J55" s="166"/>
      <c r="K55" s="165"/>
      <c r="L55" s="165"/>
      <c r="M55" s="175"/>
      <c r="N55" s="175"/>
      <c r="O55" s="1"/>
      <c r="P55" s="104"/>
      <c r="Q55" s="165"/>
      <c r="R55" s="650"/>
      <c r="S55" s="170"/>
      <c r="T55" s="104"/>
      <c r="U55" s="104"/>
      <c r="V55" s="104"/>
      <c r="W55" s="165"/>
      <c r="X55" s="169"/>
      <c r="Y55" s="170"/>
    </row>
    <row r="56" spans="1:53" ht="15.75" x14ac:dyDescent="0.25">
      <c r="B56" s="219"/>
      <c r="C56" s="402"/>
      <c r="D56" s="402"/>
      <c r="E56" s="342"/>
      <c r="F56" s="342"/>
      <c r="G56" s="342"/>
      <c r="H56" s="898" t="str">
        <f>ACCUEIL!$D$6</f>
        <v>VELODROME</v>
      </c>
      <c r="I56" s="285"/>
      <c r="J56" s="285"/>
      <c r="K56" s="342"/>
      <c r="L56" s="342"/>
      <c r="M56" s="340"/>
      <c r="O56" s="341"/>
      <c r="P56" s="285"/>
      <c r="Q56" s="342"/>
      <c r="R56" s="342"/>
      <c r="S56" s="342"/>
      <c r="T56" s="936" t="str">
        <f>ACCUEIL!$D$7</f>
        <v>SAN SIRO</v>
      </c>
      <c r="U56" s="285"/>
      <c r="V56" s="285"/>
      <c r="W56" s="342"/>
      <c r="X56" s="5"/>
      <c r="Y56" s="6"/>
      <c r="AA56" s="219"/>
      <c r="AB56" s="24"/>
      <c r="AC56" s="24"/>
      <c r="AD56" s="285"/>
      <c r="AE56" s="285"/>
      <c r="AF56" s="898" t="str">
        <f>ACCUEIL!$D$8</f>
        <v>NEU CAMP</v>
      </c>
      <c r="AG56" s="285"/>
      <c r="AH56" s="285"/>
      <c r="AI56" s="24"/>
      <c r="AJ56" s="24"/>
      <c r="AK56" s="31"/>
    </row>
    <row r="57" spans="1:53" ht="12.95" customHeight="1" x14ac:dyDescent="0.2">
      <c r="A57" s="103"/>
      <c r="B57" s="44"/>
      <c r="C57" s="333"/>
      <c r="D57" s="59"/>
      <c r="E57" s="59"/>
      <c r="G57" s="41"/>
      <c r="H57" s="189" t="s">
        <v>71</v>
      </c>
      <c r="I57" s="41"/>
      <c r="J57" s="41"/>
      <c r="K57" s="59"/>
      <c r="L57" s="59"/>
      <c r="M57" s="190"/>
      <c r="N57" s="121"/>
      <c r="O57" s="417"/>
      <c r="P57" s="59"/>
      <c r="Q57" s="59"/>
      <c r="S57" s="41"/>
      <c r="T57" s="189" t="s">
        <v>3</v>
      </c>
      <c r="U57" s="41"/>
      <c r="V57" s="41"/>
      <c r="W57" s="59"/>
      <c r="Y57" s="43"/>
      <c r="AA57" s="44"/>
      <c r="AK57" s="43"/>
    </row>
    <row r="58" spans="1:53" ht="18.399999999999999" customHeight="1" x14ac:dyDescent="0.2">
      <c r="A58" s="103"/>
      <c r="B58" s="44"/>
      <c r="C58" s="162">
        <v>1</v>
      </c>
      <c r="D58" s="194" t="s">
        <v>20</v>
      </c>
      <c r="E58" s="195" t="str">
        <f>E51</f>
        <v>3A</v>
      </c>
      <c r="F58" s="1122"/>
      <c r="G58" s="198"/>
      <c r="H58" s="198" t="s">
        <v>48</v>
      </c>
      <c r="I58" s="198"/>
      <c r="J58" s="1122"/>
      <c r="K58" s="195" t="str">
        <f>K51</f>
        <v>2C</v>
      </c>
      <c r="L58" s="194" t="s">
        <v>31</v>
      </c>
      <c r="M58" s="190"/>
      <c r="N58" s="927">
        <f>ACCUEIL!$B$9</f>
        <v>1.583333333333333</v>
      </c>
      <c r="O58" s="44"/>
      <c r="P58" s="162" t="s">
        <v>4</v>
      </c>
      <c r="Q58" s="211" t="str">
        <f>Q51</f>
        <v>A</v>
      </c>
      <c r="R58" s="1122"/>
      <c r="S58" s="198"/>
      <c r="T58" s="198"/>
      <c r="U58" s="198"/>
      <c r="V58" s="1122"/>
      <c r="W58" s="195" t="str">
        <f>Q52</f>
        <v>B</v>
      </c>
      <c r="X58" s="162" t="s">
        <v>5</v>
      </c>
      <c r="Y58" s="43"/>
      <c r="AA58" s="44"/>
      <c r="AB58" s="162" t="s">
        <v>18</v>
      </c>
      <c r="AC58" s="211" t="str">
        <f>AC51</f>
        <v>I</v>
      </c>
      <c r="AD58" s="1122"/>
      <c r="AE58" s="198"/>
      <c r="AF58" s="198"/>
      <c r="AG58" s="198"/>
      <c r="AH58" s="1122"/>
      <c r="AI58" s="195" t="str">
        <f>AC52</f>
        <v>J</v>
      </c>
      <c r="AJ58" s="162" t="s">
        <v>19</v>
      </c>
      <c r="AK58" s="43"/>
    </row>
    <row r="59" spans="1:53" ht="18.399999999999999" hidden="1" customHeight="1" x14ac:dyDescent="0.2">
      <c r="A59" s="103"/>
      <c r="B59" s="44"/>
      <c r="C59" s="162"/>
      <c r="D59" s="194"/>
      <c r="E59" s="1216" t="s">
        <v>222</v>
      </c>
      <c r="F59" s="1122"/>
      <c r="G59" s="198"/>
      <c r="H59" s="198"/>
      <c r="I59" s="198"/>
      <c r="J59" s="1122"/>
      <c r="K59" s="1216" t="s">
        <v>222</v>
      </c>
      <c r="L59" s="194"/>
      <c r="M59" s="190"/>
      <c r="N59" s="927"/>
      <c r="O59" s="44"/>
      <c r="P59" s="1240"/>
      <c r="Q59" s="1241"/>
      <c r="R59" s="1194"/>
      <c r="S59" s="1237"/>
      <c r="T59" s="1237"/>
      <c r="U59" s="1237"/>
      <c r="V59" s="1194"/>
      <c r="W59" s="1241"/>
      <c r="X59" s="1242"/>
      <c r="Y59" s="43"/>
      <c r="AA59" s="44"/>
      <c r="AB59" s="1240"/>
      <c r="AC59" s="1241"/>
      <c r="AD59" s="1194"/>
      <c r="AE59" s="1237"/>
      <c r="AF59" s="1237"/>
      <c r="AG59" s="1237"/>
      <c r="AH59" s="1194"/>
      <c r="AI59" s="1241"/>
      <c r="AJ59" s="1242"/>
      <c r="AK59" s="43"/>
    </row>
    <row r="60" spans="1:53" ht="18.399999999999999" customHeight="1" x14ac:dyDescent="0.2">
      <c r="A60" s="103"/>
      <c r="B60" s="44"/>
      <c r="C60" s="162">
        <v>2</v>
      </c>
      <c r="D60" s="194" t="s">
        <v>21</v>
      </c>
      <c r="E60" s="195" t="str">
        <f>E52</f>
        <v>1B</v>
      </c>
      <c r="F60" s="1122"/>
      <c r="G60" s="198"/>
      <c r="H60" s="198" t="s">
        <v>48</v>
      </c>
      <c r="I60" s="198"/>
      <c r="J60" s="1122"/>
      <c r="K60" s="195" t="str">
        <f>K52</f>
        <v>2D</v>
      </c>
      <c r="L60" s="194" t="s">
        <v>33</v>
      </c>
      <c r="M60" s="190"/>
      <c r="N60" s="928">
        <f>N58+ACCUEIL!$B$10</f>
        <v>1.5937499999999998</v>
      </c>
      <c r="O60" s="44"/>
      <c r="P60" s="162" t="s">
        <v>6</v>
      </c>
      <c r="Q60" s="211" t="str">
        <f>Q53</f>
        <v>C</v>
      </c>
      <c r="R60" s="1122"/>
      <c r="S60" s="198"/>
      <c r="T60" s="198"/>
      <c r="U60" s="198"/>
      <c r="V60" s="1122"/>
      <c r="W60" s="195" t="str">
        <f>Q54</f>
        <v>D</v>
      </c>
      <c r="X60" s="162" t="s">
        <v>7</v>
      </c>
      <c r="Y60" s="43"/>
      <c r="AA60" s="44"/>
      <c r="AB60" s="162" t="s">
        <v>43</v>
      </c>
      <c r="AC60" s="201" t="str">
        <f>AC53</f>
        <v>K</v>
      </c>
      <c r="AD60" s="1122"/>
      <c r="AE60" s="198"/>
      <c r="AF60" s="198"/>
      <c r="AG60" s="198"/>
      <c r="AH60" s="1122"/>
      <c r="AI60" s="201" t="str">
        <f>AC54</f>
        <v>L</v>
      </c>
      <c r="AJ60" s="162" t="s">
        <v>44</v>
      </c>
      <c r="AK60" s="43"/>
    </row>
    <row r="61" spans="1:53" ht="18.399999999999999" hidden="1" customHeight="1" x14ac:dyDescent="0.2">
      <c r="A61" s="103"/>
      <c r="B61" s="44"/>
      <c r="C61" s="162"/>
      <c r="D61" s="194"/>
      <c r="E61" s="1216" t="s">
        <v>222</v>
      </c>
      <c r="F61" s="1122"/>
      <c r="G61" s="198"/>
      <c r="H61" s="198"/>
      <c r="I61" s="198"/>
      <c r="J61" s="1122"/>
      <c r="K61" s="1216" t="s">
        <v>222</v>
      </c>
      <c r="L61" s="194"/>
      <c r="M61" s="190"/>
      <c r="N61" s="928"/>
      <c r="O61" s="44"/>
      <c r="P61" s="1240"/>
      <c r="Q61" s="1241"/>
      <c r="R61" s="1194"/>
      <c r="S61" s="1237"/>
      <c r="T61" s="1237"/>
      <c r="U61" s="1237"/>
      <c r="V61" s="1194"/>
      <c r="W61" s="1241"/>
      <c r="X61" s="1242"/>
      <c r="Y61" s="43"/>
      <c r="AA61" s="44"/>
      <c r="AB61" s="1240"/>
      <c r="AC61" s="1241"/>
      <c r="AD61" s="1194"/>
      <c r="AE61" s="1237"/>
      <c r="AF61" s="1237"/>
      <c r="AG61" s="1237"/>
      <c r="AH61" s="1194"/>
      <c r="AI61" s="1241"/>
      <c r="AJ61" s="1242"/>
      <c r="AK61" s="43"/>
    </row>
    <row r="62" spans="1:53" ht="18.399999999999999" customHeight="1" x14ac:dyDescent="0.2">
      <c r="A62" s="103"/>
      <c r="B62" s="44"/>
      <c r="C62" s="162">
        <v>3</v>
      </c>
      <c r="D62" s="194" t="s">
        <v>66</v>
      </c>
      <c r="E62" s="195" t="str">
        <f>E53</f>
        <v>1C</v>
      </c>
      <c r="F62" s="1122"/>
      <c r="G62" s="198"/>
      <c r="H62" s="198" t="s">
        <v>48</v>
      </c>
      <c r="I62" s="198"/>
      <c r="J62" s="1122"/>
      <c r="K62" s="195" t="str">
        <f>K53</f>
        <v>2A</v>
      </c>
      <c r="L62" s="194" t="s">
        <v>22</v>
      </c>
      <c r="M62" s="190"/>
      <c r="N62" s="928">
        <f>N60+ACCUEIL!$B$10</f>
        <v>1.6041666666666665</v>
      </c>
      <c r="O62" s="417"/>
      <c r="P62" s="162" t="s">
        <v>8</v>
      </c>
      <c r="Q62" s="201" t="str">
        <f>W51</f>
        <v>E</v>
      </c>
      <c r="R62" s="1122"/>
      <c r="S62" s="198"/>
      <c r="T62" s="198"/>
      <c r="U62" s="198"/>
      <c r="V62" s="1122"/>
      <c r="W62" s="201" t="str">
        <f>W52</f>
        <v>F</v>
      </c>
      <c r="X62" s="162" t="s">
        <v>9</v>
      </c>
      <c r="Y62" s="43"/>
      <c r="AA62" s="44"/>
      <c r="AB62" s="162" t="s">
        <v>10</v>
      </c>
      <c r="AC62" s="201" t="str">
        <f>W53</f>
        <v>G</v>
      </c>
      <c r="AD62" s="1122"/>
      <c r="AE62" s="198"/>
      <c r="AF62" s="198"/>
      <c r="AG62" s="198"/>
      <c r="AH62" s="1122"/>
      <c r="AI62" s="201" t="str">
        <f>W54</f>
        <v>H</v>
      </c>
      <c r="AJ62" s="162" t="s">
        <v>11</v>
      </c>
      <c r="AK62" s="43"/>
    </row>
    <row r="63" spans="1:53" ht="18.399999999999999" hidden="1" customHeight="1" x14ac:dyDescent="0.2">
      <c r="A63" s="103"/>
      <c r="B63" s="44"/>
      <c r="C63" s="162"/>
      <c r="D63" s="194"/>
      <c r="E63" s="1216" t="s">
        <v>222</v>
      </c>
      <c r="F63" s="1122"/>
      <c r="G63" s="198"/>
      <c r="H63" s="198"/>
      <c r="I63" s="198"/>
      <c r="J63" s="1122"/>
      <c r="K63" s="1216" t="s">
        <v>222</v>
      </c>
      <c r="L63" s="194"/>
      <c r="M63" s="190"/>
      <c r="N63" s="928"/>
      <c r="O63" s="417"/>
      <c r="P63" s="1240"/>
      <c r="Q63" s="1241"/>
      <c r="R63" s="1194"/>
      <c r="S63" s="1237"/>
      <c r="T63" s="1237"/>
      <c r="U63" s="1237"/>
      <c r="V63" s="1194"/>
      <c r="W63" s="1241"/>
      <c r="X63" s="1242"/>
      <c r="Y63" s="43"/>
      <c r="AA63" s="44"/>
      <c r="AB63" s="1240"/>
      <c r="AC63" s="1241"/>
      <c r="AD63" s="1194"/>
      <c r="AE63" s="1237"/>
      <c r="AF63" s="1237"/>
      <c r="AG63" s="1237"/>
      <c r="AH63" s="1194"/>
      <c r="AI63" s="1241"/>
      <c r="AJ63" s="1242"/>
      <c r="AK63" s="43"/>
    </row>
    <row r="64" spans="1:53" ht="18.399999999999999" customHeight="1" x14ac:dyDescent="0.2">
      <c r="A64" s="624"/>
      <c r="B64" s="350"/>
      <c r="C64" s="162">
        <v>4</v>
      </c>
      <c r="D64" s="194" t="s">
        <v>98</v>
      </c>
      <c r="E64" s="195" t="str">
        <f>E54</f>
        <v>1D</v>
      </c>
      <c r="F64" s="1122"/>
      <c r="G64" s="198"/>
      <c r="H64" s="198" t="s">
        <v>48</v>
      </c>
      <c r="I64" s="198"/>
      <c r="J64" s="1122"/>
      <c r="K64" s="195" t="str">
        <f>K54</f>
        <v>2B</v>
      </c>
      <c r="L64" s="194" t="s">
        <v>23</v>
      </c>
      <c r="M64" s="200"/>
      <c r="N64" s="928">
        <f>N62+ACCUEIL!$B$10</f>
        <v>1.6145833333333333</v>
      </c>
      <c r="O64" s="44"/>
      <c r="P64" s="162" t="s">
        <v>4</v>
      </c>
      <c r="Q64" s="201" t="str">
        <f>Q51</f>
        <v>A</v>
      </c>
      <c r="R64" s="1122"/>
      <c r="S64" s="198"/>
      <c r="T64" s="198"/>
      <c r="U64" s="198"/>
      <c r="V64" s="1122"/>
      <c r="W64" s="201" t="str">
        <f>Q53</f>
        <v>C</v>
      </c>
      <c r="X64" s="162" t="s">
        <v>6</v>
      </c>
      <c r="Y64" s="43"/>
      <c r="AA64" s="44"/>
      <c r="AB64" s="162" t="s">
        <v>18</v>
      </c>
      <c r="AC64" s="201" t="str">
        <f>AC51</f>
        <v>I</v>
      </c>
      <c r="AD64" s="1122"/>
      <c r="AE64" s="198"/>
      <c r="AF64" s="198"/>
      <c r="AG64" s="198"/>
      <c r="AH64" s="1122"/>
      <c r="AI64" s="201" t="str">
        <f>AC53</f>
        <v>K</v>
      </c>
      <c r="AJ64" s="162" t="s">
        <v>43</v>
      </c>
      <c r="AK64" s="43"/>
    </row>
    <row r="65" spans="1:256" ht="18.399999999999999" hidden="1" customHeight="1" x14ac:dyDescent="0.2">
      <c r="A65" s="624"/>
      <c r="B65" s="350"/>
      <c r="C65" s="162"/>
      <c r="D65" s="194"/>
      <c r="E65" s="1216" t="s">
        <v>222</v>
      </c>
      <c r="F65" s="1122"/>
      <c r="G65" s="198"/>
      <c r="H65" s="198"/>
      <c r="I65" s="198"/>
      <c r="J65" s="1122"/>
      <c r="K65" s="1216" t="s">
        <v>222</v>
      </c>
      <c r="L65" s="194"/>
      <c r="M65" s="200"/>
      <c r="N65" s="928"/>
      <c r="O65" s="44"/>
      <c r="P65" s="1240"/>
      <c r="Q65" s="1241"/>
      <c r="R65" s="1194"/>
      <c r="S65" s="1237"/>
      <c r="T65" s="1237"/>
      <c r="U65" s="1237"/>
      <c r="V65" s="1194"/>
      <c r="W65" s="1241"/>
      <c r="X65" s="1242"/>
      <c r="Y65" s="43"/>
      <c r="AA65" s="44"/>
      <c r="AB65" s="1240"/>
      <c r="AC65" s="1241"/>
      <c r="AD65" s="1194"/>
      <c r="AE65" s="1237"/>
      <c r="AF65" s="1237"/>
      <c r="AG65" s="1237"/>
      <c r="AH65" s="1194"/>
      <c r="AI65" s="1241"/>
      <c r="AJ65" s="1242"/>
      <c r="AK65" s="43"/>
    </row>
    <row r="66" spans="1:256" ht="12.75" customHeight="1" x14ac:dyDescent="0.2">
      <c r="A66" s="624"/>
      <c r="B66" s="350"/>
      <c r="C66" s="232">
        <v>5</v>
      </c>
      <c r="D66" s="272"/>
      <c r="E66" s="349" t="s">
        <v>49</v>
      </c>
      <c r="F66" s="349"/>
      <c r="G66" s="349"/>
      <c r="H66" s="349"/>
      <c r="I66" s="349"/>
      <c r="J66" s="349"/>
      <c r="K66" s="349" t="s">
        <v>50</v>
      </c>
      <c r="L66" s="207"/>
      <c r="M66" s="200"/>
      <c r="O66" s="44"/>
      <c r="P66" s="564"/>
      <c r="Q66" s="626"/>
      <c r="R66" s="651"/>
      <c r="S66" s="361"/>
      <c r="T66" s="361"/>
      <c r="U66" s="361"/>
      <c r="V66" s="651"/>
      <c r="W66" s="626"/>
      <c r="X66" s="567"/>
      <c r="Y66" s="43"/>
      <c r="AA66" s="44"/>
      <c r="AB66" s="564"/>
      <c r="AC66" s="626"/>
      <c r="AD66" s="651"/>
      <c r="AE66" s="361"/>
      <c r="AF66" s="361"/>
      <c r="AG66" s="361"/>
      <c r="AH66" s="651"/>
      <c r="AI66" s="626"/>
      <c r="AJ66" s="567"/>
      <c r="AK66" s="43"/>
    </row>
    <row r="67" spans="1:256" ht="18.399999999999999" customHeight="1" x14ac:dyDescent="0.2">
      <c r="A67" s="624"/>
      <c r="B67" s="350"/>
      <c r="C67" s="353"/>
      <c r="D67" s="267"/>
      <c r="E67" s="117">
        <f>GL(J58,F58,E58,K58,J59,F59)</f>
        <v>0</v>
      </c>
      <c r="F67" s="1122"/>
      <c r="G67" s="198"/>
      <c r="H67" s="198" t="s">
        <v>48</v>
      </c>
      <c r="I67" s="198"/>
      <c r="J67" s="1122"/>
      <c r="K67" s="117">
        <f>GL(J60,F60,E60,K60,J61,F61)</f>
        <v>0</v>
      </c>
      <c r="L67" s="199"/>
      <c r="M67" s="200"/>
      <c r="N67" s="928">
        <f>N64+ACCUEIL!$B$10</f>
        <v>1.625</v>
      </c>
      <c r="O67" s="44"/>
      <c r="P67" s="162" t="s">
        <v>5</v>
      </c>
      <c r="Q67" s="201" t="str">
        <f>Q52</f>
        <v>B</v>
      </c>
      <c r="R67" s="1122"/>
      <c r="S67" s="198"/>
      <c r="T67" s="198"/>
      <c r="U67" s="198"/>
      <c r="V67" s="1122"/>
      <c r="W67" s="201" t="str">
        <f>Q54</f>
        <v>D</v>
      </c>
      <c r="X67" s="162" t="s">
        <v>7</v>
      </c>
      <c r="Y67" s="43"/>
      <c r="AA67" s="44"/>
      <c r="AB67" s="162" t="s">
        <v>19</v>
      </c>
      <c r="AC67" s="201" t="str">
        <f>AC52</f>
        <v>J</v>
      </c>
      <c r="AD67" s="1122"/>
      <c r="AE67" s="198"/>
      <c r="AF67" s="198"/>
      <c r="AG67" s="198"/>
      <c r="AH67" s="1122"/>
      <c r="AI67" s="201" t="str">
        <f>AC54</f>
        <v>L</v>
      </c>
      <c r="AJ67" s="162" t="s">
        <v>44</v>
      </c>
      <c r="AK67" s="43"/>
    </row>
    <row r="68" spans="1:256" ht="18.399999999999999" hidden="1" customHeight="1" x14ac:dyDescent="0.2">
      <c r="A68" s="624"/>
      <c r="B68" s="350"/>
      <c r="C68" s="162"/>
      <c r="D68" s="194"/>
      <c r="E68" s="1216" t="s">
        <v>222</v>
      </c>
      <c r="F68" s="1122"/>
      <c r="G68" s="198"/>
      <c r="H68" s="198"/>
      <c r="I68" s="198"/>
      <c r="J68" s="1122"/>
      <c r="K68" s="1216" t="s">
        <v>222</v>
      </c>
      <c r="L68" s="194"/>
      <c r="M68" s="200"/>
      <c r="N68" s="928"/>
      <c r="O68" s="44"/>
      <c r="P68" s="1240"/>
      <c r="Q68" s="1241"/>
      <c r="R68" s="1194"/>
      <c r="S68" s="1237"/>
      <c r="T68" s="1237"/>
      <c r="U68" s="1237"/>
      <c r="V68" s="1194"/>
      <c r="W68" s="1241"/>
      <c r="X68" s="1242"/>
      <c r="Y68" s="43"/>
      <c r="AA68" s="44"/>
      <c r="AB68" s="1240"/>
      <c r="AC68" s="1241"/>
      <c r="AD68" s="1194"/>
      <c r="AE68" s="1237"/>
      <c r="AF68" s="1237"/>
      <c r="AG68" s="1237"/>
      <c r="AH68" s="1194"/>
      <c r="AI68" s="1241"/>
      <c r="AJ68" s="1242"/>
      <c r="AK68" s="43"/>
    </row>
    <row r="69" spans="1:256" ht="12.75" customHeight="1" x14ac:dyDescent="0.2">
      <c r="A69" s="103"/>
      <c r="B69" s="44"/>
      <c r="C69" s="162">
        <v>6</v>
      </c>
      <c r="D69" s="160"/>
      <c r="E69" s="349" t="s">
        <v>51</v>
      </c>
      <c r="F69" s="349"/>
      <c r="G69" s="349"/>
      <c r="H69" s="349"/>
      <c r="I69" s="349"/>
      <c r="J69" s="349"/>
      <c r="K69" s="349" t="s">
        <v>52</v>
      </c>
      <c r="L69" s="207"/>
      <c r="M69" s="200"/>
      <c r="O69" s="44"/>
      <c r="P69" s="564"/>
      <c r="Q69" s="626"/>
      <c r="R69" s="651"/>
      <c r="S69" s="361"/>
      <c r="T69" s="361"/>
      <c r="U69" s="361"/>
      <c r="V69" s="651"/>
      <c r="W69" s="626"/>
      <c r="X69" s="567"/>
      <c r="Y69" s="43"/>
      <c r="AA69" s="44"/>
      <c r="AB69" s="564"/>
      <c r="AC69" s="626"/>
      <c r="AD69" s="651"/>
      <c r="AE69" s="361"/>
      <c r="AF69" s="361"/>
      <c r="AG69" s="361"/>
      <c r="AH69" s="651"/>
      <c r="AI69" s="626"/>
      <c r="AJ69" s="567"/>
      <c r="AK69" s="43"/>
    </row>
    <row r="70" spans="1:256" ht="18.399999999999999" customHeight="1" x14ac:dyDescent="0.2">
      <c r="A70" s="103"/>
      <c r="B70" s="44"/>
      <c r="C70" s="265"/>
      <c r="D70" s="267"/>
      <c r="E70" s="117">
        <f>GL(J62,F62,E62,K62,J63,F63)</f>
        <v>0</v>
      </c>
      <c r="F70" s="1122"/>
      <c r="G70" s="198"/>
      <c r="H70" s="198" t="s">
        <v>48</v>
      </c>
      <c r="I70" s="198"/>
      <c r="J70" s="1122"/>
      <c r="K70" s="117">
        <f>GL(J64,F64,E64,K64,J65,F65)</f>
        <v>0</v>
      </c>
      <c r="L70" s="199"/>
      <c r="M70" s="43"/>
      <c r="N70" s="928">
        <f>N67+ACCUEIL!$B$10</f>
        <v>1.6354166666666667</v>
      </c>
      <c r="O70" s="44"/>
      <c r="P70" s="162" t="s">
        <v>8</v>
      </c>
      <c r="Q70" s="201" t="str">
        <f>W51</f>
        <v>E</v>
      </c>
      <c r="R70" s="1122"/>
      <c r="S70" s="198"/>
      <c r="T70" s="198"/>
      <c r="U70" s="198"/>
      <c r="V70" s="1122"/>
      <c r="W70" s="201" t="str">
        <f>W53</f>
        <v>G</v>
      </c>
      <c r="X70" s="162" t="s">
        <v>10</v>
      </c>
      <c r="Y70" s="43"/>
      <c r="AA70" s="44"/>
      <c r="AB70" s="162" t="s">
        <v>9</v>
      </c>
      <c r="AC70" s="201" t="str">
        <f>W52</f>
        <v>F</v>
      </c>
      <c r="AD70" s="1122"/>
      <c r="AE70" s="198"/>
      <c r="AF70" s="198"/>
      <c r="AG70" s="198"/>
      <c r="AH70" s="1122"/>
      <c r="AI70" s="201" t="str">
        <f>W54</f>
        <v>H</v>
      </c>
      <c r="AJ70" s="162" t="s">
        <v>11</v>
      </c>
      <c r="AK70" s="43"/>
    </row>
    <row r="71" spans="1:256" ht="18.399999999999999" hidden="1" customHeight="1" x14ac:dyDescent="0.2">
      <c r="A71" s="103"/>
      <c r="B71" s="44"/>
      <c r="C71" s="162"/>
      <c r="D71" s="194"/>
      <c r="E71" s="1216" t="s">
        <v>222</v>
      </c>
      <c r="F71" s="1122"/>
      <c r="G71" s="198"/>
      <c r="H71" s="198"/>
      <c r="I71" s="198"/>
      <c r="J71" s="1122"/>
      <c r="K71" s="1216" t="s">
        <v>222</v>
      </c>
      <c r="L71" s="194"/>
      <c r="M71" s="43"/>
      <c r="N71" s="928"/>
      <c r="O71" s="44"/>
      <c r="P71" s="1240"/>
      <c r="Q71" s="1241"/>
      <c r="R71" s="1194"/>
      <c r="S71" s="1237"/>
      <c r="T71" s="1237"/>
      <c r="U71" s="1237"/>
      <c r="V71" s="1194"/>
      <c r="W71" s="1241"/>
      <c r="X71" s="1242"/>
      <c r="Y71" s="43"/>
      <c r="AA71" s="44"/>
      <c r="AB71" s="1240"/>
      <c r="AC71" s="1241"/>
      <c r="AD71" s="1194"/>
      <c r="AE71" s="1237"/>
      <c r="AF71" s="1237"/>
      <c r="AG71" s="1237"/>
      <c r="AH71" s="1194"/>
      <c r="AI71" s="1241"/>
      <c r="AJ71" s="1242"/>
      <c r="AK71" s="43"/>
    </row>
    <row r="72" spans="1:256" ht="15.6" customHeight="1" x14ac:dyDescent="0.2">
      <c r="A72" s="103"/>
      <c r="B72" s="44"/>
      <c r="C72" s="652"/>
      <c r="D72" s="3"/>
      <c r="H72" s="189" t="s">
        <v>29</v>
      </c>
      <c r="L72" s="103"/>
      <c r="M72" s="43"/>
      <c r="O72" s="44"/>
      <c r="T72" s="189" t="s">
        <v>29</v>
      </c>
      <c r="Y72" s="43"/>
      <c r="AA72" s="44"/>
      <c r="AB72" s="653"/>
      <c r="AC72" s="654"/>
      <c r="AD72" s="655"/>
      <c r="AE72" s="601"/>
      <c r="AF72" s="601"/>
      <c r="AG72" s="601"/>
      <c r="AH72" s="655"/>
      <c r="AI72" s="654"/>
      <c r="AJ72" s="656"/>
      <c r="AK72" s="43"/>
    </row>
    <row r="73" spans="1:256" ht="12.75" customHeight="1" x14ac:dyDescent="0.2">
      <c r="A73" s="103"/>
      <c r="B73" s="44"/>
      <c r="C73" s="162">
        <v>7</v>
      </c>
      <c r="D73" s="398"/>
      <c r="E73" s="349" t="s">
        <v>114</v>
      </c>
      <c r="F73" s="349"/>
      <c r="G73" s="349"/>
      <c r="H73" s="349"/>
      <c r="I73" s="349"/>
      <c r="J73" s="349"/>
      <c r="K73" s="349" t="s">
        <v>115</v>
      </c>
      <c r="L73" s="207"/>
      <c r="M73" s="43"/>
      <c r="O73" s="44"/>
      <c r="P73" s="162">
        <v>8</v>
      </c>
      <c r="Q73" s="349" t="s">
        <v>116</v>
      </c>
      <c r="R73" s="349"/>
      <c r="S73" s="349"/>
      <c r="T73" s="349"/>
      <c r="U73" s="349"/>
      <c r="V73" s="349"/>
      <c r="W73" s="349" t="s">
        <v>117</v>
      </c>
      <c r="X73" s="207"/>
      <c r="Y73" s="43"/>
      <c r="AA73" s="44"/>
      <c r="AB73" s="657"/>
      <c r="AC73" s="658"/>
      <c r="AD73" s="659"/>
      <c r="AE73" s="606"/>
      <c r="AF73" s="606"/>
      <c r="AG73" s="606"/>
      <c r="AH73" s="659"/>
      <c r="AI73" s="658"/>
      <c r="AJ73" s="660"/>
      <c r="AK73" s="43"/>
    </row>
    <row r="74" spans="1:256" ht="18.399999999999999" customHeight="1" x14ac:dyDescent="0.2">
      <c r="A74" s="103"/>
      <c r="B74" s="44"/>
      <c r="C74" s="162" t="s">
        <v>78</v>
      </c>
      <c r="D74" s="399"/>
      <c r="E74" s="209" t="s">
        <v>20</v>
      </c>
      <c r="F74" s="1122"/>
      <c r="G74" s="198"/>
      <c r="H74" s="198" t="s">
        <v>48</v>
      </c>
      <c r="I74" s="198"/>
      <c r="J74" s="1122"/>
      <c r="K74" s="352" t="s">
        <v>21</v>
      </c>
      <c r="L74" s="199"/>
      <c r="M74" s="43"/>
      <c r="N74" s="928">
        <f>N70+ACCUEIL!$B$10</f>
        <v>1.6458333333333335</v>
      </c>
      <c r="O74" s="44"/>
      <c r="P74" s="162" t="s">
        <v>81</v>
      </c>
      <c r="Q74" s="209" t="s">
        <v>66</v>
      </c>
      <c r="R74" s="1122"/>
      <c r="S74" s="198"/>
      <c r="T74" s="198" t="s">
        <v>48</v>
      </c>
      <c r="U74" s="198"/>
      <c r="V74" s="1122"/>
      <c r="W74" s="352" t="s">
        <v>98</v>
      </c>
      <c r="X74" s="199"/>
      <c r="Y74" s="43"/>
      <c r="AA74" s="44"/>
      <c r="AB74" s="194" t="s">
        <v>18</v>
      </c>
      <c r="AC74" s="201" t="str">
        <f>AC51</f>
        <v>I</v>
      </c>
      <c r="AD74" s="1122"/>
      <c r="AE74" s="198"/>
      <c r="AF74" s="198"/>
      <c r="AG74" s="198"/>
      <c r="AH74" s="1122"/>
      <c r="AI74" s="201" t="str">
        <f>AC54</f>
        <v>L</v>
      </c>
      <c r="AJ74" s="194" t="s">
        <v>44</v>
      </c>
      <c r="AK74" s="43"/>
    </row>
    <row r="75" spans="1:256" ht="18.399999999999999" hidden="1" customHeight="1" x14ac:dyDescent="0.2">
      <c r="A75" s="103"/>
      <c r="B75" s="44"/>
      <c r="C75" s="162"/>
      <c r="D75" s="194"/>
      <c r="E75" s="1216" t="s">
        <v>222</v>
      </c>
      <c r="F75" s="1122"/>
      <c r="G75" s="198"/>
      <c r="H75" s="198"/>
      <c r="I75" s="198"/>
      <c r="J75" s="1122"/>
      <c r="K75" s="1216" t="s">
        <v>222</v>
      </c>
      <c r="L75" s="194"/>
      <c r="M75" s="43"/>
      <c r="N75" s="928"/>
      <c r="O75" s="44"/>
      <c r="P75" s="194"/>
      <c r="Q75" s="1216" t="s">
        <v>222</v>
      </c>
      <c r="R75" s="1122"/>
      <c r="S75" s="198"/>
      <c r="T75" s="198"/>
      <c r="U75" s="198"/>
      <c r="V75" s="1122"/>
      <c r="W75" s="1216" t="s">
        <v>222</v>
      </c>
      <c r="X75" s="194"/>
      <c r="Y75" s="43"/>
      <c r="AA75" s="44"/>
      <c r="AB75" s="1240"/>
      <c r="AC75" s="1241"/>
      <c r="AD75" s="1194"/>
      <c r="AE75" s="1237"/>
      <c r="AF75" s="1237"/>
      <c r="AG75" s="1237"/>
      <c r="AH75" s="1194"/>
      <c r="AI75" s="1241"/>
      <c r="AJ75" s="1242"/>
      <c r="AK75" s="43"/>
    </row>
    <row r="76" spans="1:256" s="53" customFormat="1" ht="12.75" customHeight="1" x14ac:dyDescent="0.2">
      <c r="A76" s="101"/>
      <c r="B76" s="32"/>
      <c r="C76" s="162">
        <v>10</v>
      </c>
      <c r="D76" s="398"/>
      <c r="E76" s="349" t="s">
        <v>89</v>
      </c>
      <c r="F76" s="349"/>
      <c r="G76" s="349"/>
      <c r="H76" s="349"/>
      <c r="I76" s="349"/>
      <c r="J76" s="349"/>
      <c r="K76" s="349" t="s">
        <v>90</v>
      </c>
      <c r="L76" s="207"/>
      <c r="M76" s="192"/>
      <c r="N76" s="225"/>
      <c r="O76" s="44"/>
      <c r="P76" s="162">
        <v>9</v>
      </c>
      <c r="Q76" s="349" t="s">
        <v>87</v>
      </c>
      <c r="R76" s="294"/>
      <c r="S76" s="294"/>
      <c r="T76" s="294"/>
      <c r="U76" s="294"/>
      <c r="V76" s="294"/>
      <c r="W76" s="349" t="s">
        <v>88</v>
      </c>
      <c r="X76" s="207"/>
      <c r="Y76" s="43"/>
      <c r="AA76" s="32"/>
      <c r="AB76" s="627"/>
      <c r="AC76" s="628"/>
      <c r="AD76" s="661"/>
      <c r="AE76" s="355"/>
      <c r="AF76" s="355"/>
      <c r="AG76" s="355"/>
      <c r="AH76" s="661"/>
      <c r="AI76" s="629"/>
      <c r="AJ76" s="563"/>
      <c r="AK76" s="192"/>
      <c r="IU76"/>
      <c r="IV76"/>
    </row>
    <row r="77" spans="1:256" ht="18.399999999999999" customHeight="1" x14ac:dyDescent="0.2">
      <c r="A77" s="103"/>
      <c r="B77" s="44"/>
      <c r="C77" s="353"/>
      <c r="D77" s="267"/>
      <c r="E77" s="117">
        <f>GL(F67,J67,E67,K67,F68,J68)</f>
        <v>0</v>
      </c>
      <c r="F77" s="1122"/>
      <c r="G77" s="198"/>
      <c r="H77" s="198" t="s">
        <v>48</v>
      </c>
      <c r="I77" s="198"/>
      <c r="J77" s="1122"/>
      <c r="K77" s="117">
        <f>GL(F70,J70,E70,K70,F71,J71)</f>
        <v>0</v>
      </c>
      <c r="L77" s="199"/>
      <c r="M77" s="43"/>
      <c r="N77" s="928">
        <f>N74+ACCUEIL!$B$10</f>
        <v>1.6562500000000002</v>
      </c>
      <c r="O77" s="44"/>
      <c r="P77" s="162"/>
      <c r="Q77" s="117">
        <f>GL(J67,F67,E67,K67,J68,F68)</f>
        <v>0</v>
      </c>
      <c r="R77" s="1122"/>
      <c r="S77" s="198"/>
      <c r="T77" s="198" t="s">
        <v>48</v>
      </c>
      <c r="U77" s="198"/>
      <c r="V77" s="1122"/>
      <c r="W77" s="117">
        <f>GL(J70,F70,E70,K70,J71,F71)</f>
        <v>0</v>
      </c>
      <c r="X77" s="199"/>
      <c r="Y77" s="43"/>
      <c r="AA77" s="44"/>
      <c r="AB77" s="194" t="s">
        <v>4</v>
      </c>
      <c r="AC77" s="201" t="str">
        <f>Q51</f>
        <v>A</v>
      </c>
      <c r="AD77" s="1122"/>
      <c r="AE77" s="198"/>
      <c r="AF77" s="198"/>
      <c r="AG77" s="198"/>
      <c r="AH77" s="1122"/>
      <c r="AI77" s="201" t="str">
        <f>Q54</f>
        <v>D</v>
      </c>
      <c r="AJ77" s="194" t="s">
        <v>7</v>
      </c>
      <c r="AK77" s="43"/>
    </row>
    <row r="78" spans="1:256" ht="18.399999999999999" hidden="1" customHeight="1" x14ac:dyDescent="0.2">
      <c r="A78" s="103"/>
      <c r="B78" s="44"/>
      <c r="C78" s="162"/>
      <c r="D78" s="194"/>
      <c r="E78" s="1216" t="s">
        <v>222</v>
      </c>
      <c r="F78" s="1122"/>
      <c r="G78" s="198"/>
      <c r="H78" s="198"/>
      <c r="I78" s="198"/>
      <c r="J78" s="1122"/>
      <c r="K78" s="1216" t="s">
        <v>222</v>
      </c>
      <c r="L78" s="194"/>
      <c r="M78" s="43"/>
      <c r="N78" s="928"/>
      <c r="O78" s="44"/>
      <c r="P78" s="194"/>
      <c r="Q78" s="1216" t="s">
        <v>222</v>
      </c>
      <c r="R78" s="1122"/>
      <c r="S78" s="198"/>
      <c r="T78" s="198"/>
      <c r="U78" s="198"/>
      <c r="V78" s="1122"/>
      <c r="W78" s="1216" t="s">
        <v>222</v>
      </c>
      <c r="X78" s="194"/>
      <c r="Y78" s="43"/>
      <c r="AA78" s="44"/>
      <c r="AB78" s="1240"/>
      <c r="AC78" s="1241"/>
      <c r="AD78" s="1194"/>
      <c r="AE78" s="1237"/>
      <c r="AF78" s="1237"/>
      <c r="AG78" s="1237"/>
      <c r="AH78" s="1194"/>
      <c r="AI78" s="1241"/>
      <c r="AJ78" s="1242"/>
      <c r="AK78" s="43"/>
    </row>
    <row r="79" spans="1:256" ht="12.75" customHeight="1" x14ac:dyDescent="0.2">
      <c r="A79" s="103"/>
      <c r="B79" s="44"/>
      <c r="C79" s="232">
        <v>11</v>
      </c>
      <c r="D79" s="630"/>
      <c r="E79" s="349" t="s">
        <v>91</v>
      </c>
      <c r="F79" s="294"/>
      <c r="G79" s="294"/>
      <c r="H79" s="294"/>
      <c r="I79" s="294"/>
      <c r="J79" s="294"/>
      <c r="K79" s="349" t="s">
        <v>92</v>
      </c>
      <c r="L79" s="207"/>
      <c r="M79" s="43"/>
      <c r="O79" s="44"/>
      <c r="P79" s="120"/>
      <c r="Q79" s="112"/>
      <c r="R79" s="165"/>
      <c r="S79" s="104"/>
      <c r="T79" s="104"/>
      <c r="U79" s="104"/>
      <c r="V79" s="165"/>
      <c r="W79" s="112"/>
      <c r="X79" s="120"/>
      <c r="Y79" s="43"/>
      <c r="AA79" s="44"/>
      <c r="AB79" s="627"/>
      <c r="AC79" s="628"/>
      <c r="AD79" s="661"/>
      <c r="AE79" s="355"/>
      <c r="AF79" s="355"/>
      <c r="AG79" s="355"/>
      <c r="AH79" s="661"/>
      <c r="AI79" s="629"/>
      <c r="AJ79" s="563"/>
      <c r="AK79" s="43"/>
    </row>
    <row r="80" spans="1:256" ht="18.399999999999999" customHeight="1" x14ac:dyDescent="0.2">
      <c r="A80" s="103"/>
      <c r="B80" s="44"/>
      <c r="C80" s="162" t="s">
        <v>6</v>
      </c>
      <c r="D80" s="399"/>
      <c r="E80" s="117">
        <f>GL(J74,F74,E74,K74,J75,F75)</f>
        <v>0</v>
      </c>
      <c r="F80" s="1122"/>
      <c r="G80" s="198"/>
      <c r="H80" s="198" t="s">
        <v>48</v>
      </c>
      <c r="I80" s="198"/>
      <c r="J80" s="1122"/>
      <c r="K80" s="117">
        <f>GL(V74,R74,Q74,W74,V75,R75)</f>
        <v>0</v>
      </c>
      <c r="L80" s="199"/>
      <c r="M80" s="43"/>
      <c r="N80" s="928">
        <f>N77+ACCUEIL!$B$10</f>
        <v>1.666666666666667</v>
      </c>
      <c r="O80" s="44"/>
      <c r="P80" s="194" t="s">
        <v>5</v>
      </c>
      <c r="Q80" s="201" t="str">
        <f>Q52</f>
        <v>B</v>
      </c>
      <c r="R80" s="1122"/>
      <c r="S80" s="198"/>
      <c r="T80" s="198"/>
      <c r="U80" s="198"/>
      <c r="V80" s="1122"/>
      <c r="W80" s="201" t="str">
        <f>Q53</f>
        <v>C</v>
      </c>
      <c r="X80" s="194" t="s">
        <v>6</v>
      </c>
      <c r="Y80" s="43"/>
      <c r="AA80" s="44"/>
      <c r="AB80" s="194" t="s">
        <v>9</v>
      </c>
      <c r="AC80" s="201" t="str">
        <f>W52</f>
        <v>F</v>
      </c>
      <c r="AD80" s="1122"/>
      <c r="AE80" s="198"/>
      <c r="AF80" s="198"/>
      <c r="AG80" s="198"/>
      <c r="AH80" s="1122"/>
      <c r="AI80" s="201" t="str">
        <f>W53</f>
        <v>G</v>
      </c>
      <c r="AJ80" s="194" t="s">
        <v>10</v>
      </c>
      <c r="AK80" s="43"/>
    </row>
    <row r="81" spans="1:37" ht="18.399999999999999" hidden="1" customHeight="1" x14ac:dyDescent="0.2">
      <c r="A81" s="103"/>
      <c r="B81" s="44"/>
      <c r="C81" s="162"/>
      <c r="D81" s="194"/>
      <c r="E81" s="1216" t="s">
        <v>222</v>
      </c>
      <c r="F81" s="1122"/>
      <c r="G81" s="198"/>
      <c r="H81" s="198"/>
      <c r="I81" s="198"/>
      <c r="J81" s="1122"/>
      <c r="K81" s="1216" t="s">
        <v>222</v>
      </c>
      <c r="L81" s="194"/>
      <c r="M81" s="43"/>
      <c r="N81" s="928"/>
      <c r="O81" s="44"/>
      <c r="P81" s="1240"/>
      <c r="Q81" s="1241"/>
      <c r="R81" s="1194"/>
      <c r="S81" s="1237"/>
      <c r="T81" s="1237"/>
      <c r="U81" s="1237"/>
      <c r="V81" s="1194"/>
      <c r="W81" s="1241"/>
      <c r="X81" s="1242"/>
      <c r="Y81" s="43"/>
      <c r="AA81" s="44"/>
      <c r="AB81" s="1240"/>
      <c r="AC81" s="1241"/>
      <c r="AD81" s="1194"/>
      <c r="AE81" s="1237"/>
      <c r="AF81" s="1237"/>
      <c r="AG81" s="1237"/>
      <c r="AH81" s="1194"/>
      <c r="AI81" s="1241"/>
      <c r="AJ81" s="1242"/>
      <c r="AK81" s="43"/>
    </row>
    <row r="82" spans="1:37" ht="12.75" customHeight="1" x14ac:dyDescent="0.2">
      <c r="A82" s="103"/>
      <c r="B82" s="44"/>
      <c r="C82" s="401"/>
      <c r="D82" s="235"/>
      <c r="E82" s="24"/>
      <c r="G82" s="285"/>
      <c r="H82" s="367" t="s">
        <v>36</v>
      </c>
      <c r="I82" s="285"/>
      <c r="J82" s="285"/>
      <c r="K82" s="24"/>
      <c r="L82" s="31"/>
      <c r="M82" s="43"/>
      <c r="N82" s="208"/>
      <c r="O82" s="44"/>
      <c r="P82" s="627"/>
      <c r="Q82" s="628"/>
      <c r="R82" s="661"/>
      <c r="S82" s="355"/>
      <c r="T82" s="355"/>
      <c r="U82" s="355"/>
      <c r="V82" s="661"/>
      <c r="W82" s="629"/>
      <c r="X82" s="563"/>
      <c r="Y82" s="43"/>
      <c r="AA82" s="44"/>
      <c r="AB82" s="627"/>
      <c r="AC82" s="628"/>
      <c r="AD82" s="661"/>
      <c r="AE82" s="355"/>
      <c r="AF82" s="355"/>
      <c r="AG82" s="355"/>
      <c r="AH82" s="661"/>
      <c r="AI82" s="629"/>
      <c r="AJ82" s="563"/>
      <c r="AK82" s="43"/>
    </row>
    <row r="83" spans="1:37" ht="18.399999999999999" customHeight="1" x14ac:dyDescent="0.2">
      <c r="A83" s="103"/>
      <c r="B83" s="44"/>
      <c r="C83" s="162">
        <v>12</v>
      </c>
      <c r="D83" s="267"/>
      <c r="E83" s="117">
        <f>GL(F74,J74,E74,K74,F75,J75)</f>
        <v>0</v>
      </c>
      <c r="F83" s="1122"/>
      <c r="G83" s="198"/>
      <c r="H83" s="198" t="s">
        <v>48</v>
      </c>
      <c r="I83" s="198"/>
      <c r="J83" s="1122"/>
      <c r="K83" s="117">
        <f>GL(R74,V74,Q74,W74,R75,V75)</f>
        <v>0</v>
      </c>
      <c r="L83" s="199"/>
      <c r="M83" s="43"/>
      <c r="N83" s="928">
        <f>N80+ACCUEIL!$B$10</f>
        <v>1.6770833333333337</v>
      </c>
      <c r="O83" s="44"/>
      <c r="P83" s="1238" t="s">
        <v>8</v>
      </c>
      <c r="Q83" s="1239" t="str">
        <f>W51</f>
        <v>E</v>
      </c>
      <c r="R83" s="1190"/>
      <c r="S83" s="950"/>
      <c r="T83" s="950"/>
      <c r="U83" s="950"/>
      <c r="V83" s="1190"/>
      <c r="W83" s="1239" t="str">
        <f>W54</f>
        <v>H</v>
      </c>
      <c r="X83" s="1238" t="s">
        <v>11</v>
      </c>
      <c r="Y83" s="43"/>
      <c r="AA83" s="44"/>
      <c r="AB83" s="194" t="s">
        <v>19</v>
      </c>
      <c r="AC83" s="201" t="str">
        <f>AC52</f>
        <v>J</v>
      </c>
      <c r="AD83" s="1122"/>
      <c r="AE83" s="198"/>
      <c r="AF83" s="198"/>
      <c r="AG83" s="198"/>
      <c r="AH83" s="1122"/>
      <c r="AI83" s="201" t="str">
        <f>AC53</f>
        <v>K</v>
      </c>
      <c r="AJ83" s="194" t="s">
        <v>43</v>
      </c>
      <c r="AK83" s="43"/>
    </row>
    <row r="84" spans="1:37" ht="18.399999999999999" hidden="1" customHeight="1" x14ac:dyDescent="0.2">
      <c r="A84" s="103"/>
      <c r="B84" s="44"/>
      <c r="C84" s="162"/>
      <c r="D84" s="194"/>
      <c r="E84" s="1216" t="s">
        <v>222</v>
      </c>
      <c r="F84" s="1122"/>
      <c r="G84" s="198"/>
      <c r="H84" s="198"/>
      <c r="I84" s="198"/>
      <c r="J84" s="1122"/>
      <c r="K84" s="1216" t="s">
        <v>222</v>
      </c>
      <c r="L84" s="194"/>
      <c r="M84" s="43"/>
      <c r="N84" s="928"/>
      <c r="O84" s="44"/>
      <c r="P84" s="1240"/>
      <c r="Q84" s="1241"/>
      <c r="R84" s="1194"/>
      <c r="S84" s="1237"/>
      <c r="T84" s="1237"/>
      <c r="U84" s="1237"/>
      <c r="V84" s="1194"/>
      <c r="W84" s="1241"/>
      <c r="X84" s="1242"/>
      <c r="Y84" s="43"/>
      <c r="AA84" s="44"/>
      <c r="AB84" s="1240"/>
      <c r="AC84" s="1241"/>
      <c r="AD84" s="1194"/>
      <c r="AE84" s="1237"/>
      <c r="AF84" s="1237"/>
      <c r="AG84" s="1237"/>
      <c r="AH84" s="1194"/>
      <c r="AI84" s="1241"/>
      <c r="AJ84" s="1242"/>
      <c r="AK84" s="43"/>
    </row>
    <row r="85" spans="1:37" ht="12.75" customHeight="1" x14ac:dyDescent="0.2">
      <c r="A85" s="103"/>
      <c r="B85" s="217"/>
      <c r="C85" s="215"/>
      <c r="D85" s="215"/>
      <c r="E85" s="215"/>
      <c r="F85" s="248"/>
      <c r="G85" s="248"/>
      <c r="H85" s="248"/>
      <c r="I85" s="248"/>
      <c r="J85" s="248"/>
      <c r="K85" s="215"/>
      <c r="L85" s="215"/>
      <c r="M85" s="216"/>
      <c r="N85"/>
      <c r="O85" s="217"/>
      <c r="P85" s="215"/>
      <c r="Q85" s="215"/>
      <c r="R85" s="248"/>
      <c r="S85" s="248"/>
      <c r="T85" s="248"/>
      <c r="U85" s="248"/>
      <c r="V85" s="248"/>
      <c r="W85" s="215"/>
      <c r="X85" s="215"/>
      <c r="Y85" s="216"/>
      <c r="AA85" s="217"/>
      <c r="AB85" s="215"/>
      <c r="AC85" s="215"/>
      <c r="AD85" s="248"/>
      <c r="AE85" s="248"/>
      <c r="AF85" s="248"/>
      <c r="AG85" s="248"/>
      <c r="AH85" s="248"/>
      <c r="AI85" s="215"/>
      <c r="AJ85" s="215"/>
      <c r="AK85" s="216"/>
    </row>
    <row r="86" spans="1:37" ht="12.75" customHeight="1" x14ac:dyDescent="0.2">
      <c r="C86"/>
      <c r="E86" t="s">
        <v>61</v>
      </c>
      <c r="N86" s="928">
        <f>N83+ACCUEIL!$B$10</f>
        <v>1.6875000000000004</v>
      </c>
    </row>
    <row r="87" spans="1:37" ht="15.6" customHeight="1" x14ac:dyDescent="0.2">
      <c r="C87" s="126"/>
      <c r="D87" s="24"/>
      <c r="E87" s="24"/>
      <c r="F87" s="285"/>
      <c r="G87" s="285"/>
      <c r="H87" s="285"/>
      <c r="I87" s="285"/>
      <c r="J87" s="285"/>
      <c r="K87" s="24"/>
      <c r="L87" s="5"/>
      <c r="M87" s="5"/>
      <c r="N87" s="633" t="s">
        <v>37</v>
      </c>
      <c r="O87" s="5"/>
      <c r="P87" s="5"/>
      <c r="Q87" s="24"/>
      <c r="R87" s="285"/>
      <c r="S87" s="285"/>
      <c r="T87" s="285"/>
      <c r="U87" s="285"/>
      <c r="V87" s="285"/>
      <c r="W87" s="24"/>
      <c r="X87" s="24"/>
      <c r="Y87" s="24"/>
      <c r="Z87" s="24"/>
      <c r="AA87" s="24"/>
      <c r="AB87" s="24"/>
      <c r="AC87" s="24"/>
      <c r="AD87" s="544"/>
    </row>
    <row r="88" spans="1:37" ht="15.6" customHeight="1" x14ac:dyDescent="0.2">
      <c r="C88" s="188"/>
      <c r="D88" s="221">
        <v>1</v>
      </c>
      <c r="E88" s="117">
        <f>GL(F83,J83,E83,K83,F84,J84)</f>
        <v>0</v>
      </c>
      <c r="F88" s="104"/>
      <c r="J88" s="380">
        <v>5</v>
      </c>
      <c r="K88" s="117">
        <f>GL(F77,J77,E77,K77,F78,J78)</f>
        <v>0</v>
      </c>
      <c r="P88" s="226">
        <v>9</v>
      </c>
      <c r="Q88" s="201">
        <f t="shared" ref="Q88:Q91" si="0">AM51</f>
        <v>0</v>
      </c>
      <c r="V88" s="162">
        <v>13</v>
      </c>
      <c r="W88" s="201">
        <f t="shared" ref="W88:W91" si="1">AS51</f>
        <v>0</v>
      </c>
      <c r="X88" s="103"/>
      <c r="AB88" s="226">
        <v>17</v>
      </c>
      <c r="AC88" s="201">
        <f t="shared" ref="AC88:AC91" si="2">AY51</f>
        <v>0</v>
      </c>
      <c r="AD88" s="141"/>
      <c r="AH88"/>
    </row>
    <row r="89" spans="1:37" ht="15.6" customHeight="1" x14ac:dyDescent="0.2">
      <c r="C89" s="188"/>
      <c r="D89" s="221">
        <v>2</v>
      </c>
      <c r="E89" s="117">
        <f>GL(J83,F83,E83,K83,J84,F84)</f>
        <v>0</v>
      </c>
      <c r="F89" s="104"/>
      <c r="J89" s="162">
        <v>6</v>
      </c>
      <c r="K89" s="117">
        <f>GL(J77,F77,E77,K77,J78,F78)</f>
        <v>0</v>
      </c>
      <c r="P89" s="226">
        <v>10</v>
      </c>
      <c r="Q89" s="201">
        <f t="shared" si="0"/>
        <v>0</v>
      </c>
      <c r="V89" s="162">
        <v>14</v>
      </c>
      <c r="W89" s="201">
        <f t="shared" si="1"/>
        <v>0</v>
      </c>
      <c r="X89" s="103"/>
      <c r="AB89" s="226">
        <v>18</v>
      </c>
      <c r="AC89" s="201">
        <f t="shared" si="2"/>
        <v>0</v>
      </c>
      <c r="AD89" s="141"/>
      <c r="AH89"/>
    </row>
    <row r="90" spans="1:37" ht="15.6" customHeight="1" x14ac:dyDescent="0.2">
      <c r="C90" s="188"/>
      <c r="D90" s="221">
        <v>3</v>
      </c>
      <c r="E90" s="117">
        <f>GL(F80,J80,E80,K80,F81,J81)</f>
        <v>0</v>
      </c>
      <c r="F90" s="104"/>
      <c r="J90" s="162">
        <v>7</v>
      </c>
      <c r="K90" s="117">
        <f>GL(R77,V77,Q77,W77,R78,V78)</f>
        <v>0</v>
      </c>
      <c r="P90" s="226">
        <v>11</v>
      </c>
      <c r="Q90" s="201">
        <f t="shared" si="0"/>
        <v>0</v>
      </c>
      <c r="V90" s="162">
        <v>15</v>
      </c>
      <c r="W90" s="201">
        <f t="shared" si="1"/>
        <v>0</v>
      </c>
      <c r="X90" s="103"/>
      <c r="AB90" s="226">
        <v>19</v>
      </c>
      <c r="AC90" s="201">
        <f t="shared" si="2"/>
        <v>0</v>
      </c>
      <c r="AD90" s="141"/>
      <c r="AH90"/>
    </row>
    <row r="91" spans="1:37" ht="15.6" customHeight="1" x14ac:dyDescent="0.2">
      <c r="C91" s="44"/>
      <c r="D91" s="221">
        <v>4</v>
      </c>
      <c r="E91" s="117">
        <f>GL(J80,F80,E80,K80,J81,F81)</f>
        <v>0</v>
      </c>
      <c r="F91" s="104"/>
      <c r="J91" s="162">
        <v>8</v>
      </c>
      <c r="K91" s="117">
        <f>GL(V77,R77,Q77,W77,V78,R78)</f>
        <v>0</v>
      </c>
      <c r="P91" s="226">
        <v>12</v>
      </c>
      <c r="Q91" s="201">
        <f t="shared" si="0"/>
        <v>0</v>
      </c>
      <c r="V91" s="162">
        <v>16</v>
      </c>
      <c r="W91" s="201">
        <f t="shared" si="1"/>
        <v>0</v>
      </c>
      <c r="X91" s="103"/>
      <c r="AB91" s="798">
        <v>20</v>
      </c>
      <c r="AC91" s="201">
        <f t="shared" si="2"/>
        <v>0</v>
      </c>
      <c r="AD91" s="141"/>
      <c r="AH91"/>
    </row>
    <row r="92" spans="1:37" ht="15.6" customHeight="1" x14ac:dyDescent="0.2">
      <c r="C92" s="217"/>
      <c r="D92" s="215"/>
      <c r="E92" s="215"/>
      <c r="F92" s="248"/>
      <c r="G92" s="248"/>
      <c r="H92" s="248"/>
      <c r="I92" s="248"/>
      <c r="J92" s="248"/>
      <c r="K92" s="215"/>
      <c r="L92" s="215"/>
      <c r="M92" s="215"/>
      <c r="N92" s="218"/>
      <c r="O92" s="215"/>
      <c r="P92" s="215"/>
      <c r="Q92" s="215"/>
      <c r="R92" s="248"/>
      <c r="S92" s="248"/>
      <c r="T92" s="248"/>
      <c r="U92" s="248"/>
      <c r="V92" s="248"/>
      <c r="W92" s="215"/>
      <c r="X92" s="215"/>
      <c r="Y92" s="215"/>
      <c r="Z92" s="215"/>
      <c r="AA92" s="215"/>
      <c r="AB92" s="215"/>
      <c r="AC92" s="215"/>
      <c r="AD92" s="331"/>
    </row>
  </sheetData>
  <sheetProtection password="C9F9" sheet="1" objects="1" scenarios="1" formatCells="0" formatColumns="0" formatRows="0" sort="0"/>
  <sortState ref="AY51:BA54">
    <sortCondition descending="1" ref="AZ51:AZ54"/>
    <sortCondition descending="1" ref="BA51:BA54"/>
  </sortState>
  <mergeCells count="2">
    <mergeCell ref="AC1:AC2"/>
    <mergeCell ref="W2:AA2"/>
  </mergeCells>
  <phoneticPr fontId="8" type="noConversion"/>
  <conditionalFormatting sqref="F58:F60 F62 F64">
    <cfRule type="notContainsBlanks" dxfId="1153" priority="112">
      <formula>LEN(TRIM(F58))&gt;0</formula>
    </cfRule>
  </conditionalFormatting>
  <conditionalFormatting sqref="J58:J60 J62 J64">
    <cfRule type="notContainsBlanks" dxfId="1152" priority="111">
      <formula>LEN(TRIM(J58))&gt;0</formula>
    </cfRule>
  </conditionalFormatting>
  <conditionalFormatting sqref="R58 R64 R62 R60">
    <cfRule type="notContainsBlanks" dxfId="1151" priority="110">
      <formula>LEN(TRIM(R58))&gt;0</formula>
    </cfRule>
  </conditionalFormatting>
  <conditionalFormatting sqref="V58 V64 V62 V60">
    <cfRule type="notContainsBlanks" dxfId="1150" priority="109">
      <formula>LEN(TRIM(V58))&gt;0</formula>
    </cfRule>
  </conditionalFormatting>
  <conditionalFormatting sqref="AD58 AD60 AD62 AD64">
    <cfRule type="notContainsBlanks" dxfId="1149" priority="108">
      <formula>LEN(TRIM(AD58))&gt;0</formula>
    </cfRule>
  </conditionalFormatting>
  <conditionalFormatting sqref="AH58 AH60 AH62 AH64">
    <cfRule type="notContainsBlanks" dxfId="1148" priority="107">
      <formula>LEN(TRIM(AH58))&gt;0</formula>
    </cfRule>
  </conditionalFormatting>
  <conditionalFormatting sqref="AD67">
    <cfRule type="notContainsBlanks" dxfId="1147" priority="106">
      <formula>LEN(TRIM(AD67))&gt;0</formula>
    </cfRule>
  </conditionalFormatting>
  <conditionalFormatting sqref="AH67">
    <cfRule type="notContainsBlanks" dxfId="1146" priority="105">
      <formula>LEN(TRIM(AH67))&gt;0</formula>
    </cfRule>
  </conditionalFormatting>
  <conditionalFormatting sqref="V67">
    <cfRule type="notContainsBlanks" dxfId="1145" priority="104">
      <formula>LEN(TRIM(V67))&gt;0</formula>
    </cfRule>
  </conditionalFormatting>
  <conditionalFormatting sqref="R67">
    <cfRule type="notContainsBlanks" dxfId="1144" priority="103">
      <formula>LEN(TRIM(R67))&gt;0</formula>
    </cfRule>
  </conditionalFormatting>
  <conditionalFormatting sqref="J67">
    <cfRule type="notContainsBlanks" dxfId="1143" priority="102">
      <formula>LEN(TRIM(J67))&gt;0</formula>
    </cfRule>
  </conditionalFormatting>
  <conditionalFormatting sqref="F67">
    <cfRule type="notContainsBlanks" dxfId="1142" priority="101">
      <formula>LEN(TRIM(F67))&gt;0</formula>
    </cfRule>
  </conditionalFormatting>
  <conditionalFormatting sqref="F70">
    <cfRule type="notContainsBlanks" dxfId="1141" priority="100">
      <formula>LEN(TRIM(F70))&gt;0</formula>
    </cfRule>
  </conditionalFormatting>
  <conditionalFormatting sqref="J70">
    <cfRule type="notContainsBlanks" dxfId="1140" priority="99">
      <formula>LEN(TRIM(J70))&gt;0</formula>
    </cfRule>
  </conditionalFormatting>
  <conditionalFormatting sqref="R70">
    <cfRule type="notContainsBlanks" dxfId="1139" priority="98">
      <formula>LEN(TRIM(R70))&gt;0</formula>
    </cfRule>
  </conditionalFormatting>
  <conditionalFormatting sqref="V70">
    <cfRule type="notContainsBlanks" dxfId="1138" priority="97">
      <formula>LEN(TRIM(V70))&gt;0</formula>
    </cfRule>
  </conditionalFormatting>
  <conditionalFormatting sqref="AD70">
    <cfRule type="notContainsBlanks" dxfId="1137" priority="96">
      <formula>LEN(TRIM(AD70))&gt;0</formula>
    </cfRule>
  </conditionalFormatting>
  <conditionalFormatting sqref="AH70">
    <cfRule type="notContainsBlanks" dxfId="1136" priority="95">
      <formula>LEN(TRIM(AH70))&gt;0</formula>
    </cfRule>
  </conditionalFormatting>
  <conditionalFormatting sqref="AH74">
    <cfRule type="notContainsBlanks" dxfId="1135" priority="94">
      <formula>LEN(TRIM(AH74))&gt;0</formula>
    </cfRule>
  </conditionalFormatting>
  <conditionalFormatting sqref="AD74">
    <cfRule type="notContainsBlanks" dxfId="1134" priority="93">
      <formula>LEN(TRIM(AD74))&gt;0</formula>
    </cfRule>
  </conditionalFormatting>
  <conditionalFormatting sqref="V74">
    <cfRule type="notContainsBlanks" dxfId="1133" priority="92">
      <formula>LEN(TRIM(V74))&gt;0</formula>
    </cfRule>
  </conditionalFormatting>
  <conditionalFormatting sqref="R74">
    <cfRule type="notContainsBlanks" dxfId="1132" priority="91">
      <formula>LEN(TRIM(R74))&gt;0</formula>
    </cfRule>
  </conditionalFormatting>
  <conditionalFormatting sqref="J74">
    <cfRule type="notContainsBlanks" dxfId="1131" priority="90">
      <formula>LEN(TRIM(J74))&gt;0</formula>
    </cfRule>
  </conditionalFormatting>
  <conditionalFormatting sqref="F74">
    <cfRule type="notContainsBlanks" dxfId="1130" priority="89">
      <formula>LEN(TRIM(F74))&gt;0</formula>
    </cfRule>
  </conditionalFormatting>
  <conditionalFormatting sqref="F77">
    <cfRule type="notContainsBlanks" dxfId="1129" priority="88">
      <formula>LEN(TRIM(F77))&gt;0</formula>
    </cfRule>
  </conditionalFormatting>
  <conditionalFormatting sqref="J77">
    <cfRule type="notContainsBlanks" dxfId="1128" priority="87">
      <formula>LEN(TRIM(J77))&gt;0</formula>
    </cfRule>
  </conditionalFormatting>
  <conditionalFormatting sqref="F80">
    <cfRule type="notContainsBlanks" dxfId="1127" priority="86">
      <formula>LEN(TRIM(F80))&gt;0</formula>
    </cfRule>
  </conditionalFormatting>
  <conditionalFormatting sqref="J80">
    <cfRule type="notContainsBlanks" dxfId="1126" priority="85">
      <formula>LEN(TRIM(J80))&gt;0</formula>
    </cfRule>
  </conditionalFormatting>
  <conditionalFormatting sqref="F83">
    <cfRule type="notContainsBlanks" dxfId="1125" priority="84">
      <formula>LEN(TRIM(F83))&gt;0</formula>
    </cfRule>
  </conditionalFormatting>
  <conditionalFormatting sqref="J83">
    <cfRule type="notContainsBlanks" dxfId="1124" priority="83">
      <formula>LEN(TRIM(J83))&gt;0</formula>
    </cfRule>
  </conditionalFormatting>
  <conditionalFormatting sqref="R77">
    <cfRule type="notContainsBlanks" dxfId="1123" priority="82">
      <formula>LEN(TRIM(R77))&gt;0</formula>
    </cfRule>
  </conditionalFormatting>
  <conditionalFormatting sqref="R80">
    <cfRule type="notContainsBlanks" dxfId="1122" priority="81">
      <formula>LEN(TRIM(R80))&gt;0</formula>
    </cfRule>
  </conditionalFormatting>
  <conditionalFormatting sqref="R83:R84">
    <cfRule type="notContainsBlanks" dxfId="1121" priority="80">
      <formula>LEN(TRIM(R83))&gt;0</formula>
    </cfRule>
  </conditionalFormatting>
  <conditionalFormatting sqref="V83:V84">
    <cfRule type="notContainsBlanks" dxfId="1120" priority="79">
      <formula>LEN(TRIM(V83))&gt;0</formula>
    </cfRule>
  </conditionalFormatting>
  <conditionalFormatting sqref="V80">
    <cfRule type="notContainsBlanks" dxfId="1119" priority="78">
      <formula>LEN(TRIM(V80))&gt;0</formula>
    </cfRule>
  </conditionalFormatting>
  <conditionalFormatting sqref="V77">
    <cfRule type="notContainsBlanks" dxfId="1118" priority="77">
      <formula>LEN(TRIM(V77))&gt;0</formula>
    </cfRule>
  </conditionalFormatting>
  <conditionalFormatting sqref="AD77">
    <cfRule type="notContainsBlanks" dxfId="1117" priority="76">
      <formula>LEN(TRIM(AD77))&gt;0</formula>
    </cfRule>
  </conditionalFormatting>
  <conditionalFormatting sqref="AD80">
    <cfRule type="notContainsBlanks" dxfId="1116" priority="75">
      <formula>LEN(TRIM(AD80))&gt;0</formula>
    </cfRule>
  </conditionalFormatting>
  <conditionalFormatting sqref="AD83">
    <cfRule type="notContainsBlanks" dxfId="1115" priority="74">
      <formula>LEN(TRIM(AD83))&gt;0</formula>
    </cfRule>
  </conditionalFormatting>
  <conditionalFormatting sqref="AH83">
    <cfRule type="notContainsBlanks" dxfId="1114" priority="73">
      <formula>LEN(TRIM(AH83))&gt;0</formula>
    </cfRule>
  </conditionalFormatting>
  <conditionalFormatting sqref="AH80">
    <cfRule type="notContainsBlanks" dxfId="1113" priority="72">
      <formula>LEN(TRIM(AH80))&gt;0</formula>
    </cfRule>
  </conditionalFormatting>
  <conditionalFormatting sqref="AH77">
    <cfRule type="notContainsBlanks" dxfId="1112" priority="71">
      <formula>LEN(TRIM(AH77))&gt;0</formula>
    </cfRule>
  </conditionalFormatting>
  <conditionalFormatting sqref="F13:F27">
    <cfRule type="notContainsBlanks" dxfId="1111" priority="70">
      <formula>LEN(TRIM(F13))&gt;0</formula>
    </cfRule>
  </conditionalFormatting>
  <conditionalFormatting sqref="J13:J27">
    <cfRule type="notContainsBlanks" dxfId="1110" priority="69">
      <formula>LEN(TRIM(J13))&gt;0</formula>
    </cfRule>
  </conditionalFormatting>
  <conditionalFormatting sqref="R13:R27">
    <cfRule type="notContainsBlanks" dxfId="1109" priority="68">
      <formula>LEN(TRIM(R13))&gt;0</formula>
    </cfRule>
  </conditionalFormatting>
  <conditionalFormatting sqref="V13:V27">
    <cfRule type="notContainsBlanks" dxfId="1108" priority="67">
      <formula>LEN(TRIM(V13))&gt;0</formula>
    </cfRule>
  </conditionalFormatting>
  <conditionalFormatting sqref="AD13:AD22">
    <cfRule type="notContainsBlanks" dxfId="1107" priority="66">
      <formula>LEN(TRIM(AD13))&gt;0</formula>
    </cfRule>
  </conditionalFormatting>
  <conditionalFormatting sqref="AH13:AH22">
    <cfRule type="notContainsBlanks" dxfId="1106" priority="65">
      <formula>LEN(TRIM(AH13))&gt;0</formula>
    </cfRule>
  </conditionalFormatting>
  <conditionalFormatting sqref="R75">
    <cfRule type="notContainsBlanks" dxfId="1105" priority="64">
      <formula>LEN(TRIM(R75))&gt;0</formula>
    </cfRule>
  </conditionalFormatting>
  <conditionalFormatting sqref="V75">
    <cfRule type="notContainsBlanks" dxfId="1104" priority="63">
      <formula>LEN(TRIM(V75))&gt;0</formula>
    </cfRule>
  </conditionalFormatting>
  <conditionalFormatting sqref="R78">
    <cfRule type="notContainsBlanks" dxfId="1103" priority="62">
      <formula>LEN(TRIM(R78))&gt;0</formula>
    </cfRule>
  </conditionalFormatting>
  <conditionalFormatting sqref="V78">
    <cfRule type="notContainsBlanks" dxfId="1102" priority="61">
      <formula>LEN(TRIM(V78))&gt;0</formula>
    </cfRule>
  </conditionalFormatting>
  <conditionalFormatting sqref="F61">
    <cfRule type="notContainsBlanks" dxfId="1101" priority="60">
      <formula>LEN(TRIM(F61))&gt;0</formula>
    </cfRule>
  </conditionalFormatting>
  <conditionalFormatting sqref="J61">
    <cfRule type="notContainsBlanks" dxfId="1100" priority="59">
      <formula>LEN(TRIM(J61))&gt;0</formula>
    </cfRule>
  </conditionalFormatting>
  <conditionalFormatting sqref="F63">
    <cfRule type="notContainsBlanks" dxfId="1099" priority="58">
      <formula>LEN(TRIM(F63))&gt;0</formula>
    </cfRule>
  </conditionalFormatting>
  <conditionalFormatting sqref="J63">
    <cfRule type="notContainsBlanks" dxfId="1098" priority="57">
      <formula>LEN(TRIM(J63))&gt;0</formula>
    </cfRule>
  </conditionalFormatting>
  <conditionalFormatting sqref="F65">
    <cfRule type="notContainsBlanks" dxfId="1097" priority="56">
      <formula>LEN(TRIM(F65))&gt;0</formula>
    </cfRule>
  </conditionalFormatting>
  <conditionalFormatting sqref="J65">
    <cfRule type="notContainsBlanks" dxfId="1096" priority="55">
      <formula>LEN(TRIM(J65))&gt;0</formula>
    </cfRule>
  </conditionalFormatting>
  <conditionalFormatting sqref="F68">
    <cfRule type="notContainsBlanks" dxfId="1095" priority="54">
      <formula>LEN(TRIM(F68))&gt;0</formula>
    </cfRule>
  </conditionalFormatting>
  <conditionalFormatting sqref="J68">
    <cfRule type="notContainsBlanks" dxfId="1094" priority="53">
      <formula>LEN(TRIM(J68))&gt;0</formula>
    </cfRule>
  </conditionalFormatting>
  <conditionalFormatting sqref="F71">
    <cfRule type="notContainsBlanks" dxfId="1093" priority="52">
      <formula>LEN(TRIM(F71))&gt;0</formula>
    </cfRule>
  </conditionalFormatting>
  <conditionalFormatting sqref="J71">
    <cfRule type="notContainsBlanks" dxfId="1092" priority="51">
      <formula>LEN(TRIM(J71))&gt;0</formula>
    </cfRule>
  </conditionalFormatting>
  <conditionalFormatting sqref="F75">
    <cfRule type="notContainsBlanks" dxfId="1091" priority="50">
      <formula>LEN(TRIM(F75))&gt;0</formula>
    </cfRule>
  </conditionalFormatting>
  <conditionalFormatting sqref="J75">
    <cfRule type="notContainsBlanks" dxfId="1090" priority="49">
      <formula>LEN(TRIM(J75))&gt;0</formula>
    </cfRule>
  </conditionalFormatting>
  <conditionalFormatting sqref="F78">
    <cfRule type="notContainsBlanks" dxfId="1089" priority="48">
      <formula>LEN(TRIM(F78))&gt;0</formula>
    </cfRule>
  </conditionalFormatting>
  <conditionalFormatting sqref="J78">
    <cfRule type="notContainsBlanks" dxfId="1088" priority="47">
      <formula>LEN(TRIM(J78))&gt;0</formula>
    </cfRule>
  </conditionalFormatting>
  <conditionalFormatting sqref="F81">
    <cfRule type="notContainsBlanks" dxfId="1087" priority="46">
      <formula>LEN(TRIM(F81))&gt;0</formula>
    </cfRule>
  </conditionalFormatting>
  <conditionalFormatting sqref="J81">
    <cfRule type="notContainsBlanks" dxfId="1086" priority="45">
      <formula>LEN(TRIM(J81))&gt;0</formula>
    </cfRule>
  </conditionalFormatting>
  <conditionalFormatting sqref="F84">
    <cfRule type="notContainsBlanks" dxfId="1085" priority="44">
      <formula>LEN(TRIM(F84))&gt;0</formula>
    </cfRule>
  </conditionalFormatting>
  <conditionalFormatting sqref="J84">
    <cfRule type="notContainsBlanks" dxfId="1084" priority="43">
      <formula>LEN(TRIM(J84))&gt;0</formula>
    </cfRule>
  </conditionalFormatting>
  <conditionalFormatting sqref="R81">
    <cfRule type="notContainsBlanks" dxfId="1083" priority="42">
      <formula>LEN(TRIM(R81))&gt;0</formula>
    </cfRule>
  </conditionalFormatting>
  <conditionalFormatting sqref="V81">
    <cfRule type="notContainsBlanks" dxfId="1082" priority="41">
      <formula>LEN(TRIM(V81))&gt;0</formula>
    </cfRule>
  </conditionalFormatting>
  <conditionalFormatting sqref="AD84">
    <cfRule type="notContainsBlanks" dxfId="1081" priority="40">
      <formula>LEN(TRIM(AD84))&gt;0</formula>
    </cfRule>
  </conditionalFormatting>
  <conditionalFormatting sqref="AH84">
    <cfRule type="notContainsBlanks" dxfId="1080" priority="39">
      <formula>LEN(TRIM(AH84))&gt;0</formula>
    </cfRule>
  </conditionalFormatting>
  <conditionalFormatting sqref="AD81">
    <cfRule type="notContainsBlanks" dxfId="1079" priority="38">
      <formula>LEN(TRIM(AD81))&gt;0</formula>
    </cfRule>
  </conditionalFormatting>
  <conditionalFormatting sqref="AH81">
    <cfRule type="notContainsBlanks" dxfId="1078" priority="37">
      <formula>LEN(TRIM(AH81))&gt;0</formula>
    </cfRule>
  </conditionalFormatting>
  <conditionalFormatting sqref="AD78">
    <cfRule type="notContainsBlanks" dxfId="1077" priority="36">
      <formula>LEN(TRIM(AD78))&gt;0</formula>
    </cfRule>
  </conditionalFormatting>
  <conditionalFormatting sqref="AH78">
    <cfRule type="notContainsBlanks" dxfId="1076" priority="35">
      <formula>LEN(TRIM(AH78))&gt;0</formula>
    </cfRule>
  </conditionalFormatting>
  <conditionalFormatting sqref="AD75">
    <cfRule type="notContainsBlanks" dxfId="1075" priority="34">
      <formula>LEN(TRIM(AD75))&gt;0</formula>
    </cfRule>
  </conditionalFormatting>
  <conditionalFormatting sqref="AH75">
    <cfRule type="notContainsBlanks" dxfId="1074" priority="33">
      <formula>LEN(TRIM(AH75))&gt;0</formula>
    </cfRule>
  </conditionalFormatting>
  <conditionalFormatting sqref="AD71">
    <cfRule type="notContainsBlanks" dxfId="1073" priority="32">
      <formula>LEN(TRIM(AD71))&gt;0</formula>
    </cfRule>
  </conditionalFormatting>
  <conditionalFormatting sqref="AH71">
    <cfRule type="notContainsBlanks" dxfId="1072" priority="31">
      <formula>LEN(TRIM(AH71))&gt;0</formula>
    </cfRule>
  </conditionalFormatting>
  <conditionalFormatting sqref="R71">
    <cfRule type="notContainsBlanks" dxfId="1071" priority="30">
      <formula>LEN(TRIM(R71))&gt;0</formula>
    </cfRule>
  </conditionalFormatting>
  <conditionalFormatting sqref="V71">
    <cfRule type="notContainsBlanks" dxfId="1070" priority="29">
      <formula>LEN(TRIM(V71))&gt;0</formula>
    </cfRule>
  </conditionalFormatting>
  <conditionalFormatting sqref="R68">
    <cfRule type="notContainsBlanks" dxfId="1069" priority="28">
      <formula>LEN(TRIM(R68))&gt;0</formula>
    </cfRule>
  </conditionalFormatting>
  <conditionalFormatting sqref="V68">
    <cfRule type="notContainsBlanks" dxfId="1068" priority="27">
      <formula>LEN(TRIM(V68))&gt;0</formula>
    </cfRule>
  </conditionalFormatting>
  <conditionalFormatting sqref="AD68">
    <cfRule type="notContainsBlanks" dxfId="1067" priority="26">
      <formula>LEN(TRIM(AD68))&gt;0</formula>
    </cfRule>
  </conditionalFormatting>
  <conditionalFormatting sqref="AH68">
    <cfRule type="notContainsBlanks" dxfId="1066" priority="25">
      <formula>LEN(TRIM(AH68))&gt;0</formula>
    </cfRule>
  </conditionalFormatting>
  <conditionalFormatting sqref="AD65">
    <cfRule type="notContainsBlanks" dxfId="1065" priority="24">
      <formula>LEN(TRIM(AD65))&gt;0</formula>
    </cfRule>
  </conditionalFormatting>
  <conditionalFormatting sqref="AH65">
    <cfRule type="notContainsBlanks" dxfId="1064" priority="23">
      <formula>LEN(TRIM(AH65))&gt;0</formula>
    </cfRule>
  </conditionalFormatting>
  <conditionalFormatting sqref="R65">
    <cfRule type="notContainsBlanks" dxfId="1063" priority="22">
      <formula>LEN(TRIM(R65))&gt;0</formula>
    </cfRule>
  </conditionalFormatting>
  <conditionalFormatting sqref="V65">
    <cfRule type="notContainsBlanks" dxfId="1062" priority="21">
      <formula>LEN(TRIM(V65))&gt;0</formula>
    </cfRule>
  </conditionalFormatting>
  <conditionalFormatting sqref="R63">
    <cfRule type="notContainsBlanks" dxfId="1061" priority="20">
      <formula>LEN(TRIM(R63))&gt;0</formula>
    </cfRule>
  </conditionalFormatting>
  <conditionalFormatting sqref="V63">
    <cfRule type="notContainsBlanks" dxfId="1060" priority="19">
      <formula>LEN(TRIM(V63))&gt;0</formula>
    </cfRule>
  </conditionalFormatting>
  <conditionalFormatting sqref="R61">
    <cfRule type="notContainsBlanks" dxfId="1059" priority="18">
      <formula>LEN(TRIM(R61))&gt;0</formula>
    </cfRule>
  </conditionalFormatting>
  <conditionalFormatting sqref="V61">
    <cfRule type="notContainsBlanks" dxfId="1058" priority="17">
      <formula>LEN(TRIM(V61))&gt;0</formula>
    </cfRule>
  </conditionalFormatting>
  <conditionalFormatting sqref="R59">
    <cfRule type="notContainsBlanks" dxfId="1057" priority="16">
      <formula>LEN(TRIM(R59))&gt;0</formula>
    </cfRule>
  </conditionalFormatting>
  <conditionalFormatting sqref="V59">
    <cfRule type="notContainsBlanks" dxfId="1056" priority="15">
      <formula>LEN(TRIM(V59))&gt;0</formula>
    </cfRule>
  </conditionalFormatting>
  <conditionalFormatting sqref="AD59">
    <cfRule type="notContainsBlanks" dxfId="1055" priority="14">
      <formula>LEN(TRIM(AD59))&gt;0</formula>
    </cfRule>
  </conditionalFormatting>
  <conditionalFormatting sqref="AH59">
    <cfRule type="notContainsBlanks" dxfId="1054" priority="13">
      <formula>LEN(TRIM(AH59))&gt;0</formula>
    </cfRule>
  </conditionalFormatting>
  <conditionalFormatting sqref="AD61">
    <cfRule type="notContainsBlanks" dxfId="1053" priority="12">
      <formula>LEN(TRIM(AD61))&gt;0</formula>
    </cfRule>
  </conditionalFormatting>
  <conditionalFormatting sqref="AH61">
    <cfRule type="notContainsBlanks" dxfId="1052" priority="11">
      <formula>LEN(TRIM(AH61))&gt;0</formula>
    </cfRule>
  </conditionalFormatting>
  <conditionalFormatting sqref="AD63">
    <cfRule type="notContainsBlanks" dxfId="1051" priority="10">
      <formula>LEN(TRIM(AD63))&gt;0</formula>
    </cfRule>
  </conditionalFormatting>
  <conditionalFormatting sqref="AH63">
    <cfRule type="notContainsBlanks" dxfId="1050" priority="9">
      <formula>LEN(TRIM(AH63))&gt;0</formula>
    </cfRule>
  </conditionalFormatting>
  <conditionalFormatting sqref="E75">
    <cfRule type="expression" dxfId="1049" priority="8">
      <formula>NOT(F74=J74)</formula>
    </cfRule>
  </conditionalFormatting>
  <conditionalFormatting sqref="K75">
    <cfRule type="expression" dxfId="1048" priority="7">
      <formula>NOT(F74=J74)</formula>
    </cfRule>
  </conditionalFormatting>
  <conditionalFormatting sqref="Q75">
    <cfRule type="expression" dxfId="1047" priority="6">
      <formula>NOT(R74=V74)</formula>
    </cfRule>
  </conditionalFormatting>
  <conditionalFormatting sqref="W75">
    <cfRule type="expression" dxfId="1046" priority="5">
      <formula>NOT(R74=V74)</formula>
    </cfRule>
  </conditionalFormatting>
  <conditionalFormatting sqref="W78">
    <cfRule type="expression" dxfId="1045" priority="4">
      <formula>NOT(R77=V77)</formula>
    </cfRule>
  </conditionalFormatting>
  <conditionalFormatting sqref="Q78">
    <cfRule type="expression" dxfId="1044" priority="3">
      <formula>NOT(R77=V77)</formula>
    </cfRule>
  </conditionalFormatting>
  <conditionalFormatting sqref="K78">
    <cfRule type="expression" dxfId="1043" priority="2">
      <formula>NOT(F77=J77)</formula>
    </cfRule>
  </conditionalFormatting>
  <conditionalFormatting sqref="E78">
    <cfRule type="expression" dxfId="1042" priority="1">
      <formula>NOT(F77=J77)</formula>
    </cfRule>
  </conditionalFormatting>
  <printOptions horizontalCentered="1" verticalCentered="1"/>
  <pageMargins left="0" right="0" top="0.98425196850393704" bottom="0" header="0" footer="0"/>
  <pageSetup paperSize="9" scale="75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48" max="36" man="1"/>
  </rowBreaks>
  <ignoredErrors>
    <ignoredError sqref="E17 K19 W17 AI16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5" name="Button 1">
              <controlPr defaultSize="0" print="0" autoFill="0" autoPict="0" macro="[0]!Classer204p">
                <anchor>
                  <from>
                    <xdr:col>0</xdr:col>
                    <xdr:colOff>180975</xdr:colOff>
                    <xdr:row>1</xdr:row>
                    <xdr:rowOff>0</xdr:rowOff>
                  </from>
                  <to>
                    <xdr:col>0</xdr:col>
                    <xdr:colOff>180975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6" name="Button 2">
              <controlPr defaultSize="0" print="0" autoFill="0" autoPict="0" macro="[0]!RAZ204P">
                <anchor>
                  <from>
                    <xdr:col>0</xdr:col>
                    <xdr:colOff>180975</xdr:colOff>
                    <xdr:row>1</xdr:row>
                    <xdr:rowOff>0</xdr:rowOff>
                  </from>
                  <to>
                    <xdr:col>0</xdr:col>
                    <xdr:colOff>180975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7" name="Button 3">
              <controlPr defaultSize="0" print="0" autoFill="0" autoPict="0" macro="[0]!CLASSER204PC">
                <anchor moveWithCells="1" sizeWithCells="1">
                  <from>
                    <xdr:col>33</xdr:col>
                    <xdr:colOff>114300</xdr:colOff>
                    <xdr:row>87</xdr:row>
                    <xdr:rowOff>47625</xdr:rowOff>
                  </from>
                  <to>
                    <xdr:col>34</xdr:col>
                    <xdr:colOff>942975</xdr:colOff>
                    <xdr:row>88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8" name="Button 4">
              <controlPr defaultSize="0" print="0" autoFill="0" autoPict="0" macro="[0]!RAZ204PC">
                <anchor moveWithCells="1" sizeWithCells="1">
                  <from>
                    <xdr:col>34</xdr:col>
                    <xdr:colOff>104775</xdr:colOff>
                    <xdr:row>90</xdr:row>
                    <xdr:rowOff>9525</xdr:rowOff>
                  </from>
                  <to>
                    <xdr:col>34</xdr:col>
                    <xdr:colOff>838200</xdr:colOff>
                    <xdr:row>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1" r:id="rId9" name="Button 5">
              <controlPr defaultSize="0" print="0" autoFill="0" autoPict="0" macro="[0]!IMP204EL">
                <anchor>
                  <from>
                    <xdr:col>0</xdr:col>
                    <xdr:colOff>180975</xdr:colOff>
                    <xdr:row>0</xdr:row>
                    <xdr:rowOff>76200</xdr:rowOff>
                  </from>
                  <to>
                    <xdr:col>1</xdr:col>
                    <xdr:colOff>0</xdr:colOff>
                    <xdr:row>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2" r:id="rId10" name="Button 6">
              <controlPr defaultSize="0" print="0" autoFill="0" autoPict="0" macro="[0]!IMP204FI">
                <anchor>
                  <from>
                    <xdr:col>0</xdr:col>
                    <xdr:colOff>180975</xdr:colOff>
                    <xdr:row>1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8" tint="-0.249977111117893"/>
  </sheetPr>
  <dimension ref="A1:IV90"/>
  <sheetViews>
    <sheetView showGridLines="0" showRowColHeaders="0" showRuler="0" view="pageBreakPreview" zoomScale="120" zoomScaleNormal="100" zoomScaleSheetLayoutView="120" workbookViewId="0">
      <selection activeCell="E45" sqref="E45"/>
    </sheetView>
  </sheetViews>
  <sheetFormatPr baseColWidth="10" defaultColWidth="11.5703125" defaultRowHeight="15.6" customHeight="1" x14ac:dyDescent="0.2"/>
  <cols>
    <col min="1" max="1" width="1.85546875" customWidth="1"/>
    <col min="2" max="2" width="1.85546875" style="105" customWidth="1"/>
    <col min="3" max="3" width="1.85546875" customWidth="1"/>
    <col min="4" max="4" width="17.7109375" customWidth="1"/>
    <col min="5" max="5" width="1.85546875" style="1" customWidth="1"/>
    <col min="6" max="8" width="1.85546875" customWidth="1"/>
    <col min="9" max="9" width="1.85546875" style="1" customWidth="1"/>
    <col min="10" max="10" width="17.7109375" customWidth="1"/>
    <col min="11" max="12" width="1.85546875" customWidth="1"/>
    <col min="13" max="13" width="7.140625" style="106" customWidth="1"/>
    <col min="14" max="15" width="1.85546875" customWidth="1"/>
    <col min="16" max="16" width="17.28515625" customWidth="1"/>
    <col min="17" max="17" width="1.85546875" style="1" customWidth="1"/>
    <col min="18" max="20" width="1.85546875" customWidth="1"/>
    <col min="21" max="21" width="1.85546875" style="1" customWidth="1"/>
    <col min="22" max="22" width="17.28515625" customWidth="1"/>
    <col min="23" max="27" width="1.85546875" customWidth="1"/>
    <col min="28" max="28" width="17.28515625" customWidth="1"/>
    <col min="29" max="29" width="2" style="1" customWidth="1"/>
    <col min="30" max="32" width="1.85546875" customWidth="1"/>
    <col min="33" max="33" width="1.85546875" style="1" customWidth="1"/>
    <col min="34" max="34" width="17.140625" customWidth="1"/>
    <col min="35" max="35" width="2.140625" customWidth="1"/>
    <col min="36" max="36" width="2" customWidth="1"/>
    <col min="37" max="37" width="1.85546875" customWidth="1"/>
    <col min="38" max="38" width="2.28515625" customWidth="1"/>
    <col min="39" max="39" width="12.7109375" customWidth="1"/>
    <col min="40" max="44" width="2.28515625" customWidth="1"/>
    <col min="45" max="45" width="12.140625" customWidth="1"/>
    <col min="46" max="50" width="2.28515625" customWidth="1"/>
    <col min="51" max="51" width="12.28515625" customWidth="1"/>
    <col min="52" max="53" width="2.28515625" customWidth="1"/>
    <col min="54" max="57" width="11.5703125" customWidth="1"/>
    <col min="58" max="62" width="1.42578125" customWidth="1"/>
  </cols>
  <sheetData>
    <row r="1" spans="1:256" ht="6" customHeight="1" x14ac:dyDescent="0.2">
      <c r="D1" s="804"/>
      <c r="E1" s="805"/>
      <c r="F1" s="103"/>
      <c r="G1" s="805"/>
      <c r="H1" s="806"/>
      <c r="I1" s="805"/>
      <c r="J1" s="135"/>
      <c r="K1" s="808"/>
      <c r="L1" s="103"/>
      <c r="M1"/>
      <c r="P1" s="803"/>
      <c r="Q1"/>
      <c r="U1"/>
      <c r="V1" s="666"/>
      <c r="W1" s="894"/>
      <c r="X1" s="894"/>
      <c r="Y1" s="894"/>
      <c r="Z1" s="894"/>
      <c r="AB1" s="1352"/>
      <c r="AC1"/>
      <c r="AG1"/>
      <c r="AH1" s="668"/>
    </row>
    <row r="2" spans="1:256" ht="6" customHeight="1" x14ac:dyDescent="0.2">
      <c r="D2" s="804"/>
      <c r="E2" s="805"/>
      <c r="G2" s="805"/>
      <c r="H2" s="806"/>
      <c r="I2" s="805"/>
      <c r="J2" s="135"/>
      <c r="K2" s="808"/>
      <c r="M2"/>
      <c r="P2" s="803"/>
      <c r="Q2"/>
      <c r="U2"/>
      <c r="V2" s="1353"/>
      <c r="W2" s="1353"/>
      <c r="X2" s="1353"/>
      <c r="Y2" s="1353"/>
      <c r="Z2" s="1353"/>
      <c r="AB2" s="1352"/>
      <c r="AC2"/>
      <c r="AG2"/>
      <c r="AH2" s="668"/>
    </row>
    <row r="3" spans="1:256" ht="6" customHeight="1" x14ac:dyDescent="0.25">
      <c r="D3" s="810"/>
      <c r="E3" s="805"/>
      <c r="F3" s="811"/>
      <c r="G3" s="805"/>
      <c r="H3" s="806"/>
      <c r="I3" s="805"/>
      <c r="J3" s="807"/>
      <c r="K3" s="808"/>
      <c r="M3"/>
      <c r="P3" s="803"/>
      <c r="Q3"/>
      <c r="U3"/>
      <c r="V3" s="116"/>
      <c r="W3" s="894"/>
      <c r="X3" s="894"/>
      <c r="Y3" s="894"/>
      <c r="Z3" s="894"/>
      <c r="AC3"/>
      <c r="AG3"/>
      <c r="AH3" s="668"/>
    </row>
    <row r="4" spans="1:256" s="41" customFormat="1" ht="15.6" customHeight="1" x14ac:dyDescent="0.2">
      <c r="A4"/>
      <c r="B4" s="107"/>
      <c r="C4" s="108"/>
      <c r="D4" s="161" t="s">
        <v>15</v>
      </c>
      <c r="E4" s="111" t="s">
        <v>1</v>
      </c>
      <c r="F4" s="111" t="s">
        <v>2</v>
      </c>
      <c r="G4" s="111"/>
      <c r="H4" s="112"/>
      <c r="I4" s="115" t="s">
        <v>16</v>
      </c>
      <c r="J4" s="177" t="s">
        <v>17</v>
      </c>
      <c r="K4" s="110" t="s">
        <v>1</v>
      </c>
      <c r="L4" s="110" t="s">
        <v>2</v>
      </c>
      <c r="M4" s="384"/>
      <c r="N4" s="323"/>
      <c r="O4" s="115"/>
      <c r="P4" s="177" t="s">
        <v>63</v>
      </c>
      <c r="Q4" s="234" t="s">
        <v>1</v>
      </c>
      <c r="R4" s="234" t="s">
        <v>2</v>
      </c>
      <c r="S4" s="111"/>
      <c r="T4" s="112"/>
      <c r="U4" s="115"/>
      <c r="V4" s="177" t="s">
        <v>105</v>
      </c>
      <c r="W4" s="110" t="s">
        <v>1</v>
      </c>
      <c r="X4" s="110" t="s">
        <v>2</v>
      </c>
      <c r="Y4" s="110"/>
      <c r="Z4" s="110"/>
      <c r="AA4" s="115"/>
      <c r="AB4" s="177" t="s">
        <v>127</v>
      </c>
      <c r="AC4" s="234" t="s">
        <v>1</v>
      </c>
      <c r="AD4" s="234" t="s">
        <v>2</v>
      </c>
      <c r="AH4"/>
      <c r="IT4"/>
      <c r="IU4"/>
      <c r="IV4"/>
    </row>
    <row r="5" spans="1:256" s="41" customFormat="1" ht="21.75" customHeight="1" x14ac:dyDescent="0.2">
      <c r="A5"/>
      <c r="B5" s="107"/>
      <c r="C5" s="117" t="s">
        <v>4</v>
      </c>
      <c r="D5" s="1065" t="str">
        <f>ACCUEIL!$H$6</f>
        <v>4</v>
      </c>
      <c r="E5" s="111">
        <f>CL($E$14,$I$14)+CL($I$16,$E$16)+CL($E$19,$I$19)+CL($E$22,$I$22)</f>
        <v>0</v>
      </c>
      <c r="F5" s="662">
        <f>$E$14-$I$14+$I$16-$E$16+$E$19-$I$19+$E$22-$I$22</f>
        <v>0</v>
      </c>
      <c r="G5" s="120"/>
      <c r="H5" s="40"/>
      <c r="I5" s="117" t="s">
        <v>9</v>
      </c>
      <c r="J5" s="1065">
        <f>ACCUEIL!$H$11</f>
        <v>16</v>
      </c>
      <c r="K5" s="111">
        <f>CL($Q$18,$U$18)+CL($Q$14,$U$14)+CL($Q$23,$U$23)</f>
        <v>0</v>
      </c>
      <c r="L5" s="111">
        <f>$Q$18-$U$18+$Q$14-$U$14+$Q$23-$U$23</f>
        <v>0</v>
      </c>
      <c r="M5" s="121"/>
      <c r="O5" s="117" t="s">
        <v>43</v>
      </c>
      <c r="P5" s="1065">
        <f>ACCUEIL!$H$15</f>
        <v>23</v>
      </c>
      <c r="Q5" s="663">
        <f>CL($AC$14,$AG$14)+CL($AC$18,$AG$18)+CL($AC$22,$AG$22)</f>
        <v>0</v>
      </c>
      <c r="R5" s="662">
        <f>$AC$14-$AG$14+$AC$18-$AG$18+$AC$22-$AG$22</f>
        <v>0</v>
      </c>
      <c r="S5" s="120"/>
      <c r="T5" s="40"/>
      <c r="U5" s="117" t="s">
        <v>94</v>
      </c>
      <c r="V5" s="1065" t="str">
        <f>ACCUEIL!$H$19</f>
        <v>7</v>
      </c>
      <c r="W5" s="111">
        <f>CL($Q$16,$U$16)+CL($Q$20,$U$20)+CL($E$24,$I$24)</f>
        <v>0</v>
      </c>
      <c r="X5" s="662">
        <f>$Q$16-$U$16+$Q$20-$U$20+$E$24-$I$24</f>
        <v>0</v>
      </c>
      <c r="Y5" s="662"/>
      <c r="Z5" s="119"/>
      <c r="AA5" s="117" t="s">
        <v>128</v>
      </c>
      <c r="AB5" s="1065">
        <f>ACCUEIL!$H$23</f>
        <v>11</v>
      </c>
      <c r="AC5" s="663">
        <f>CL($AC$16,$AG$16)+CL($AC$20,$AG$20)+CL($AC$24,$AG$24)</f>
        <v>0</v>
      </c>
      <c r="AD5" s="663">
        <f>$AC$16-$AG$16+$AC$20-$AG$20+$AC$24-$AG$24</f>
        <v>0</v>
      </c>
      <c r="AH5"/>
      <c r="IT5"/>
      <c r="IU5"/>
      <c r="IV5"/>
    </row>
    <row r="6" spans="1:256" s="41" customFormat="1" ht="21.75" customHeight="1" x14ac:dyDescent="0.2">
      <c r="A6"/>
      <c r="B6" s="107"/>
      <c r="C6" s="117" t="s">
        <v>5</v>
      </c>
      <c r="D6" s="1065">
        <f>ACCUEIL!$H$7</f>
        <v>18</v>
      </c>
      <c r="E6" s="111">
        <f>CL($I$14,$E$14)+CL($E$17,$I$17)+CL($E$20,$I$20)+CL($I$23,$E$23)</f>
        <v>0</v>
      </c>
      <c r="F6" s="662">
        <f>$I$14-$E$14+$E$17-$I$17+$E$20-$I$20+$I$23-$E$23</f>
        <v>0</v>
      </c>
      <c r="G6" s="120"/>
      <c r="H6" s="40"/>
      <c r="I6" s="117" t="s">
        <v>10</v>
      </c>
      <c r="J6" s="1065">
        <f>ACCUEIL!$H$12</f>
        <v>12</v>
      </c>
      <c r="K6" s="111">
        <f>CL($Q$19,$U$19)+CL($Q$22,$U$22)+CL($Q$14,$U$14)</f>
        <v>0</v>
      </c>
      <c r="L6" s="662">
        <f>$Q$19-$U$19+$Q$22-$U$22+$Q$14-$U$14</f>
        <v>0</v>
      </c>
      <c r="M6" s="121"/>
      <c r="O6" s="117" t="s">
        <v>44</v>
      </c>
      <c r="P6" s="1065">
        <f>ACCUEIL!$H$16</f>
        <v>21</v>
      </c>
      <c r="Q6" s="663">
        <f>CL($AG$14,$AC$14)+CL($AC$19,$AG$19)+CL($AC$23,$AG$23)</f>
        <v>0</v>
      </c>
      <c r="R6" s="662">
        <f>$AG$14-$AC$14+$AC$19-$AG$19+$AC$23-$AG$23</f>
        <v>0</v>
      </c>
      <c r="S6" s="120"/>
      <c r="T6" s="40"/>
      <c r="U6" s="117" t="s">
        <v>106</v>
      </c>
      <c r="V6" s="1065">
        <f>ACCUEIL!$H$20</f>
        <v>24</v>
      </c>
      <c r="W6" s="111">
        <f>CL($Q$17,$U$17)+CL($U$20,$Q$20)+CL($Q$24,$U$24)</f>
        <v>0</v>
      </c>
      <c r="X6" s="662">
        <f>$Q$17-$U$17+$U$20-$Q$20+$Q$24-$U$24</f>
        <v>0</v>
      </c>
      <c r="Y6" s="662"/>
      <c r="Z6" s="119"/>
      <c r="AA6" s="117" t="s">
        <v>129</v>
      </c>
      <c r="AB6" s="1065">
        <f>ACCUEIL!$H$24</f>
        <v>17</v>
      </c>
      <c r="AC6" s="663">
        <f>CL($AG$16,$AC$16)+CL($AG$21,$AC$21)+CL($AC$25,$AG$25)</f>
        <v>0</v>
      </c>
      <c r="AD6" s="663">
        <f>$AG$16-$AC$16+$AG$21-$AC$21+$AC$25-$AG$25</f>
        <v>0</v>
      </c>
      <c r="AH6"/>
      <c r="IT6"/>
      <c r="IU6"/>
      <c r="IV6"/>
    </row>
    <row r="7" spans="1:256" s="41" customFormat="1" ht="21.75" customHeight="1" x14ac:dyDescent="0.2">
      <c r="A7"/>
      <c r="B7" s="107"/>
      <c r="C7" s="117" t="s">
        <v>6</v>
      </c>
      <c r="D7" s="1065">
        <f>ACCUEIL!$H$8</f>
        <v>10</v>
      </c>
      <c r="E7" s="111">
        <f>CL($I$15,$E$15)+CL($I$18,$E$18)+CL($I$20,$E$20)+CL($I$22,$E$22)</f>
        <v>0</v>
      </c>
      <c r="F7" s="662">
        <f>$I$15-$E$15+$I$18-$E$18+$I$20-$E$20+$I$22-$E$22</f>
        <v>0</v>
      </c>
      <c r="G7" s="120"/>
      <c r="H7" s="40"/>
      <c r="I7" s="117" t="s">
        <v>11</v>
      </c>
      <c r="J7" s="1065" t="str">
        <f>ACCUEIL!$H$13</f>
        <v>6</v>
      </c>
      <c r="K7" s="662">
        <f>CL($Q$15,$U$15)+CL($U$18,$Q$18)+CL($U$22,$Q$22)</f>
        <v>0</v>
      </c>
      <c r="L7" s="662">
        <f>$Q$15-$U$15+$U$18-$Q$18+$U$22-$Q$22</f>
        <v>0</v>
      </c>
      <c r="M7" s="121"/>
      <c r="O7" s="664" t="s">
        <v>64</v>
      </c>
      <c r="P7" s="1065">
        <f>ACCUEIL!$H$17</f>
        <v>13</v>
      </c>
      <c r="Q7" s="663">
        <f>CL($AC$15,$AG$15)+CL($AG$18,$AC$18)+CL($AG$23,$AC$23)</f>
        <v>0</v>
      </c>
      <c r="R7" s="662">
        <f>$AC$15-$AG$15+$AG$18-$AC$18+$AG$23-$AC$23</f>
        <v>0</v>
      </c>
      <c r="S7" s="120"/>
      <c r="T7" s="40"/>
      <c r="U7" s="117" t="s">
        <v>107</v>
      </c>
      <c r="V7" s="1065">
        <f>ACCUEIL!$H$21</f>
        <v>22</v>
      </c>
      <c r="W7" s="111">
        <f>CL($U$16,$Q$16)+CL($Q$21,$U$21)+CL($U$24,$Q$24)</f>
        <v>0</v>
      </c>
      <c r="X7" s="662">
        <f>$U$16-$Q$16+$Q$21-$U$21+$U$24-$Q$24</f>
        <v>0</v>
      </c>
      <c r="Y7" s="662"/>
      <c r="Z7" s="119"/>
      <c r="AA7" s="64" t="s">
        <v>130</v>
      </c>
      <c r="AB7" s="1065" t="str">
        <f>ACCUEIL!$H$25</f>
        <v>5</v>
      </c>
      <c r="AC7" s="663">
        <f>CL($AC$17,$AG$17)+CL($AG$20,$AC$20)+CL($AG$25,$AC$25)</f>
        <v>0</v>
      </c>
      <c r="AD7" s="663">
        <f>$AC$17-$AG$17+$AG$20-$AC$20+$AG$25-$AC$25</f>
        <v>0</v>
      </c>
      <c r="AH7" s="665"/>
      <c r="IT7"/>
      <c r="IU7"/>
      <c r="IV7"/>
    </row>
    <row r="8" spans="1:256" s="41" customFormat="1" ht="21.75" customHeight="1" x14ac:dyDescent="0.2">
      <c r="A8"/>
      <c r="B8" s="107"/>
      <c r="C8" s="117" t="s">
        <v>7</v>
      </c>
      <c r="D8" s="1065" t="str">
        <f>ACCUEIL!$H$9</f>
        <v>2</v>
      </c>
      <c r="E8" s="111">
        <f>CL($E$15,$I$15)+CL($I$17,$E$17)+CL($I$19,$E$19)+CL($I$21,$E$21)</f>
        <v>0</v>
      </c>
      <c r="F8" s="662">
        <f>$E$15-$I$15+$I$17-$E$17+$I$19-$E$19+$I$21-$E$21</f>
        <v>0</v>
      </c>
      <c r="G8" s="120"/>
      <c r="H8" s="40"/>
      <c r="I8" s="117" t="s">
        <v>18</v>
      </c>
      <c r="J8" s="1065">
        <f>ACCUEIL!$H$14</f>
        <v>26</v>
      </c>
      <c r="K8" s="662">
        <f>CL($U$15,$Q$15)+CL($U$19,$Q$19)+CL($U$23,$Q$23)</f>
        <v>0</v>
      </c>
      <c r="L8" s="662">
        <f>$U$15-$Q$15+$U$19-$Q$19+$U$23-$Q$23</f>
        <v>0</v>
      </c>
      <c r="M8" s="121"/>
      <c r="O8" s="117" t="s">
        <v>65</v>
      </c>
      <c r="P8" s="1065" t="str">
        <f>ACCUEIL!$H$18</f>
        <v>1</v>
      </c>
      <c r="Q8" s="663">
        <f>CL($AG$15,$AC$15)+CL($AG$19,$AC$19)+CL($AG$22,$AC$22)</f>
        <v>0</v>
      </c>
      <c r="R8" s="662">
        <f>$AG$15-$AC$15+$AG$19-$AC$19+$AG$22-$AC$22</f>
        <v>0</v>
      </c>
      <c r="S8" s="120"/>
      <c r="T8" s="40"/>
      <c r="U8" s="117" t="s">
        <v>108</v>
      </c>
      <c r="V8" s="1065">
        <f>ACCUEIL!$H$22</f>
        <v>15</v>
      </c>
      <c r="W8" s="111">
        <f>CL($U$17,$Q$17)+CL($U$21,$Q$21)+CL($I$24,$E$24)</f>
        <v>0</v>
      </c>
      <c r="X8" s="662">
        <f>$U$17-$Q$17+$U$21-$Q$21+$I$24-$E$24</f>
        <v>0</v>
      </c>
      <c r="Y8" s="662"/>
      <c r="Z8" s="119"/>
      <c r="AA8" s="117" t="s">
        <v>131</v>
      </c>
      <c r="AB8" s="1065">
        <f>ACCUEIL!$H$26</f>
        <v>3</v>
      </c>
      <c r="AC8" s="663">
        <f>CL($AG$17,$AC$17)+CL($AC$21,$AG$21)+CL($AG$24,$AC$24)</f>
        <v>0</v>
      </c>
      <c r="AD8" s="663">
        <f>$AG$17-$AC$17+$AC$21-$AG$21+$AG$24-$AC$24</f>
        <v>0</v>
      </c>
      <c r="AH8" s="119"/>
      <c r="IT8"/>
      <c r="IU8"/>
      <c r="IV8"/>
    </row>
    <row r="9" spans="1:256" s="41" customFormat="1" ht="21.75" customHeight="1" x14ac:dyDescent="0.2">
      <c r="A9"/>
      <c r="B9" s="107"/>
      <c r="C9" s="117" t="s">
        <v>8</v>
      </c>
      <c r="D9" s="1065">
        <f>ACCUEIL!$H$10</f>
        <v>20</v>
      </c>
      <c r="E9" s="111">
        <f>CL($E$16,$I$16)+CL($E$18,$I$18)+CL($E$21,$I$21)+CL($E$23,$I$23)</f>
        <v>0</v>
      </c>
      <c r="F9" s="662">
        <f>$E$16-$I$16+$E$18-$I$18+$E$21-$I$21+$E$23-$I$23</f>
        <v>0</v>
      </c>
      <c r="G9" s="120"/>
      <c r="H9" s="40"/>
      <c r="I9" s="40"/>
      <c r="J9" s="112"/>
      <c r="K9" s="110"/>
      <c r="L9" s="119"/>
      <c r="O9" s="40"/>
      <c r="P9" s="112"/>
      <c r="Q9" s="234"/>
      <c r="R9" s="119"/>
      <c r="S9" s="120"/>
      <c r="T9" s="40"/>
      <c r="U9" s="40"/>
      <c r="W9" s="110"/>
      <c r="X9" s="119"/>
      <c r="Y9" s="119"/>
      <c r="Z9" s="119"/>
      <c r="AA9" s="40"/>
      <c r="AB9" s="667"/>
      <c r="AC9" s="234"/>
      <c r="AD9" s="119"/>
      <c r="AH9" s="119"/>
      <c r="IT9"/>
      <c r="IU9"/>
      <c r="IV9"/>
    </row>
    <row r="10" spans="1:256" s="41" customFormat="1" ht="9.9499999999999993" customHeight="1" x14ac:dyDescent="0.2">
      <c r="A10"/>
      <c r="B10" s="107"/>
      <c r="C10" s="40"/>
      <c r="D10" s="12"/>
      <c r="E10" s="110"/>
      <c r="F10" s="119"/>
      <c r="G10" s="120"/>
      <c r="H10" s="40"/>
      <c r="I10" s="40"/>
      <c r="J10" s="12"/>
      <c r="K10" s="110"/>
      <c r="L10" s="119"/>
      <c r="M10" s="121"/>
      <c r="O10" s="40"/>
      <c r="P10" s="12"/>
      <c r="Q10" s="234"/>
      <c r="R10" s="119"/>
      <c r="S10" s="120"/>
      <c r="T10" s="40"/>
      <c r="U10" s="40"/>
      <c r="V10" s="667"/>
      <c r="W10" s="110"/>
      <c r="X10" s="119"/>
      <c r="Y10" s="119"/>
      <c r="Z10" s="119"/>
      <c r="AA10" s="40"/>
      <c r="AB10" s="667"/>
      <c r="AC10" s="234"/>
      <c r="AD10" s="119"/>
      <c r="AH10" s="119"/>
      <c r="IT10"/>
      <c r="IU10"/>
      <c r="IV10"/>
    </row>
    <row r="11" spans="1:256" s="41" customFormat="1" ht="9.9499999999999993" customHeight="1" x14ac:dyDescent="0.2">
      <c r="A11"/>
      <c r="B11" s="107"/>
      <c r="C11" s="40"/>
      <c r="D11" s="122"/>
      <c r="E11" s="110"/>
      <c r="F11" s="119"/>
      <c r="G11" s="120"/>
      <c r="H11" s="40"/>
      <c r="I11" s="40"/>
      <c r="K11" s="110"/>
      <c r="L11" s="119"/>
      <c r="M11" s="121"/>
      <c r="O11" s="40"/>
      <c r="Q11" s="110"/>
      <c r="R11" s="119"/>
      <c r="S11" s="120"/>
      <c r="T11" s="40"/>
      <c r="U11" s="40"/>
      <c r="V11" s="12"/>
      <c r="W11" s="110"/>
      <c r="X11" s="119"/>
      <c r="Y11" s="119"/>
      <c r="Z11"/>
      <c r="AA11"/>
      <c r="AC11"/>
      <c r="AD11"/>
      <c r="AE11"/>
      <c r="AF11"/>
      <c r="AG11"/>
      <c r="AH11"/>
      <c r="AI11"/>
      <c r="AJ11"/>
      <c r="AK11"/>
      <c r="IT11"/>
      <c r="IU11"/>
      <c r="IV11"/>
    </row>
    <row r="12" spans="1:256" ht="14.85" customHeight="1" x14ac:dyDescent="0.25">
      <c r="B12" s="126"/>
      <c r="C12" s="127"/>
      <c r="D12" s="127"/>
      <c r="E12" s="285"/>
      <c r="F12" s="26"/>
      <c r="G12" s="898" t="str">
        <f>ACCUEIL!$D$6</f>
        <v>VELODROME</v>
      </c>
      <c r="H12" s="26"/>
      <c r="I12" s="26"/>
      <c r="J12" s="669"/>
      <c r="K12" s="127"/>
      <c r="L12" s="128"/>
      <c r="M12" s="271" t="s">
        <v>12</v>
      </c>
      <c r="N12" s="328"/>
      <c r="O12" s="127"/>
      <c r="P12" s="127"/>
      <c r="Q12" s="285"/>
      <c r="R12" s="26"/>
      <c r="S12" s="936" t="str">
        <f>ACCUEIL!$D$7</f>
        <v>SAN SIRO</v>
      </c>
      <c r="T12" s="26"/>
      <c r="U12" s="26"/>
      <c r="V12" s="669"/>
      <c r="W12" s="26"/>
      <c r="X12" s="128"/>
      <c r="Y12" s="184"/>
      <c r="Z12" s="219"/>
      <c r="AA12" s="24"/>
      <c r="AB12" s="24"/>
      <c r="AC12" s="24"/>
      <c r="AD12" s="24"/>
      <c r="AE12" s="898" t="str">
        <f>ACCUEIL!$D$8</f>
        <v>NEU CAMP</v>
      </c>
      <c r="AF12" s="24"/>
      <c r="AG12" s="24"/>
      <c r="AH12" s="24"/>
      <c r="AI12" s="24"/>
      <c r="AJ12" s="31"/>
    </row>
    <row r="13" spans="1:256" ht="14.85" customHeight="1" x14ac:dyDescent="0.2">
      <c r="B13" s="188"/>
      <c r="C13" s="59"/>
      <c r="D13" s="59"/>
      <c r="F13" s="41"/>
      <c r="G13" s="125" t="s">
        <v>13</v>
      </c>
      <c r="H13" s="41"/>
      <c r="I13" s="41"/>
      <c r="J13" s="41"/>
      <c r="K13" s="59"/>
      <c r="L13" s="190"/>
      <c r="M13" s="121"/>
      <c r="N13" s="417"/>
      <c r="O13" s="59"/>
      <c r="P13" s="59"/>
      <c r="R13" s="41"/>
      <c r="S13" s="125" t="s">
        <v>13</v>
      </c>
      <c r="T13" s="41"/>
      <c r="U13" s="41"/>
      <c r="V13" s="41"/>
      <c r="W13" s="40"/>
      <c r="X13" s="190"/>
      <c r="Y13" s="184"/>
      <c r="Z13" s="44"/>
      <c r="AC13"/>
      <c r="AE13" s="125" t="s">
        <v>13</v>
      </c>
      <c r="AG13"/>
      <c r="AJ13" s="43"/>
    </row>
    <row r="14" spans="1:256" ht="21.75" customHeight="1" x14ac:dyDescent="0.2">
      <c r="B14" s="44"/>
      <c r="C14" s="64" t="s">
        <v>4</v>
      </c>
      <c r="D14" s="136" t="str">
        <f>D5</f>
        <v>4</v>
      </c>
      <c r="E14" s="1122"/>
      <c r="F14" s="138"/>
      <c r="G14" s="139"/>
      <c r="H14" s="138"/>
      <c r="I14" s="1122"/>
      <c r="J14" s="136">
        <f>D6</f>
        <v>18</v>
      </c>
      <c r="K14" s="64" t="s">
        <v>5</v>
      </c>
      <c r="L14" s="141"/>
      <c r="M14" s="925">
        <f>ACCUEIL!$B$6</f>
        <v>1.4166666666666665</v>
      </c>
      <c r="N14" s="44"/>
      <c r="O14" s="64" t="s">
        <v>9</v>
      </c>
      <c r="P14" s="136">
        <f>J5</f>
        <v>16</v>
      </c>
      <c r="Q14" s="1122"/>
      <c r="R14" s="138"/>
      <c r="S14" s="139"/>
      <c r="T14" s="138"/>
      <c r="U14" s="1122"/>
      <c r="V14" s="136">
        <f>J6</f>
        <v>12</v>
      </c>
      <c r="W14" s="64" t="s">
        <v>10</v>
      </c>
      <c r="X14" s="43"/>
      <c r="Y14" s="103"/>
      <c r="Z14" s="44"/>
      <c r="AA14" s="64" t="s">
        <v>43</v>
      </c>
      <c r="AB14" s="136">
        <f>P5</f>
        <v>23</v>
      </c>
      <c r="AC14" s="1122"/>
      <c r="AD14" s="139"/>
      <c r="AE14" s="139"/>
      <c r="AF14" s="139"/>
      <c r="AG14" s="1122"/>
      <c r="AH14" s="136">
        <f>P6</f>
        <v>21</v>
      </c>
      <c r="AI14" s="64" t="s">
        <v>44</v>
      </c>
      <c r="AJ14" s="43"/>
      <c r="BA14" s="104"/>
      <c r="BC14" s="103"/>
    </row>
    <row r="15" spans="1:256" ht="21.75" customHeight="1" x14ac:dyDescent="0.2">
      <c r="B15" s="44"/>
      <c r="C15" s="64" t="s">
        <v>7</v>
      </c>
      <c r="D15" s="136" t="str">
        <f>D8</f>
        <v>2</v>
      </c>
      <c r="E15" s="1122"/>
      <c r="F15" s="138"/>
      <c r="G15" s="139"/>
      <c r="H15" s="138"/>
      <c r="I15" s="1122"/>
      <c r="J15" s="136">
        <f>D7</f>
        <v>10</v>
      </c>
      <c r="K15" s="64" t="s">
        <v>6</v>
      </c>
      <c r="L15" s="141"/>
      <c r="M15" s="926">
        <f>M14+ACCUEIL!$B$7</f>
        <v>1.4270833333333333</v>
      </c>
      <c r="N15" s="44"/>
      <c r="O15" s="64" t="s">
        <v>11</v>
      </c>
      <c r="P15" s="136" t="str">
        <f>J7</f>
        <v>6</v>
      </c>
      <c r="Q15" s="1122"/>
      <c r="R15" s="138"/>
      <c r="S15" s="139"/>
      <c r="T15" s="138"/>
      <c r="U15" s="1122"/>
      <c r="V15" s="136">
        <f>J8</f>
        <v>26</v>
      </c>
      <c r="W15" s="64" t="s">
        <v>18</v>
      </c>
      <c r="X15" s="43"/>
      <c r="Y15" s="103"/>
      <c r="Z15" s="44"/>
      <c r="AA15" s="64" t="s">
        <v>64</v>
      </c>
      <c r="AB15" s="136">
        <f>P7</f>
        <v>13</v>
      </c>
      <c r="AC15" s="1122"/>
      <c r="AD15" s="139"/>
      <c r="AE15" s="139"/>
      <c r="AF15" s="139"/>
      <c r="AG15" s="1122"/>
      <c r="AH15" s="136" t="str">
        <f>P8</f>
        <v>1</v>
      </c>
      <c r="AI15" s="64" t="s">
        <v>65</v>
      </c>
      <c r="AJ15" s="43"/>
      <c r="BA15" s="104"/>
      <c r="BC15" s="103"/>
    </row>
    <row r="16" spans="1:256" ht="21.75" customHeight="1" x14ac:dyDescent="0.2">
      <c r="B16" s="44"/>
      <c r="C16" s="64" t="s">
        <v>8</v>
      </c>
      <c r="D16" s="136">
        <f>D9</f>
        <v>20</v>
      </c>
      <c r="E16" s="1122"/>
      <c r="F16" s="138"/>
      <c r="G16" s="139"/>
      <c r="H16" s="138"/>
      <c r="I16" s="1122"/>
      <c r="J16" s="136" t="str">
        <f>D5</f>
        <v>4</v>
      </c>
      <c r="K16" s="64" t="s">
        <v>4</v>
      </c>
      <c r="L16" s="141"/>
      <c r="M16" s="926">
        <f>M15+ACCUEIL!$B$7</f>
        <v>1.4375</v>
      </c>
      <c r="N16" s="44"/>
      <c r="O16" s="64" t="s">
        <v>94</v>
      </c>
      <c r="P16" s="136" t="str">
        <f>V5</f>
        <v>7</v>
      </c>
      <c r="Q16" s="1122"/>
      <c r="R16" s="138"/>
      <c r="S16" s="139"/>
      <c r="T16" s="138"/>
      <c r="U16" s="1122"/>
      <c r="V16" s="136">
        <f>V7</f>
        <v>22</v>
      </c>
      <c r="W16" s="64" t="s">
        <v>107</v>
      </c>
      <c r="X16" s="43"/>
      <c r="Y16" s="103"/>
      <c r="Z16" s="44"/>
      <c r="AA16" s="64" t="s">
        <v>128</v>
      </c>
      <c r="AB16" s="136">
        <f>AB5</f>
        <v>11</v>
      </c>
      <c r="AC16" s="1122"/>
      <c r="AD16" s="139"/>
      <c r="AE16" s="139"/>
      <c r="AF16" s="139"/>
      <c r="AG16" s="1122"/>
      <c r="AH16" s="136">
        <f>AB6</f>
        <v>17</v>
      </c>
      <c r="AI16" s="64" t="s">
        <v>129</v>
      </c>
      <c r="AJ16" s="43"/>
      <c r="BA16" s="104"/>
      <c r="BC16" s="103"/>
    </row>
    <row r="17" spans="2:256" ht="21.75" customHeight="1" x14ac:dyDescent="0.2">
      <c r="B17" s="44"/>
      <c r="C17" s="64" t="s">
        <v>5</v>
      </c>
      <c r="D17" s="136">
        <f>D6</f>
        <v>18</v>
      </c>
      <c r="E17" s="1122"/>
      <c r="F17" s="138"/>
      <c r="G17" s="139"/>
      <c r="H17" s="138"/>
      <c r="I17" s="1122"/>
      <c r="J17" s="136" t="str">
        <f>D8</f>
        <v>2</v>
      </c>
      <c r="K17" s="64" t="s">
        <v>7</v>
      </c>
      <c r="L17" s="141"/>
      <c r="M17" s="926">
        <f>M16+ACCUEIL!$B$7</f>
        <v>1.4479166666666667</v>
      </c>
      <c r="N17" s="44"/>
      <c r="O17" s="64" t="s">
        <v>106</v>
      </c>
      <c r="P17" s="136">
        <f>V6</f>
        <v>24</v>
      </c>
      <c r="Q17" s="1122"/>
      <c r="R17" s="138"/>
      <c r="S17" s="139"/>
      <c r="T17" s="138"/>
      <c r="U17" s="1122"/>
      <c r="V17" s="136">
        <f>V8</f>
        <v>15</v>
      </c>
      <c r="W17" s="64" t="s">
        <v>108</v>
      </c>
      <c r="X17" s="43"/>
      <c r="Y17" s="103"/>
      <c r="Z17" s="44"/>
      <c r="AA17" s="64" t="s">
        <v>130</v>
      </c>
      <c r="AB17" s="136" t="str">
        <f>AB7</f>
        <v>5</v>
      </c>
      <c r="AC17" s="1122"/>
      <c r="AD17" s="139"/>
      <c r="AE17" s="139"/>
      <c r="AF17" s="139"/>
      <c r="AG17" s="1122"/>
      <c r="AH17" s="136">
        <f>AB8</f>
        <v>3</v>
      </c>
      <c r="AI17" s="64" t="s">
        <v>131</v>
      </c>
      <c r="AJ17" s="43"/>
      <c r="BA17" s="104"/>
      <c r="BC17" s="103"/>
    </row>
    <row r="18" spans="2:256" ht="21.75" customHeight="1" x14ac:dyDescent="0.2">
      <c r="B18" s="44"/>
      <c r="C18" s="64" t="s">
        <v>8</v>
      </c>
      <c r="D18" s="136">
        <f>D9</f>
        <v>20</v>
      </c>
      <c r="E18" s="1122"/>
      <c r="F18" s="138"/>
      <c r="G18" s="139"/>
      <c r="H18" s="138"/>
      <c r="I18" s="1122"/>
      <c r="J18" s="136">
        <f>D7</f>
        <v>10</v>
      </c>
      <c r="K18" s="64" t="s">
        <v>6</v>
      </c>
      <c r="L18" s="141"/>
      <c r="M18" s="926">
        <f>M17+ACCUEIL!$B$7</f>
        <v>1.4583333333333335</v>
      </c>
      <c r="N18" s="44"/>
      <c r="O18" s="64" t="s">
        <v>9</v>
      </c>
      <c r="P18" s="136">
        <f>J5</f>
        <v>16</v>
      </c>
      <c r="Q18" s="1122"/>
      <c r="R18" s="138"/>
      <c r="S18" s="139"/>
      <c r="T18" s="138"/>
      <c r="U18" s="1122"/>
      <c r="V18" s="136" t="str">
        <f>J7</f>
        <v>6</v>
      </c>
      <c r="W18" s="64" t="s">
        <v>11</v>
      </c>
      <c r="X18" s="43"/>
      <c r="Y18" s="103"/>
      <c r="Z18" s="44"/>
      <c r="AA18" s="64" t="s">
        <v>43</v>
      </c>
      <c r="AB18" s="136">
        <f>P5</f>
        <v>23</v>
      </c>
      <c r="AC18" s="1122"/>
      <c r="AD18" s="139"/>
      <c r="AE18" s="139"/>
      <c r="AF18" s="139"/>
      <c r="AG18" s="1122"/>
      <c r="AH18" s="136">
        <f>P7</f>
        <v>13</v>
      </c>
      <c r="AI18" s="64" t="s">
        <v>64</v>
      </c>
      <c r="AJ18" s="43"/>
      <c r="BA18" s="104"/>
      <c r="BC18" s="103"/>
    </row>
    <row r="19" spans="2:256" ht="21.75" customHeight="1" x14ac:dyDescent="0.2">
      <c r="B19" s="44"/>
      <c r="C19" s="64" t="s">
        <v>4</v>
      </c>
      <c r="D19" s="136" t="str">
        <f>D5</f>
        <v>4</v>
      </c>
      <c r="E19" s="1122"/>
      <c r="F19" s="138"/>
      <c r="G19" s="139"/>
      <c r="H19" s="138"/>
      <c r="I19" s="1122"/>
      <c r="J19" s="136" t="str">
        <f>D8</f>
        <v>2</v>
      </c>
      <c r="K19" s="64" t="s">
        <v>7</v>
      </c>
      <c r="L19" s="141"/>
      <c r="M19" s="926">
        <f>M18+ACCUEIL!$B$7</f>
        <v>1.4687500000000002</v>
      </c>
      <c r="N19" s="44"/>
      <c r="O19" s="64" t="s">
        <v>10</v>
      </c>
      <c r="P19" s="136">
        <f>J6</f>
        <v>12</v>
      </c>
      <c r="Q19" s="1122"/>
      <c r="R19" s="138"/>
      <c r="S19" s="139"/>
      <c r="T19" s="138"/>
      <c r="U19" s="1122"/>
      <c r="V19" s="136">
        <f>J8</f>
        <v>26</v>
      </c>
      <c r="W19" s="64" t="s">
        <v>18</v>
      </c>
      <c r="X19" s="43"/>
      <c r="Y19" s="103"/>
      <c r="Z19" s="44"/>
      <c r="AA19" s="64" t="s">
        <v>44</v>
      </c>
      <c r="AB19" s="136">
        <f>P6</f>
        <v>21</v>
      </c>
      <c r="AC19" s="1122"/>
      <c r="AD19" s="139"/>
      <c r="AE19" s="139"/>
      <c r="AF19" s="139"/>
      <c r="AG19" s="1122"/>
      <c r="AH19" s="136" t="str">
        <f>P8</f>
        <v>1</v>
      </c>
      <c r="AI19" s="64" t="s">
        <v>65</v>
      </c>
      <c r="AJ19" s="43"/>
      <c r="BA19" s="104"/>
      <c r="BC19" s="103"/>
    </row>
    <row r="20" spans="2:256" ht="21.75" customHeight="1" x14ac:dyDescent="0.2">
      <c r="B20" s="44"/>
      <c r="C20" s="64" t="s">
        <v>5</v>
      </c>
      <c r="D20" s="136">
        <f>D6</f>
        <v>18</v>
      </c>
      <c r="E20" s="1122"/>
      <c r="F20" s="138"/>
      <c r="G20" s="139"/>
      <c r="H20" s="138"/>
      <c r="I20" s="1122"/>
      <c r="J20" s="136">
        <f>D7</f>
        <v>10</v>
      </c>
      <c r="K20" s="64" t="s">
        <v>6</v>
      </c>
      <c r="L20" s="141"/>
      <c r="M20" s="926">
        <f>M19+ACCUEIL!$B$7</f>
        <v>1.479166666666667</v>
      </c>
      <c r="N20" s="44"/>
      <c r="O20" s="64" t="s">
        <v>94</v>
      </c>
      <c r="P20" s="136" t="str">
        <f>V5</f>
        <v>7</v>
      </c>
      <c r="Q20" s="1122"/>
      <c r="R20" s="138"/>
      <c r="S20" s="139"/>
      <c r="T20" s="138"/>
      <c r="U20" s="1122"/>
      <c r="V20" s="136">
        <f>V6</f>
        <v>24</v>
      </c>
      <c r="W20" s="64" t="s">
        <v>106</v>
      </c>
      <c r="X20" s="43"/>
      <c r="Y20" s="103"/>
      <c r="Z20" s="44"/>
      <c r="AA20" s="64" t="s">
        <v>128</v>
      </c>
      <c r="AB20" s="136">
        <f>AB5</f>
        <v>11</v>
      </c>
      <c r="AC20" s="1122"/>
      <c r="AD20" s="138"/>
      <c r="AE20" s="139"/>
      <c r="AF20" s="138"/>
      <c r="AG20" s="1122"/>
      <c r="AH20" s="136" t="str">
        <f>AB7</f>
        <v>5</v>
      </c>
      <c r="AI20" s="64" t="s">
        <v>130</v>
      </c>
      <c r="AJ20" s="43"/>
      <c r="BA20" s="104"/>
      <c r="BC20" s="103"/>
    </row>
    <row r="21" spans="2:256" ht="21.75" customHeight="1" x14ac:dyDescent="0.2">
      <c r="B21" s="44"/>
      <c r="C21" s="64" t="s">
        <v>8</v>
      </c>
      <c r="D21" s="136">
        <f>D9</f>
        <v>20</v>
      </c>
      <c r="E21" s="1122"/>
      <c r="F21" s="138"/>
      <c r="G21" s="139"/>
      <c r="H21" s="138"/>
      <c r="I21" s="1122"/>
      <c r="J21" s="136" t="str">
        <f>D8</f>
        <v>2</v>
      </c>
      <c r="K21" s="64" t="s">
        <v>7</v>
      </c>
      <c r="L21" s="141"/>
      <c r="M21" s="926">
        <f>M20+ACCUEIL!$B$7</f>
        <v>1.4895833333333337</v>
      </c>
      <c r="N21" s="44"/>
      <c r="O21" s="64" t="s">
        <v>107</v>
      </c>
      <c r="P21" s="136">
        <f>V7</f>
        <v>22</v>
      </c>
      <c r="Q21" s="1122"/>
      <c r="R21" s="138"/>
      <c r="S21" s="139"/>
      <c r="T21" s="138"/>
      <c r="U21" s="1122"/>
      <c r="V21" s="136">
        <f>V8</f>
        <v>15</v>
      </c>
      <c r="W21" s="64" t="s">
        <v>108</v>
      </c>
      <c r="X21" s="43"/>
      <c r="Y21" s="103"/>
      <c r="Z21" s="44"/>
      <c r="AA21" s="64" t="s">
        <v>131</v>
      </c>
      <c r="AB21" s="136">
        <f>AB8</f>
        <v>3</v>
      </c>
      <c r="AC21" s="1122"/>
      <c r="AD21" s="139"/>
      <c r="AE21" s="139"/>
      <c r="AF21" s="139"/>
      <c r="AG21" s="1122"/>
      <c r="AH21" s="136">
        <f>AB6</f>
        <v>17</v>
      </c>
      <c r="AI21" s="64" t="s">
        <v>129</v>
      </c>
      <c r="AJ21" s="43"/>
      <c r="BA21" s="104"/>
      <c r="BC21" s="103"/>
    </row>
    <row r="22" spans="2:256" ht="21.75" customHeight="1" x14ac:dyDescent="0.2">
      <c r="B22" s="44"/>
      <c r="C22" s="64" t="s">
        <v>4</v>
      </c>
      <c r="D22" s="136" t="str">
        <f>D5</f>
        <v>4</v>
      </c>
      <c r="E22" s="1122"/>
      <c r="F22" s="138"/>
      <c r="G22" s="139"/>
      <c r="H22" s="138"/>
      <c r="I22" s="1122"/>
      <c r="J22" s="136">
        <f>D7</f>
        <v>10</v>
      </c>
      <c r="K22" s="64" t="s">
        <v>6</v>
      </c>
      <c r="L22" s="141"/>
      <c r="M22" s="926">
        <f>M21+ACCUEIL!$B$7</f>
        <v>1.5000000000000004</v>
      </c>
      <c r="N22" s="44"/>
      <c r="O22" s="64" t="s">
        <v>10</v>
      </c>
      <c r="P22" s="136">
        <f>J6</f>
        <v>12</v>
      </c>
      <c r="Q22" s="1122"/>
      <c r="R22" s="138"/>
      <c r="S22" s="139"/>
      <c r="T22" s="138"/>
      <c r="U22" s="1122"/>
      <c r="V22" s="136" t="str">
        <f>J7</f>
        <v>6</v>
      </c>
      <c r="W22" s="64" t="s">
        <v>11</v>
      </c>
      <c r="X22" s="43"/>
      <c r="Y22" s="103"/>
      <c r="Z22" s="44"/>
      <c r="AA22" s="64" t="s">
        <v>43</v>
      </c>
      <c r="AB22" s="136">
        <f>P5</f>
        <v>23</v>
      </c>
      <c r="AC22" s="1122"/>
      <c r="AD22" s="139"/>
      <c r="AE22" s="139"/>
      <c r="AF22" s="139"/>
      <c r="AG22" s="1122"/>
      <c r="AH22" s="136" t="str">
        <f>P8</f>
        <v>1</v>
      </c>
      <c r="AI22" s="64" t="s">
        <v>65</v>
      </c>
      <c r="AJ22" s="43"/>
      <c r="BA22" s="103"/>
      <c r="BC22" s="103"/>
    </row>
    <row r="23" spans="2:256" ht="21.75" customHeight="1" x14ac:dyDescent="0.2">
      <c r="B23" s="44"/>
      <c r="C23" s="64" t="s">
        <v>8</v>
      </c>
      <c r="D23" s="136">
        <f>D9</f>
        <v>20</v>
      </c>
      <c r="E23" s="1122"/>
      <c r="F23" s="138"/>
      <c r="G23" s="139"/>
      <c r="H23" s="138"/>
      <c r="I23" s="1122"/>
      <c r="J23" s="136">
        <f>D6</f>
        <v>18</v>
      </c>
      <c r="K23" s="64" t="s">
        <v>5</v>
      </c>
      <c r="L23" s="141"/>
      <c r="M23" s="926">
        <f>M22+ACCUEIL!$B$7</f>
        <v>1.5104166666666672</v>
      </c>
      <c r="N23" s="44"/>
      <c r="O23" s="64" t="s">
        <v>9</v>
      </c>
      <c r="P23" s="136">
        <f>J5</f>
        <v>16</v>
      </c>
      <c r="Q23" s="1122"/>
      <c r="R23" s="138"/>
      <c r="S23" s="139"/>
      <c r="T23" s="138"/>
      <c r="U23" s="1122"/>
      <c r="V23" s="136">
        <f>J8</f>
        <v>26</v>
      </c>
      <c r="W23" s="64" t="s">
        <v>18</v>
      </c>
      <c r="X23" s="43"/>
      <c r="Y23" s="103"/>
      <c r="Z23" s="44"/>
      <c r="AA23" s="64" t="s">
        <v>44</v>
      </c>
      <c r="AB23" s="136">
        <f>P6</f>
        <v>21</v>
      </c>
      <c r="AC23" s="1122"/>
      <c r="AD23" s="139"/>
      <c r="AE23" s="139"/>
      <c r="AF23" s="139"/>
      <c r="AG23" s="1122"/>
      <c r="AH23" s="136">
        <f>P7</f>
        <v>13</v>
      </c>
      <c r="AI23" s="64" t="s">
        <v>64</v>
      </c>
      <c r="AJ23" s="43"/>
      <c r="BA23" s="103"/>
      <c r="BC23" s="103"/>
    </row>
    <row r="24" spans="2:256" ht="21.75" customHeight="1" x14ac:dyDescent="0.2">
      <c r="B24" s="44"/>
      <c r="C24" s="64" t="s">
        <v>94</v>
      </c>
      <c r="D24" s="136" t="str">
        <f>V5</f>
        <v>7</v>
      </c>
      <c r="E24" s="1122"/>
      <c r="F24" s="138"/>
      <c r="G24" s="139"/>
      <c r="H24" s="138"/>
      <c r="I24" s="1122"/>
      <c r="J24" s="136">
        <f>V8</f>
        <v>15</v>
      </c>
      <c r="K24" s="64" t="s">
        <v>108</v>
      </c>
      <c r="L24" s="141"/>
      <c r="M24" s="926">
        <f>M23+ACCUEIL!$B$7</f>
        <v>1.5208333333333339</v>
      </c>
      <c r="N24" s="44"/>
      <c r="O24" s="64" t="s">
        <v>106</v>
      </c>
      <c r="P24" s="136">
        <f>V6</f>
        <v>24</v>
      </c>
      <c r="Q24" s="1122"/>
      <c r="R24" s="138"/>
      <c r="S24" s="139"/>
      <c r="T24" s="138"/>
      <c r="U24" s="1122"/>
      <c r="V24" s="136">
        <f>V7</f>
        <v>22</v>
      </c>
      <c r="W24" s="64" t="s">
        <v>107</v>
      </c>
      <c r="X24" s="43"/>
      <c r="Y24" s="103"/>
      <c r="Z24" s="44"/>
      <c r="AA24" s="64" t="s">
        <v>128</v>
      </c>
      <c r="AB24" s="136">
        <f>AB5</f>
        <v>11</v>
      </c>
      <c r="AC24" s="1122"/>
      <c r="AD24" s="139"/>
      <c r="AE24" s="139"/>
      <c r="AF24" s="139"/>
      <c r="AG24" s="1122"/>
      <c r="AH24" s="136">
        <f>AB8</f>
        <v>3</v>
      </c>
      <c r="AI24" s="64" t="s">
        <v>131</v>
      </c>
      <c r="AJ24" s="43"/>
      <c r="AR24" s="566"/>
      <c r="AS24" s="670"/>
      <c r="AT24" s="671"/>
      <c r="AU24" s="672"/>
      <c r="AV24" s="673"/>
      <c r="AW24" s="672"/>
      <c r="AX24" s="674"/>
      <c r="AY24" s="670"/>
      <c r="AZ24" s="566"/>
      <c r="BA24" s="103"/>
      <c r="BC24" s="103"/>
    </row>
    <row r="25" spans="2:256" ht="18.399999999999999" customHeight="1" x14ac:dyDescent="0.2">
      <c r="B25" s="44"/>
      <c r="E25"/>
      <c r="I25"/>
      <c r="L25" s="141"/>
      <c r="M25" s="926">
        <f>M24+ACCUEIL!$B$7</f>
        <v>1.5312500000000007</v>
      </c>
      <c r="N25" s="44"/>
      <c r="Q25"/>
      <c r="U25"/>
      <c r="X25" s="43"/>
      <c r="Y25" s="103"/>
      <c r="Z25" s="44"/>
      <c r="AA25" s="64" t="s">
        <v>129</v>
      </c>
      <c r="AB25" s="136">
        <f>AB6</f>
        <v>17</v>
      </c>
      <c r="AC25" s="1122"/>
      <c r="AD25" s="139"/>
      <c r="AE25" s="139"/>
      <c r="AF25" s="139"/>
      <c r="AG25" s="1122"/>
      <c r="AH25" s="136" t="str">
        <f>AB7</f>
        <v>5</v>
      </c>
      <c r="AI25" s="64" t="s">
        <v>130</v>
      </c>
      <c r="AJ25" s="43"/>
      <c r="AR25" s="566"/>
      <c r="AS25" s="670"/>
      <c r="AT25" s="671"/>
      <c r="AU25" s="672"/>
      <c r="AV25" s="673"/>
      <c r="AW25" s="672"/>
      <c r="AX25" s="674"/>
      <c r="AY25" s="670"/>
      <c r="AZ25" s="566"/>
      <c r="BA25" s="103"/>
      <c r="BC25" s="103"/>
    </row>
    <row r="26" spans="2:256" ht="9.9499999999999993" customHeight="1" x14ac:dyDescent="0.2">
      <c r="B26" s="44"/>
      <c r="C26" s="71"/>
      <c r="D26" s="33"/>
      <c r="E26" s="8"/>
      <c r="F26" s="145"/>
      <c r="G26" s="45"/>
      <c r="H26" s="145"/>
      <c r="I26" s="8"/>
      <c r="J26" s="33"/>
      <c r="K26" s="71"/>
      <c r="L26" s="141"/>
      <c r="N26" s="44"/>
      <c r="X26" s="43"/>
      <c r="Y26" s="103"/>
      <c r="Z26" s="217"/>
      <c r="AA26" s="215"/>
      <c r="AB26" s="215"/>
      <c r="AC26" s="215"/>
      <c r="AD26" s="215"/>
      <c r="AE26" s="215"/>
      <c r="AF26" s="215"/>
      <c r="AG26" s="215"/>
      <c r="AH26" s="215"/>
      <c r="AI26" s="215"/>
      <c r="AJ26" s="216"/>
    </row>
    <row r="27" spans="2:256" ht="9.9499999999999993" customHeight="1" x14ac:dyDescent="0.2">
      <c r="B27" s="24"/>
      <c r="C27" s="24"/>
      <c r="D27" s="24"/>
      <c r="E27" s="285"/>
      <c r="F27" s="24"/>
      <c r="G27" s="24"/>
      <c r="H27" s="24"/>
      <c r="I27" s="285"/>
      <c r="J27" s="24"/>
      <c r="K27" s="24"/>
      <c r="L27" s="285"/>
      <c r="N27" s="24"/>
      <c r="O27" s="24"/>
      <c r="P27" s="24"/>
      <c r="Q27" s="285"/>
      <c r="R27" s="24"/>
      <c r="S27" s="24"/>
      <c r="T27" s="24"/>
      <c r="U27" s="285"/>
      <c r="V27" s="24"/>
      <c r="W27" s="24"/>
      <c r="X27" s="24"/>
      <c r="Y27" s="103"/>
      <c r="AC27"/>
      <c r="AG27"/>
    </row>
    <row r="28" spans="2:256" s="53" customFormat="1" ht="15.6" customHeight="1" x14ac:dyDescent="0.2">
      <c r="C28" s="160"/>
      <c r="D28" s="161" t="str">
        <f>D4</f>
        <v>POULE A</v>
      </c>
      <c r="E28" s="162" t="s">
        <v>1</v>
      </c>
      <c r="F28" s="162" t="s">
        <v>2</v>
      </c>
      <c r="G28"/>
      <c r="H28"/>
      <c r="I28" s="232"/>
      <c r="J28" s="161" t="str">
        <f>J4</f>
        <v>POULE B</v>
      </c>
      <c r="K28" s="162" t="s">
        <v>1</v>
      </c>
      <c r="L28" s="162" t="s">
        <v>2</v>
      </c>
      <c r="M28" s="675" t="s">
        <v>3</v>
      </c>
      <c r="N28" s="103"/>
      <c r="O28" s="115"/>
      <c r="P28" s="177" t="str">
        <f>P4</f>
        <v>POULE C</v>
      </c>
      <c r="Q28" s="176" t="s">
        <v>1</v>
      </c>
      <c r="R28" s="176" t="s">
        <v>2</v>
      </c>
      <c r="S28"/>
      <c r="T28"/>
      <c r="U28" s="115"/>
      <c r="V28" s="177" t="str">
        <f>V4</f>
        <v>POULE D</v>
      </c>
      <c r="W28" s="176" t="s">
        <v>1</v>
      </c>
      <c r="X28" s="455" t="s">
        <v>2</v>
      </c>
      <c r="Y28" s="111"/>
      <c r="Z28" s="913"/>
      <c r="AA28" s="476"/>
      <c r="AB28" s="177" t="str">
        <f>AB4</f>
        <v>POULE E</v>
      </c>
      <c r="AC28" s="176" t="s">
        <v>1</v>
      </c>
      <c r="AD28" s="176" t="s">
        <v>2</v>
      </c>
      <c r="AE28"/>
      <c r="AF28"/>
      <c r="AG28" s="1"/>
      <c r="AH28"/>
      <c r="AI28"/>
      <c r="AJ28" s="101"/>
      <c r="IT28"/>
      <c r="IU28"/>
      <c r="IV28"/>
    </row>
    <row r="29" spans="2:256" s="53" customFormat="1" ht="17.25" customHeight="1" x14ac:dyDescent="0.2">
      <c r="C29" s="117" t="s">
        <v>4</v>
      </c>
      <c r="D29" s="1072"/>
      <c r="E29" s="122"/>
      <c r="F29" s="326"/>
      <c r="G29" s="45"/>
      <c r="H29" s="145"/>
      <c r="I29" s="117" t="s">
        <v>9</v>
      </c>
      <c r="J29" s="1072"/>
      <c r="K29" s="122"/>
      <c r="L29" s="122"/>
      <c r="M29" s="135"/>
      <c r="N29"/>
      <c r="O29" s="117" t="s">
        <v>43</v>
      </c>
      <c r="P29" s="1072"/>
      <c r="Q29" s="325"/>
      <c r="R29" s="326"/>
      <c r="S29"/>
      <c r="T29"/>
      <c r="U29" s="117" t="s">
        <v>94</v>
      </c>
      <c r="V29" s="1072"/>
      <c r="W29" s="122"/>
      <c r="X29" s="326"/>
      <c r="Y29" s="119"/>
      <c r="Z29" s="913"/>
      <c r="AA29" s="610" t="s">
        <v>128</v>
      </c>
      <c r="AB29" s="1072"/>
      <c r="AC29" s="325"/>
      <c r="AD29" s="325"/>
      <c r="AE29"/>
      <c r="AF29"/>
      <c r="AG29" s="1"/>
      <c r="AH29"/>
      <c r="AI29"/>
      <c r="AJ29" s="101"/>
      <c r="AK29"/>
      <c r="AL29"/>
      <c r="AM29"/>
      <c r="AN29"/>
      <c r="AO29"/>
      <c r="AP29"/>
      <c r="AQ29"/>
      <c r="AR29"/>
      <c r="IT29"/>
      <c r="IU29"/>
      <c r="IV29"/>
    </row>
    <row r="30" spans="2:256" s="53" customFormat="1" ht="17.25" customHeight="1" x14ac:dyDescent="0.2">
      <c r="C30" s="117" t="s">
        <v>5</v>
      </c>
      <c r="D30" s="1072"/>
      <c r="E30" s="122"/>
      <c r="F30" s="326"/>
      <c r="G30" s="45"/>
      <c r="H30" s="145"/>
      <c r="I30" s="117" t="s">
        <v>10</v>
      </c>
      <c r="J30" s="1072"/>
      <c r="K30" s="122"/>
      <c r="L30" s="326"/>
      <c r="M30" s="106"/>
      <c r="N30"/>
      <c r="O30" s="117" t="s">
        <v>44</v>
      </c>
      <c r="P30" s="1072"/>
      <c r="Q30" s="325"/>
      <c r="R30" s="326"/>
      <c r="S30"/>
      <c r="T30"/>
      <c r="U30" s="117" t="s">
        <v>106</v>
      </c>
      <c r="V30" s="1072"/>
      <c r="W30" s="122"/>
      <c r="X30" s="326"/>
      <c r="Y30" s="119"/>
      <c r="Z30" s="913"/>
      <c r="AA30" s="610" t="s">
        <v>129</v>
      </c>
      <c r="AB30" s="1072"/>
      <c r="AC30" s="325"/>
      <c r="AD30" s="325"/>
      <c r="AE30"/>
      <c r="AF30"/>
      <c r="AG30" s="1"/>
      <c r="AH30"/>
      <c r="AI30"/>
      <c r="AJ30"/>
      <c r="AK30"/>
      <c r="AL30"/>
      <c r="AM30"/>
      <c r="AN30"/>
      <c r="AO30"/>
      <c r="AP30"/>
      <c r="AQ30"/>
      <c r="AR30"/>
      <c r="IT30"/>
      <c r="IU30"/>
      <c r="IV30"/>
    </row>
    <row r="31" spans="2:256" s="53" customFormat="1" ht="17.25" customHeight="1" x14ac:dyDescent="0.2">
      <c r="C31" s="117" t="s">
        <v>6</v>
      </c>
      <c r="D31" s="1072"/>
      <c r="E31" s="122"/>
      <c r="F31" s="326"/>
      <c r="G31" s="45"/>
      <c r="H31" s="145"/>
      <c r="I31" s="117" t="s">
        <v>11</v>
      </c>
      <c r="J31" s="1072"/>
      <c r="K31" s="326"/>
      <c r="L31" s="326"/>
      <c r="M31" s="106"/>
      <c r="N31"/>
      <c r="O31" s="117" t="s">
        <v>64</v>
      </c>
      <c r="P31" s="1072"/>
      <c r="Q31" s="325"/>
      <c r="R31" s="326"/>
      <c r="S31"/>
      <c r="T31"/>
      <c r="U31" s="117" t="s">
        <v>107</v>
      </c>
      <c r="V31" s="1072"/>
      <c r="W31" s="122"/>
      <c r="X31" s="326"/>
      <c r="Y31" s="119"/>
      <c r="Z31" s="913"/>
      <c r="AA31" s="714" t="s">
        <v>130</v>
      </c>
      <c r="AB31" s="1072"/>
      <c r="AC31" s="325"/>
      <c r="AD31" s="325"/>
      <c r="AE31"/>
      <c r="AF31"/>
      <c r="AG31" s="1"/>
      <c r="AH31"/>
      <c r="AI31"/>
      <c r="AJ31"/>
      <c r="AK31"/>
      <c r="AL31"/>
      <c r="AM31"/>
      <c r="AN31"/>
      <c r="AO31"/>
      <c r="AP31"/>
      <c r="AQ31"/>
      <c r="AR31"/>
      <c r="IT31"/>
      <c r="IU31"/>
      <c r="IV31"/>
    </row>
    <row r="32" spans="2:256" s="53" customFormat="1" ht="17.25" customHeight="1" x14ac:dyDescent="0.2">
      <c r="C32" s="117" t="s">
        <v>7</v>
      </c>
      <c r="D32" s="1072"/>
      <c r="E32" s="122"/>
      <c r="F32" s="326"/>
      <c r="G32" s="45"/>
      <c r="H32" s="145"/>
      <c r="I32" s="117" t="s">
        <v>18</v>
      </c>
      <c r="J32" s="1072"/>
      <c r="K32" s="326"/>
      <c r="L32" s="326"/>
      <c r="M32" s="106"/>
      <c r="N32"/>
      <c r="O32" s="117" t="s">
        <v>65</v>
      </c>
      <c r="P32" s="1072"/>
      <c r="Q32" s="325"/>
      <c r="R32" s="326"/>
      <c r="S32"/>
      <c r="T32"/>
      <c r="U32" s="117" t="s">
        <v>108</v>
      </c>
      <c r="V32" s="1072"/>
      <c r="W32" s="122"/>
      <c r="X32" s="326"/>
      <c r="Y32" s="119"/>
      <c r="Z32" s="913"/>
      <c r="AA32" s="610" t="s">
        <v>131</v>
      </c>
      <c r="AB32" s="1072"/>
      <c r="AC32" s="325"/>
      <c r="AD32" s="325"/>
      <c r="AE32"/>
      <c r="AF32"/>
      <c r="AG32" s="1"/>
      <c r="AH32"/>
      <c r="AI32"/>
      <c r="AJ32"/>
      <c r="AK32"/>
      <c r="AL32"/>
      <c r="AM32"/>
      <c r="AN32"/>
      <c r="AO32"/>
      <c r="AP32"/>
      <c r="AQ32"/>
      <c r="AR32"/>
      <c r="IT32"/>
      <c r="IU32"/>
      <c r="IV32"/>
    </row>
    <row r="33" spans="1:256" s="53" customFormat="1" ht="17.25" customHeight="1" x14ac:dyDescent="0.2">
      <c r="C33" s="117" t="s">
        <v>8</v>
      </c>
      <c r="D33" s="1072"/>
      <c r="E33" s="122"/>
      <c r="F33" s="326"/>
      <c r="G33" s="45"/>
      <c r="H33" s="145"/>
      <c r="I33" s="40"/>
      <c r="J33" s="165"/>
      <c r="K33" s="165"/>
      <c r="L33" s="175"/>
      <c r="M33" s="106"/>
      <c r="N33"/>
      <c r="O33" s="40"/>
      <c r="P33" s="12"/>
      <c r="Q33" s="110"/>
      <c r="R33" s="119"/>
      <c r="S33"/>
      <c r="T33"/>
      <c r="U33" s="40"/>
      <c r="V33" s="12"/>
      <c r="W33" s="110"/>
      <c r="X33" s="119"/>
      <c r="Y33" s="119"/>
      <c r="Z33" s="101"/>
      <c r="AA33" s="40"/>
      <c r="AB33" s="12"/>
      <c r="AC33" s="110"/>
      <c r="AD33" s="119"/>
      <c r="AE33"/>
      <c r="AF33"/>
      <c r="AG33" s="1"/>
      <c r="AH33"/>
      <c r="AI33"/>
      <c r="AJ33"/>
      <c r="AK33"/>
      <c r="AL33"/>
      <c r="AM33"/>
      <c r="AN33"/>
      <c r="AO33"/>
      <c r="AP33"/>
      <c r="AQ33"/>
      <c r="AR33"/>
      <c r="IT33"/>
      <c r="IU33"/>
      <c r="IV33"/>
    </row>
    <row r="34" spans="1:256" s="53" customFormat="1" ht="15.6" customHeight="1" x14ac:dyDescent="0.2">
      <c r="C34"/>
      <c r="D34"/>
      <c r="E34"/>
      <c r="F34"/>
      <c r="G34"/>
      <c r="H34"/>
      <c r="I34"/>
      <c r="J34"/>
      <c r="K34"/>
      <c r="L34"/>
      <c r="M34" s="119"/>
      <c r="N34" s="106"/>
      <c r="O34" s="106"/>
      <c r="P34" s="106"/>
      <c r="Q34"/>
      <c r="R34" s="1"/>
      <c r="S34" s="593" t="s">
        <v>47</v>
      </c>
      <c r="T34" s="1"/>
      <c r="U34"/>
      <c r="V34"/>
      <c r="W34"/>
      <c r="X34" s="1"/>
      <c r="Y34" s="1"/>
      <c r="Z34"/>
      <c r="AA34" s="1"/>
      <c r="AB34"/>
      <c r="AC34"/>
      <c r="AE34" s="1"/>
      <c r="AF34"/>
      <c r="AG34" s="1"/>
      <c r="AH34"/>
      <c r="AJ34"/>
      <c r="IT34"/>
      <c r="IU34"/>
      <c r="IV34"/>
    </row>
    <row r="35" spans="1:256" s="53" customFormat="1" ht="15.6" customHeight="1" x14ac:dyDescent="0.2">
      <c r="C35" s="171"/>
      <c r="D35" s="172"/>
      <c r="E35" s="172"/>
      <c r="F35" s="172"/>
      <c r="G35" s="172" t="s">
        <v>132</v>
      </c>
      <c r="H35" s="172"/>
      <c r="I35" s="172"/>
      <c r="J35" s="174"/>
      <c r="K35"/>
      <c r="L35"/>
      <c r="M35" s="119"/>
      <c r="N35" s="106"/>
      <c r="O35" s="108"/>
      <c r="P35" s="109" t="s">
        <v>15</v>
      </c>
      <c r="Q35" s="176" t="s">
        <v>1</v>
      </c>
      <c r="R35" s="176" t="s">
        <v>2</v>
      </c>
      <c r="S35"/>
      <c r="T35"/>
      <c r="U35" s="115"/>
      <c r="V35" s="109" t="s">
        <v>17</v>
      </c>
      <c r="W35" s="176" t="s">
        <v>1</v>
      </c>
      <c r="X35" s="455" t="s">
        <v>2</v>
      </c>
      <c r="Y35" s="1009"/>
      <c r="Z35"/>
      <c r="AA35" s="617"/>
      <c r="AB35" s="109" t="s">
        <v>63</v>
      </c>
      <c r="AC35" s="176" t="s">
        <v>1</v>
      </c>
      <c r="AD35" s="176" t="s">
        <v>2</v>
      </c>
      <c r="AE35"/>
      <c r="AF35"/>
      <c r="AG35"/>
      <c r="AH35"/>
      <c r="AJ35"/>
      <c r="AL35" s="108"/>
      <c r="AM35" s="109" t="s">
        <v>15</v>
      </c>
      <c r="AN35" s="176" t="s">
        <v>1</v>
      </c>
      <c r="AO35" s="176" t="s">
        <v>2</v>
      </c>
      <c r="AP35"/>
      <c r="AQ35"/>
      <c r="AR35" s="115"/>
      <c r="AS35" s="109" t="s">
        <v>17</v>
      </c>
      <c r="AT35" s="176" t="s">
        <v>1</v>
      </c>
      <c r="AU35" s="455" t="s">
        <v>2</v>
      </c>
      <c r="AV35" s="1009"/>
      <c r="AW35"/>
      <c r="AX35" s="617"/>
      <c r="AY35" s="109" t="s">
        <v>63</v>
      </c>
      <c r="AZ35" s="176" t="s">
        <v>1</v>
      </c>
      <c r="BA35" s="176" t="s">
        <v>2</v>
      </c>
      <c r="IT35"/>
      <c r="IU35"/>
      <c r="IV35"/>
    </row>
    <row r="36" spans="1:256" s="53" customFormat="1" ht="15.75" customHeight="1" x14ac:dyDescent="0.2">
      <c r="C36" s="176" t="s">
        <v>20</v>
      </c>
      <c r="D36" s="178" t="s">
        <v>157</v>
      </c>
      <c r="E36" s="676"/>
      <c r="F36" s="676"/>
      <c r="G36" s="180" t="s">
        <v>31</v>
      </c>
      <c r="H36" s="677"/>
      <c r="I36" s="678"/>
      <c r="J36" s="174" t="s">
        <v>158</v>
      </c>
      <c r="K36"/>
      <c r="L36"/>
      <c r="M36" s="119"/>
      <c r="N36" s="106"/>
      <c r="O36" s="181" t="s">
        <v>4</v>
      </c>
      <c r="P36" s="181" t="s">
        <v>4</v>
      </c>
      <c r="Q36" s="182">
        <f>CL($Q$45,$U$45)+CL($Q$67,$U$67)+CL($Q$54,$U$54)</f>
        <v>0</v>
      </c>
      <c r="R36" s="645">
        <f>$Q$45-$U$45+$Q$54-$U$54+$Q$67-$U$67</f>
        <v>0</v>
      </c>
      <c r="S36"/>
      <c r="T36"/>
      <c r="U36" s="136" t="s">
        <v>18</v>
      </c>
      <c r="V36" s="118" t="s">
        <v>18</v>
      </c>
      <c r="W36" s="183">
        <f>CL($Q$51,$U$51)+CL($AC$73,$AG$73)+CL($Q$64,$U$64)</f>
        <v>0</v>
      </c>
      <c r="X36" s="1008">
        <f>$Q$51-$U$51+$AC$73-$AG$73+$Q$64-$U$64</f>
        <v>0</v>
      </c>
      <c r="Y36" s="1010"/>
      <c r="Z36"/>
      <c r="AA36" s="136" t="s">
        <v>64</v>
      </c>
      <c r="AB36" s="118" t="s">
        <v>64</v>
      </c>
      <c r="AC36" s="183">
        <f>CL($AC$45,$AG$45)+CL($AC$49,$AG$49)+CL($AG$57,$AC$57)+CL($AC$67,$AG$67)</f>
        <v>0</v>
      </c>
      <c r="AD36" s="645">
        <f>$AC$45-$AG$45+$AC$49-$AG$49+$AG$57-$AC$57+$AC$67-$AG$67</f>
        <v>0</v>
      </c>
      <c r="AE36"/>
      <c r="AF36"/>
      <c r="AG36"/>
      <c r="AH36"/>
      <c r="AJ36"/>
      <c r="AL36" s="994">
        <v>1</v>
      </c>
      <c r="AM36" s="181"/>
      <c r="AN36" s="813"/>
      <c r="AO36" s="1006"/>
      <c r="AP36"/>
      <c r="AQ36"/>
      <c r="AR36" s="994">
        <v>1</v>
      </c>
      <c r="AS36" s="118"/>
      <c r="AT36" s="814"/>
      <c r="AU36" s="1011"/>
      <c r="AV36" s="1010"/>
      <c r="AW36"/>
      <c r="AX36" s="994">
        <v>1</v>
      </c>
      <c r="AY36" s="118"/>
      <c r="AZ36" s="814"/>
      <c r="BA36" s="1006"/>
      <c r="IT36"/>
      <c r="IU36"/>
      <c r="IV36"/>
    </row>
    <row r="37" spans="1:256" s="53" customFormat="1" ht="15.75" customHeight="1" x14ac:dyDescent="0.2">
      <c r="C37" s="176" t="s">
        <v>21</v>
      </c>
      <c r="D37" s="178" t="s">
        <v>159</v>
      </c>
      <c r="E37" s="676"/>
      <c r="F37" s="676"/>
      <c r="G37" s="180" t="s">
        <v>33</v>
      </c>
      <c r="H37" s="677"/>
      <c r="I37" s="678"/>
      <c r="J37" s="174" t="s">
        <v>160</v>
      </c>
      <c r="K37"/>
      <c r="L37"/>
      <c r="M37" s="119"/>
      <c r="N37" s="106"/>
      <c r="O37" s="181" t="s">
        <v>5</v>
      </c>
      <c r="P37" s="181" t="s">
        <v>5</v>
      </c>
      <c r="Q37" s="182">
        <f>CL($U$45,$Q$45)+CL($Q$57,$U$57)+CL($Q$70,$U$70)</f>
        <v>0</v>
      </c>
      <c r="R37" s="645">
        <f>$U$45-$Q$45+$Q$57-$U$57+$Q$70-$U$70</f>
        <v>0</v>
      </c>
      <c r="S37"/>
      <c r="T37"/>
      <c r="U37" s="136" t="s">
        <v>9</v>
      </c>
      <c r="V37" s="118" t="s">
        <v>9</v>
      </c>
      <c r="W37" s="183">
        <f>CL($U$51,$Q$51)+CL($Q$73,$U$73)+CL($Q$61,$U$61)</f>
        <v>0</v>
      </c>
      <c r="X37" s="1008">
        <f>$U$51-$Q$51+$Q$73-$U$73+$Q$61-$U$61</f>
        <v>0</v>
      </c>
      <c r="Y37" s="1010"/>
      <c r="Z37"/>
      <c r="AA37" s="136" t="s">
        <v>65</v>
      </c>
      <c r="AB37" s="118" t="s">
        <v>65</v>
      </c>
      <c r="AC37" s="183">
        <f>CL($AG$45,$AC$45)+CL($AC$61,$AG$61)+CL($AC$51,$AG$51)+CL($AG$70,$AC$70)</f>
        <v>0</v>
      </c>
      <c r="AD37" s="645">
        <f>$AG$45-$AC$45+$AC$61-$AG$61+$AC$51-$AG$51+$AG$70-$AC$70</f>
        <v>0</v>
      </c>
      <c r="AE37"/>
      <c r="AF37"/>
      <c r="AG37"/>
      <c r="AH37"/>
      <c r="AJ37"/>
      <c r="AL37" s="994">
        <v>2</v>
      </c>
      <c r="AM37" s="181"/>
      <c r="AN37" s="813"/>
      <c r="AO37" s="1006"/>
      <c r="AP37"/>
      <c r="AQ37"/>
      <c r="AR37" s="994">
        <v>2</v>
      </c>
      <c r="AS37" s="118"/>
      <c r="AT37" s="814"/>
      <c r="AU37" s="1011"/>
      <c r="AV37" s="1010"/>
      <c r="AW37"/>
      <c r="AX37" s="994">
        <v>2</v>
      </c>
      <c r="AY37" s="118"/>
      <c r="AZ37" s="814"/>
      <c r="BA37" s="1006"/>
      <c r="IT37"/>
      <c r="IU37"/>
      <c r="IV37"/>
    </row>
    <row r="38" spans="1:256" s="53" customFormat="1" ht="15.75" customHeight="1" x14ac:dyDescent="0.2">
      <c r="C38" s="176" t="s">
        <v>66</v>
      </c>
      <c r="D38" s="178" t="s">
        <v>224</v>
      </c>
      <c r="E38" s="676"/>
      <c r="F38" s="676"/>
      <c r="G38" s="180" t="s">
        <v>22</v>
      </c>
      <c r="H38" s="677"/>
      <c r="I38" s="678"/>
      <c r="J38" s="174" t="s">
        <v>225</v>
      </c>
      <c r="K38"/>
      <c r="L38"/>
      <c r="M38" s="119"/>
      <c r="N38" s="106"/>
      <c r="O38" s="181" t="s">
        <v>6</v>
      </c>
      <c r="P38" s="181" t="s">
        <v>6</v>
      </c>
      <c r="Q38" s="182">
        <f>CL($Q$47,$U$47)+CL($U$57,$Q$57)+CL($U$67,$Q$67)</f>
        <v>0</v>
      </c>
      <c r="R38" s="645">
        <f>$Q$47-$U$47+$U$57-$Q$57+$U$67-$Q$67</f>
        <v>0</v>
      </c>
      <c r="S38"/>
      <c r="T38"/>
      <c r="U38" s="136" t="s">
        <v>10</v>
      </c>
      <c r="V38" s="118" t="s">
        <v>10</v>
      </c>
      <c r="W38" s="183">
        <f>CL($Q$49,$U$49)+CL($U$73,$Q$73)+CL($U$64,$Q$64)</f>
        <v>0</v>
      </c>
      <c r="X38" s="1008">
        <f>$Q$49-$U$49+$U$73-$Q$73+$U$64-$Q$64</f>
        <v>0</v>
      </c>
      <c r="Y38" s="1010"/>
      <c r="Z38"/>
      <c r="AA38" s="136" t="s">
        <v>85</v>
      </c>
      <c r="AB38" s="118" t="s">
        <v>85</v>
      </c>
      <c r="AC38" s="183">
        <f>CL($AC$47,$AG$47)+CL($AG$61,$AC$61)+CL($AC$54,$AG$54)+CL($AG$67,$AC$67)</f>
        <v>0</v>
      </c>
      <c r="AD38" s="645">
        <f>$AC$47-$AG$47+$AG$61-$AC$61+$AC$54-$AG$54+$AG$67-$AC$67</f>
        <v>0</v>
      </c>
      <c r="AE38"/>
      <c r="AF38"/>
      <c r="AG38"/>
      <c r="AH38"/>
      <c r="AJ38"/>
      <c r="AL38" s="994">
        <v>3</v>
      </c>
      <c r="AM38" s="181"/>
      <c r="AN38" s="813"/>
      <c r="AO38" s="1006"/>
      <c r="AP38"/>
      <c r="AQ38"/>
      <c r="AR38" s="994">
        <v>3</v>
      </c>
      <c r="AS38" s="118"/>
      <c r="AT38" s="814"/>
      <c r="AU38" s="1011"/>
      <c r="AV38" s="1010"/>
      <c r="AW38"/>
      <c r="AX38" s="994">
        <v>3</v>
      </c>
      <c r="AY38" s="118"/>
      <c r="AZ38" s="814"/>
      <c r="BA38" s="1006"/>
      <c r="IT38"/>
      <c r="IU38"/>
      <c r="IV38"/>
    </row>
    <row r="39" spans="1:256" ht="15.75" customHeight="1" x14ac:dyDescent="0.2">
      <c r="C39" s="176" t="s">
        <v>98</v>
      </c>
      <c r="D39" s="178" t="s">
        <v>226</v>
      </c>
      <c r="E39" s="676"/>
      <c r="F39" s="676"/>
      <c r="G39" s="180" t="s">
        <v>23</v>
      </c>
      <c r="H39" s="677"/>
      <c r="I39" s="678"/>
      <c r="J39" s="174" t="s">
        <v>227</v>
      </c>
      <c r="K39" s="165"/>
      <c r="L39" s="175"/>
      <c r="M39" s="175"/>
      <c r="N39" s="106"/>
      <c r="O39" s="181" t="s">
        <v>7</v>
      </c>
      <c r="P39" s="181" t="s">
        <v>7</v>
      </c>
      <c r="Q39" s="182">
        <f>CL($U$47,$Q$47)+CL($U$54,$Q$54)+CL($U$70,$Q$70)</f>
        <v>0</v>
      </c>
      <c r="R39" s="645">
        <f>$U$47-$Q$47+$U$54-$Q$54+$U$70-$Q$70</f>
        <v>0</v>
      </c>
      <c r="U39" s="136" t="s">
        <v>11</v>
      </c>
      <c r="V39" s="118" t="s">
        <v>11</v>
      </c>
      <c r="W39" s="183">
        <f>CL($U$49,$Q$49)+CL($AG$73,$AC$73)+CL($U$61,$Q$61)</f>
        <v>0</v>
      </c>
      <c r="X39" s="1008">
        <f>$Q$49-$U$49+$AG$73-$AC$73+$U$61-$Q$61</f>
        <v>0</v>
      </c>
      <c r="Y39" s="1010"/>
      <c r="AA39" s="136" t="s">
        <v>94</v>
      </c>
      <c r="AB39" s="118" t="s">
        <v>94</v>
      </c>
      <c r="AC39" s="183">
        <f>CL($AG$64,$AC$64)+CL($AG$47,$AC$47)+CL($AC$57,$AG$57)+CL($AG$51,$AC$51)</f>
        <v>0</v>
      </c>
      <c r="AD39" s="645">
        <f>$AG$64-$AC$64+$AG$47-$AC$47+$AC$57-$AG$57+$AG$51-$AC$51</f>
        <v>0</v>
      </c>
      <c r="AG39"/>
      <c r="AI39" s="53"/>
      <c r="AL39" s="994">
        <v>4</v>
      </c>
      <c r="AM39" s="181"/>
      <c r="AN39" s="813"/>
      <c r="AO39" s="1006"/>
      <c r="AR39" s="994">
        <v>4</v>
      </c>
      <c r="AS39" s="118"/>
      <c r="AT39" s="814"/>
      <c r="AU39" s="1011"/>
      <c r="AV39" s="1010"/>
      <c r="AX39" s="994">
        <v>4</v>
      </c>
      <c r="AY39" s="118"/>
      <c r="AZ39" s="814"/>
      <c r="BA39" s="1006"/>
    </row>
    <row r="40" spans="1:256" ht="15.75" customHeight="1" x14ac:dyDescent="0.2">
      <c r="E40"/>
      <c r="I40"/>
      <c r="K40" s="165"/>
      <c r="M40"/>
      <c r="Q40" s="111"/>
      <c r="R40" s="104"/>
      <c r="S40" s="165"/>
      <c r="T40" s="650"/>
      <c r="U40" s="170"/>
      <c r="X40" s="104"/>
      <c r="Y40" s="104"/>
      <c r="Z40" s="165"/>
      <c r="AA40" s="136" t="s">
        <v>106</v>
      </c>
      <c r="AB40" s="136" t="s">
        <v>106</v>
      </c>
      <c r="AC40" s="176">
        <f>CL($AC$64,$AG$64)+CL($AG$49,$AC$49)+CL($AG$54,$AC$54)+CL($AC$70,$AG$70)</f>
        <v>0</v>
      </c>
      <c r="AD40" s="679">
        <f>$AC$64-$AG$64+$AG$49-$AC$49+$AG$54-$AC$54+$AC$70-$AG$70</f>
        <v>0</v>
      </c>
      <c r="AG40"/>
      <c r="AN40" s="111"/>
      <c r="AO40" s="104"/>
      <c r="AP40" s="165"/>
      <c r="AQ40" s="650"/>
      <c r="AR40" s="170"/>
      <c r="AU40" s="104"/>
      <c r="AV40" s="104"/>
      <c r="AW40" s="165"/>
      <c r="AX40" s="136">
        <v>5</v>
      </c>
      <c r="AY40" s="781"/>
      <c r="AZ40" s="194"/>
      <c r="BA40" s="649"/>
    </row>
    <row r="41" spans="1:256" ht="8.25" customHeight="1" x14ac:dyDescent="0.2">
      <c r="E41"/>
      <c r="I41"/>
      <c r="J41" s="112"/>
      <c r="K41" s="12"/>
      <c r="L41" s="7"/>
      <c r="N41" s="7"/>
      <c r="O41" s="7"/>
      <c r="P41" s="112"/>
      <c r="Q41" s="122"/>
      <c r="R41" s="14"/>
      <c r="S41" s="7"/>
      <c r="T41" s="14"/>
      <c r="U41" s="7"/>
      <c r="X41" s="1"/>
      <c r="Y41" s="1"/>
      <c r="AA41" s="1"/>
      <c r="AC41"/>
      <c r="AE41" s="1"/>
      <c r="AJ41" s="103"/>
    </row>
    <row r="42" spans="1:256" ht="12.95" customHeight="1" x14ac:dyDescent="0.25">
      <c r="A42" s="219"/>
      <c r="B42" s="402"/>
      <c r="C42" s="127"/>
      <c r="D42" s="127"/>
      <c r="E42" s="24"/>
      <c r="F42" s="127"/>
      <c r="G42" s="898" t="str">
        <f>ACCUEIL!$D$6</f>
        <v>VELODROME</v>
      </c>
      <c r="H42" s="127"/>
      <c r="I42" s="127"/>
      <c r="J42" s="669"/>
      <c r="K42" s="127"/>
      <c r="L42" s="128"/>
      <c r="M42" s="121"/>
      <c r="N42" s="129"/>
      <c r="O42" s="130"/>
      <c r="P42" s="127"/>
      <c r="Q42" s="26"/>
      <c r="R42" s="127"/>
      <c r="S42" s="936" t="str">
        <f>ACCUEIL!$D$7</f>
        <v>SAN SIRO</v>
      </c>
      <c r="T42" s="127"/>
      <c r="U42" s="680"/>
      <c r="V42" s="127"/>
      <c r="W42" s="26"/>
      <c r="X42" s="681"/>
      <c r="Y42" s="682"/>
      <c r="Z42" s="341"/>
      <c r="AA42" s="24"/>
      <c r="AB42" s="24"/>
      <c r="AC42" s="24"/>
      <c r="AD42" s="24"/>
      <c r="AE42" s="898" t="str">
        <f>ACCUEIL!$D$8</f>
        <v>NEU CAMP</v>
      </c>
      <c r="AF42" s="24"/>
      <c r="AG42" s="24"/>
      <c r="AH42" s="24"/>
      <c r="AI42" s="24"/>
      <c r="AJ42" s="31"/>
    </row>
    <row r="43" spans="1:256" ht="11.45" customHeight="1" x14ac:dyDescent="0.2">
      <c r="A43" s="44"/>
      <c r="C43" s="59"/>
      <c r="D43" s="59"/>
      <c r="E43"/>
      <c r="F43" s="59"/>
      <c r="G43" s="683" t="s">
        <v>71</v>
      </c>
      <c r="H43" s="59"/>
      <c r="I43" s="59"/>
      <c r="J43" s="59"/>
      <c r="K43" s="59"/>
      <c r="L43" s="190"/>
      <c r="M43" s="121"/>
      <c r="N43" s="191"/>
      <c r="O43" s="186"/>
      <c r="P43" s="59"/>
      <c r="Q43" s="41"/>
      <c r="R43" s="59"/>
      <c r="S43" s="683" t="s">
        <v>3</v>
      </c>
      <c r="T43" s="59"/>
      <c r="U43"/>
      <c r="V43" s="59"/>
      <c r="W43" s="41"/>
      <c r="X43" s="190"/>
      <c r="Y43" s="59"/>
      <c r="Z43" s="684"/>
      <c r="AA43" s="103"/>
      <c r="AC43" s="103"/>
      <c r="AE43" s="683" t="s">
        <v>3</v>
      </c>
      <c r="AG43"/>
      <c r="AJ43" s="43"/>
    </row>
    <row r="44" spans="1:256" ht="11.45" customHeight="1" x14ac:dyDescent="0.2">
      <c r="A44" s="44"/>
      <c r="C44" s="59"/>
      <c r="D44" s="59"/>
      <c r="E44"/>
      <c r="F44" s="59"/>
      <c r="G44" s="125" t="s">
        <v>13</v>
      </c>
      <c r="H44" s="59"/>
      <c r="I44" s="59"/>
      <c r="J44" s="59"/>
      <c r="K44" s="59"/>
      <c r="L44" s="190"/>
      <c r="M44" s="121"/>
      <c r="N44" s="191"/>
      <c r="O44" s="186"/>
      <c r="P44" s="59"/>
      <c r="Q44" s="41"/>
      <c r="R44" s="59"/>
      <c r="S44" s="125" t="s">
        <v>13</v>
      </c>
      <c r="T44" s="59"/>
      <c r="U44"/>
      <c r="V44" s="59"/>
      <c r="W44" s="41"/>
      <c r="X44" s="190"/>
      <c r="Y44" s="59"/>
      <c r="Z44" s="684"/>
      <c r="AA44" s="103"/>
      <c r="AC44" s="103"/>
      <c r="AE44" s="125" t="s">
        <v>13</v>
      </c>
      <c r="AG44"/>
      <c r="AJ44" s="43"/>
    </row>
    <row r="45" spans="1:256" ht="19.5" customHeight="1" x14ac:dyDescent="0.2">
      <c r="A45" s="44"/>
      <c r="B45" s="380">
        <v>1</v>
      </c>
      <c r="C45" s="194" t="s">
        <v>20</v>
      </c>
      <c r="D45" s="195" t="str">
        <f>D36</f>
        <v>AA</v>
      </c>
      <c r="E45" s="1122"/>
      <c r="F45" s="197"/>
      <c r="G45" s="198" t="s">
        <v>48</v>
      </c>
      <c r="H45" s="197"/>
      <c r="I45" s="1122"/>
      <c r="J45" s="195" t="str">
        <f>J36</f>
        <v>BB</v>
      </c>
      <c r="K45" s="194" t="s">
        <v>31</v>
      </c>
      <c r="L45" s="190"/>
      <c r="M45" s="927">
        <f>ACCUEIL!$B$9</f>
        <v>1.583333333333333</v>
      </c>
      <c r="N45" s="191"/>
      <c r="O45" s="958" t="s">
        <v>4</v>
      </c>
      <c r="P45" s="1232" t="str">
        <f>P36</f>
        <v>A</v>
      </c>
      <c r="Q45" s="1190"/>
      <c r="R45" s="949"/>
      <c r="S45" s="950"/>
      <c r="T45" s="949"/>
      <c r="U45" s="1190"/>
      <c r="V45" s="1233" t="str">
        <f>P37</f>
        <v>B</v>
      </c>
      <c r="W45" s="958" t="s">
        <v>5</v>
      </c>
      <c r="X45" s="43"/>
      <c r="Z45" s="44"/>
      <c r="AA45" s="475" t="s">
        <v>64</v>
      </c>
      <c r="AB45" s="201" t="str">
        <f>AB36</f>
        <v>M</v>
      </c>
      <c r="AC45" s="1122"/>
      <c r="AD45" s="197"/>
      <c r="AE45" s="198"/>
      <c r="AF45" s="197"/>
      <c r="AG45" s="1122"/>
      <c r="AH45" s="201" t="str">
        <f>AB37</f>
        <v>N</v>
      </c>
      <c r="AI45" s="64" t="s">
        <v>65</v>
      </c>
      <c r="AJ45" s="43"/>
      <c r="AR45" s="685"/>
      <c r="AS45" s="112"/>
      <c r="AT45" s="187"/>
      <c r="AU45" s="686"/>
      <c r="AV45" s="687"/>
      <c r="AW45" s="686"/>
      <c r="AX45" s="187"/>
      <c r="AY45" s="112"/>
      <c r="AZ45" s="144"/>
      <c r="BA45" s="103"/>
      <c r="BC45" s="144"/>
    </row>
    <row r="46" spans="1:256" ht="19.5" hidden="1" customHeight="1" x14ac:dyDescent="0.2">
      <c r="A46" s="44"/>
      <c r="B46" s="1226"/>
      <c r="C46" s="1231"/>
      <c r="D46" s="1230" t="s">
        <v>222</v>
      </c>
      <c r="E46" s="1122"/>
      <c r="F46" s="1228"/>
      <c r="G46" s="1107"/>
      <c r="H46" s="1229"/>
      <c r="I46" s="1122"/>
      <c r="J46" s="1230" t="s">
        <v>222</v>
      </c>
      <c r="K46" s="1227"/>
      <c r="L46" s="190"/>
      <c r="M46" s="927"/>
      <c r="N46" s="191"/>
      <c r="O46" s="1192"/>
      <c r="P46" s="1235"/>
      <c r="Q46" s="1194"/>
      <c r="R46" s="1236"/>
      <c r="S46" s="1237"/>
      <c r="T46" s="1236"/>
      <c r="U46" s="1194"/>
      <c r="V46" s="1235"/>
      <c r="W46" s="1197"/>
      <c r="X46" s="43"/>
      <c r="Z46" s="44"/>
      <c r="AA46" s="1192"/>
      <c r="AB46" s="1235"/>
      <c r="AC46" s="1194"/>
      <c r="AD46" s="1236"/>
      <c r="AE46" s="1237"/>
      <c r="AF46" s="1236"/>
      <c r="AG46" s="1194"/>
      <c r="AH46" s="1235"/>
      <c r="AI46" s="1197"/>
      <c r="AJ46" s="43"/>
      <c r="AR46" s="1224"/>
      <c r="AS46" s="112"/>
      <c r="AT46" s="187"/>
      <c r="AU46" s="686"/>
      <c r="AV46" s="687"/>
      <c r="AW46" s="686"/>
      <c r="AX46" s="187"/>
      <c r="AY46" s="112"/>
      <c r="AZ46" s="144"/>
      <c r="BA46" s="103"/>
      <c r="BC46" s="144"/>
    </row>
    <row r="47" spans="1:256" ht="19.5" customHeight="1" x14ac:dyDescent="0.2">
      <c r="A47" s="44"/>
      <c r="B47" s="380">
        <v>2</v>
      </c>
      <c r="C47" s="194" t="s">
        <v>66</v>
      </c>
      <c r="D47" s="195" t="str">
        <f>D37</f>
        <v>CC</v>
      </c>
      <c r="E47" s="1122"/>
      <c r="F47" s="197"/>
      <c r="G47" s="198" t="s">
        <v>48</v>
      </c>
      <c r="H47" s="197"/>
      <c r="I47" s="1122"/>
      <c r="J47" s="195" t="str">
        <f>J37</f>
        <v>DD</v>
      </c>
      <c r="K47" s="194" t="s">
        <v>22</v>
      </c>
      <c r="L47" s="190"/>
      <c r="M47" s="928">
        <f>M45+ACCUEIL!$B$10</f>
        <v>1.5937499999999998</v>
      </c>
      <c r="N47" s="191"/>
      <c r="O47" s="951" t="s">
        <v>6</v>
      </c>
      <c r="P47" s="834" t="str">
        <f>P38</f>
        <v>C</v>
      </c>
      <c r="Q47" s="1126"/>
      <c r="R47" s="1102"/>
      <c r="S47" s="962"/>
      <c r="T47" s="1102"/>
      <c r="U47" s="1126"/>
      <c r="V47" s="1234" t="str">
        <f>P39</f>
        <v>D</v>
      </c>
      <c r="W47" s="951" t="s">
        <v>7</v>
      </c>
      <c r="X47" s="43"/>
      <c r="Z47" s="44"/>
      <c r="AA47" s="475" t="s">
        <v>85</v>
      </c>
      <c r="AB47" s="201" t="str">
        <f>AB38</f>
        <v>O</v>
      </c>
      <c r="AC47" s="1122"/>
      <c r="AD47" s="197"/>
      <c r="AE47" s="198"/>
      <c r="AF47" s="197"/>
      <c r="AG47" s="1122"/>
      <c r="AH47" s="201" t="str">
        <f>AB39</f>
        <v>P</v>
      </c>
      <c r="AI47" s="64" t="s">
        <v>94</v>
      </c>
      <c r="AJ47" s="43"/>
      <c r="BA47" s="103"/>
      <c r="BC47" s="103"/>
    </row>
    <row r="48" spans="1:256" ht="19.5" hidden="1" customHeight="1" x14ac:dyDescent="0.2">
      <c r="A48" s="44"/>
      <c r="B48" s="1226"/>
      <c r="C48" s="1231"/>
      <c r="D48" s="1230" t="s">
        <v>222</v>
      </c>
      <c r="E48" s="1122"/>
      <c r="F48" s="1228"/>
      <c r="G48" s="1107"/>
      <c r="H48" s="1229"/>
      <c r="I48" s="1122"/>
      <c r="J48" s="1230" t="s">
        <v>222</v>
      </c>
      <c r="K48" s="1227"/>
      <c r="L48" s="190"/>
      <c r="M48" s="928"/>
      <c r="N48" s="191"/>
      <c r="O48" s="1192"/>
      <c r="P48" s="1235"/>
      <c r="Q48" s="1194"/>
      <c r="R48" s="1236"/>
      <c r="S48" s="1237"/>
      <c r="T48" s="1236"/>
      <c r="U48" s="1194"/>
      <c r="V48" s="1235"/>
      <c r="W48" s="1197"/>
      <c r="X48" s="43"/>
      <c r="Z48" s="44"/>
      <c r="AA48" s="1192"/>
      <c r="AB48" s="1235"/>
      <c r="AC48" s="1194"/>
      <c r="AD48" s="1236"/>
      <c r="AE48" s="1237"/>
      <c r="AF48" s="1236"/>
      <c r="AG48" s="1194"/>
      <c r="AH48" s="1235"/>
      <c r="AI48" s="1197"/>
      <c r="AJ48" s="43"/>
      <c r="BA48" s="103"/>
      <c r="BC48" s="103"/>
    </row>
    <row r="49" spans="1:256" ht="19.5" customHeight="1" x14ac:dyDescent="0.2">
      <c r="A49" s="44"/>
      <c r="B49" s="380">
        <v>3</v>
      </c>
      <c r="C49" s="194" t="s">
        <v>21</v>
      </c>
      <c r="D49" s="195" t="str">
        <f>D38</f>
        <v>EE</v>
      </c>
      <c r="E49" s="1122"/>
      <c r="F49" s="197"/>
      <c r="G49" s="198" t="s">
        <v>48</v>
      </c>
      <c r="H49" s="197"/>
      <c r="I49" s="1122"/>
      <c r="J49" s="195" t="str">
        <f>J38</f>
        <v>FF</v>
      </c>
      <c r="K49" s="194" t="s">
        <v>33</v>
      </c>
      <c r="L49" s="190"/>
      <c r="M49" s="928">
        <f>M47+ACCUEIL!$B$10</f>
        <v>1.6041666666666665</v>
      </c>
      <c r="N49" s="191"/>
      <c r="O49" s="475" t="s">
        <v>10</v>
      </c>
      <c r="P49" s="201" t="str">
        <f>V38</f>
        <v>G</v>
      </c>
      <c r="Q49" s="1122"/>
      <c r="R49" s="197"/>
      <c r="S49" s="198"/>
      <c r="T49" s="197"/>
      <c r="U49" s="1122"/>
      <c r="V49" s="201" t="str">
        <f>V39</f>
        <v>H</v>
      </c>
      <c r="W49" s="64" t="s">
        <v>11</v>
      </c>
      <c r="X49" s="43"/>
      <c r="Z49" s="44"/>
      <c r="AA49" s="475" t="s">
        <v>64</v>
      </c>
      <c r="AB49" s="201" t="str">
        <f>AB36</f>
        <v>M</v>
      </c>
      <c r="AC49" s="1122"/>
      <c r="AD49" s="197"/>
      <c r="AE49" s="198"/>
      <c r="AF49" s="197"/>
      <c r="AG49" s="1122"/>
      <c r="AH49" s="201" t="str">
        <f>AB40</f>
        <v>Q</v>
      </c>
      <c r="AI49" s="64" t="s">
        <v>106</v>
      </c>
      <c r="AJ49" s="43"/>
      <c r="BA49" s="103"/>
      <c r="BC49" s="103"/>
    </row>
    <row r="50" spans="1:256" ht="19.5" hidden="1" customHeight="1" x14ac:dyDescent="0.2">
      <c r="A50" s="44"/>
      <c r="B50" s="1226"/>
      <c r="C50" s="1231"/>
      <c r="D50" s="1230" t="s">
        <v>222</v>
      </c>
      <c r="E50" s="1122"/>
      <c r="F50" s="1228"/>
      <c r="G50" s="1107"/>
      <c r="H50" s="1229"/>
      <c r="I50" s="1122"/>
      <c r="J50" s="1230" t="s">
        <v>222</v>
      </c>
      <c r="K50" s="1227"/>
      <c r="L50" s="190"/>
      <c r="M50" s="928"/>
      <c r="N50" s="191"/>
      <c r="O50" s="1192"/>
      <c r="P50" s="1235"/>
      <c r="Q50" s="1194"/>
      <c r="R50" s="1236"/>
      <c r="S50" s="1237"/>
      <c r="T50" s="1236"/>
      <c r="U50" s="1194"/>
      <c r="V50" s="1235"/>
      <c r="W50" s="1197"/>
      <c r="X50" s="43"/>
      <c r="Z50" s="44"/>
      <c r="AA50" s="1192"/>
      <c r="AB50" s="1235"/>
      <c r="AC50" s="1194"/>
      <c r="AD50" s="1236"/>
      <c r="AE50" s="1237"/>
      <c r="AF50" s="1236"/>
      <c r="AG50" s="1194"/>
      <c r="AH50" s="1235"/>
      <c r="AI50" s="1197"/>
      <c r="AJ50" s="43"/>
      <c r="BA50" s="103"/>
      <c r="BC50" s="103"/>
    </row>
    <row r="51" spans="1:256" ht="19.5" customHeight="1" x14ac:dyDescent="0.2">
      <c r="A51" s="44"/>
      <c r="B51" s="380">
        <v>4</v>
      </c>
      <c r="C51" s="194" t="s">
        <v>98</v>
      </c>
      <c r="D51" s="195" t="str">
        <f>D39</f>
        <v>GG</v>
      </c>
      <c r="E51" s="1122"/>
      <c r="F51" s="197"/>
      <c r="G51" s="198" t="s">
        <v>48</v>
      </c>
      <c r="H51" s="197"/>
      <c r="I51" s="1122"/>
      <c r="J51" s="195" t="str">
        <f>J39</f>
        <v>HH</v>
      </c>
      <c r="K51" s="194" t="s">
        <v>23</v>
      </c>
      <c r="L51" s="190"/>
      <c r="M51" s="928">
        <f>M49+ACCUEIL!$B$10</f>
        <v>1.6145833333333333</v>
      </c>
      <c r="N51" s="191"/>
      <c r="O51" s="475" t="s">
        <v>18</v>
      </c>
      <c r="P51" s="201" t="str">
        <f>V36</f>
        <v>I</v>
      </c>
      <c r="Q51" s="1122"/>
      <c r="R51" s="197"/>
      <c r="S51" s="198"/>
      <c r="T51" s="197"/>
      <c r="U51" s="1122"/>
      <c r="V51" s="201" t="str">
        <f>V37</f>
        <v>F</v>
      </c>
      <c r="W51" s="64" t="s">
        <v>9</v>
      </c>
      <c r="X51" s="43"/>
      <c r="Z51" s="44"/>
      <c r="AA51" s="64" t="s">
        <v>65</v>
      </c>
      <c r="AB51" s="136" t="str">
        <f>AB37</f>
        <v>N</v>
      </c>
      <c r="AC51" s="1122"/>
      <c r="AD51" s="197"/>
      <c r="AE51" s="198"/>
      <c r="AF51" s="197"/>
      <c r="AG51" s="1122"/>
      <c r="AH51" s="136" t="str">
        <f>AB39</f>
        <v>P</v>
      </c>
      <c r="AI51" s="64" t="s">
        <v>94</v>
      </c>
      <c r="AJ51" s="43"/>
      <c r="BA51" s="103"/>
      <c r="BC51" s="103"/>
    </row>
    <row r="52" spans="1:256" ht="19.5" hidden="1" customHeight="1" x14ac:dyDescent="0.2">
      <c r="A52" s="44"/>
      <c r="B52" s="1226"/>
      <c r="C52" s="1231"/>
      <c r="D52" s="1230" t="s">
        <v>222</v>
      </c>
      <c r="E52" s="1122"/>
      <c r="F52" s="1228"/>
      <c r="G52" s="1107"/>
      <c r="H52" s="1229"/>
      <c r="I52" s="1122"/>
      <c r="J52" s="1230" t="s">
        <v>222</v>
      </c>
      <c r="K52" s="1227"/>
      <c r="L52" s="190"/>
      <c r="M52" s="928"/>
      <c r="N52" s="191"/>
      <c r="O52" s="1192"/>
      <c r="P52" s="1235"/>
      <c r="Q52" s="1194"/>
      <c r="R52" s="1236"/>
      <c r="S52" s="1237"/>
      <c r="T52" s="1236"/>
      <c r="U52" s="1194"/>
      <c r="V52" s="1235"/>
      <c r="W52" s="1197"/>
      <c r="X52" s="43"/>
      <c r="Z52" s="44"/>
      <c r="AA52" s="1192"/>
      <c r="AB52" s="1235"/>
      <c r="AC52" s="1194"/>
      <c r="AD52" s="1236"/>
      <c r="AE52" s="1237"/>
      <c r="AF52" s="1236"/>
      <c r="AG52" s="1194"/>
      <c r="AH52" s="1235"/>
      <c r="AI52" s="1197"/>
      <c r="AJ52" s="43"/>
      <c r="BA52" s="103"/>
      <c r="BC52" s="103"/>
    </row>
    <row r="53" spans="1:256" ht="12" customHeight="1" x14ac:dyDescent="0.2">
      <c r="A53" s="44"/>
      <c r="B53" s="162">
        <v>5</v>
      </c>
      <c r="C53" s="272"/>
      <c r="D53" s="349" t="s">
        <v>49</v>
      </c>
      <c r="E53" s="555"/>
      <c r="F53" s="349"/>
      <c r="G53" s="349"/>
      <c r="H53" s="349"/>
      <c r="I53" s="555"/>
      <c r="J53" s="349" t="s">
        <v>50</v>
      </c>
      <c r="K53" s="207"/>
      <c r="L53" s="190"/>
      <c r="M53"/>
      <c r="N53" s="191"/>
      <c r="O53" s="688"/>
      <c r="P53" s="395"/>
      <c r="Q53" s="659"/>
      <c r="R53" s="395"/>
      <c r="S53" s="395"/>
      <c r="T53" s="395"/>
      <c r="U53" s="659"/>
      <c r="V53" s="395"/>
      <c r="W53" s="689"/>
      <c r="X53" s="43"/>
      <c r="Z53" s="44"/>
      <c r="AA53" s="690"/>
      <c r="AB53" s="365"/>
      <c r="AC53" s="661"/>
      <c r="AD53" s="365"/>
      <c r="AE53" s="365"/>
      <c r="AF53" s="365"/>
      <c r="AG53" s="661"/>
      <c r="AH53" s="365"/>
      <c r="AI53" s="691"/>
      <c r="AJ53" s="43"/>
      <c r="BA53" s="103"/>
      <c r="BC53" s="103"/>
    </row>
    <row r="54" spans="1:256" ht="21.75" customHeight="1" x14ac:dyDescent="0.2">
      <c r="A54" s="44"/>
      <c r="B54" s="194"/>
      <c r="C54" s="267"/>
      <c r="D54" s="117">
        <f>GL(I45,E45,D45,J45,I46,E46)</f>
        <v>0</v>
      </c>
      <c r="E54" s="1122"/>
      <c r="F54" s="197"/>
      <c r="G54" s="198" t="s">
        <v>48</v>
      </c>
      <c r="H54" s="197"/>
      <c r="I54" s="1122"/>
      <c r="J54" s="117">
        <f>GL(I47,E47,D47,J47,I48,E48)</f>
        <v>0</v>
      </c>
      <c r="K54" s="199"/>
      <c r="L54" s="190"/>
      <c r="M54" s="928">
        <f>M51+ACCUEIL!$B$10</f>
        <v>1.625</v>
      </c>
      <c r="N54" s="191"/>
      <c r="O54" s="542" t="s">
        <v>4</v>
      </c>
      <c r="P54" s="693" t="str">
        <f>P36</f>
        <v>A</v>
      </c>
      <c r="Q54" s="1122"/>
      <c r="R54" s="612"/>
      <c r="S54" s="329"/>
      <c r="T54" s="612"/>
      <c r="U54" s="1122"/>
      <c r="V54" s="475" t="str">
        <f>P39</f>
        <v>D</v>
      </c>
      <c r="W54" s="542" t="s">
        <v>7</v>
      </c>
      <c r="X54" s="43"/>
      <c r="Z54" s="44"/>
      <c r="AA54" s="64" t="s">
        <v>85</v>
      </c>
      <c r="AB54" s="136" t="str">
        <f>AB38</f>
        <v>O</v>
      </c>
      <c r="AC54" s="1122"/>
      <c r="AD54" s="197"/>
      <c r="AE54" s="198"/>
      <c r="AF54" s="197"/>
      <c r="AG54" s="1122"/>
      <c r="AH54" s="136" t="str">
        <f>AB40</f>
        <v>Q</v>
      </c>
      <c r="AI54" s="64" t="s">
        <v>106</v>
      </c>
      <c r="AJ54" s="43"/>
      <c r="BA54" s="103"/>
      <c r="BC54" s="103"/>
      <c r="BD54" s="685"/>
      <c r="BE54" s="112"/>
      <c r="BF54" s="187"/>
      <c r="BG54" s="686"/>
      <c r="BH54" s="687"/>
      <c r="BI54" s="686"/>
      <c r="BJ54" s="187"/>
      <c r="BK54" s="112"/>
      <c r="BL54" s="383"/>
    </row>
    <row r="55" spans="1:256" ht="21.75" hidden="1" customHeight="1" x14ac:dyDescent="0.2">
      <c r="A55" s="44"/>
      <c r="B55" s="1226"/>
      <c r="C55" s="1231"/>
      <c r="D55" s="1230" t="s">
        <v>222</v>
      </c>
      <c r="E55" s="1122"/>
      <c r="F55" s="1228"/>
      <c r="G55" s="1107"/>
      <c r="H55" s="1229"/>
      <c r="I55" s="1122"/>
      <c r="J55" s="1230" t="s">
        <v>222</v>
      </c>
      <c r="K55" s="1227"/>
      <c r="L55" s="190"/>
      <c r="M55" s="928"/>
      <c r="N55" s="191"/>
      <c r="O55" s="1192"/>
      <c r="P55" s="1235"/>
      <c r="Q55" s="1194"/>
      <c r="R55" s="1236"/>
      <c r="S55" s="1237"/>
      <c r="T55" s="1236"/>
      <c r="U55" s="1194"/>
      <c r="V55" s="1235"/>
      <c r="W55" s="1197"/>
      <c r="X55" s="43"/>
      <c r="Z55" s="44"/>
      <c r="AA55" s="1192"/>
      <c r="AB55" s="1235"/>
      <c r="AC55" s="1194"/>
      <c r="AD55" s="1236"/>
      <c r="AE55" s="1237"/>
      <c r="AF55" s="1236"/>
      <c r="AG55" s="1194"/>
      <c r="AH55" s="1235"/>
      <c r="AI55" s="1197"/>
      <c r="AJ55" s="43"/>
      <c r="BA55" s="103"/>
      <c r="BC55" s="103"/>
      <c r="BD55" s="1224"/>
      <c r="BE55" s="112"/>
      <c r="BF55" s="187"/>
      <c r="BG55" s="686"/>
      <c r="BH55" s="687"/>
      <c r="BI55" s="686"/>
      <c r="BJ55" s="187"/>
      <c r="BK55" s="112"/>
      <c r="BL55" s="383"/>
    </row>
    <row r="56" spans="1:256" ht="12" customHeight="1" x14ac:dyDescent="0.2">
      <c r="A56" s="32"/>
      <c r="B56" s="162">
        <v>6</v>
      </c>
      <c r="C56" s="160"/>
      <c r="D56" s="349" t="s">
        <v>51</v>
      </c>
      <c r="E56" s="555"/>
      <c r="F56" s="349"/>
      <c r="G56" s="349"/>
      <c r="H56" s="349"/>
      <c r="I56" s="555"/>
      <c r="J56" s="349" t="s">
        <v>52</v>
      </c>
      <c r="K56" s="207"/>
      <c r="L56" s="694"/>
      <c r="M56" s="692"/>
      <c r="N56" s="695"/>
      <c r="O56" s="688"/>
      <c r="P56" s="395"/>
      <c r="Q56" s="659"/>
      <c r="R56" s="395"/>
      <c r="S56" s="395"/>
      <c r="T56" s="395"/>
      <c r="U56" s="659"/>
      <c r="V56" s="395"/>
      <c r="W56" s="689"/>
      <c r="X56" s="43"/>
      <c r="Z56" s="44"/>
      <c r="AA56" s="690"/>
      <c r="AB56" s="365"/>
      <c r="AC56" s="661"/>
      <c r="AD56" s="365"/>
      <c r="AE56" s="365"/>
      <c r="AF56" s="365"/>
      <c r="AG56" s="661"/>
      <c r="AH56" s="365"/>
      <c r="AI56" s="691"/>
      <c r="AJ56" s="43"/>
      <c r="AR56" s="105"/>
      <c r="AT56" s="7"/>
      <c r="AZ56" s="105"/>
      <c r="BA56" s="103"/>
      <c r="BC56" s="103"/>
      <c r="BD56" s="105"/>
      <c r="BF56" s="7"/>
      <c r="BJ56" s="7"/>
      <c r="BL56" s="105"/>
    </row>
    <row r="57" spans="1:256" ht="21.75" customHeight="1" x14ac:dyDescent="0.2">
      <c r="A57" s="44"/>
      <c r="B57" s="572"/>
      <c r="C57" s="267"/>
      <c r="D57" s="117">
        <f>GL(I49,E49,D49,J49,I50,E50)</f>
        <v>0</v>
      </c>
      <c r="E57" s="1122"/>
      <c r="F57" s="197"/>
      <c r="G57" s="198" t="s">
        <v>48</v>
      </c>
      <c r="H57" s="197"/>
      <c r="I57" s="1122"/>
      <c r="J57" s="117">
        <f>GL(I51,E51,D51,J51,I52,E52)</f>
        <v>0</v>
      </c>
      <c r="K57" s="199"/>
      <c r="L57" s="190"/>
      <c r="M57" s="928">
        <f>M54+ACCUEIL!$B$10</f>
        <v>1.6354166666666667</v>
      </c>
      <c r="N57" s="191"/>
      <c r="O57" s="542" t="s">
        <v>5</v>
      </c>
      <c r="P57" s="693" t="str">
        <f>P37</f>
        <v>B</v>
      </c>
      <c r="Q57" s="1122"/>
      <c r="R57" s="197"/>
      <c r="S57" s="198"/>
      <c r="T57" s="197"/>
      <c r="U57" s="1122"/>
      <c r="V57" s="475" t="str">
        <f>P38</f>
        <v>C</v>
      </c>
      <c r="W57" s="542" t="s">
        <v>6</v>
      </c>
      <c r="X57" s="43"/>
      <c r="Z57" s="44"/>
      <c r="AA57" s="475" t="s">
        <v>94</v>
      </c>
      <c r="AB57" s="201" t="str">
        <f>AB39</f>
        <v>P</v>
      </c>
      <c r="AC57" s="1122"/>
      <c r="AD57" s="197"/>
      <c r="AE57" s="198"/>
      <c r="AF57" s="197"/>
      <c r="AG57" s="1122"/>
      <c r="AH57" s="201" t="str">
        <f>AB36</f>
        <v>M</v>
      </c>
      <c r="AI57" s="64" t="s">
        <v>64</v>
      </c>
      <c r="AJ57" s="43"/>
      <c r="AR57" s="105"/>
      <c r="AT57" s="7"/>
      <c r="AZ57" s="105"/>
      <c r="BA57" s="103"/>
      <c r="BC57" s="103"/>
      <c r="BD57" s="105"/>
      <c r="BF57" s="7"/>
      <c r="BJ57" s="7"/>
      <c r="BL57" s="105"/>
    </row>
    <row r="58" spans="1:256" ht="21.75" hidden="1" customHeight="1" x14ac:dyDescent="0.2">
      <c r="A58" s="44"/>
      <c r="B58" s="1226"/>
      <c r="C58" s="1231"/>
      <c r="D58" s="1230" t="s">
        <v>222</v>
      </c>
      <c r="E58" s="1122"/>
      <c r="F58" s="1228"/>
      <c r="G58" s="1107"/>
      <c r="H58" s="1229"/>
      <c r="I58" s="1122"/>
      <c r="J58" s="1230" t="s">
        <v>222</v>
      </c>
      <c r="K58" s="1227"/>
      <c r="L58" s="190"/>
      <c r="M58" s="928"/>
      <c r="N58" s="191"/>
      <c r="O58" s="1192"/>
      <c r="P58" s="1235"/>
      <c r="Q58" s="1194"/>
      <c r="R58" s="1236"/>
      <c r="S58" s="1237"/>
      <c r="T58" s="1236"/>
      <c r="U58" s="1194"/>
      <c r="V58" s="1235"/>
      <c r="W58" s="1197"/>
      <c r="X58" s="43"/>
      <c r="Z58" s="44"/>
      <c r="AA58" s="1192"/>
      <c r="AB58" s="1235"/>
      <c r="AC58" s="1194"/>
      <c r="AD58" s="1236"/>
      <c r="AE58" s="1237"/>
      <c r="AF58" s="1236"/>
      <c r="AG58" s="1194"/>
      <c r="AH58" s="1235"/>
      <c r="AI58" s="1197"/>
      <c r="AJ58" s="43"/>
      <c r="AR58" s="105"/>
      <c r="AT58" s="7"/>
      <c r="AZ58" s="105"/>
      <c r="BA58" s="103"/>
      <c r="BC58" s="103"/>
      <c r="BD58" s="105"/>
      <c r="BF58" s="7"/>
      <c r="BJ58" s="7"/>
      <c r="BL58" s="105"/>
    </row>
    <row r="59" spans="1:256" s="53" customFormat="1" ht="8.25" customHeight="1" x14ac:dyDescent="0.2">
      <c r="A59" s="44"/>
      <c r="B59" s="333"/>
      <c r="C59" s="3"/>
      <c r="D59"/>
      <c r="E59" s="7"/>
      <c r="F59"/>
      <c r="G59" s="696"/>
      <c r="H59"/>
      <c r="I59" s="7"/>
      <c r="J59"/>
      <c r="K59" s="103"/>
      <c r="L59" s="190"/>
      <c r="M59" s="692"/>
      <c r="N59" s="191"/>
      <c r="O59"/>
      <c r="P59"/>
      <c r="Q59"/>
      <c r="R59"/>
      <c r="S59"/>
      <c r="T59"/>
      <c r="U59"/>
      <c r="V59"/>
      <c r="W59"/>
      <c r="X59" s="43"/>
      <c r="Y59"/>
      <c r="Z59" s="44"/>
      <c r="AA59" s="103"/>
      <c r="AB59"/>
      <c r="AC59"/>
      <c r="AD59"/>
      <c r="AE59"/>
      <c r="AF59"/>
      <c r="AG59"/>
      <c r="AH59"/>
      <c r="AI59"/>
      <c r="AJ59" s="43"/>
      <c r="AK59"/>
      <c r="AR59"/>
      <c r="AS59"/>
      <c r="AT59"/>
      <c r="AU59"/>
      <c r="AV59"/>
      <c r="AW59"/>
      <c r="AX59"/>
      <c r="AY59"/>
      <c r="AZ59"/>
      <c r="BA59" s="103"/>
      <c r="BB59"/>
      <c r="BC59" s="103"/>
      <c r="BD59"/>
      <c r="BE59"/>
      <c r="BF59"/>
      <c r="BG59"/>
      <c r="BH59"/>
      <c r="BI59"/>
      <c r="BJ59"/>
      <c r="BK59"/>
      <c r="BL59"/>
      <c r="IT59"/>
      <c r="IU59"/>
      <c r="IV59"/>
    </row>
    <row r="60" spans="1:256" ht="12" customHeight="1" x14ac:dyDescent="0.2">
      <c r="A60" s="44"/>
      <c r="B60" s="64">
        <v>7</v>
      </c>
      <c r="C60" s="398"/>
      <c r="D60" s="349"/>
      <c r="E60" s="555"/>
      <c r="F60" s="349"/>
      <c r="G60" s="978" t="s">
        <v>29</v>
      </c>
      <c r="H60" s="349"/>
      <c r="I60" s="555"/>
      <c r="J60" s="349"/>
      <c r="K60" s="207"/>
      <c r="L60" s="190"/>
      <c r="M60" s="692"/>
      <c r="N60" s="191"/>
      <c r="Q60"/>
      <c r="U60"/>
      <c r="X60" s="43"/>
      <c r="Z60" s="44"/>
      <c r="AA60" s="103"/>
      <c r="AC60"/>
      <c r="AG60"/>
      <c r="AJ60" s="43"/>
      <c r="BA60" s="103"/>
      <c r="BC60" s="103"/>
      <c r="BD60" s="697"/>
      <c r="BE60" s="698"/>
      <c r="BF60" s="159"/>
      <c r="BG60" s="223"/>
      <c r="BH60" s="224"/>
      <c r="BI60" s="223"/>
      <c r="BJ60" s="159"/>
      <c r="BK60" s="698"/>
      <c r="BL60" s="71"/>
    </row>
    <row r="61" spans="1:256" ht="18.399999999999999" customHeight="1" x14ac:dyDescent="0.2">
      <c r="A61" s="350"/>
      <c r="B61" s="162" t="s">
        <v>78</v>
      </c>
      <c r="C61" s="399"/>
      <c r="D61" s="209"/>
      <c r="E61" s="1122"/>
      <c r="F61" s="197"/>
      <c r="G61" s="198" t="s">
        <v>48</v>
      </c>
      <c r="H61" s="197"/>
      <c r="I61" s="1122"/>
      <c r="J61" s="352"/>
      <c r="K61" s="199"/>
      <c r="L61" s="200"/>
      <c r="M61" s="928">
        <f>M57+ACCUEIL!$B$10</f>
        <v>1.6458333333333335</v>
      </c>
      <c r="N61" s="699"/>
      <c r="O61" s="475" t="s">
        <v>9</v>
      </c>
      <c r="P61" s="201" t="str">
        <f>V37</f>
        <v>F</v>
      </c>
      <c r="Q61" s="1122"/>
      <c r="R61" s="197"/>
      <c r="S61" s="198"/>
      <c r="T61" s="197"/>
      <c r="U61" s="1122"/>
      <c r="V61" s="201" t="str">
        <f>V39</f>
        <v>H</v>
      </c>
      <c r="W61" s="64" t="s">
        <v>11</v>
      </c>
      <c r="X61" s="43"/>
      <c r="Z61" s="44"/>
      <c r="AA61" s="475" t="s">
        <v>65</v>
      </c>
      <c r="AB61" s="201" t="str">
        <f>AB37</f>
        <v>N</v>
      </c>
      <c r="AC61" s="1122"/>
      <c r="AD61" s="197"/>
      <c r="AE61" s="198"/>
      <c r="AF61" s="197"/>
      <c r="AG61" s="1122"/>
      <c r="AH61" s="201" t="str">
        <f>AB38</f>
        <v>O</v>
      </c>
      <c r="AI61" s="64" t="s">
        <v>85</v>
      </c>
      <c r="AJ61" s="43"/>
      <c r="BA61" s="101"/>
      <c r="BC61" s="103"/>
    </row>
    <row r="62" spans="1:256" ht="18.399999999999999" hidden="1" customHeight="1" x14ac:dyDescent="0.2">
      <c r="A62" s="350"/>
      <c r="B62" s="1226"/>
      <c r="C62" s="1231"/>
      <c r="D62" s="1230" t="s">
        <v>222</v>
      </c>
      <c r="E62" s="1122"/>
      <c r="F62" s="1228"/>
      <c r="G62" s="1107"/>
      <c r="H62" s="1229"/>
      <c r="I62" s="1122"/>
      <c r="J62" s="1230" t="s">
        <v>222</v>
      </c>
      <c r="K62" s="1227"/>
      <c r="L62" s="200"/>
      <c r="M62" s="928"/>
      <c r="N62" s="699"/>
      <c r="O62" s="1192"/>
      <c r="P62" s="1235"/>
      <c r="Q62" s="1194"/>
      <c r="R62" s="1236"/>
      <c r="S62" s="1237"/>
      <c r="T62" s="1236"/>
      <c r="U62" s="1194"/>
      <c r="V62" s="1235"/>
      <c r="W62" s="1197"/>
      <c r="X62" s="43"/>
      <c r="Z62" s="44"/>
      <c r="AA62" s="1192"/>
      <c r="AB62" s="1235"/>
      <c r="AC62" s="1194"/>
      <c r="AD62" s="1236"/>
      <c r="AE62" s="1237"/>
      <c r="AF62" s="1236"/>
      <c r="AG62" s="1194"/>
      <c r="AH62" s="1235"/>
      <c r="AI62" s="1197"/>
      <c r="AJ62" s="43"/>
      <c r="BA62" s="101"/>
      <c r="BC62" s="103"/>
    </row>
    <row r="63" spans="1:256" ht="10.5" customHeight="1" x14ac:dyDescent="0.2">
      <c r="A63" s="350"/>
      <c r="B63" s="64">
        <v>8</v>
      </c>
      <c r="C63" s="160"/>
      <c r="D63" s="349"/>
      <c r="E63" s="555"/>
      <c r="F63" s="349"/>
      <c r="G63" s="696" t="s">
        <v>29</v>
      </c>
      <c r="H63" s="349"/>
      <c r="I63" s="555"/>
      <c r="J63" s="349"/>
      <c r="K63" s="207"/>
      <c r="L63" s="200"/>
      <c r="M63"/>
      <c r="N63" s="289"/>
      <c r="O63" s="690"/>
      <c r="P63" s="365"/>
      <c r="Q63" s="661"/>
      <c r="R63" s="365"/>
      <c r="S63" s="365"/>
      <c r="T63" s="365"/>
      <c r="U63" s="661"/>
      <c r="V63" s="365"/>
      <c r="W63" s="691"/>
      <c r="X63" s="43"/>
      <c r="Z63" s="44"/>
      <c r="AA63" s="690"/>
      <c r="AB63" s="365"/>
      <c r="AC63" s="661"/>
      <c r="AD63" s="365"/>
      <c r="AE63" s="365"/>
      <c r="AF63" s="365"/>
      <c r="AG63" s="661"/>
      <c r="AH63" s="365"/>
      <c r="AI63" s="691"/>
      <c r="AJ63" s="43"/>
      <c r="BA63" s="103"/>
      <c r="BC63" s="103"/>
      <c r="BD63" s="105"/>
      <c r="BF63" s="7"/>
      <c r="BJ63" s="7"/>
      <c r="BL63" s="105"/>
    </row>
    <row r="64" spans="1:256" ht="15.75" customHeight="1" x14ac:dyDescent="0.2">
      <c r="A64" s="350"/>
      <c r="B64" s="162" t="s">
        <v>81</v>
      </c>
      <c r="C64" s="399"/>
      <c r="D64" s="209"/>
      <c r="E64" s="1122"/>
      <c r="F64" s="197"/>
      <c r="G64" s="198" t="s">
        <v>48</v>
      </c>
      <c r="H64" s="197"/>
      <c r="I64" s="1122"/>
      <c r="J64" s="352"/>
      <c r="K64" s="199"/>
      <c r="L64" s="200"/>
      <c r="M64" s="928">
        <f>M61+ACCUEIL!$B$10</f>
        <v>1.6562500000000002</v>
      </c>
      <c r="N64" s="289"/>
      <c r="O64" s="475" t="s">
        <v>18</v>
      </c>
      <c r="P64" s="201" t="str">
        <f>V36</f>
        <v>I</v>
      </c>
      <c r="Q64" s="1122"/>
      <c r="R64" s="197"/>
      <c r="S64" s="198"/>
      <c r="T64" s="197"/>
      <c r="U64" s="1122"/>
      <c r="V64" s="201" t="str">
        <f>V38</f>
        <v>G</v>
      </c>
      <c r="W64" s="64" t="s">
        <v>10</v>
      </c>
      <c r="X64" s="43"/>
      <c r="Z64" s="44"/>
      <c r="AA64" s="176" t="s">
        <v>106</v>
      </c>
      <c r="AB64" s="201" t="str">
        <f>AB40</f>
        <v>Q</v>
      </c>
      <c r="AC64" s="1122"/>
      <c r="AD64" s="197"/>
      <c r="AE64" s="198"/>
      <c r="AF64" s="197"/>
      <c r="AG64" s="1122"/>
      <c r="AH64" s="201" t="str">
        <f>AB39</f>
        <v>P</v>
      </c>
      <c r="AI64" s="162" t="s">
        <v>94</v>
      </c>
      <c r="AJ64" s="43"/>
      <c r="AR64" s="105"/>
      <c r="AT64" s="7"/>
      <c r="AX64" s="7"/>
      <c r="AZ64" s="105"/>
      <c r="BA64" s="103"/>
      <c r="BC64" s="101"/>
      <c r="BD64" s="105"/>
      <c r="BF64" s="7"/>
      <c r="BJ64" s="7"/>
      <c r="BL64" s="105"/>
    </row>
    <row r="65" spans="1:64" ht="15.75" hidden="1" customHeight="1" x14ac:dyDescent="0.2">
      <c r="A65" s="350"/>
      <c r="B65" s="1226"/>
      <c r="C65" s="1231"/>
      <c r="D65" s="1230" t="s">
        <v>222</v>
      </c>
      <c r="E65" s="1122"/>
      <c r="F65" s="1228"/>
      <c r="G65" s="1107"/>
      <c r="H65" s="1229"/>
      <c r="I65" s="1122"/>
      <c r="J65" s="1230" t="s">
        <v>222</v>
      </c>
      <c r="K65" s="1227"/>
      <c r="L65" s="200"/>
      <c r="M65" s="928"/>
      <c r="N65" s="289"/>
      <c r="O65" s="1192"/>
      <c r="P65" s="1235"/>
      <c r="Q65" s="1194"/>
      <c r="R65" s="1236"/>
      <c r="S65" s="1237"/>
      <c r="T65" s="1236"/>
      <c r="U65" s="1194"/>
      <c r="V65" s="1235"/>
      <c r="W65" s="1197"/>
      <c r="X65" s="43"/>
      <c r="Z65" s="44"/>
      <c r="AA65" s="1192"/>
      <c r="AB65" s="1235"/>
      <c r="AC65" s="1194"/>
      <c r="AD65" s="1236"/>
      <c r="AE65" s="1237"/>
      <c r="AF65" s="1236"/>
      <c r="AG65" s="1194"/>
      <c r="AH65" s="1235"/>
      <c r="AI65" s="1197"/>
      <c r="AJ65" s="43"/>
      <c r="AR65" s="105"/>
      <c r="AT65" s="7"/>
      <c r="AX65" s="7"/>
      <c r="AZ65" s="105"/>
      <c r="BA65" s="103"/>
      <c r="BC65" s="101"/>
      <c r="BD65" s="105"/>
      <c r="BF65" s="7"/>
      <c r="BJ65" s="7"/>
      <c r="BL65" s="105"/>
    </row>
    <row r="66" spans="1:64" ht="12" customHeight="1" x14ac:dyDescent="0.2">
      <c r="A66" s="350"/>
      <c r="B66" s="64">
        <v>9</v>
      </c>
      <c r="C66" s="398"/>
      <c r="D66" s="349" t="s">
        <v>87</v>
      </c>
      <c r="E66" s="172"/>
      <c r="F66" s="294"/>
      <c r="G66" s="294"/>
      <c r="H66" s="294"/>
      <c r="I66" s="172"/>
      <c r="J66" s="349" t="s">
        <v>88</v>
      </c>
      <c r="K66" s="207"/>
      <c r="L66" s="200"/>
      <c r="M66" s="700"/>
      <c r="N66" s="289"/>
      <c r="O66" s="688"/>
      <c r="P66" s="395"/>
      <c r="Q66" s="659"/>
      <c r="R66" s="395"/>
      <c r="S66" s="395"/>
      <c r="T66" s="395"/>
      <c r="U66" s="659"/>
      <c r="V66" s="395"/>
      <c r="W66" s="689"/>
      <c r="X66" s="43"/>
      <c r="Z66" s="44"/>
      <c r="AA66" s="690"/>
      <c r="AB66" s="365"/>
      <c r="AC66" s="661"/>
      <c r="AD66" s="365"/>
      <c r="AE66" s="365"/>
      <c r="AF66" s="365"/>
      <c r="AG66" s="661"/>
      <c r="AH66" s="365"/>
      <c r="AI66" s="691"/>
      <c r="AJ66" s="43"/>
      <c r="BA66" s="103"/>
      <c r="BC66" s="103"/>
    </row>
    <row r="67" spans="1:64" ht="18.399999999999999" customHeight="1" x14ac:dyDescent="0.2">
      <c r="A67" s="350"/>
      <c r="B67" s="64"/>
      <c r="C67" s="399"/>
      <c r="D67" s="117">
        <f>GL(I54,E54,D54,J54,I55,E55)</f>
        <v>0</v>
      </c>
      <c r="E67" s="1122"/>
      <c r="F67" s="197"/>
      <c r="G67" s="198" t="s">
        <v>48</v>
      </c>
      <c r="H67" s="197"/>
      <c r="I67" s="1122"/>
      <c r="J67" s="117">
        <f>GL(I57,E57,D57,J57,I58,E58)</f>
        <v>0</v>
      </c>
      <c r="K67" s="199"/>
      <c r="L67" s="200"/>
      <c r="M67" s="928">
        <f>M64+ACCUEIL!$B$10</f>
        <v>1.666666666666667</v>
      </c>
      <c r="N67" s="289"/>
      <c r="O67" s="64" t="s">
        <v>4</v>
      </c>
      <c r="P67" s="179" t="str">
        <f>P36</f>
        <v>A</v>
      </c>
      <c r="Q67" s="1122"/>
      <c r="R67" s="197"/>
      <c r="S67" s="198"/>
      <c r="T67" s="197"/>
      <c r="U67" s="1122"/>
      <c r="V67" s="195" t="str">
        <f>P38</f>
        <v>C</v>
      </c>
      <c r="W67" s="64" t="s">
        <v>6</v>
      </c>
      <c r="X67" s="43"/>
      <c r="Z67" s="44"/>
      <c r="AA67" s="64" t="s">
        <v>64</v>
      </c>
      <c r="AB67" s="136" t="str">
        <f>AB36</f>
        <v>M</v>
      </c>
      <c r="AC67" s="1122"/>
      <c r="AD67" s="197"/>
      <c r="AE67" s="198"/>
      <c r="AF67" s="197"/>
      <c r="AG67" s="1122"/>
      <c r="AH67" s="136" t="str">
        <f>AB38</f>
        <v>O</v>
      </c>
      <c r="AI67" s="64" t="s">
        <v>85</v>
      </c>
      <c r="AJ67" s="43"/>
      <c r="AR67" s="701"/>
      <c r="AS67" s="393"/>
      <c r="AT67" s="702"/>
      <c r="AU67" s="393"/>
      <c r="AV67" s="393"/>
      <c r="AW67" s="393"/>
      <c r="AX67" s="702"/>
      <c r="AY67" s="393"/>
      <c r="AZ67" s="701"/>
      <c r="BA67" s="103"/>
      <c r="BC67" s="103"/>
      <c r="BD67" s="701"/>
      <c r="BE67" s="393"/>
      <c r="BF67" s="702"/>
      <c r="BG67" s="393"/>
      <c r="BH67" s="393"/>
      <c r="BI67" s="393"/>
      <c r="BJ67" s="702"/>
      <c r="BK67" s="393"/>
      <c r="BL67" s="701"/>
    </row>
    <row r="68" spans="1:64" ht="18.399999999999999" hidden="1" customHeight="1" x14ac:dyDescent="0.2">
      <c r="A68" s="350"/>
      <c r="B68" s="1226"/>
      <c r="C68" s="1231"/>
      <c r="D68" s="1230" t="s">
        <v>222</v>
      </c>
      <c r="E68" s="1122"/>
      <c r="F68" s="1228"/>
      <c r="G68" s="1107"/>
      <c r="H68" s="1229"/>
      <c r="I68" s="1122"/>
      <c r="J68" s="1230" t="s">
        <v>222</v>
      </c>
      <c r="K68" s="1227"/>
      <c r="L68" s="200"/>
      <c r="M68" s="928"/>
      <c r="N68" s="289"/>
      <c r="O68" s="1192"/>
      <c r="P68" s="1235"/>
      <c r="Q68" s="1194"/>
      <c r="R68" s="1236"/>
      <c r="S68" s="1237"/>
      <c r="T68" s="1236"/>
      <c r="U68" s="1194"/>
      <c r="V68" s="1235"/>
      <c r="W68" s="1197"/>
      <c r="X68" s="43"/>
      <c r="Z68" s="44"/>
      <c r="AA68" s="1192"/>
      <c r="AB68" s="1235"/>
      <c r="AC68" s="1194"/>
      <c r="AD68" s="1236"/>
      <c r="AE68" s="1237"/>
      <c r="AF68" s="1236"/>
      <c r="AG68" s="1194"/>
      <c r="AH68" s="1235"/>
      <c r="AI68" s="1197"/>
      <c r="AJ68" s="43"/>
      <c r="AR68" s="701"/>
      <c r="AS68" s="393"/>
      <c r="AT68" s="702"/>
      <c r="AU68" s="393"/>
      <c r="AV68" s="393"/>
      <c r="AW68" s="393"/>
      <c r="AX68" s="702"/>
      <c r="AY68" s="393"/>
      <c r="AZ68" s="701"/>
      <c r="BA68" s="103"/>
      <c r="BC68" s="103"/>
      <c r="BD68" s="701"/>
      <c r="BE68" s="393"/>
      <c r="BF68" s="702"/>
      <c r="BG68" s="393"/>
      <c r="BH68" s="393"/>
      <c r="BI68" s="393"/>
      <c r="BJ68" s="702"/>
      <c r="BK68" s="393"/>
      <c r="BL68" s="701"/>
    </row>
    <row r="69" spans="1:64" ht="12" customHeight="1" x14ac:dyDescent="0.2">
      <c r="A69" s="350"/>
      <c r="B69" s="162">
        <v>10</v>
      </c>
      <c r="C69" s="398"/>
      <c r="D69" s="349" t="s">
        <v>89</v>
      </c>
      <c r="E69" s="555"/>
      <c r="F69" s="349"/>
      <c r="G69" s="349"/>
      <c r="H69" s="349"/>
      <c r="I69" s="555"/>
      <c r="J69" s="349" t="s">
        <v>90</v>
      </c>
      <c r="K69" s="207"/>
      <c r="L69" s="200"/>
      <c r="M69" s="692"/>
      <c r="N69" s="289"/>
      <c r="O69" s="690"/>
      <c r="P69" s="365"/>
      <c r="Q69" s="661"/>
      <c r="R69" s="365"/>
      <c r="S69" s="365"/>
      <c r="T69" s="365"/>
      <c r="U69" s="661"/>
      <c r="V69" s="365"/>
      <c r="W69" s="691"/>
      <c r="X69" s="43"/>
      <c r="Z69" s="44"/>
      <c r="AA69" s="690"/>
      <c r="AB69" s="365"/>
      <c r="AC69" s="661"/>
      <c r="AD69" s="365"/>
      <c r="AE69" s="365"/>
      <c r="AF69" s="365"/>
      <c r="AG69" s="661"/>
      <c r="AH69" s="365"/>
      <c r="AI69" s="691"/>
      <c r="AJ69" s="43"/>
      <c r="BA69" s="103"/>
      <c r="BC69" s="103"/>
      <c r="BD69" s="685"/>
      <c r="BE69" s="112"/>
      <c r="BF69" s="187"/>
      <c r="BG69" s="686"/>
      <c r="BH69" s="687"/>
      <c r="BI69" s="686"/>
      <c r="BJ69" s="187"/>
      <c r="BK69" s="112"/>
      <c r="BL69" s="144"/>
    </row>
    <row r="70" spans="1:64" ht="18.399999999999999" customHeight="1" x14ac:dyDescent="0.2">
      <c r="A70" s="350"/>
      <c r="B70" s="542"/>
      <c r="C70" s="267"/>
      <c r="D70" s="117">
        <f>GL(E54,I54,D54,J54,E55,I55)</f>
        <v>0</v>
      </c>
      <c r="E70" s="1122"/>
      <c r="F70" s="197"/>
      <c r="G70" s="198" t="s">
        <v>48</v>
      </c>
      <c r="H70" s="197"/>
      <c r="I70" s="1122"/>
      <c r="J70" s="117">
        <f>GL(E57,I57,D57,J57,E58,I58)</f>
        <v>0</v>
      </c>
      <c r="K70" s="199"/>
      <c r="L70" s="200"/>
      <c r="M70" s="928">
        <f>M67+ACCUEIL!$B$10</f>
        <v>1.6770833333333337</v>
      </c>
      <c r="N70" s="289"/>
      <c r="O70" s="64" t="s">
        <v>5</v>
      </c>
      <c r="P70" s="179" t="str">
        <f>P37</f>
        <v>B</v>
      </c>
      <c r="Q70" s="1122"/>
      <c r="R70" s="703"/>
      <c r="S70" s="703"/>
      <c r="T70" s="703"/>
      <c r="U70" s="1122"/>
      <c r="V70" s="195" t="str">
        <f>P39</f>
        <v>D</v>
      </c>
      <c r="W70" s="64" t="s">
        <v>7</v>
      </c>
      <c r="X70" s="43"/>
      <c r="Z70" s="44"/>
      <c r="AA70" s="64" t="s">
        <v>106</v>
      </c>
      <c r="AB70" s="136" t="str">
        <f>AB40</f>
        <v>Q</v>
      </c>
      <c r="AC70" s="1122"/>
      <c r="AD70" s="197"/>
      <c r="AE70" s="198"/>
      <c r="AF70" s="197"/>
      <c r="AG70" s="1122"/>
      <c r="AH70" s="136" t="str">
        <f>AB37</f>
        <v>N</v>
      </c>
      <c r="AI70" s="64" t="s">
        <v>65</v>
      </c>
      <c r="AJ70" s="43"/>
      <c r="BA70" s="103"/>
      <c r="BC70" s="103"/>
      <c r="BD70" s="685"/>
      <c r="BE70" s="112"/>
      <c r="BF70" s="187"/>
      <c r="BG70" s="686"/>
      <c r="BH70" s="687"/>
      <c r="BI70" s="686"/>
      <c r="BJ70" s="187"/>
      <c r="BK70" s="112"/>
      <c r="BL70" s="144"/>
    </row>
    <row r="71" spans="1:64" ht="18.399999999999999" hidden="1" customHeight="1" x14ac:dyDescent="0.2">
      <c r="A71" s="350"/>
      <c r="B71" s="1226"/>
      <c r="C71" s="1231"/>
      <c r="D71" s="1230" t="s">
        <v>222</v>
      </c>
      <c r="E71" s="1122"/>
      <c r="F71" s="1228"/>
      <c r="G71" s="1107"/>
      <c r="H71" s="1229"/>
      <c r="I71" s="1122"/>
      <c r="J71" s="1230" t="s">
        <v>222</v>
      </c>
      <c r="K71" s="1227"/>
      <c r="L71" s="200"/>
      <c r="M71" s="928"/>
      <c r="N71" s="289"/>
      <c r="O71" s="1192"/>
      <c r="P71" s="1235"/>
      <c r="Q71" s="1194"/>
      <c r="R71" s="1236"/>
      <c r="S71" s="1237"/>
      <c r="T71" s="1236"/>
      <c r="U71" s="1194"/>
      <c r="V71" s="1235"/>
      <c r="W71" s="1197"/>
      <c r="X71" s="43"/>
      <c r="Z71" s="44"/>
      <c r="AA71" s="1192"/>
      <c r="AB71" s="1235"/>
      <c r="AC71" s="1194"/>
      <c r="AD71" s="1236"/>
      <c r="AE71" s="1237"/>
      <c r="AF71" s="1236"/>
      <c r="AG71" s="1194"/>
      <c r="AH71" s="1235"/>
      <c r="AI71" s="1197"/>
      <c r="AJ71" s="43"/>
      <c r="BA71" s="103"/>
      <c r="BC71" s="103"/>
      <c r="BD71" s="1224"/>
      <c r="BE71" s="112"/>
      <c r="BF71" s="187"/>
      <c r="BG71" s="686"/>
      <c r="BH71" s="687"/>
      <c r="BI71" s="686"/>
      <c r="BJ71" s="187"/>
      <c r="BK71" s="112"/>
      <c r="BL71" s="144"/>
    </row>
    <row r="72" spans="1:64" ht="12" customHeight="1" x14ac:dyDescent="0.2">
      <c r="A72" s="44"/>
      <c r="B72" s="226">
        <v>11</v>
      </c>
      <c r="C72" s="295"/>
      <c r="D72" s="704" t="s">
        <v>34</v>
      </c>
      <c r="E72" s="336"/>
      <c r="F72" s="336"/>
      <c r="G72" s="173"/>
      <c r="H72" s="294"/>
      <c r="I72" s="336"/>
      <c r="J72" s="704" t="s">
        <v>35</v>
      </c>
      <c r="K72" s="207"/>
      <c r="L72" s="200"/>
      <c r="M72" s="700"/>
      <c r="N72" s="289"/>
      <c r="O72" s="688"/>
      <c r="P72" s="395"/>
      <c r="Q72" s="659"/>
      <c r="R72" s="395"/>
      <c r="S72" s="395"/>
      <c r="T72" s="395"/>
      <c r="U72" s="659"/>
      <c r="V72" s="395"/>
      <c r="W72" s="689"/>
      <c r="X72" s="43"/>
      <c r="Z72" s="44"/>
      <c r="AA72" s="688"/>
      <c r="AB72" s="395"/>
      <c r="AC72" s="659"/>
      <c r="AD72" s="395"/>
      <c r="AE72" s="395"/>
      <c r="AF72" s="395"/>
      <c r="AG72" s="659"/>
      <c r="AH72" s="395"/>
      <c r="AI72" s="689"/>
      <c r="AJ72" s="43"/>
      <c r="AR72" s="701"/>
      <c r="AS72" s="393"/>
      <c r="AT72" s="702"/>
      <c r="AU72" s="393"/>
      <c r="AV72" s="393"/>
      <c r="AW72" s="393"/>
      <c r="AX72" s="702"/>
      <c r="AY72" s="393"/>
      <c r="AZ72" s="701"/>
      <c r="BA72" s="103"/>
      <c r="BC72" s="103"/>
      <c r="BD72" s="701"/>
      <c r="BE72" s="393"/>
      <c r="BF72" s="702"/>
      <c r="BG72" s="393"/>
      <c r="BH72" s="393"/>
      <c r="BI72" s="393"/>
      <c r="BJ72" s="702"/>
      <c r="BK72" s="393"/>
      <c r="BL72" s="701"/>
    </row>
    <row r="73" spans="1:64" ht="18.399999999999999" customHeight="1" x14ac:dyDescent="0.2">
      <c r="A73" s="44"/>
      <c r="B73" s="64"/>
      <c r="C73" s="203"/>
      <c r="D73" s="117">
        <f>GL(I61,E61,D61,J61,I62,E62)</f>
        <v>0</v>
      </c>
      <c r="E73" s="1122"/>
      <c r="F73" s="197"/>
      <c r="G73" s="198" t="s">
        <v>48</v>
      </c>
      <c r="H73" s="197"/>
      <c r="I73" s="1122"/>
      <c r="J73" s="117">
        <f>GL(I64,E64,D64,J64,I65,E65)</f>
        <v>0</v>
      </c>
      <c r="K73" s="207"/>
      <c r="L73" s="200"/>
      <c r="M73" s="928">
        <f>M70+ACCUEIL!$B$10</f>
        <v>1.6875000000000004</v>
      </c>
      <c r="N73" s="289"/>
      <c r="O73" s="475" t="s">
        <v>9</v>
      </c>
      <c r="P73" s="201" t="str">
        <f>V37</f>
        <v>F</v>
      </c>
      <c r="Q73" s="1122"/>
      <c r="R73" s="197"/>
      <c r="S73" s="198"/>
      <c r="T73" s="197"/>
      <c r="U73" s="1122"/>
      <c r="V73" s="201" t="str">
        <f>V38</f>
        <v>G</v>
      </c>
      <c r="W73" s="542" t="s">
        <v>10</v>
      </c>
      <c r="X73" s="43"/>
      <c r="Z73" s="44"/>
      <c r="AA73" s="475" t="s">
        <v>8</v>
      </c>
      <c r="AB73" s="201" t="str">
        <f>V36</f>
        <v>I</v>
      </c>
      <c r="AC73" s="1122"/>
      <c r="AD73" s="197"/>
      <c r="AE73" s="198"/>
      <c r="AF73" s="197"/>
      <c r="AG73" s="1122"/>
      <c r="AH73" s="201" t="str">
        <f>V39</f>
        <v>H</v>
      </c>
      <c r="AI73" s="542" t="s">
        <v>11</v>
      </c>
      <c r="AJ73" s="43"/>
      <c r="BA73" s="103"/>
      <c r="BC73" s="208"/>
      <c r="BD73" s="685"/>
      <c r="BE73" s="112"/>
      <c r="BF73" s="187"/>
      <c r="BG73" s="686"/>
      <c r="BH73" s="687"/>
      <c r="BI73" s="686"/>
      <c r="BJ73" s="187"/>
      <c r="BK73" s="112"/>
      <c r="BL73" s="144"/>
    </row>
    <row r="74" spans="1:64" ht="18.399999999999999" hidden="1" customHeight="1" x14ac:dyDescent="0.2">
      <c r="A74" s="44"/>
      <c r="B74" s="1226"/>
      <c r="C74" s="1231"/>
      <c r="D74" s="1230" t="s">
        <v>222</v>
      </c>
      <c r="E74" s="1122"/>
      <c r="F74" s="1228"/>
      <c r="G74" s="1107"/>
      <c r="H74" s="1229"/>
      <c r="I74" s="1122"/>
      <c r="J74" s="1230" t="s">
        <v>222</v>
      </c>
      <c r="K74" s="1227"/>
      <c r="L74" s="200"/>
      <c r="M74" s="928"/>
      <c r="N74" s="289"/>
      <c r="O74" s="1192"/>
      <c r="P74" s="1235"/>
      <c r="Q74" s="1194"/>
      <c r="R74" s="1236"/>
      <c r="S74" s="1237"/>
      <c r="T74" s="1236"/>
      <c r="U74" s="1194"/>
      <c r="V74" s="1235"/>
      <c r="W74" s="1197"/>
      <c r="X74" s="43"/>
      <c r="Z74" s="44"/>
      <c r="AA74" s="1192"/>
      <c r="AB74" s="1235"/>
      <c r="AC74" s="1194"/>
      <c r="AD74" s="1236"/>
      <c r="AE74" s="1237"/>
      <c r="AF74" s="1236"/>
      <c r="AG74" s="1194"/>
      <c r="AH74" s="1235"/>
      <c r="AI74" s="1197"/>
      <c r="AJ74" s="43"/>
      <c r="BA74" s="103"/>
      <c r="BC74" s="208"/>
      <c r="BD74" s="1224"/>
      <c r="BE74" s="112"/>
      <c r="BF74" s="187"/>
      <c r="BG74" s="686"/>
      <c r="BH74" s="687"/>
      <c r="BI74" s="686"/>
      <c r="BJ74" s="187"/>
      <c r="BK74" s="112"/>
      <c r="BL74" s="144"/>
    </row>
    <row r="75" spans="1:64" ht="12" customHeight="1" x14ac:dyDescent="0.2">
      <c r="A75" s="44"/>
      <c r="B75" s="64"/>
      <c r="C75" s="235"/>
      <c r="D75" s="24"/>
      <c r="E75" s="7"/>
      <c r="F75" s="24"/>
      <c r="G75" s="623" t="s">
        <v>36</v>
      </c>
      <c r="H75" s="24"/>
      <c r="I75" s="5"/>
      <c r="J75" s="24"/>
      <c r="K75" s="31"/>
      <c r="L75" s="200"/>
      <c r="M75" s="692"/>
      <c r="N75" s="289"/>
      <c r="Q75"/>
      <c r="U75"/>
      <c r="X75" s="43"/>
      <c r="Z75" s="44"/>
      <c r="AC75"/>
      <c r="AG75"/>
      <c r="AJ75" s="43"/>
      <c r="BA75" s="103"/>
      <c r="BC75" s="103"/>
      <c r="BD75" s="701"/>
      <c r="BE75" s="393"/>
      <c r="BF75" s="702"/>
      <c r="BG75" s="393"/>
      <c r="BH75" s="393"/>
      <c r="BI75" s="393"/>
      <c r="BJ75" s="702"/>
      <c r="BK75" s="393"/>
      <c r="BL75" s="701"/>
    </row>
    <row r="76" spans="1:64" ht="18.399999999999999" customHeight="1" x14ac:dyDescent="0.2">
      <c r="A76" s="44"/>
      <c r="B76" s="958" t="s">
        <v>9</v>
      </c>
      <c r="C76" s="1023"/>
      <c r="D76" s="1188">
        <f>GL(E61,I61,D61,J61,E62,I62)</f>
        <v>0</v>
      </c>
      <c r="E76" s="1122"/>
      <c r="F76" s="949"/>
      <c r="G76" s="950" t="s">
        <v>48</v>
      </c>
      <c r="H76" s="949"/>
      <c r="I76" s="1122"/>
      <c r="J76" s="117">
        <f>GL(E64,I64,D64,J64,E65,I65)</f>
        <v>0</v>
      </c>
      <c r="K76" s="6"/>
      <c r="L76" s="43"/>
      <c r="M76" s="928">
        <f>M73+ACCUEIL!$B$10</f>
        <v>1.6979166666666672</v>
      </c>
      <c r="N76" s="289"/>
      <c r="Q76"/>
      <c r="U76"/>
      <c r="X76" s="43"/>
      <c r="Z76" s="44"/>
      <c r="AA76" s="103"/>
      <c r="AC76"/>
      <c r="AG76"/>
      <c r="AJ76" s="43"/>
      <c r="BA76" s="103"/>
      <c r="BC76" s="103"/>
    </row>
    <row r="77" spans="1:64" ht="18.399999999999999" hidden="1" customHeight="1" x14ac:dyDescent="0.2">
      <c r="A77" s="44"/>
      <c r="B77" s="1226"/>
      <c r="C77" s="1231"/>
      <c r="D77" s="1230" t="s">
        <v>222</v>
      </c>
      <c r="E77" s="1122"/>
      <c r="F77" s="1228"/>
      <c r="G77" s="1107"/>
      <c r="H77" s="1229"/>
      <c r="I77" s="1122"/>
      <c r="J77" s="1230" t="s">
        <v>222</v>
      </c>
      <c r="K77" s="1227"/>
      <c r="L77" s="43"/>
      <c r="M77" s="928"/>
      <c r="N77" s="289"/>
      <c r="Q77"/>
      <c r="U77"/>
      <c r="X77" s="43"/>
      <c r="Z77" s="44"/>
      <c r="AA77" s="103"/>
      <c r="AC77"/>
      <c r="AG77"/>
      <c r="AJ77" s="43"/>
      <c r="BA77" s="103"/>
      <c r="BC77" s="103"/>
    </row>
    <row r="78" spans="1:64" ht="8.25" customHeight="1" x14ac:dyDescent="0.2">
      <c r="A78" s="44"/>
      <c r="B78"/>
      <c r="E78"/>
      <c r="I78"/>
      <c r="L78" s="43"/>
      <c r="M78" s="692"/>
      <c r="N78" s="289"/>
      <c r="Q78"/>
      <c r="U78"/>
      <c r="X78" s="43"/>
      <c r="Z78" s="44"/>
      <c r="AA78" s="103"/>
      <c r="AC78"/>
      <c r="AG78"/>
      <c r="AJ78" s="43"/>
      <c r="AR78" s="701"/>
      <c r="AS78" s="393"/>
      <c r="AT78" s="702"/>
      <c r="AU78" s="393"/>
      <c r="AV78" s="393"/>
      <c r="AW78" s="393"/>
      <c r="AX78" s="702"/>
      <c r="AY78" s="393"/>
      <c r="AZ78" s="701"/>
      <c r="BA78" s="103"/>
      <c r="BC78" s="103"/>
      <c r="BD78" s="701"/>
      <c r="BE78" s="670"/>
      <c r="BF78" s="671"/>
      <c r="BG78" s="670"/>
      <c r="BH78" s="670"/>
      <c r="BI78" s="670"/>
      <c r="BJ78" s="671"/>
      <c r="BK78" s="670"/>
      <c r="BL78" s="701"/>
    </row>
    <row r="79" spans="1:64" ht="8.25" customHeight="1" x14ac:dyDescent="0.2">
      <c r="A79" s="217"/>
      <c r="B79" s="215"/>
      <c r="C79" s="215"/>
      <c r="D79" s="215"/>
      <c r="E79" s="215"/>
      <c r="F79" s="215"/>
      <c r="G79" s="215"/>
      <c r="H79" s="215"/>
      <c r="I79" s="215"/>
      <c r="J79" s="215"/>
      <c r="K79" s="215"/>
      <c r="L79" s="216"/>
      <c r="M79"/>
      <c r="N79" s="483"/>
      <c r="O79" s="218"/>
      <c r="P79" s="215"/>
      <c r="Q79" s="248"/>
      <c r="R79" s="215"/>
      <c r="S79" s="248"/>
      <c r="T79" s="215"/>
      <c r="U79" s="215"/>
      <c r="V79" s="215"/>
      <c r="W79" s="248"/>
      <c r="X79" s="216"/>
      <c r="Y79" s="103"/>
      <c r="Z79" s="70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6"/>
      <c r="BA79" s="103"/>
      <c r="BC79" s="101"/>
    </row>
    <row r="80" spans="1:64" ht="8.25" customHeight="1" x14ac:dyDescent="0.2">
      <c r="A80" s="103"/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/>
      <c r="N80" s="106"/>
      <c r="O80" s="208"/>
      <c r="P80" s="103"/>
      <c r="Q80" s="104"/>
      <c r="R80" s="103"/>
      <c r="S80" s="104"/>
      <c r="T80" s="103"/>
      <c r="U80" s="103"/>
      <c r="V80" s="103"/>
      <c r="W80" s="104"/>
      <c r="X80" s="103"/>
      <c r="Y80" s="103"/>
      <c r="Z80" s="104"/>
      <c r="AA80" s="103"/>
      <c r="AC80"/>
      <c r="AD80" s="103"/>
      <c r="AE80" s="103"/>
      <c r="AF80" s="103"/>
      <c r="AG80" s="104"/>
      <c r="AH80" s="103"/>
      <c r="AI80" s="103"/>
      <c r="AJ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C80" s="103"/>
    </row>
    <row r="81" spans="2:256" ht="15.6" customHeight="1" x14ac:dyDescent="0.2">
      <c r="D81" t="s">
        <v>133</v>
      </c>
      <c r="E81"/>
      <c r="I81"/>
      <c r="M81" s="928">
        <f>M76+ACCUEIL!$B$10</f>
        <v>1.7083333333333339</v>
      </c>
      <c r="N81" s="106"/>
      <c r="O81" s="106"/>
      <c r="S81" s="1"/>
      <c r="U81"/>
      <c r="W81" s="1"/>
      <c r="Z81" s="1"/>
      <c r="AC81"/>
      <c r="AE81" s="1"/>
    </row>
    <row r="82" spans="2:256" ht="15.6" customHeight="1" x14ac:dyDescent="0.2">
      <c r="B82" s="126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130" t="s">
        <v>37</v>
      </c>
      <c r="O82" s="130"/>
      <c r="P82" s="130"/>
      <c r="Q82" s="24"/>
      <c r="R82" s="285"/>
      <c r="S82" s="24"/>
      <c r="T82" s="285"/>
      <c r="U82" s="24"/>
      <c r="V82" s="24"/>
      <c r="W82" s="24"/>
      <c r="X82" s="285"/>
      <c r="Y82" s="285"/>
      <c r="Z82" s="24"/>
      <c r="AA82" s="285"/>
      <c r="AB82" s="24"/>
      <c r="AC82" s="24"/>
      <c r="AD82" s="44"/>
      <c r="AE82" s="104"/>
      <c r="AF82" s="103"/>
      <c r="AG82" s="104"/>
      <c r="AI82" s="103"/>
    </row>
    <row r="83" spans="2:256" ht="15.6" customHeight="1" x14ac:dyDescent="0.2">
      <c r="B83" s="188"/>
      <c r="C83" s="221">
        <v>1</v>
      </c>
      <c r="D83" s="117">
        <f>GL(E76,I76,D76,J76,E77,I77)</f>
        <v>0</v>
      </c>
      <c r="E83"/>
      <c r="I83" s="221">
        <v>5</v>
      </c>
      <c r="J83" s="117">
        <f>GL(E70,I70,D70,J70,E71,I71)</f>
        <v>0</v>
      </c>
      <c r="M83"/>
      <c r="O83" s="221">
        <v>9</v>
      </c>
      <c r="P83" s="1225">
        <f t="shared" ref="P83:P86" si="0">AM36</f>
        <v>0</v>
      </c>
      <c r="Q83"/>
      <c r="T83" s="1"/>
      <c r="U83" s="162">
        <v>13</v>
      </c>
      <c r="V83" s="201">
        <f t="shared" ref="V83:V86" si="1">AS36</f>
        <v>0</v>
      </c>
      <c r="AA83" s="162">
        <v>17</v>
      </c>
      <c r="AB83" s="201">
        <f t="shared" ref="AB83:AB87" si="2">AY36</f>
        <v>0</v>
      </c>
      <c r="AC83"/>
      <c r="AD83" s="44"/>
    </row>
    <row r="84" spans="2:256" ht="15.6" customHeight="1" x14ac:dyDescent="0.2">
      <c r="B84" s="188"/>
      <c r="C84" s="221">
        <v>2</v>
      </c>
      <c r="D84" s="117">
        <f>GL(I76,E76,D76,J76,I77,E77)</f>
        <v>0</v>
      </c>
      <c r="E84"/>
      <c r="I84" s="221">
        <v>6</v>
      </c>
      <c r="J84" s="117">
        <f>GL(I70,E70,D70,J70,I71,E71)</f>
        <v>0</v>
      </c>
      <c r="M84"/>
      <c r="O84" s="226">
        <v>10</v>
      </c>
      <c r="P84" s="1225">
        <f t="shared" si="0"/>
        <v>0</v>
      </c>
      <c r="Q84"/>
      <c r="T84" s="1"/>
      <c r="U84" s="162">
        <v>14</v>
      </c>
      <c r="V84" s="201">
        <f t="shared" si="1"/>
        <v>0</v>
      </c>
      <c r="AA84" s="162">
        <v>18</v>
      </c>
      <c r="AB84" s="201">
        <f t="shared" si="2"/>
        <v>0</v>
      </c>
      <c r="AC84"/>
      <c r="AD84" s="44"/>
      <c r="AE84" s="282"/>
      <c r="AF84" s="187"/>
    </row>
    <row r="85" spans="2:256" ht="15.6" customHeight="1" x14ac:dyDescent="0.2">
      <c r="B85" s="188"/>
      <c r="C85" s="221">
        <v>3</v>
      </c>
      <c r="D85" s="117">
        <f>GL(E73,I73,D73,J73,E74,I74)</f>
        <v>0</v>
      </c>
      <c r="E85"/>
      <c r="I85" s="221">
        <v>7</v>
      </c>
      <c r="J85" s="117">
        <f>GL(E67,I67,D67,J67,E68,I68)</f>
        <v>0</v>
      </c>
      <c r="M85"/>
      <c r="O85" s="226">
        <v>11</v>
      </c>
      <c r="P85" s="1225">
        <f t="shared" si="0"/>
        <v>0</v>
      </c>
      <c r="Q85"/>
      <c r="T85" s="1"/>
      <c r="U85" s="162">
        <v>15</v>
      </c>
      <c r="V85" s="201">
        <f t="shared" si="1"/>
        <v>0</v>
      </c>
      <c r="AA85" s="162">
        <v>19</v>
      </c>
      <c r="AB85" s="201">
        <f t="shared" si="2"/>
        <v>0</v>
      </c>
      <c r="AC85"/>
      <c r="AD85" s="44"/>
      <c r="AE85" s="282"/>
      <c r="AF85" s="187"/>
    </row>
    <row r="86" spans="2:256" ht="15.6" customHeight="1" x14ac:dyDescent="0.2">
      <c r="B86" s="188"/>
      <c r="C86" s="221">
        <v>4</v>
      </c>
      <c r="D86" s="117">
        <f>GL(I73,E73,D73,J73,I74,E74)</f>
        <v>0</v>
      </c>
      <c r="E86"/>
      <c r="I86" s="221">
        <v>8</v>
      </c>
      <c r="J86" s="117">
        <f>GL(I67,E67,D67,J67,I68,E68)</f>
        <v>0</v>
      </c>
      <c r="M86"/>
      <c r="O86" s="226">
        <v>12</v>
      </c>
      <c r="P86" s="1225">
        <f t="shared" si="0"/>
        <v>0</v>
      </c>
      <c r="Q86"/>
      <c r="T86" s="1"/>
      <c r="U86" s="162">
        <v>16</v>
      </c>
      <c r="V86" s="201">
        <f t="shared" si="1"/>
        <v>0</v>
      </c>
      <c r="AA86" s="162">
        <v>20</v>
      </c>
      <c r="AB86" s="201">
        <f t="shared" si="2"/>
        <v>0</v>
      </c>
      <c r="AC86"/>
      <c r="AD86" s="44"/>
      <c r="AE86" s="282"/>
      <c r="AF86" s="187"/>
    </row>
    <row r="87" spans="2:256" ht="15.6" customHeight="1" x14ac:dyDescent="0.2">
      <c r="B87" s="381"/>
      <c r="C87" s="215"/>
      <c r="D87" s="215"/>
      <c r="E87" s="215"/>
      <c r="F87" s="215"/>
      <c r="G87" s="215"/>
      <c r="H87" s="215"/>
      <c r="I87" s="215"/>
      <c r="J87" s="215"/>
      <c r="K87" s="215"/>
      <c r="L87" s="215"/>
      <c r="M87" s="215"/>
      <c r="N87" s="215"/>
      <c r="O87" s="218"/>
      <c r="P87" s="218"/>
      <c r="Q87" s="215"/>
      <c r="R87" s="248"/>
      <c r="S87" s="215"/>
      <c r="T87" s="248"/>
      <c r="U87" s="215"/>
      <c r="V87" s="215"/>
      <c r="W87" s="215"/>
      <c r="X87" s="215"/>
      <c r="Y87" s="215"/>
      <c r="Z87" s="215"/>
      <c r="AA87" s="162">
        <v>21</v>
      </c>
      <c r="AB87" s="195">
        <f t="shared" si="2"/>
        <v>0</v>
      </c>
      <c r="AC87" s="215"/>
      <c r="AD87" s="44"/>
      <c r="AE87" s="104"/>
      <c r="AF87" s="103"/>
      <c r="AG87" s="104"/>
      <c r="AI87" s="103"/>
    </row>
    <row r="88" spans="2:256" ht="15.6" customHeight="1" x14ac:dyDescent="0.2">
      <c r="M88"/>
    </row>
    <row r="89" spans="2:256" ht="15.6" customHeight="1" x14ac:dyDescent="0.2">
      <c r="B89"/>
      <c r="M89"/>
      <c r="X89" s="103"/>
      <c r="Y89" s="103"/>
      <c r="Z89" s="103"/>
    </row>
    <row r="90" spans="2:256" s="53" customFormat="1" ht="15.6" customHeight="1" x14ac:dyDescent="0.2">
      <c r="B90" s="71"/>
      <c r="C90"/>
      <c r="D90"/>
      <c r="E90" s="1"/>
      <c r="F90"/>
      <c r="G90"/>
      <c r="H90"/>
      <c r="I90" s="1"/>
      <c r="J90"/>
      <c r="K90" s="159"/>
      <c r="L90" s="101"/>
      <c r="M90"/>
      <c r="N90"/>
      <c r="O90"/>
      <c r="P90"/>
      <c r="Q90" s="1"/>
      <c r="R90"/>
      <c r="S90"/>
      <c r="T90"/>
      <c r="U90" s="1"/>
      <c r="V90"/>
      <c r="W90"/>
      <c r="X90" s="101"/>
      <c r="Y90" s="101"/>
      <c r="Z90" s="101"/>
      <c r="AC90" s="312"/>
      <c r="AG90" s="312"/>
      <c r="IT90"/>
      <c r="IU90"/>
      <c r="IV90"/>
    </row>
  </sheetData>
  <sheetProtection password="C9F9" sheet="1" objects="1" scenarios="1" formatCells="0" formatColumns="0" formatRows="0" sort="0" autoFilter="0" pivotTables="0"/>
  <sortState ref="AY36:BA40">
    <sortCondition descending="1" ref="AZ36:AZ40"/>
    <sortCondition descending="1" ref="BA36:BA40"/>
  </sortState>
  <mergeCells count="2">
    <mergeCell ref="AB1:AB2"/>
    <mergeCell ref="V2:Z2"/>
  </mergeCells>
  <phoneticPr fontId="8" type="noConversion"/>
  <conditionalFormatting sqref="E45 E51 E49 E47">
    <cfRule type="notContainsBlanks" dxfId="1041" priority="120">
      <formula>LEN(TRIM(E45))&gt;0</formula>
    </cfRule>
  </conditionalFormatting>
  <conditionalFormatting sqref="I45 I51 I49 I47">
    <cfRule type="notContainsBlanks" dxfId="1040" priority="119">
      <formula>LEN(TRIM(I45))&gt;0</formula>
    </cfRule>
  </conditionalFormatting>
  <conditionalFormatting sqref="Q45:Q47 Q49 Q51">
    <cfRule type="notContainsBlanks" dxfId="1039" priority="118">
      <formula>LEN(TRIM(Q45))&gt;0</formula>
    </cfRule>
  </conditionalFormatting>
  <conditionalFormatting sqref="U45:U47 U49 U51">
    <cfRule type="notContainsBlanks" dxfId="1038" priority="117">
      <formula>LEN(TRIM(U45))&gt;0</formula>
    </cfRule>
  </conditionalFormatting>
  <conditionalFormatting sqref="AC45 AC47 AC49 AC51">
    <cfRule type="notContainsBlanks" dxfId="1037" priority="116">
      <formula>LEN(TRIM(AC45))&gt;0</formula>
    </cfRule>
  </conditionalFormatting>
  <conditionalFormatting sqref="AG45 AG47 AG49 AG51">
    <cfRule type="notContainsBlanks" dxfId="1036" priority="115">
      <formula>LEN(TRIM(AG45))&gt;0</formula>
    </cfRule>
  </conditionalFormatting>
  <conditionalFormatting sqref="AG54">
    <cfRule type="notContainsBlanks" dxfId="1035" priority="114">
      <formula>LEN(TRIM(AG54))&gt;0</formula>
    </cfRule>
  </conditionalFormatting>
  <conditionalFormatting sqref="AC54">
    <cfRule type="notContainsBlanks" dxfId="1034" priority="113">
      <formula>LEN(TRIM(AC54))&gt;0</formula>
    </cfRule>
  </conditionalFormatting>
  <conditionalFormatting sqref="U54">
    <cfRule type="notContainsBlanks" dxfId="1033" priority="112">
      <formula>LEN(TRIM(U54))&gt;0</formula>
    </cfRule>
  </conditionalFormatting>
  <conditionalFormatting sqref="Q54">
    <cfRule type="notContainsBlanks" dxfId="1032" priority="111">
      <formula>LEN(TRIM(Q54))&gt;0</formula>
    </cfRule>
  </conditionalFormatting>
  <conditionalFormatting sqref="I54">
    <cfRule type="notContainsBlanks" dxfId="1031" priority="110">
      <formula>LEN(TRIM(I54))&gt;0</formula>
    </cfRule>
  </conditionalFormatting>
  <conditionalFormatting sqref="E54">
    <cfRule type="notContainsBlanks" dxfId="1030" priority="109">
      <formula>LEN(TRIM(E54))&gt;0</formula>
    </cfRule>
  </conditionalFormatting>
  <conditionalFormatting sqref="E57">
    <cfRule type="notContainsBlanks" dxfId="1029" priority="108">
      <formula>LEN(TRIM(E57))&gt;0</formula>
    </cfRule>
  </conditionalFormatting>
  <conditionalFormatting sqref="I57">
    <cfRule type="notContainsBlanks" dxfId="1028" priority="107">
      <formula>LEN(TRIM(I57))&gt;0</formula>
    </cfRule>
  </conditionalFormatting>
  <conditionalFormatting sqref="Q57">
    <cfRule type="notContainsBlanks" dxfId="1027" priority="106">
      <formula>LEN(TRIM(Q57))&gt;0</formula>
    </cfRule>
  </conditionalFormatting>
  <conditionalFormatting sqref="U57">
    <cfRule type="notContainsBlanks" dxfId="1026" priority="105">
      <formula>LEN(TRIM(U57))&gt;0</formula>
    </cfRule>
  </conditionalFormatting>
  <conditionalFormatting sqref="AC57">
    <cfRule type="notContainsBlanks" dxfId="1025" priority="104">
      <formula>LEN(TRIM(AC57))&gt;0</formula>
    </cfRule>
  </conditionalFormatting>
  <conditionalFormatting sqref="AG57">
    <cfRule type="notContainsBlanks" dxfId="1024" priority="103">
      <formula>LEN(TRIM(AG57))&gt;0</formula>
    </cfRule>
  </conditionalFormatting>
  <conditionalFormatting sqref="AG61">
    <cfRule type="notContainsBlanks" dxfId="1023" priority="102">
      <formula>LEN(TRIM(AG61))&gt;0</formula>
    </cfRule>
  </conditionalFormatting>
  <conditionalFormatting sqref="AC61">
    <cfRule type="notContainsBlanks" dxfId="1022" priority="101">
      <formula>LEN(TRIM(AC61))&gt;0</formula>
    </cfRule>
  </conditionalFormatting>
  <conditionalFormatting sqref="U61">
    <cfRule type="notContainsBlanks" dxfId="1021" priority="100">
      <formula>LEN(TRIM(U61))&gt;0</formula>
    </cfRule>
  </conditionalFormatting>
  <conditionalFormatting sqref="Q61">
    <cfRule type="notContainsBlanks" dxfId="1020" priority="99">
      <formula>LEN(TRIM(Q61))&gt;0</formula>
    </cfRule>
  </conditionalFormatting>
  <conditionalFormatting sqref="I61">
    <cfRule type="notContainsBlanks" dxfId="1019" priority="98">
      <formula>LEN(TRIM(I61))&gt;0</formula>
    </cfRule>
  </conditionalFormatting>
  <conditionalFormatting sqref="E61">
    <cfRule type="notContainsBlanks" dxfId="1018" priority="97">
      <formula>LEN(TRIM(E61))&gt;0</formula>
    </cfRule>
  </conditionalFormatting>
  <conditionalFormatting sqref="E64">
    <cfRule type="notContainsBlanks" dxfId="1017" priority="96">
      <formula>LEN(TRIM(E64))&gt;0</formula>
    </cfRule>
  </conditionalFormatting>
  <conditionalFormatting sqref="I64">
    <cfRule type="notContainsBlanks" dxfId="1016" priority="95">
      <formula>LEN(TRIM(I64))&gt;0</formula>
    </cfRule>
  </conditionalFormatting>
  <conditionalFormatting sqref="Q64">
    <cfRule type="notContainsBlanks" dxfId="1015" priority="94">
      <formula>LEN(TRIM(Q64))&gt;0</formula>
    </cfRule>
  </conditionalFormatting>
  <conditionalFormatting sqref="U64">
    <cfRule type="notContainsBlanks" dxfId="1014" priority="93">
      <formula>LEN(TRIM(U64))&gt;0</formula>
    </cfRule>
  </conditionalFormatting>
  <conditionalFormatting sqref="AC64">
    <cfRule type="notContainsBlanks" dxfId="1013" priority="92">
      <formula>LEN(TRIM(AC64))&gt;0</formula>
    </cfRule>
  </conditionalFormatting>
  <conditionalFormatting sqref="AG64">
    <cfRule type="notContainsBlanks" dxfId="1012" priority="91">
      <formula>LEN(TRIM(AG64))&gt;0</formula>
    </cfRule>
  </conditionalFormatting>
  <conditionalFormatting sqref="AG67">
    <cfRule type="notContainsBlanks" dxfId="1011" priority="90">
      <formula>LEN(TRIM(AG67))&gt;0</formula>
    </cfRule>
  </conditionalFormatting>
  <conditionalFormatting sqref="AC67">
    <cfRule type="notContainsBlanks" dxfId="1010" priority="89">
      <formula>LEN(TRIM(AC67))&gt;0</formula>
    </cfRule>
  </conditionalFormatting>
  <conditionalFormatting sqref="U67">
    <cfRule type="notContainsBlanks" dxfId="1009" priority="88">
      <formula>LEN(TRIM(U67))&gt;0</formula>
    </cfRule>
  </conditionalFormatting>
  <conditionalFormatting sqref="Q67">
    <cfRule type="notContainsBlanks" dxfId="1008" priority="87">
      <formula>LEN(TRIM(Q67))&gt;0</formula>
    </cfRule>
  </conditionalFormatting>
  <conditionalFormatting sqref="I67">
    <cfRule type="notContainsBlanks" dxfId="1007" priority="86">
      <formula>LEN(TRIM(I67))&gt;0</formula>
    </cfRule>
  </conditionalFormatting>
  <conditionalFormatting sqref="E67">
    <cfRule type="notContainsBlanks" dxfId="1006" priority="85">
      <formula>LEN(TRIM(E67))&gt;0</formula>
    </cfRule>
  </conditionalFormatting>
  <conditionalFormatting sqref="E70">
    <cfRule type="notContainsBlanks" dxfId="1005" priority="84">
      <formula>LEN(TRIM(E70))&gt;0</formula>
    </cfRule>
  </conditionalFormatting>
  <conditionalFormatting sqref="I70">
    <cfRule type="notContainsBlanks" dxfId="1004" priority="83">
      <formula>LEN(TRIM(I70))&gt;0</formula>
    </cfRule>
  </conditionalFormatting>
  <conditionalFormatting sqref="Q70">
    <cfRule type="notContainsBlanks" dxfId="1003" priority="82">
      <formula>LEN(TRIM(Q70))&gt;0</formula>
    </cfRule>
  </conditionalFormatting>
  <conditionalFormatting sqref="U70">
    <cfRule type="notContainsBlanks" dxfId="1002" priority="81">
      <formula>LEN(TRIM(U70))&gt;0</formula>
    </cfRule>
  </conditionalFormatting>
  <conditionalFormatting sqref="AC70">
    <cfRule type="notContainsBlanks" dxfId="1001" priority="80">
      <formula>LEN(TRIM(AC70))&gt;0</formula>
    </cfRule>
  </conditionalFormatting>
  <conditionalFormatting sqref="AG70">
    <cfRule type="notContainsBlanks" dxfId="1000" priority="79">
      <formula>LEN(TRIM(AG70))&gt;0</formula>
    </cfRule>
  </conditionalFormatting>
  <conditionalFormatting sqref="AG73">
    <cfRule type="notContainsBlanks" dxfId="999" priority="78">
      <formula>LEN(TRIM(AG73))&gt;0</formula>
    </cfRule>
  </conditionalFormatting>
  <conditionalFormatting sqref="AC73">
    <cfRule type="notContainsBlanks" dxfId="998" priority="77">
      <formula>LEN(TRIM(AC73))&gt;0</formula>
    </cfRule>
  </conditionalFormatting>
  <conditionalFormatting sqref="U73">
    <cfRule type="notContainsBlanks" dxfId="997" priority="76">
      <formula>LEN(TRIM(U73))&gt;0</formula>
    </cfRule>
  </conditionalFormatting>
  <conditionalFormatting sqref="Q73">
    <cfRule type="notContainsBlanks" dxfId="996" priority="75">
      <formula>LEN(TRIM(Q73))&gt;0</formula>
    </cfRule>
  </conditionalFormatting>
  <conditionalFormatting sqref="I73">
    <cfRule type="notContainsBlanks" dxfId="995" priority="74">
      <formula>LEN(TRIM(I73))&gt;0</formula>
    </cfRule>
  </conditionalFormatting>
  <conditionalFormatting sqref="E73">
    <cfRule type="notContainsBlanks" dxfId="994" priority="73">
      <formula>LEN(TRIM(E73))&gt;0</formula>
    </cfRule>
  </conditionalFormatting>
  <conditionalFormatting sqref="E76:E77">
    <cfRule type="notContainsBlanks" dxfId="993" priority="72">
      <formula>LEN(TRIM(E76))&gt;0</formula>
    </cfRule>
  </conditionalFormatting>
  <conditionalFormatting sqref="I76:I77">
    <cfRule type="notContainsBlanks" dxfId="992" priority="71">
      <formula>LEN(TRIM(I76))&gt;0</formula>
    </cfRule>
  </conditionalFormatting>
  <conditionalFormatting sqref="E14:E24">
    <cfRule type="notContainsBlanks" dxfId="991" priority="70">
      <formula>LEN(TRIM(E14))&gt;0</formula>
    </cfRule>
  </conditionalFormatting>
  <conditionalFormatting sqref="I14:I24">
    <cfRule type="notContainsBlanks" dxfId="990" priority="69">
      <formula>LEN(TRIM(I14))&gt;0</formula>
    </cfRule>
  </conditionalFormatting>
  <conditionalFormatting sqref="Q14:Q24">
    <cfRule type="notContainsBlanks" dxfId="989" priority="68">
      <formula>LEN(TRIM(Q14))&gt;0</formula>
    </cfRule>
  </conditionalFormatting>
  <conditionalFormatting sqref="U14:U24">
    <cfRule type="notContainsBlanks" dxfId="988" priority="67">
      <formula>LEN(TRIM(U14))&gt;0</formula>
    </cfRule>
  </conditionalFormatting>
  <conditionalFormatting sqref="AC14:AC25">
    <cfRule type="notContainsBlanks" dxfId="987" priority="66">
      <formula>LEN(TRIM(AC14))&gt;0</formula>
    </cfRule>
  </conditionalFormatting>
  <conditionalFormatting sqref="AG14:AG25">
    <cfRule type="notContainsBlanks" dxfId="986" priority="65">
      <formula>LEN(TRIM(AG14))&gt;0</formula>
    </cfRule>
  </conditionalFormatting>
  <conditionalFormatting sqref="E74">
    <cfRule type="notContainsBlanks" dxfId="985" priority="64">
      <formula>LEN(TRIM(E74))&gt;0</formula>
    </cfRule>
  </conditionalFormatting>
  <conditionalFormatting sqref="I74">
    <cfRule type="notContainsBlanks" dxfId="984" priority="63">
      <formula>LEN(TRIM(I74))&gt;0</formula>
    </cfRule>
  </conditionalFormatting>
  <conditionalFormatting sqref="E71">
    <cfRule type="notContainsBlanks" dxfId="983" priority="62">
      <formula>LEN(TRIM(E71))&gt;0</formula>
    </cfRule>
  </conditionalFormatting>
  <conditionalFormatting sqref="I71">
    <cfRule type="notContainsBlanks" dxfId="982" priority="61">
      <formula>LEN(TRIM(I71))&gt;0</formula>
    </cfRule>
  </conditionalFormatting>
  <conditionalFormatting sqref="E68">
    <cfRule type="notContainsBlanks" dxfId="981" priority="60">
      <formula>LEN(TRIM(E68))&gt;0</formula>
    </cfRule>
  </conditionalFormatting>
  <conditionalFormatting sqref="I68">
    <cfRule type="notContainsBlanks" dxfId="980" priority="59">
      <formula>LEN(TRIM(I68))&gt;0</formula>
    </cfRule>
  </conditionalFormatting>
  <conditionalFormatting sqref="E65">
    <cfRule type="notContainsBlanks" dxfId="979" priority="58">
      <formula>LEN(TRIM(E65))&gt;0</formula>
    </cfRule>
  </conditionalFormatting>
  <conditionalFormatting sqref="I65">
    <cfRule type="notContainsBlanks" dxfId="978" priority="57">
      <formula>LEN(TRIM(I65))&gt;0</formula>
    </cfRule>
  </conditionalFormatting>
  <conditionalFormatting sqref="E62">
    <cfRule type="notContainsBlanks" dxfId="977" priority="56">
      <formula>LEN(TRIM(E62))&gt;0</formula>
    </cfRule>
  </conditionalFormatting>
  <conditionalFormatting sqref="I62">
    <cfRule type="notContainsBlanks" dxfId="976" priority="55">
      <formula>LEN(TRIM(I62))&gt;0</formula>
    </cfRule>
  </conditionalFormatting>
  <conditionalFormatting sqref="E58">
    <cfRule type="notContainsBlanks" dxfId="975" priority="54">
      <formula>LEN(TRIM(E58))&gt;0</formula>
    </cfRule>
  </conditionalFormatting>
  <conditionalFormatting sqref="I58">
    <cfRule type="notContainsBlanks" dxfId="974" priority="53">
      <formula>LEN(TRIM(I58))&gt;0</formula>
    </cfRule>
  </conditionalFormatting>
  <conditionalFormatting sqref="E55">
    <cfRule type="notContainsBlanks" dxfId="973" priority="52">
      <formula>LEN(TRIM(E55))&gt;0</formula>
    </cfRule>
  </conditionalFormatting>
  <conditionalFormatting sqref="I55">
    <cfRule type="notContainsBlanks" dxfId="972" priority="51">
      <formula>LEN(TRIM(I55))&gt;0</formula>
    </cfRule>
  </conditionalFormatting>
  <conditionalFormatting sqref="E52">
    <cfRule type="notContainsBlanks" dxfId="971" priority="50">
      <formula>LEN(TRIM(E52))&gt;0</formula>
    </cfRule>
  </conditionalFormatting>
  <conditionalFormatting sqref="I52">
    <cfRule type="notContainsBlanks" dxfId="970" priority="49">
      <formula>LEN(TRIM(I52))&gt;0</formula>
    </cfRule>
  </conditionalFormatting>
  <conditionalFormatting sqref="E50">
    <cfRule type="notContainsBlanks" dxfId="969" priority="48">
      <formula>LEN(TRIM(E50))&gt;0</formula>
    </cfRule>
  </conditionalFormatting>
  <conditionalFormatting sqref="I50">
    <cfRule type="notContainsBlanks" dxfId="968" priority="47">
      <formula>LEN(TRIM(I50))&gt;0</formula>
    </cfRule>
  </conditionalFormatting>
  <conditionalFormatting sqref="E48">
    <cfRule type="notContainsBlanks" dxfId="967" priority="46">
      <formula>LEN(TRIM(E48))&gt;0</formula>
    </cfRule>
  </conditionalFormatting>
  <conditionalFormatting sqref="I48">
    <cfRule type="notContainsBlanks" dxfId="966" priority="45">
      <formula>LEN(TRIM(I48))&gt;0</formula>
    </cfRule>
  </conditionalFormatting>
  <conditionalFormatting sqref="E46">
    <cfRule type="notContainsBlanks" dxfId="965" priority="44">
      <formula>LEN(TRIM(E46))&gt;0</formula>
    </cfRule>
  </conditionalFormatting>
  <conditionalFormatting sqref="I46">
    <cfRule type="notContainsBlanks" dxfId="964" priority="43">
      <formula>LEN(TRIM(I46))&gt;0</formula>
    </cfRule>
  </conditionalFormatting>
  <conditionalFormatting sqref="Q48">
    <cfRule type="notContainsBlanks" dxfId="963" priority="42">
      <formula>LEN(TRIM(Q48))&gt;0</formula>
    </cfRule>
  </conditionalFormatting>
  <conditionalFormatting sqref="U48">
    <cfRule type="notContainsBlanks" dxfId="962" priority="41">
      <formula>LEN(TRIM(U48))&gt;0</formula>
    </cfRule>
  </conditionalFormatting>
  <conditionalFormatting sqref="Q50">
    <cfRule type="notContainsBlanks" dxfId="961" priority="40">
      <formula>LEN(TRIM(Q50))&gt;0</formula>
    </cfRule>
  </conditionalFormatting>
  <conditionalFormatting sqref="U50">
    <cfRule type="notContainsBlanks" dxfId="960" priority="39">
      <formula>LEN(TRIM(U50))&gt;0</formula>
    </cfRule>
  </conditionalFormatting>
  <conditionalFormatting sqref="Q52">
    <cfRule type="notContainsBlanks" dxfId="959" priority="38">
      <formula>LEN(TRIM(Q52))&gt;0</formula>
    </cfRule>
  </conditionalFormatting>
  <conditionalFormatting sqref="U52">
    <cfRule type="notContainsBlanks" dxfId="958" priority="37">
      <formula>LEN(TRIM(U52))&gt;0</formula>
    </cfRule>
  </conditionalFormatting>
  <conditionalFormatting sqref="Q55">
    <cfRule type="notContainsBlanks" dxfId="957" priority="36">
      <formula>LEN(TRIM(Q55))&gt;0</formula>
    </cfRule>
  </conditionalFormatting>
  <conditionalFormatting sqref="U55">
    <cfRule type="notContainsBlanks" dxfId="956" priority="35">
      <formula>LEN(TRIM(U55))&gt;0</formula>
    </cfRule>
  </conditionalFormatting>
  <conditionalFormatting sqref="Q58">
    <cfRule type="notContainsBlanks" dxfId="955" priority="34">
      <formula>LEN(TRIM(Q58))&gt;0</formula>
    </cfRule>
  </conditionalFormatting>
  <conditionalFormatting sqref="U58">
    <cfRule type="notContainsBlanks" dxfId="954" priority="33">
      <formula>LEN(TRIM(U58))&gt;0</formula>
    </cfRule>
  </conditionalFormatting>
  <conditionalFormatting sqref="Q62">
    <cfRule type="notContainsBlanks" dxfId="953" priority="32">
      <formula>LEN(TRIM(Q62))&gt;0</formula>
    </cfRule>
  </conditionalFormatting>
  <conditionalFormatting sqref="U62">
    <cfRule type="notContainsBlanks" dxfId="952" priority="31">
      <formula>LEN(TRIM(U62))&gt;0</formula>
    </cfRule>
  </conditionalFormatting>
  <conditionalFormatting sqref="Q65">
    <cfRule type="notContainsBlanks" dxfId="951" priority="30">
      <formula>LEN(TRIM(Q65))&gt;0</formula>
    </cfRule>
  </conditionalFormatting>
  <conditionalFormatting sqref="U65">
    <cfRule type="notContainsBlanks" dxfId="950" priority="29">
      <formula>LEN(TRIM(U65))&gt;0</formula>
    </cfRule>
  </conditionalFormatting>
  <conditionalFormatting sqref="Q68">
    <cfRule type="notContainsBlanks" dxfId="949" priority="28">
      <formula>LEN(TRIM(Q68))&gt;0</formula>
    </cfRule>
  </conditionalFormatting>
  <conditionalFormatting sqref="U68">
    <cfRule type="notContainsBlanks" dxfId="948" priority="27">
      <formula>LEN(TRIM(U68))&gt;0</formula>
    </cfRule>
  </conditionalFormatting>
  <conditionalFormatting sqref="Q71">
    <cfRule type="notContainsBlanks" dxfId="947" priority="26">
      <formula>LEN(TRIM(Q71))&gt;0</formula>
    </cfRule>
  </conditionalFormatting>
  <conditionalFormatting sqref="U71">
    <cfRule type="notContainsBlanks" dxfId="946" priority="25">
      <formula>LEN(TRIM(U71))&gt;0</formula>
    </cfRule>
  </conditionalFormatting>
  <conditionalFormatting sqref="Q74">
    <cfRule type="notContainsBlanks" dxfId="945" priority="24">
      <formula>LEN(TRIM(Q74))&gt;0</formula>
    </cfRule>
  </conditionalFormatting>
  <conditionalFormatting sqref="U74">
    <cfRule type="notContainsBlanks" dxfId="944" priority="23">
      <formula>LEN(TRIM(U74))&gt;0</formula>
    </cfRule>
  </conditionalFormatting>
  <conditionalFormatting sqref="AC46">
    <cfRule type="notContainsBlanks" dxfId="943" priority="22">
      <formula>LEN(TRIM(AC46))&gt;0</formula>
    </cfRule>
  </conditionalFormatting>
  <conditionalFormatting sqref="AG46">
    <cfRule type="notContainsBlanks" dxfId="942" priority="21">
      <formula>LEN(TRIM(AG46))&gt;0</formula>
    </cfRule>
  </conditionalFormatting>
  <conditionalFormatting sqref="AC48">
    <cfRule type="notContainsBlanks" dxfId="941" priority="20">
      <formula>LEN(TRIM(AC48))&gt;0</formula>
    </cfRule>
  </conditionalFormatting>
  <conditionalFormatting sqref="AG48">
    <cfRule type="notContainsBlanks" dxfId="940" priority="19">
      <formula>LEN(TRIM(AG48))&gt;0</formula>
    </cfRule>
  </conditionalFormatting>
  <conditionalFormatting sqref="AC50">
    <cfRule type="notContainsBlanks" dxfId="939" priority="18">
      <formula>LEN(TRIM(AC50))&gt;0</formula>
    </cfRule>
  </conditionalFormatting>
  <conditionalFormatting sqref="AG50">
    <cfRule type="notContainsBlanks" dxfId="938" priority="17">
      <formula>LEN(TRIM(AG50))&gt;0</formula>
    </cfRule>
  </conditionalFormatting>
  <conditionalFormatting sqref="AC52">
    <cfRule type="notContainsBlanks" dxfId="937" priority="16">
      <formula>LEN(TRIM(AC52))&gt;0</formula>
    </cfRule>
  </conditionalFormatting>
  <conditionalFormatting sqref="AG52">
    <cfRule type="notContainsBlanks" dxfId="936" priority="15">
      <formula>LEN(TRIM(AG52))&gt;0</formula>
    </cfRule>
  </conditionalFormatting>
  <conditionalFormatting sqref="AC55">
    <cfRule type="notContainsBlanks" dxfId="935" priority="14">
      <formula>LEN(TRIM(AC55))&gt;0</formula>
    </cfRule>
  </conditionalFormatting>
  <conditionalFormatting sqref="AG55">
    <cfRule type="notContainsBlanks" dxfId="934" priority="13">
      <formula>LEN(TRIM(AG55))&gt;0</formula>
    </cfRule>
  </conditionalFormatting>
  <conditionalFormatting sqref="AC58">
    <cfRule type="notContainsBlanks" dxfId="933" priority="12">
      <formula>LEN(TRIM(AC58))&gt;0</formula>
    </cfRule>
  </conditionalFormatting>
  <conditionalFormatting sqref="AG58">
    <cfRule type="notContainsBlanks" dxfId="932" priority="11">
      <formula>LEN(TRIM(AG58))&gt;0</formula>
    </cfRule>
  </conditionalFormatting>
  <conditionalFormatting sqref="AC62">
    <cfRule type="notContainsBlanks" dxfId="931" priority="10">
      <formula>LEN(TRIM(AC62))&gt;0</formula>
    </cfRule>
  </conditionalFormatting>
  <conditionalFormatting sqref="AG62">
    <cfRule type="notContainsBlanks" dxfId="930" priority="9">
      <formula>LEN(TRIM(AG62))&gt;0</formula>
    </cfRule>
  </conditionalFormatting>
  <conditionalFormatting sqref="AC65">
    <cfRule type="notContainsBlanks" dxfId="929" priority="8">
      <formula>LEN(TRIM(AC65))&gt;0</formula>
    </cfRule>
  </conditionalFormatting>
  <conditionalFormatting sqref="AG65">
    <cfRule type="notContainsBlanks" dxfId="928" priority="7">
      <formula>LEN(TRIM(AG65))&gt;0</formula>
    </cfRule>
  </conditionalFormatting>
  <conditionalFormatting sqref="AC68">
    <cfRule type="notContainsBlanks" dxfId="927" priority="6">
      <formula>LEN(TRIM(AC68))&gt;0</formula>
    </cfRule>
  </conditionalFormatting>
  <conditionalFormatting sqref="AG68">
    <cfRule type="notContainsBlanks" dxfId="926" priority="5">
      <formula>LEN(TRIM(AG68))&gt;0</formula>
    </cfRule>
  </conditionalFormatting>
  <conditionalFormatting sqref="AC71">
    <cfRule type="notContainsBlanks" dxfId="925" priority="4">
      <formula>LEN(TRIM(AC71))&gt;0</formula>
    </cfRule>
  </conditionalFormatting>
  <conditionalFormatting sqref="AG71">
    <cfRule type="notContainsBlanks" dxfId="924" priority="3">
      <formula>LEN(TRIM(AG71))&gt;0</formula>
    </cfRule>
  </conditionalFormatting>
  <conditionalFormatting sqref="AC74">
    <cfRule type="notContainsBlanks" dxfId="923" priority="2">
      <formula>LEN(TRIM(AC74))&gt;0</formula>
    </cfRule>
  </conditionalFormatting>
  <conditionalFormatting sqref="AG74">
    <cfRule type="notContainsBlanks" dxfId="922" priority="1">
      <formula>LEN(TRIM(AG74))&gt;0</formula>
    </cfRule>
  </conditionalFormatting>
  <printOptions horizontalCentered="1" verticalCentered="1"/>
  <pageMargins left="0" right="0" top="0.98425196850393704" bottom="0" header="0" footer="0"/>
  <pageSetup paperSize="9" scale="6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3" max="36" man="1"/>
  </rowBreaks>
  <ignoredErrors>
    <ignoredError sqref="J17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5" name="Button 1">
              <controlPr defaultSize="0" print="0" autoFill="0" autoPict="0" macro="[0]!CLASSER21">
                <anchor>
                  <from>
                    <xdr:col>33</xdr:col>
                    <xdr:colOff>123825</xdr:colOff>
                    <xdr:row>28</xdr:row>
                    <xdr:rowOff>47625</xdr:rowOff>
                  </from>
                  <to>
                    <xdr:col>33</xdr:col>
                    <xdr:colOff>885825</xdr:colOff>
                    <xdr:row>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6" name="Button 2">
              <controlPr defaultSize="0" print="0" autoFill="0" autoPict="0" macro="[0]!RAZ21A">
                <anchor>
                  <from>
                    <xdr:col>33</xdr:col>
                    <xdr:colOff>95250</xdr:colOff>
                    <xdr:row>30</xdr:row>
                    <xdr:rowOff>85725</xdr:rowOff>
                  </from>
                  <to>
                    <xdr:col>33</xdr:col>
                    <xdr:colOff>885825</xdr:colOff>
                    <xdr:row>31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7" name="Button 3">
              <controlPr defaultSize="0" print="0" autoFill="0" autoPict="0" macro="[0]!CLASSER21C">
                <anchor moveWithCells="1" sizeWithCells="1">
                  <from>
                    <xdr:col>32</xdr:col>
                    <xdr:colOff>114300</xdr:colOff>
                    <xdr:row>81</xdr:row>
                    <xdr:rowOff>95250</xdr:rowOff>
                  </from>
                  <to>
                    <xdr:col>33</xdr:col>
                    <xdr:colOff>752475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8" name="Button 4">
              <controlPr defaultSize="0" print="0" autoFill="0" autoPict="0" macro="[0]!RAZ21C">
                <anchor moveWithCells="1" sizeWithCells="1">
                  <from>
                    <xdr:col>32</xdr:col>
                    <xdr:colOff>114300</xdr:colOff>
                    <xdr:row>84</xdr:row>
                    <xdr:rowOff>104775</xdr:rowOff>
                  </from>
                  <to>
                    <xdr:col>33</xdr:col>
                    <xdr:colOff>771525</xdr:colOff>
                    <xdr:row>85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9" name="Button 5">
              <controlPr defaultSize="0" print="0" autoFill="0" autoPict="0" macro="[0]!IMP21EL">
                <anchor>
                  <from>
                    <xdr:col>30</xdr:col>
                    <xdr:colOff>123825</xdr:colOff>
                    <xdr:row>4</xdr:row>
                    <xdr:rowOff>200025</xdr:rowOff>
                  </from>
                  <to>
                    <xdr:col>35</xdr:col>
                    <xdr:colOff>28575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10" name="Button 6">
              <controlPr defaultSize="0" print="0" autoFill="0" autoPict="0" macro="[0]!IMP21FI">
                <anchor>
                  <from>
                    <xdr:col>31</xdr:col>
                    <xdr:colOff>28575</xdr:colOff>
                    <xdr:row>34</xdr:row>
                    <xdr:rowOff>142875</xdr:rowOff>
                  </from>
                  <to>
                    <xdr:col>35</xdr:col>
                    <xdr:colOff>66675</xdr:colOff>
                    <xdr:row>37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AZ91"/>
  <sheetViews>
    <sheetView showGridLines="0" showRowColHeaders="0" showRuler="0" showWhiteSpace="0" view="pageBreakPreview" zoomScale="130" zoomScaleNormal="100" zoomScaleSheetLayoutView="130" zoomScalePageLayoutView="120" workbookViewId="0">
      <selection activeCell="AB63" sqref="AB63"/>
    </sheetView>
  </sheetViews>
  <sheetFormatPr baseColWidth="10" defaultColWidth="11.5703125" defaultRowHeight="12.75" x14ac:dyDescent="0.2"/>
  <cols>
    <col min="1" max="2" width="1.85546875" customWidth="1"/>
    <col min="3" max="3" width="18.28515625" customWidth="1"/>
    <col min="4" max="5" width="1.85546875" customWidth="1"/>
    <col min="6" max="6" width="0.85546875" style="706" customWidth="1"/>
    <col min="7" max="7" width="2.42578125" customWidth="1"/>
    <col min="8" max="8" width="1.85546875" customWidth="1"/>
    <col min="9" max="9" width="18.28515625" customWidth="1"/>
    <col min="10" max="11" width="1.85546875" customWidth="1"/>
    <col min="12" max="12" width="6.140625" style="1" bestFit="1" customWidth="1"/>
    <col min="13" max="14" width="1.85546875" customWidth="1"/>
    <col min="15" max="15" width="18.28515625" customWidth="1"/>
    <col min="16" max="17" width="1.85546875" customWidth="1"/>
    <col min="18" max="18" width="0.85546875" customWidth="1"/>
    <col min="19" max="20" width="1.85546875" customWidth="1"/>
    <col min="21" max="21" width="18.28515625" customWidth="1"/>
    <col min="22" max="23" width="1.85546875" customWidth="1"/>
    <col min="24" max="24" width="1.140625" customWidth="1"/>
    <col min="25" max="26" width="1.85546875" customWidth="1"/>
    <col min="27" max="27" width="18.28515625" customWidth="1"/>
    <col min="28" max="32" width="1.85546875" customWidth="1"/>
    <col min="33" max="33" width="19.5703125" customWidth="1"/>
    <col min="34" max="35" width="1.85546875" customWidth="1"/>
    <col min="37" max="37" width="15.28515625" customWidth="1"/>
    <col min="38" max="38" width="12.85546875" customWidth="1"/>
    <col min="39" max="43" width="2.5703125" customWidth="1"/>
    <col min="44" max="44" width="12.85546875" customWidth="1"/>
    <col min="45" max="49" width="2.5703125" customWidth="1"/>
    <col min="50" max="50" width="12.85546875" customWidth="1"/>
    <col min="51" max="52" width="2.5703125" customWidth="1"/>
  </cols>
  <sheetData>
    <row r="1" spans="1:35" ht="5.25" customHeight="1" x14ac:dyDescent="0.2">
      <c r="C1" s="804"/>
      <c r="D1" s="805"/>
      <c r="E1" s="103"/>
      <c r="F1" s="805"/>
      <c r="G1" s="806"/>
      <c r="H1" s="805"/>
      <c r="I1" s="447"/>
      <c r="J1" s="808"/>
      <c r="K1" s="103"/>
      <c r="O1" s="803"/>
      <c r="U1" s="442"/>
      <c r="V1" s="894"/>
      <c r="W1" s="894"/>
      <c r="X1" s="894"/>
      <c r="Y1" s="894"/>
      <c r="AA1" s="1352"/>
      <c r="AG1" s="448"/>
    </row>
    <row r="2" spans="1:35" ht="5.25" customHeight="1" x14ac:dyDescent="0.2">
      <c r="C2" s="804"/>
      <c r="D2" s="805"/>
      <c r="F2" s="805"/>
      <c r="G2" s="806"/>
      <c r="H2" s="805"/>
      <c r="I2" s="322"/>
      <c r="J2" s="808"/>
      <c r="O2" s="803"/>
      <c r="U2" s="1353"/>
      <c r="V2" s="1353"/>
      <c r="W2" s="1353"/>
      <c r="X2" s="1353"/>
      <c r="Y2" s="1353"/>
      <c r="AA2" s="1352"/>
      <c r="AG2" s="448"/>
    </row>
    <row r="3" spans="1:35" ht="5.25" customHeight="1" x14ac:dyDescent="0.25">
      <c r="C3" s="810"/>
      <c r="D3" s="805"/>
      <c r="E3" s="811"/>
      <c r="F3" s="805"/>
      <c r="G3" s="806"/>
      <c r="H3" s="805"/>
      <c r="I3" s="807"/>
      <c r="J3" s="808"/>
      <c r="O3" s="803"/>
      <c r="U3" s="378"/>
      <c r="V3" s="894"/>
      <c r="W3" s="894"/>
      <c r="X3" s="894"/>
      <c r="Y3" s="894"/>
      <c r="AG3" s="448"/>
    </row>
    <row r="4" spans="1:35" s="41" customFormat="1" ht="5.25" customHeight="1" x14ac:dyDescent="0.2">
      <c r="A4"/>
      <c r="B4" s="40"/>
      <c r="C4" s="275"/>
      <c r="D4" s="40"/>
      <c r="E4" s="40"/>
      <c r="F4" s="707"/>
      <c r="G4" s="40"/>
      <c r="H4" s="40"/>
      <c r="I4" s="275"/>
      <c r="J4" s="40"/>
      <c r="K4" s="40"/>
      <c r="L4" s="121"/>
      <c r="M4" s="121"/>
      <c r="N4" s="40"/>
      <c r="O4" s="275"/>
      <c r="P4" s="40"/>
      <c r="Q4" s="40"/>
      <c r="R4" s="40"/>
      <c r="S4" s="40"/>
      <c r="T4" s="40"/>
      <c r="U4" s="980"/>
      <c r="V4" s="40"/>
    </row>
    <row r="5" spans="1:35" s="41" customFormat="1" x14ac:dyDescent="0.2">
      <c r="A5"/>
      <c r="B5" s="108"/>
      <c r="C5" s="161" t="s">
        <v>15</v>
      </c>
      <c r="D5" s="162" t="s">
        <v>1</v>
      </c>
      <c r="E5" s="162" t="s">
        <v>2</v>
      </c>
      <c r="F5" s="707"/>
      <c r="G5" s="40"/>
      <c r="H5" s="108" t="s">
        <v>16</v>
      </c>
      <c r="I5" s="161" t="s">
        <v>17</v>
      </c>
      <c r="J5" s="162" t="s">
        <v>1</v>
      </c>
      <c r="K5" s="162" t="s">
        <v>2</v>
      </c>
      <c r="L5" s="121"/>
      <c r="M5" s="121"/>
      <c r="N5" s="108"/>
      <c r="O5" s="161" t="s">
        <v>63</v>
      </c>
      <c r="P5" s="162" t="s">
        <v>1</v>
      </c>
      <c r="Q5" s="162" t="s">
        <v>2</v>
      </c>
      <c r="R5" s="40"/>
      <c r="S5" s="40"/>
      <c r="T5" s="108"/>
      <c r="U5" s="979" t="s">
        <v>105</v>
      </c>
      <c r="V5" s="162" t="s">
        <v>1</v>
      </c>
      <c r="W5" s="162" t="s">
        <v>2</v>
      </c>
      <c r="Z5" s="108"/>
      <c r="AA5" s="161" t="s">
        <v>127</v>
      </c>
      <c r="AB5" s="162" t="s">
        <v>1</v>
      </c>
      <c r="AC5" s="162" t="s">
        <v>2</v>
      </c>
    </row>
    <row r="6" spans="1:35" s="41" customFormat="1" ht="18" customHeight="1" x14ac:dyDescent="0.2">
      <c r="A6"/>
      <c r="B6" s="117" t="s">
        <v>4</v>
      </c>
      <c r="C6" s="1069" t="str">
        <f>ACCUEIL!$H$6</f>
        <v>4</v>
      </c>
      <c r="D6" s="176">
        <f>CL($D$16,$H$16)+CL($H$18,$D$18)+CL($D$22,$H$22)+CL($D$26,$H$26)</f>
        <v>0</v>
      </c>
      <c r="E6" s="708">
        <f>$D$16-$H$16+$H$18-$D$18+$D$22-$H$22+$D$26-$H$26</f>
        <v>0</v>
      </c>
      <c r="F6" s="709"/>
      <c r="G6" s="40"/>
      <c r="H6" s="117" t="s">
        <v>9</v>
      </c>
      <c r="I6" s="1069">
        <f>ACCUEIL!$H$11</f>
        <v>16</v>
      </c>
      <c r="J6" s="162">
        <f>CL($P$16,$T$16)+CL($T$18,$P$18)+CL($P$22,$T$22)+CL($P$26,$T$26)</f>
        <v>0</v>
      </c>
      <c r="K6" s="708">
        <f>$P$16-$T$16+$T$18-$P$18+$P$22-$T$22+$P$26-$T$26</f>
        <v>0</v>
      </c>
      <c r="L6" s="121"/>
      <c r="M6" s="121"/>
      <c r="N6" s="117" t="s">
        <v>43</v>
      </c>
      <c r="O6" s="1069">
        <f>ACCUEIL!$H$16</f>
        <v>21</v>
      </c>
      <c r="P6" s="162">
        <f>CL($AB$16,$AF$16)+CL($AB$20,$AF$20)+CL($AB$24,$AF$24)</f>
        <v>0</v>
      </c>
      <c r="Q6" s="679">
        <f>$AB$16-$AF$16+$AB$20-$AF$20+$AB$24-$AF$24</f>
        <v>0</v>
      </c>
      <c r="R6" s="40"/>
      <c r="S6" s="40"/>
      <c r="T6" s="117" t="s">
        <v>85</v>
      </c>
      <c r="U6" s="1069">
        <f>ACCUEIL!$H$20</f>
        <v>24</v>
      </c>
      <c r="V6" s="162">
        <f>CL($AB$19,$AF$19)+CL($AB$22,$AF$22)+CL($AB$27,$AF$27)</f>
        <v>0</v>
      </c>
      <c r="W6" s="679">
        <f>$AB$19-$AF$19+$AB$22-$AF$22+$AB$27-$AF$27</f>
        <v>0</v>
      </c>
      <c r="Z6" s="117" t="s">
        <v>108</v>
      </c>
      <c r="AA6" s="1069">
        <f>ACCUEIL!$H$24</f>
        <v>17</v>
      </c>
      <c r="AB6" s="162">
        <f>CL($D$19,$H$19)+CL($D$23,$H$23)+CL($D$27,$H$27)</f>
        <v>0</v>
      </c>
      <c r="AC6" s="162">
        <f>$D$19- $H$19+$D$23- $H$23+$D$27- $H$27</f>
        <v>0</v>
      </c>
    </row>
    <row r="7" spans="1:35" s="41" customFormat="1" ht="18" customHeight="1" x14ac:dyDescent="0.2">
      <c r="A7"/>
      <c r="B7" s="117" t="s">
        <v>5</v>
      </c>
      <c r="C7" s="1069">
        <f>ACCUEIL!$H$7</f>
        <v>18</v>
      </c>
      <c r="D7" s="176">
        <f>CL($H$16,$D$16)+CL($D$20,$H$20)+CL($D$24,$H$24)+CL($H$28,$D$28)</f>
        <v>0</v>
      </c>
      <c r="E7" s="708">
        <f>$H$16-$D$16+$D$20-$H$20+$D$24-$H$24+$H$28-$D$28</f>
        <v>0</v>
      </c>
      <c r="F7" s="709"/>
      <c r="G7" s="40"/>
      <c r="H7" s="117" t="s">
        <v>10</v>
      </c>
      <c r="I7" s="1069">
        <f>ACCUEIL!$H$12</f>
        <v>12</v>
      </c>
      <c r="J7" s="162">
        <f>CL($T$16,$P$16)+CL($P$20,$T$20)+CL($P$24,$T$24)+CL($T$28,$P$28)</f>
        <v>0</v>
      </c>
      <c r="K7" s="708">
        <f>$T$16-$P$16+$P$20-$T$20+$P$24-$T$24+$T$28-$P$28</f>
        <v>0</v>
      </c>
      <c r="L7" s="121"/>
      <c r="M7" s="121"/>
      <c r="N7" s="117" t="s">
        <v>44</v>
      </c>
      <c r="O7" s="1069">
        <f>ACCUEIL!$H$17</f>
        <v>13</v>
      </c>
      <c r="P7" s="162">
        <f>CL($AF$16,$AB$16)+CL($AB$21,$AF$21)+CL($AB$25,$AF$25)</f>
        <v>0</v>
      </c>
      <c r="Q7" s="679">
        <f>$AF$16-$AB$16+$AB$21-$AF$21+$AB$25-$AF$25</f>
        <v>0</v>
      </c>
      <c r="R7" s="40"/>
      <c r="S7" s="40"/>
      <c r="T7" s="117" t="s">
        <v>94</v>
      </c>
      <c r="U7" s="1069">
        <f>ACCUEIL!$H$21</f>
        <v>22</v>
      </c>
      <c r="V7" s="162">
        <f>CL($AB$18,$AF$18)+CL($AF$22,$AB$22)+CL($AB$26,$AF$26)</f>
        <v>0</v>
      </c>
      <c r="W7" s="679">
        <f>$AB$18-$AF$18+$AF$22-$AB$22+$AB$26-$AF$26</f>
        <v>0</v>
      </c>
      <c r="Z7" s="117" t="s">
        <v>126</v>
      </c>
      <c r="AA7" s="1069" t="str">
        <f>ACCUEIL!$H$25</f>
        <v>5</v>
      </c>
      <c r="AB7" s="162">
        <f>CL($P$19,$T$19)+CL($P$23,$T$23)+CL($H$27,$D$27)</f>
        <v>0</v>
      </c>
      <c r="AC7" s="162">
        <f>$P$19- $T$19+$P$23- $T$23+$H$27- $D$27</f>
        <v>0</v>
      </c>
    </row>
    <row r="8" spans="1:35" s="41" customFormat="1" ht="18" customHeight="1" x14ac:dyDescent="0.2">
      <c r="A8"/>
      <c r="B8" s="117" t="s">
        <v>6</v>
      </c>
      <c r="C8" s="1069">
        <f>ACCUEIL!$H$8</f>
        <v>10</v>
      </c>
      <c r="D8" s="176">
        <f>CL($H$17,$D$17)+CL($H$21,$D$21)+CL($H$24,$D$24)+CL($H$26,$D$26)</f>
        <v>0</v>
      </c>
      <c r="E8" s="708">
        <f>$H$17-$D$17+$H$21-$D$21+$H$24-$D$24+$H$26-$D$26</f>
        <v>0</v>
      </c>
      <c r="F8" s="709"/>
      <c r="G8" s="40"/>
      <c r="H8" s="117" t="s">
        <v>11</v>
      </c>
      <c r="I8" s="1069" t="str">
        <f>ACCUEIL!$H$13</f>
        <v>6</v>
      </c>
      <c r="J8" s="162">
        <f>CL($P$17,$T$17)+CL($T$21,$P$21)+CL($T$24,$P$24)+CL($T$26,$P$26)</f>
        <v>0</v>
      </c>
      <c r="K8" s="708">
        <f>$P$17-$T$17+$T$21-$P$21+$T$24-$P$24+$T$26-$P$26</f>
        <v>0</v>
      </c>
      <c r="L8" s="121"/>
      <c r="M8" s="121"/>
      <c r="N8" s="117" t="s">
        <v>64</v>
      </c>
      <c r="O8" s="1069" t="str">
        <f>ACCUEIL!$H$18</f>
        <v>1</v>
      </c>
      <c r="P8" s="162">
        <f>CL($AB$17,$AF$17)+CL($AF$21,$AB$21)+CL($AF$24,$AB$24)</f>
        <v>0</v>
      </c>
      <c r="Q8" s="679">
        <f>$AB$17-$AF$17+$AF$21-$AB$21+$AF$24-$AB$24</f>
        <v>0</v>
      </c>
      <c r="R8" s="40"/>
      <c r="S8" s="40"/>
      <c r="T8" s="117" t="s">
        <v>106</v>
      </c>
      <c r="U8" s="1069">
        <f>ACCUEIL!$H$22</f>
        <v>15</v>
      </c>
      <c r="V8" s="162">
        <f>CL($AF$18,$AB$18)+CL($AB$23,$AF$23)+CL($AF$27,$AB$27)</f>
        <v>0</v>
      </c>
      <c r="W8" s="679">
        <f>$AF$18-$AB$18+$AB$23-$AF$23+$AF$27-$AB$27</f>
        <v>0</v>
      </c>
      <c r="Z8" s="117" t="s">
        <v>128</v>
      </c>
      <c r="AA8" s="1069">
        <f>ACCUEIL!$H$26</f>
        <v>3</v>
      </c>
      <c r="AB8" s="162">
        <f>CL($T$19,$P$19)+CL($H$23,$D$23)+CL($T$27,$P$27)</f>
        <v>0</v>
      </c>
      <c r="AC8" s="162">
        <f>$T$19- $P$19+$H$23- $D$23+$T$27- $P$27</f>
        <v>0</v>
      </c>
    </row>
    <row r="9" spans="1:35" s="41" customFormat="1" ht="18" customHeight="1" x14ac:dyDescent="0.2">
      <c r="A9"/>
      <c r="B9" s="117" t="s">
        <v>7</v>
      </c>
      <c r="C9" s="1069" t="str">
        <f>ACCUEIL!$H$9</f>
        <v>2</v>
      </c>
      <c r="D9" s="176">
        <f>CL($D$17,$H$17)+CL($H$20,$D$20)+CL($H$22,$D$22)+CL($H$25,$D$25)</f>
        <v>0</v>
      </c>
      <c r="E9" s="708">
        <f>$D$17-$H$17+$H$20-$D$20+$H$22-$D$22+$H$25-$D$25</f>
        <v>0</v>
      </c>
      <c r="F9" s="709"/>
      <c r="G9" s="40"/>
      <c r="H9" s="117" t="s">
        <v>18</v>
      </c>
      <c r="I9" s="1069">
        <f>ACCUEIL!$H$14</f>
        <v>26</v>
      </c>
      <c r="J9" s="162">
        <f>CL($T$17,$P$17)+CL($T$20,$P$20)+CL($T$22,$P$22)+CL($P$25,$T$25)</f>
        <v>0</v>
      </c>
      <c r="K9" s="708">
        <f>$T$17-$P$17+$T$20-$P$20+$T$22-$P$22+$P$25-$T$25</f>
        <v>0</v>
      </c>
      <c r="L9" s="121"/>
      <c r="M9" s="121"/>
      <c r="N9" s="117" t="s">
        <v>65</v>
      </c>
      <c r="O9" s="1069" t="str">
        <f>ACCUEIL!$H$19</f>
        <v>7</v>
      </c>
      <c r="P9" s="162">
        <f>CL($AF$17,$AB$17)+CL($AF$20,$AB$20)+CL($AF$25,$AB$25)</f>
        <v>0</v>
      </c>
      <c r="Q9" s="679">
        <f>$AF$17-$AB$17+$AF$20-$AB$20+$AF$25-$AB$25</f>
        <v>0</v>
      </c>
      <c r="R9" s="40"/>
      <c r="S9" s="40"/>
      <c r="T9" s="117" t="s">
        <v>107</v>
      </c>
      <c r="U9" s="1069">
        <f>ACCUEIL!$H$23</f>
        <v>11</v>
      </c>
      <c r="V9" s="162">
        <f>CL($AF$19,$AB$19)+CL($AF$23,$AB$23)+CL($AF$26,$AB$26)</f>
        <v>0</v>
      </c>
      <c r="W9" s="679">
        <f>$AF$19-$AB$19+$AF$23-$AB$23+$AF$26-$AB$26</f>
        <v>0</v>
      </c>
      <c r="Z9" s="117" t="s">
        <v>129</v>
      </c>
      <c r="AA9" s="1069">
        <f>ACCUEIL!$H$27</f>
        <v>25</v>
      </c>
      <c r="AB9" s="162">
        <f>CL($H$19,$D$19)+CL($T$23,$P$23)+CL($P$27,$T$27)</f>
        <v>0</v>
      </c>
      <c r="AC9" s="162">
        <f>$H$19- $D$19+$T$23- $P$23+$P$27- $T$27</f>
        <v>0</v>
      </c>
    </row>
    <row r="10" spans="1:35" s="41" customFormat="1" ht="18" customHeight="1" x14ac:dyDescent="0.2">
      <c r="A10"/>
      <c r="B10" s="117" t="s">
        <v>8</v>
      </c>
      <c r="C10" s="1069">
        <f>ACCUEIL!$H$10</f>
        <v>20</v>
      </c>
      <c r="D10" s="176">
        <f>CL($D$18,$H$18)+CL($D$21,$H$21)+CL($D$25,$H$25)+CL($D$28,$H$28)</f>
        <v>0</v>
      </c>
      <c r="E10" s="708">
        <f>$D$18-$H$18+$D$21-$H$21+$D$25-$H$25+$D$28-$H$28</f>
        <v>0</v>
      </c>
      <c r="F10" s="709"/>
      <c r="G10" s="40"/>
      <c r="H10" s="117" t="s">
        <v>19</v>
      </c>
      <c r="I10" s="1069">
        <f>ACCUEIL!$H$15</f>
        <v>23</v>
      </c>
      <c r="J10" s="162">
        <f>CL($P$18,$T$18)+CL($P$21,$T$21)+CL($T$25,$P$25)+CL($P$28,$T$28)</f>
        <v>0</v>
      </c>
      <c r="K10" s="708">
        <f>$P$18-$T$18+$P$21-$T$21+$T$25-$P$25+$P$28-$T$28</f>
        <v>0</v>
      </c>
      <c r="L10" s="121"/>
      <c r="M10" s="121"/>
      <c r="N10" s="40"/>
      <c r="O10" s="275"/>
      <c r="P10" s="40"/>
      <c r="Q10" s="40"/>
      <c r="R10" s="40"/>
      <c r="S10" s="40"/>
      <c r="T10" s="40"/>
      <c r="U10"/>
      <c r="V10" s="40"/>
    </row>
    <row r="11" spans="1:35" s="41" customFormat="1" ht="5.25" customHeight="1" x14ac:dyDescent="0.2">
      <c r="A11"/>
      <c r="B11"/>
      <c r="C11"/>
      <c r="D11"/>
      <c r="E11"/>
      <c r="F11" s="706"/>
      <c r="G11"/>
      <c r="H11"/>
      <c r="I11"/>
      <c r="J11"/>
      <c r="K11"/>
      <c r="L11" s="121"/>
      <c r="M11" s="121"/>
      <c r="N11"/>
      <c r="O11"/>
      <c r="P11"/>
      <c r="Q11"/>
      <c r="R11"/>
      <c r="S11"/>
      <c r="T11"/>
      <c r="U11"/>
      <c r="V11"/>
      <c r="W11"/>
      <c r="Y11"/>
      <c r="Z11"/>
    </row>
    <row r="12" spans="1:35" s="41" customFormat="1" ht="5.25" customHeight="1" x14ac:dyDescent="0.2">
      <c r="A12"/>
      <c r="B12"/>
      <c r="C12" s="12"/>
      <c r="D12" s="7"/>
      <c r="E12" s="7"/>
      <c r="F12" s="710"/>
      <c r="G12" s="12"/>
      <c r="H12" s="7"/>
      <c r="J12" s="7"/>
      <c r="K12" s="7"/>
      <c r="L12" s="384"/>
      <c r="M12" s="384"/>
      <c r="N12" s="7"/>
      <c r="P12" s="7"/>
      <c r="Q12" s="7"/>
      <c r="R12" s="7"/>
      <c r="S12" s="7"/>
      <c r="T12" s="7"/>
      <c r="U12" s="7"/>
      <c r="V12"/>
      <c r="W12"/>
      <c r="Y12"/>
      <c r="Z12"/>
    </row>
    <row r="13" spans="1:35" s="41" customFormat="1" ht="5.25" customHeight="1" x14ac:dyDescent="0.2">
      <c r="A13"/>
      <c r="B13"/>
      <c r="C13" s="13"/>
      <c r="D13" s="7"/>
      <c r="E13" s="7"/>
      <c r="F13" s="710"/>
      <c r="G13" s="12"/>
      <c r="H13" s="7"/>
      <c r="J13" s="7"/>
      <c r="K13" s="7"/>
      <c r="L13" s="384"/>
      <c r="M13" s="384"/>
      <c r="N13" s="7"/>
      <c r="O13" s="13"/>
      <c r="P13" s="7"/>
      <c r="Q13" s="7"/>
      <c r="R13" s="7"/>
      <c r="S13" s="12"/>
      <c r="T13" s="7"/>
      <c r="V13"/>
      <c r="W13"/>
    </row>
    <row r="14" spans="1:35" s="41" customFormat="1" ht="5.25" customHeight="1" x14ac:dyDescent="0.2">
      <c r="A14"/>
      <c r="B14" s="40"/>
      <c r="C14" s="40"/>
      <c r="D14" s="120"/>
      <c r="E14" s="711"/>
      <c r="F14" s="709"/>
      <c r="G14" s="40"/>
      <c r="H14" s="40"/>
      <c r="I14" s="40"/>
      <c r="J14" s="120"/>
      <c r="K14" s="711"/>
      <c r="L14" s="121"/>
      <c r="M14" s="121"/>
      <c r="N14"/>
      <c r="O14"/>
      <c r="P14"/>
      <c r="Q14"/>
      <c r="R14"/>
      <c r="S14" s="40"/>
      <c r="T14"/>
      <c r="U14"/>
      <c r="V14"/>
      <c r="W14"/>
    </row>
    <row r="15" spans="1:35" ht="15.75" x14ac:dyDescent="0.25">
      <c r="A15" s="219"/>
      <c r="B15" s="127"/>
      <c r="C15" s="127"/>
      <c r="D15" s="379"/>
      <c r="E15" s="24"/>
      <c r="F15" s="939" t="str">
        <f>ACCUEIL!$D$6</f>
        <v>VELODROME</v>
      </c>
      <c r="G15" s="26"/>
      <c r="H15" s="26"/>
      <c r="I15" s="26"/>
      <c r="J15" s="127"/>
      <c r="K15" s="128"/>
      <c r="L15" s="327" t="s">
        <v>12</v>
      </c>
      <c r="M15" s="713"/>
      <c r="N15" s="127"/>
      <c r="O15" s="127"/>
      <c r="P15" s="379"/>
      <c r="Q15" s="379"/>
      <c r="R15" s="940" t="str">
        <f>ACCUEIL!$D$7</f>
        <v>SAN SIRO</v>
      </c>
      <c r="S15" s="26"/>
      <c r="T15" s="127"/>
      <c r="U15" s="26"/>
      <c r="V15" s="26"/>
      <c r="W15" s="128"/>
      <c r="X15" s="59"/>
      <c r="Y15" s="219"/>
      <c r="Z15" s="24"/>
      <c r="AA15" s="24"/>
      <c r="AB15" s="24"/>
      <c r="AC15" s="24"/>
      <c r="AD15" s="939" t="str">
        <f>ACCUEIL!$D$8</f>
        <v>NEU CAMP</v>
      </c>
      <c r="AE15" s="24"/>
      <c r="AF15" s="24"/>
      <c r="AG15" s="24"/>
      <c r="AH15" s="24"/>
      <c r="AI15" s="31"/>
    </row>
    <row r="16" spans="1:35" ht="18" customHeight="1" x14ac:dyDescent="0.2">
      <c r="A16" s="44"/>
      <c r="B16" s="64" t="s">
        <v>4</v>
      </c>
      <c r="C16" s="136" t="str">
        <f>C6</f>
        <v>4</v>
      </c>
      <c r="D16" s="1122"/>
      <c r="E16" s="139"/>
      <c r="F16" s="139"/>
      <c r="G16" s="139"/>
      <c r="H16" s="1122"/>
      <c r="I16" s="136">
        <f>C7</f>
        <v>18</v>
      </c>
      <c r="J16" s="64" t="s">
        <v>5</v>
      </c>
      <c r="K16" s="141"/>
      <c r="L16" s="925">
        <f>ACCUEIL!$B$6</f>
        <v>1.4166666666666665</v>
      </c>
      <c r="M16" s="240"/>
      <c r="N16" s="64" t="s">
        <v>9</v>
      </c>
      <c r="O16" s="136">
        <f>I6</f>
        <v>16</v>
      </c>
      <c r="P16" s="1122"/>
      <c r="Q16" s="139"/>
      <c r="R16" s="139"/>
      <c r="S16" s="139"/>
      <c r="T16" s="1122"/>
      <c r="U16" s="136">
        <f>I7</f>
        <v>12</v>
      </c>
      <c r="V16" s="64" t="s">
        <v>10</v>
      </c>
      <c r="W16" s="141"/>
      <c r="Y16" s="44"/>
      <c r="Z16" s="64" t="s">
        <v>43</v>
      </c>
      <c r="AA16" s="136">
        <f>O6</f>
        <v>21</v>
      </c>
      <c r="AB16" s="1122"/>
      <c r="AC16" s="139"/>
      <c r="AD16" s="139"/>
      <c r="AE16" s="139"/>
      <c r="AF16" s="1122"/>
      <c r="AG16" s="136">
        <f>O7</f>
        <v>13</v>
      </c>
      <c r="AH16" s="64" t="s">
        <v>44</v>
      </c>
      <c r="AI16" s="43"/>
    </row>
    <row r="17" spans="1:35" ht="18" customHeight="1" x14ac:dyDescent="0.2">
      <c r="A17" s="44"/>
      <c r="B17" s="64" t="s">
        <v>7</v>
      </c>
      <c r="C17" s="136" t="str">
        <f>C9</f>
        <v>2</v>
      </c>
      <c r="D17" s="1122"/>
      <c r="E17" s="139"/>
      <c r="F17" s="139"/>
      <c r="G17" s="139"/>
      <c r="H17" s="1122"/>
      <c r="I17" s="136">
        <f>C8</f>
        <v>10</v>
      </c>
      <c r="J17" s="64" t="s">
        <v>6</v>
      </c>
      <c r="K17" s="141"/>
      <c r="L17" s="926">
        <f>L16+ACCUEIL!$B$7</f>
        <v>1.4270833333333333</v>
      </c>
      <c r="M17" s="240"/>
      <c r="N17" s="64" t="s">
        <v>11</v>
      </c>
      <c r="O17" s="136" t="str">
        <f>I8</f>
        <v>6</v>
      </c>
      <c r="P17" s="1122"/>
      <c r="Q17" s="139"/>
      <c r="R17" s="139"/>
      <c r="S17" s="139"/>
      <c r="T17" s="1122"/>
      <c r="U17" s="136">
        <f>I9</f>
        <v>26</v>
      </c>
      <c r="V17" s="64" t="s">
        <v>18</v>
      </c>
      <c r="W17" s="141"/>
      <c r="Y17" s="44"/>
      <c r="Z17" s="64" t="s">
        <v>64</v>
      </c>
      <c r="AA17" s="136" t="str">
        <f>O8</f>
        <v>1</v>
      </c>
      <c r="AB17" s="1122"/>
      <c r="AC17" s="139"/>
      <c r="AD17" s="139"/>
      <c r="AE17" s="139"/>
      <c r="AF17" s="1122"/>
      <c r="AG17" s="136" t="str">
        <f>O9</f>
        <v>7</v>
      </c>
      <c r="AH17" s="64" t="s">
        <v>65</v>
      </c>
      <c r="AI17" s="43"/>
    </row>
    <row r="18" spans="1:35" ht="18" customHeight="1" x14ac:dyDescent="0.2">
      <c r="A18" s="44"/>
      <c r="B18" s="64" t="s">
        <v>8</v>
      </c>
      <c r="C18" s="136">
        <f>C10</f>
        <v>20</v>
      </c>
      <c r="D18" s="1122"/>
      <c r="E18" s="139"/>
      <c r="F18" s="139"/>
      <c r="G18" s="139"/>
      <c r="H18" s="1122"/>
      <c r="I18" s="136" t="str">
        <f>C6</f>
        <v>4</v>
      </c>
      <c r="J18" s="64" t="s">
        <v>4</v>
      </c>
      <c r="K18" s="141"/>
      <c r="L18" s="926">
        <f>L17+ACCUEIL!$B$7</f>
        <v>1.4375</v>
      </c>
      <c r="M18" s="240"/>
      <c r="N18" s="64" t="s">
        <v>19</v>
      </c>
      <c r="O18" s="136">
        <f>I10</f>
        <v>23</v>
      </c>
      <c r="P18" s="1122"/>
      <c r="Q18" s="139"/>
      <c r="R18" s="139"/>
      <c r="S18" s="139"/>
      <c r="T18" s="1122"/>
      <c r="U18" s="136">
        <f>I6</f>
        <v>16</v>
      </c>
      <c r="V18" s="64" t="s">
        <v>9</v>
      </c>
      <c r="W18" s="141"/>
      <c r="Y18" s="44"/>
      <c r="Z18" s="64" t="s">
        <v>94</v>
      </c>
      <c r="AA18" s="136">
        <f>U7</f>
        <v>22</v>
      </c>
      <c r="AB18" s="1122"/>
      <c r="AC18" s="139"/>
      <c r="AD18" s="139"/>
      <c r="AE18" s="139"/>
      <c r="AF18" s="1122"/>
      <c r="AG18" s="136">
        <f>U8</f>
        <v>15</v>
      </c>
      <c r="AH18" s="64" t="s">
        <v>106</v>
      </c>
      <c r="AI18" s="43"/>
    </row>
    <row r="19" spans="1:35" ht="18" customHeight="1" x14ac:dyDescent="0.2">
      <c r="A19" s="44"/>
      <c r="B19" s="64" t="s">
        <v>108</v>
      </c>
      <c r="C19" s="136">
        <f>AA6</f>
        <v>17</v>
      </c>
      <c r="D19" s="1122"/>
      <c r="E19" s="139"/>
      <c r="F19" s="139"/>
      <c r="G19" s="139"/>
      <c r="H19" s="1122"/>
      <c r="I19" s="136">
        <f>AA9</f>
        <v>25</v>
      </c>
      <c r="J19" s="64" t="s">
        <v>129</v>
      </c>
      <c r="K19" s="141"/>
      <c r="L19" s="926">
        <f>L18+ACCUEIL!$B$7</f>
        <v>1.4479166666666667</v>
      </c>
      <c r="M19" s="240"/>
      <c r="N19" s="64" t="s">
        <v>126</v>
      </c>
      <c r="O19" s="136" t="str">
        <f>AA7</f>
        <v>5</v>
      </c>
      <c r="P19" s="1122"/>
      <c r="Q19" s="139"/>
      <c r="R19" s="139"/>
      <c r="S19" s="139"/>
      <c r="T19" s="1122"/>
      <c r="U19" s="136">
        <f>AA8</f>
        <v>3</v>
      </c>
      <c r="V19" s="64" t="s">
        <v>128</v>
      </c>
      <c r="W19" s="141"/>
      <c r="Y19" s="44"/>
      <c r="Z19" s="64" t="s">
        <v>85</v>
      </c>
      <c r="AA19" s="136">
        <f>U6</f>
        <v>24</v>
      </c>
      <c r="AB19" s="1122"/>
      <c r="AC19" s="139"/>
      <c r="AD19" s="139"/>
      <c r="AE19" s="139"/>
      <c r="AF19" s="1122"/>
      <c r="AG19" s="136">
        <f>U9</f>
        <v>11</v>
      </c>
      <c r="AH19" s="64" t="s">
        <v>107</v>
      </c>
      <c r="AI19" s="43"/>
    </row>
    <row r="20" spans="1:35" ht="18" customHeight="1" x14ac:dyDescent="0.2">
      <c r="A20" s="44"/>
      <c r="B20" s="64" t="s">
        <v>5</v>
      </c>
      <c r="C20" s="136">
        <f>C7</f>
        <v>18</v>
      </c>
      <c r="D20" s="1122"/>
      <c r="E20" s="139"/>
      <c r="F20" s="139"/>
      <c r="G20" s="139"/>
      <c r="H20" s="1122"/>
      <c r="I20" s="136" t="str">
        <f>C9</f>
        <v>2</v>
      </c>
      <c r="J20" s="64" t="s">
        <v>7</v>
      </c>
      <c r="K20" s="141"/>
      <c r="L20" s="926">
        <f>L19+ACCUEIL!$B$7</f>
        <v>1.4583333333333335</v>
      </c>
      <c r="M20" s="240"/>
      <c r="N20" s="64" t="s">
        <v>10</v>
      </c>
      <c r="O20" s="136">
        <f>I7</f>
        <v>12</v>
      </c>
      <c r="P20" s="1122"/>
      <c r="Q20" s="139"/>
      <c r="R20" s="139"/>
      <c r="S20" s="139"/>
      <c r="T20" s="1122"/>
      <c r="U20" s="136">
        <f>I9</f>
        <v>26</v>
      </c>
      <c r="V20" s="64" t="s">
        <v>18</v>
      </c>
      <c r="W20" s="43"/>
      <c r="Y20" s="44"/>
      <c r="Z20" s="64" t="s">
        <v>43</v>
      </c>
      <c r="AA20" s="136">
        <f>O6</f>
        <v>21</v>
      </c>
      <c r="AB20" s="1122"/>
      <c r="AC20" s="139"/>
      <c r="AD20" s="139"/>
      <c r="AE20" s="139"/>
      <c r="AF20" s="1122"/>
      <c r="AG20" s="136" t="str">
        <f>O9</f>
        <v>7</v>
      </c>
      <c r="AH20" s="64" t="s">
        <v>65</v>
      </c>
      <c r="AI20" s="43"/>
    </row>
    <row r="21" spans="1:35" ht="18" customHeight="1" x14ac:dyDescent="0.2">
      <c r="A21" s="44"/>
      <c r="B21" s="64" t="s">
        <v>8</v>
      </c>
      <c r="C21" s="136">
        <f>C10</f>
        <v>20</v>
      </c>
      <c r="D21" s="1122"/>
      <c r="E21" s="139"/>
      <c r="F21" s="139"/>
      <c r="G21" s="139"/>
      <c r="H21" s="1122"/>
      <c r="I21" s="136">
        <f>C8</f>
        <v>10</v>
      </c>
      <c r="J21" s="64" t="s">
        <v>6</v>
      </c>
      <c r="K21" s="141"/>
      <c r="L21" s="926">
        <f>L20+ACCUEIL!$B$7</f>
        <v>1.4687500000000002</v>
      </c>
      <c r="M21" s="240"/>
      <c r="N21" s="64" t="s">
        <v>19</v>
      </c>
      <c r="O21" s="136">
        <f>I10</f>
        <v>23</v>
      </c>
      <c r="P21" s="1122"/>
      <c r="Q21" s="139"/>
      <c r="R21" s="139"/>
      <c r="S21" s="139"/>
      <c r="T21" s="1122"/>
      <c r="U21" s="136" t="str">
        <f>I8</f>
        <v>6</v>
      </c>
      <c r="V21" s="64" t="s">
        <v>11</v>
      </c>
      <c r="W21" s="43"/>
      <c r="Y21" s="44"/>
      <c r="Z21" s="64" t="s">
        <v>44</v>
      </c>
      <c r="AA21" s="136">
        <f>O7</f>
        <v>13</v>
      </c>
      <c r="AB21" s="1122"/>
      <c r="AC21" s="139"/>
      <c r="AD21" s="139"/>
      <c r="AE21" s="139"/>
      <c r="AF21" s="1122"/>
      <c r="AG21" s="136" t="str">
        <f>O8</f>
        <v>1</v>
      </c>
      <c r="AH21" s="64" t="s">
        <v>64</v>
      </c>
      <c r="AI21" s="43"/>
    </row>
    <row r="22" spans="1:35" ht="18" customHeight="1" x14ac:dyDescent="0.2">
      <c r="A22" s="44"/>
      <c r="B22" s="64" t="s">
        <v>4</v>
      </c>
      <c r="C22" s="136" t="str">
        <f>C6</f>
        <v>4</v>
      </c>
      <c r="D22" s="1122"/>
      <c r="E22" s="139"/>
      <c r="F22" s="139"/>
      <c r="G22" s="139"/>
      <c r="H22" s="1122"/>
      <c r="I22" s="136" t="str">
        <f>C9</f>
        <v>2</v>
      </c>
      <c r="J22" s="64" t="s">
        <v>7</v>
      </c>
      <c r="K22" s="141"/>
      <c r="L22" s="926">
        <f>L21+ACCUEIL!$B$7</f>
        <v>1.479166666666667</v>
      </c>
      <c r="M22" s="240"/>
      <c r="N22" s="64" t="s">
        <v>9</v>
      </c>
      <c r="O22" s="136">
        <f>I6</f>
        <v>16</v>
      </c>
      <c r="P22" s="1122"/>
      <c r="Q22" s="139"/>
      <c r="R22" s="139"/>
      <c r="S22" s="139"/>
      <c r="T22" s="1122"/>
      <c r="U22" s="136">
        <f>I9</f>
        <v>26</v>
      </c>
      <c r="V22" s="64" t="s">
        <v>18</v>
      </c>
      <c r="W22" s="43"/>
      <c r="Y22" s="44"/>
      <c r="Z22" s="64" t="s">
        <v>85</v>
      </c>
      <c r="AA22" s="136">
        <f>U6</f>
        <v>24</v>
      </c>
      <c r="AB22" s="1122"/>
      <c r="AC22" s="139"/>
      <c r="AD22" s="139"/>
      <c r="AE22" s="139"/>
      <c r="AF22" s="1122"/>
      <c r="AG22" s="136">
        <f>U7</f>
        <v>22</v>
      </c>
      <c r="AH22" s="64" t="s">
        <v>94</v>
      </c>
      <c r="AI22" s="43"/>
    </row>
    <row r="23" spans="1:35" ht="18" customHeight="1" x14ac:dyDescent="0.2">
      <c r="A23" s="44"/>
      <c r="B23" s="64" t="s">
        <v>108</v>
      </c>
      <c r="C23" s="136">
        <f>AA6</f>
        <v>17</v>
      </c>
      <c r="D23" s="1122"/>
      <c r="E23" s="139"/>
      <c r="F23" s="139"/>
      <c r="G23" s="139"/>
      <c r="H23" s="1122"/>
      <c r="I23" s="136">
        <f>AA8</f>
        <v>3</v>
      </c>
      <c r="J23" s="64" t="s">
        <v>128</v>
      </c>
      <c r="K23" s="141"/>
      <c r="L23" s="926">
        <f>L22+ACCUEIL!$B$7</f>
        <v>1.4895833333333337</v>
      </c>
      <c r="M23" s="240"/>
      <c r="N23" s="210" t="s">
        <v>126</v>
      </c>
      <c r="O23" s="136" t="str">
        <f>AA7</f>
        <v>5</v>
      </c>
      <c r="P23" s="1122"/>
      <c r="Q23" s="139"/>
      <c r="R23" s="139"/>
      <c r="S23" s="139"/>
      <c r="T23" s="1122"/>
      <c r="U23" s="136">
        <f>AA9</f>
        <v>25</v>
      </c>
      <c r="V23" s="64" t="s">
        <v>129</v>
      </c>
      <c r="W23" s="43"/>
      <c r="Y23" s="44"/>
      <c r="Z23" s="64" t="s">
        <v>106</v>
      </c>
      <c r="AA23" s="136">
        <f>U8</f>
        <v>15</v>
      </c>
      <c r="AB23" s="1122"/>
      <c r="AC23" s="139"/>
      <c r="AD23" s="139"/>
      <c r="AE23" s="139"/>
      <c r="AF23" s="1122"/>
      <c r="AG23" s="136">
        <f>U9</f>
        <v>11</v>
      </c>
      <c r="AH23" s="64" t="s">
        <v>107</v>
      </c>
      <c r="AI23" s="43"/>
    </row>
    <row r="24" spans="1:35" ht="18" customHeight="1" x14ac:dyDescent="0.2">
      <c r="A24" s="44"/>
      <c r="B24" s="64" t="s">
        <v>5</v>
      </c>
      <c r="C24" s="136">
        <f>C7</f>
        <v>18</v>
      </c>
      <c r="D24" s="1122"/>
      <c r="E24" s="139"/>
      <c r="F24" s="139"/>
      <c r="G24" s="139"/>
      <c r="H24" s="1122"/>
      <c r="I24" s="136">
        <f>C8</f>
        <v>10</v>
      </c>
      <c r="J24" s="64" t="s">
        <v>6</v>
      </c>
      <c r="K24" s="141"/>
      <c r="L24" s="926">
        <f>L23+ACCUEIL!$B$7</f>
        <v>1.5000000000000004</v>
      </c>
      <c r="M24" s="240"/>
      <c r="N24" s="64" t="s">
        <v>10</v>
      </c>
      <c r="O24" s="136">
        <f>I7</f>
        <v>12</v>
      </c>
      <c r="P24" s="1122"/>
      <c r="Q24" s="139"/>
      <c r="R24" s="139"/>
      <c r="S24" s="139"/>
      <c r="T24" s="1122"/>
      <c r="U24" s="136" t="str">
        <f>I8</f>
        <v>6</v>
      </c>
      <c r="V24" s="64" t="s">
        <v>11</v>
      </c>
      <c r="W24" s="43"/>
      <c r="Y24" s="44"/>
      <c r="Z24" s="64" t="s">
        <v>43</v>
      </c>
      <c r="AA24" s="136">
        <f>O6</f>
        <v>21</v>
      </c>
      <c r="AB24" s="1122"/>
      <c r="AC24" s="139"/>
      <c r="AD24" s="139"/>
      <c r="AE24" s="139"/>
      <c r="AF24" s="1122"/>
      <c r="AG24" s="136" t="str">
        <f>O8</f>
        <v>1</v>
      </c>
      <c r="AH24" s="64" t="s">
        <v>64</v>
      </c>
      <c r="AI24" s="43"/>
    </row>
    <row r="25" spans="1:35" ht="18" customHeight="1" x14ac:dyDescent="0.2">
      <c r="A25" s="44"/>
      <c r="B25" s="64" t="s">
        <v>8</v>
      </c>
      <c r="C25" s="136">
        <f>C10</f>
        <v>20</v>
      </c>
      <c r="D25" s="1122"/>
      <c r="E25" s="139"/>
      <c r="F25" s="139"/>
      <c r="G25" s="139"/>
      <c r="H25" s="1122"/>
      <c r="I25" s="136" t="str">
        <f>C9</f>
        <v>2</v>
      </c>
      <c r="J25" s="64" t="s">
        <v>7</v>
      </c>
      <c r="K25" s="141"/>
      <c r="L25" s="926">
        <f>L24+ACCUEIL!$B$7</f>
        <v>1.5104166666666672</v>
      </c>
      <c r="M25" s="240"/>
      <c r="N25" s="64" t="s">
        <v>18</v>
      </c>
      <c r="O25" s="136">
        <f>I9</f>
        <v>26</v>
      </c>
      <c r="P25" s="1122"/>
      <c r="Q25" s="139"/>
      <c r="R25" s="139"/>
      <c r="S25" s="139"/>
      <c r="T25" s="1122"/>
      <c r="U25" s="136">
        <f>I10</f>
        <v>23</v>
      </c>
      <c r="V25" s="64" t="s">
        <v>19</v>
      </c>
      <c r="W25" s="43"/>
      <c r="Y25" s="44"/>
      <c r="Z25" s="64" t="s">
        <v>44</v>
      </c>
      <c r="AA25" s="136">
        <f>O7</f>
        <v>13</v>
      </c>
      <c r="AB25" s="1122"/>
      <c r="AC25" s="139"/>
      <c r="AD25" s="139"/>
      <c r="AE25" s="139"/>
      <c r="AF25" s="1122"/>
      <c r="AG25" s="136" t="str">
        <f>O9</f>
        <v>7</v>
      </c>
      <c r="AH25" s="64" t="s">
        <v>65</v>
      </c>
      <c r="AI25" s="43"/>
    </row>
    <row r="26" spans="1:35" ht="18" customHeight="1" x14ac:dyDescent="0.2">
      <c r="A26" s="44"/>
      <c r="B26" s="64" t="s">
        <v>4</v>
      </c>
      <c r="C26" s="136" t="str">
        <f>C6</f>
        <v>4</v>
      </c>
      <c r="D26" s="1122"/>
      <c r="E26" s="139"/>
      <c r="F26" s="139"/>
      <c r="G26" s="139"/>
      <c r="H26" s="1122"/>
      <c r="I26" s="136">
        <f>C8</f>
        <v>10</v>
      </c>
      <c r="J26" s="64" t="s">
        <v>6</v>
      </c>
      <c r="K26" s="141"/>
      <c r="L26" s="926">
        <f>L25+ACCUEIL!$B$7</f>
        <v>1.5208333333333339</v>
      </c>
      <c r="M26" s="240"/>
      <c r="N26" s="64" t="s">
        <v>9</v>
      </c>
      <c r="O26" s="136">
        <f>I6</f>
        <v>16</v>
      </c>
      <c r="P26" s="1122"/>
      <c r="Q26" s="139"/>
      <c r="R26" s="139"/>
      <c r="S26" s="139"/>
      <c r="T26" s="1122"/>
      <c r="U26" s="136" t="str">
        <f>I8</f>
        <v>6</v>
      </c>
      <c r="V26" s="64" t="s">
        <v>11</v>
      </c>
      <c r="W26" s="43"/>
      <c r="Y26" s="44"/>
      <c r="Z26" s="64" t="s">
        <v>94</v>
      </c>
      <c r="AA26" s="136">
        <f>U7</f>
        <v>22</v>
      </c>
      <c r="AB26" s="1122"/>
      <c r="AC26" s="139"/>
      <c r="AD26" s="139"/>
      <c r="AE26" s="139"/>
      <c r="AF26" s="1122"/>
      <c r="AG26" s="136">
        <f>U9</f>
        <v>11</v>
      </c>
      <c r="AH26" s="64" t="s">
        <v>107</v>
      </c>
      <c r="AI26" s="43"/>
    </row>
    <row r="27" spans="1:35" ht="18" customHeight="1" x14ac:dyDescent="0.2">
      <c r="A27" s="44"/>
      <c r="B27" s="64" t="s">
        <v>108</v>
      </c>
      <c r="C27" s="136">
        <f>AA6</f>
        <v>17</v>
      </c>
      <c r="D27" s="1122"/>
      <c r="E27" s="139"/>
      <c r="F27" s="139"/>
      <c r="G27" s="139"/>
      <c r="H27" s="1122"/>
      <c r="I27" s="136" t="str">
        <f>AA7</f>
        <v>5</v>
      </c>
      <c r="J27" s="64" t="s">
        <v>126</v>
      </c>
      <c r="K27" s="141"/>
      <c r="L27" s="926">
        <f>L26+ACCUEIL!$B$7</f>
        <v>1.5312500000000007</v>
      </c>
      <c r="M27" s="240"/>
      <c r="N27" s="64" t="s">
        <v>129</v>
      </c>
      <c r="O27" s="136">
        <f>AA9</f>
        <v>25</v>
      </c>
      <c r="P27" s="1122"/>
      <c r="Q27" s="139"/>
      <c r="R27" s="139"/>
      <c r="S27" s="139"/>
      <c r="T27" s="1122"/>
      <c r="U27" s="136">
        <f>AA8</f>
        <v>3</v>
      </c>
      <c r="V27" s="64" t="s">
        <v>128</v>
      </c>
      <c r="W27" s="43"/>
      <c r="Y27" s="44"/>
      <c r="Z27" s="64" t="s">
        <v>85</v>
      </c>
      <c r="AA27" s="136">
        <f>U6</f>
        <v>24</v>
      </c>
      <c r="AB27" s="1122"/>
      <c r="AC27" s="139"/>
      <c r="AD27" s="139"/>
      <c r="AE27" s="139"/>
      <c r="AF27" s="1122"/>
      <c r="AG27" s="136">
        <f>U8</f>
        <v>15</v>
      </c>
      <c r="AH27" s="64" t="s">
        <v>106</v>
      </c>
      <c r="AI27" s="43"/>
    </row>
    <row r="28" spans="1:35" ht="18" customHeight="1" x14ac:dyDescent="0.2">
      <c r="A28" s="44"/>
      <c r="B28" s="64" t="s">
        <v>8</v>
      </c>
      <c r="C28" s="136">
        <f>C10</f>
        <v>20</v>
      </c>
      <c r="D28" s="1122"/>
      <c r="E28" s="139"/>
      <c r="F28" s="139"/>
      <c r="G28" s="139"/>
      <c r="H28" s="1122"/>
      <c r="I28" s="136">
        <f>C7</f>
        <v>18</v>
      </c>
      <c r="J28" s="64" t="s">
        <v>5</v>
      </c>
      <c r="K28" s="141"/>
      <c r="L28" s="926">
        <f>L27+ACCUEIL!$B$7</f>
        <v>1.5416666666666674</v>
      </c>
      <c r="M28" s="240"/>
      <c r="N28" s="64" t="s">
        <v>19</v>
      </c>
      <c r="O28" s="136">
        <f>I10</f>
        <v>23</v>
      </c>
      <c r="P28" s="1122"/>
      <c r="Q28" s="139"/>
      <c r="R28" s="139"/>
      <c r="S28" s="139"/>
      <c r="T28" s="1122"/>
      <c r="U28" s="136">
        <f>I7</f>
        <v>12</v>
      </c>
      <c r="V28" s="64" t="s">
        <v>10</v>
      </c>
      <c r="W28" s="43"/>
      <c r="Y28" s="44"/>
      <c r="AI28" s="43"/>
    </row>
    <row r="29" spans="1:35" s="53" customFormat="1" ht="15" customHeight="1" x14ac:dyDescent="0.2">
      <c r="A29" s="146"/>
      <c r="B29" s="147"/>
      <c r="C29" s="148"/>
      <c r="D29" s="148"/>
      <c r="E29" s="151"/>
      <c r="F29" s="151"/>
      <c r="G29" s="151"/>
      <c r="H29" s="147"/>
      <c r="I29" s="148"/>
      <c r="J29" s="147"/>
      <c r="K29" s="153"/>
      <c r="L29" s="225"/>
      <c r="M29" s="716"/>
      <c r="N29" s="147"/>
      <c r="O29" s="148"/>
      <c r="P29" s="148"/>
      <c r="Q29" s="151"/>
      <c r="R29" s="151"/>
      <c r="S29" s="151"/>
      <c r="T29" s="147"/>
      <c r="U29" s="148"/>
      <c r="V29" s="147"/>
      <c r="W29" s="568"/>
      <c r="Y29" s="146"/>
      <c r="Z29" s="306"/>
      <c r="AA29" s="306"/>
      <c r="AB29" s="306"/>
      <c r="AC29" s="306"/>
      <c r="AD29" s="306"/>
      <c r="AE29" s="306"/>
      <c r="AF29" s="306"/>
      <c r="AG29" s="306"/>
      <c r="AH29" s="306"/>
      <c r="AI29" s="568"/>
    </row>
    <row r="30" spans="1:35" s="53" customFormat="1" ht="9.4" customHeight="1" x14ac:dyDescent="0.2">
      <c r="B30" s="71"/>
      <c r="C30" s="33"/>
      <c r="D30" s="33"/>
      <c r="E30" s="145"/>
      <c r="F30" s="717"/>
      <c r="G30" s="145"/>
      <c r="H30" s="49"/>
      <c r="I30" s="33"/>
      <c r="J30" s="71"/>
      <c r="K30" s="33"/>
      <c r="L30" s="225"/>
      <c r="M30" s="715"/>
      <c r="N30" s="71"/>
      <c r="O30" s="33"/>
      <c r="P30" s="33"/>
      <c r="Q30" s="145"/>
      <c r="R30" s="45"/>
      <c r="S30" s="145"/>
      <c r="T30" s="49"/>
      <c r="U30" s="33"/>
      <c r="V30" s="71"/>
      <c r="W30" s="101"/>
    </row>
    <row r="31" spans="1:35" s="53" customFormat="1" x14ac:dyDescent="0.2">
      <c r="B31" s="108"/>
      <c r="C31" s="161" t="s">
        <v>15</v>
      </c>
      <c r="D31" s="162" t="s">
        <v>1</v>
      </c>
      <c r="E31" s="162" t="s">
        <v>2</v>
      </c>
      <c r="F31" s="717"/>
      <c r="G31" s="145"/>
      <c r="H31" s="108" t="s">
        <v>16</v>
      </c>
      <c r="I31" s="161" t="s">
        <v>17</v>
      </c>
      <c r="J31" s="162" t="s">
        <v>1</v>
      </c>
      <c r="K31" s="162" t="s">
        <v>2</v>
      </c>
      <c r="L31" s="225"/>
      <c r="M31" s="715"/>
      <c r="N31" s="108"/>
      <c r="O31" s="161" t="s">
        <v>63</v>
      </c>
      <c r="P31" s="162" t="s">
        <v>1</v>
      </c>
      <c r="Q31" s="162" t="s">
        <v>2</v>
      </c>
      <c r="R31" s="45"/>
      <c r="S31" s="145"/>
      <c r="T31" s="108"/>
      <c r="U31" s="161" t="s">
        <v>105</v>
      </c>
      <c r="V31" s="162" t="s">
        <v>1</v>
      </c>
      <c r="W31" s="162" t="s">
        <v>2</v>
      </c>
      <c r="Z31" s="108"/>
      <c r="AA31" s="161" t="s">
        <v>127</v>
      </c>
      <c r="AB31" s="162" t="s">
        <v>1</v>
      </c>
      <c r="AC31" s="162" t="s">
        <v>2</v>
      </c>
    </row>
    <row r="32" spans="1:35" s="53" customFormat="1" ht="16.5" customHeight="1" x14ac:dyDescent="0.2">
      <c r="B32" s="117">
        <v>1</v>
      </c>
      <c r="C32" s="118"/>
      <c r="D32" s="194"/>
      <c r="E32" s="1015"/>
      <c r="F32" s="717"/>
      <c r="G32" s="145"/>
      <c r="H32" s="117">
        <v>1</v>
      </c>
      <c r="I32" s="118"/>
      <c r="J32" s="194"/>
      <c r="K32" s="1015"/>
      <c r="L32" s="225"/>
      <c r="M32" s="715"/>
      <c r="N32" s="117">
        <v>1</v>
      </c>
      <c r="O32" s="118"/>
      <c r="P32" s="194"/>
      <c r="Q32" s="649"/>
      <c r="R32" s="45"/>
      <c r="S32" s="145"/>
      <c r="T32" s="117">
        <v>1</v>
      </c>
      <c r="U32" s="118"/>
      <c r="V32" s="194"/>
      <c r="W32" s="649"/>
      <c r="Z32" s="117">
        <v>1</v>
      </c>
      <c r="AA32" s="118"/>
      <c r="AB32" s="194"/>
      <c r="AC32" s="194"/>
      <c r="AG32"/>
    </row>
    <row r="33" spans="1:52" s="53" customFormat="1" ht="16.5" customHeight="1" x14ac:dyDescent="0.2">
      <c r="B33" s="117">
        <v>2</v>
      </c>
      <c r="C33" s="118"/>
      <c r="D33" s="194"/>
      <c r="E33" s="1015"/>
      <c r="F33" s="717"/>
      <c r="G33" s="145"/>
      <c r="H33" s="117">
        <v>2</v>
      </c>
      <c r="I33" s="118"/>
      <c r="J33" s="194"/>
      <c r="K33" s="1015"/>
      <c r="L33" s="225"/>
      <c r="M33" s="715"/>
      <c r="N33" s="117">
        <v>2</v>
      </c>
      <c r="O33" s="118"/>
      <c r="P33" s="194"/>
      <c r="Q33" s="649"/>
      <c r="R33" s="45"/>
      <c r="S33" s="145"/>
      <c r="T33" s="117">
        <v>2</v>
      </c>
      <c r="U33" s="118"/>
      <c r="V33" s="194"/>
      <c r="W33" s="649"/>
      <c r="Z33" s="117">
        <v>2</v>
      </c>
      <c r="AA33" s="118"/>
      <c r="AB33" s="194"/>
      <c r="AC33" s="194"/>
      <c r="AG33"/>
    </row>
    <row r="34" spans="1:52" s="53" customFormat="1" ht="16.5" customHeight="1" x14ac:dyDescent="0.2">
      <c r="B34" s="117">
        <v>3</v>
      </c>
      <c r="C34" s="118"/>
      <c r="D34" s="194"/>
      <c r="E34" s="1015"/>
      <c r="F34" s="717"/>
      <c r="G34" s="145"/>
      <c r="H34" s="117">
        <v>3</v>
      </c>
      <c r="I34" s="118"/>
      <c r="J34" s="194"/>
      <c r="K34" s="1015"/>
      <c r="L34" s="225"/>
      <c r="M34" s="715"/>
      <c r="N34" s="117">
        <v>3</v>
      </c>
      <c r="O34" s="118"/>
      <c r="P34" s="194"/>
      <c r="Q34" s="649"/>
      <c r="R34" s="45"/>
      <c r="S34" s="145"/>
      <c r="T34" s="117">
        <v>3</v>
      </c>
      <c r="U34" s="118"/>
      <c r="V34" s="194"/>
      <c r="W34" s="649"/>
      <c r="Z34" s="117">
        <v>3</v>
      </c>
      <c r="AA34" s="118"/>
      <c r="AB34" s="194"/>
      <c r="AC34" s="194"/>
      <c r="AG34"/>
    </row>
    <row r="35" spans="1:52" s="53" customFormat="1" ht="16.5" customHeight="1" x14ac:dyDescent="0.2">
      <c r="B35" s="117">
        <v>4</v>
      </c>
      <c r="C35" s="118"/>
      <c r="D35" s="194"/>
      <c r="E35" s="1015"/>
      <c r="F35" s="717"/>
      <c r="G35" s="145"/>
      <c r="H35" s="117">
        <v>4</v>
      </c>
      <c r="I35" s="118"/>
      <c r="J35" s="194"/>
      <c r="K35" s="1015"/>
      <c r="L35" s="225"/>
      <c r="M35" s="715"/>
      <c r="N35" s="117">
        <v>4</v>
      </c>
      <c r="O35" s="118"/>
      <c r="P35" s="194"/>
      <c r="Q35" s="649"/>
      <c r="R35" s="45"/>
      <c r="S35" s="145"/>
      <c r="T35" s="117">
        <v>4</v>
      </c>
      <c r="U35" s="118"/>
      <c r="V35" s="194"/>
      <c r="W35" s="649"/>
      <c r="Z35" s="117">
        <v>4</v>
      </c>
      <c r="AA35" s="118"/>
      <c r="AB35" s="194"/>
      <c r="AC35" s="194"/>
      <c r="AG35"/>
    </row>
    <row r="36" spans="1:52" s="53" customFormat="1" ht="16.5" customHeight="1" x14ac:dyDescent="0.2">
      <c r="B36" s="117">
        <v>5</v>
      </c>
      <c r="C36" s="118"/>
      <c r="D36" s="194"/>
      <c r="E36" s="1015"/>
      <c r="F36" s="717"/>
      <c r="G36" s="145"/>
      <c r="H36" s="117">
        <v>5</v>
      </c>
      <c r="I36" s="118"/>
      <c r="J36" s="194"/>
      <c r="K36" s="1015"/>
      <c r="L36" s="225"/>
      <c r="M36" s="715"/>
      <c r="N36" s="71"/>
      <c r="O36" s="33"/>
      <c r="P36" s="33"/>
      <c r="Q36" s="145"/>
      <c r="R36" s="45"/>
      <c r="S36" s="145"/>
      <c r="T36" s="49"/>
      <c r="U36" s="33"/>
      <c r="V36" s="71"/>
      <c r="W36" s="101"/>
    </row>
    <row r="37" spans="1:52" s="53" customFormat="1" ht="9.4" customHeight="1" x14ac:dyDescent="0.2">
      <c r="B37" s="71"/>
      <c r="C37" s="33"/>
      <c r="D37" s="33"/>
      <c r="E37" s="145"/>
      <c r="F37" s="717"/>
      <c r="G37" s="145"/>
      <c r="H37" s="49"/>
      <c r="I37" s="33"/>
      <c r="J37" s="71"/>
      <c r="K37" s="33"/>
      <c r="L37" s="225"/>
      <c r="M37" s="715"/>
      <c r="N37" s="71"/>
      <c r="O37" s="33"/>
      <c r="P37" s="33"/>
      <c r="Q37" s="145"/>
      <c r="R37" s="45"/>
      <c r="S37" s="145"/>
      <c r="T37" s="49"/>
      <c r="U37" s="33"/>
      <c r="V37" s="71"/>
      <c r="W37" s="101"/>
    </row>
    <row r="38" spans="1:52" x14ac:dyDescent="0.2">
      <c r="B38" s="71"/>
      <c r="C38" s="33"/>
      <c r="D38" s="33"/>
      <c r="E38" s="145"/>
      <c r="F38" s="717"/>
      <c r="G38" s="145"/>
      <c r="H38" s="49"/>
      <c r="I38" t="s">
        <v>134</v>
      </c>
      <c r="J38" s="33"/>
      <c r="K38" s="33"/>
      <c r="M38" s="225"/>
      <c r="N38" s="71"/>
      <c r="O38" s="33"/>
      <c r="P38" s="33"/>
      <c r="Q38" s="33"/>
      <c r="R38" s="145"/>
      <c r="S38" s="145"/>
      <c r="T38" s="101"/>
      <c r="U38" s="33"/>
      <c r="V38" s="104"/>
      <c r="W38" s="103"/>
      <c r="AA38" s="225" t="s">
        <v>135</v>
      </c>
    </row>
    <row r="39" spans="1:52" ht="9.4" customHeight="1" x14ac:dyDescent="0.2">
      <c r="B39" s="71"/>
      <c r="C39" s="33"/>
      <c r="D39" s="33"/>
      <c r="E39" s="145"/>
      <c r="F39" s="717"/>
      <c r="G39" s="145"/>
      <c r="H39" s="49"/>
      <c r="I39" s="33"/>
      <c r="J39" s="33"/>
      <c r="K39" s="33"/>
      <c r="L39" s="225"/>
      <c r="M39" s="715"/>
      <c r="N39" s="71"/>
      <c r="O39" s="33"/>
      <c r="P39" s="33"/>
      <c r="Q39" s="33"/>
      <c r="R39" s="145"/>
      <c r="S39" s="145"/>
      <c r="T39" s="101"/>
      <c r="U39" s="33"/>
      <c r="V39" s="104"/>
      <c r="W39" s="103"/>
    </row>
    <row r="40" spans="1:52" x14ac:dyDescent="0.2">
      <c r="F40" s="718"/>
      <c r="G40" s="111"/>
      <c r="T40" s="108"/>
      <c r="U40" s="109" t="s">
        <v>15</v>
      </c>
      <c r="V40" s="321" t="s">
        <v>1</v>
      </c>
      <c r="W40" s="110" t="s">
        <v>2</v>
      </c>
      <c r="Z40" s="115" t="s">
        <v>16</v>
      </c>
      <c r="AA40" s="109" t="s">
        <v>17</v>
      </c>
      <c r="AB40" s="110" t="s">
        <v>1</v>
      </c>
      <c r="AC40" s="110" t="s">
        <v>2</v>
      </c>
      <c r="AF40" s="115"/>
      <c r="AG40" s="109" t="s">
        <v>63</v>
      </c>
      <c r="AH40" s="234" t="s">
        <v>1</v>
      </c>
      <c r="AI40" s="234" t="s">
        <v>2</v>
      </c>
      <c r="AK40" s="108"/>
      <c r="AL40" s="1012" t="s">
        <v>15</v>
      </c>
      <c r="AM40" s="321" t="s">
        <v>1</v>
      </c>
      <c r="AN40" s="110" t="s">
        <v>2</v>
      </c>
      <c r="AQ40" s="115" t="s">
        <v>16</v>
      </c>
      <c r="AR40" s="1012" t="s">
        <v>17</v>
      </c>
      <c r="AS40" s="110" t="s">
        <v>1</v>
      </c>
      <c r="AT40" s="110" t="s">
        <v>2</v>
      </c>
      <c r="AW40" s="115"/>
      <c r="AX40" s="1012" t="s">
        <v>63</v>
      </c>
      <c r="AY40" s="234" t="s">
        <v>1</v>
      </c>
      <c r="AZ40" s="234" t="s">
        <v>2</v>
      </c>
    </row>
    <row r="41" spans="1:52" ht="15" customHeight="1" x14ac:dyDescent="0.2">
      <c r="B41" s="194">
        <v>1</v>
      </c>
      <c r="C41" s="781" t="s">
        <v>4</v>
      </c>
      <c r="D41" s="159"/>
      <c r="E41" s="223"/>
      <c r="F41" s="719"/>
      <c r="G41" s="223"/>
      <c r="H41" s="159"/>
      <c r="I41" s="781" t="s">
        <v>5</v>
      </c>
      <c r="J41" s="194">
        <v>2</v>
      </c>
      <c r="T41" s="117" t="s">
        <v>4</v>
      </c>
      <c r="U41" s="178">
        <v>1</v>
      </c>
      <c r="V41" s="324">
        <f>CL($P$49,$T$49)+CL($T$51,$P$51)+CL($P$60,$T$60)+CL($P$76,$T$76)</f>
        <v>0</v>
      </c>
      <c r="W41" s="119">
        <f>$P$49-$T$49+$T$51-$P$51+$P$60-$T$60+$P$76-$T$76</f>
        <v>0</v>
      </c>
      <c r="Z41" s="117" t="s">
        <v>9</v>
      </c>
      <c r="AA41" s="178">
        <v>6</v>
      </c>
      <c r="AB41" s="324">
        <f>CL($AB$50,$AF$50)+CL($AF$51,$AB$51)+CL($AB$60,$AF$60)+CL($AB$79,$AF$79)</f>
        <v>0</v>
      </c>
      <c r="AC41" s="119">
        <f>$AB$50-$AF$50+$AF$51-$AB$51+$AB$60-$AF$60+$AB$79-$AF$79</f>
        <v>0</v>
      </c>
      <c r="AF41" s="117" t="s">
        <v>43</v>
      </c>
      <c r="AG41" s="178">
        <v>11</v>
      </c>
      <c r="AH41" s="324">
        <f>CL($P$53,$T$53)+CL($P$63,$T$63)+CL(AB73,$AF$73)</f>
        <v>0</v>
      </c>
      <c r="AI41" s="119">
        <f>$P$53-$T$53+$P$63-$T$63+AB73-$AF$73</f>
        <v>0</v>
      </c>
      <c r="AK41" s="108">
        <v>1</v>
      </c>
      <c r="AL41" s="178"/>
      <c r="AM41" s="817"/>
      <c r="AN41" s="812"/>
      <c r="AQ41" s="108">
        <v>1</v>
      </c>
      <c r="AR41" s="178"/>
      <c r="AS41" s="817"/>
      <c r="AT41" s="812"/>
      <c r="AW41" s="108">
        <v>1</v>
      </c>
      <c r="AX41" s="178"/>
      <c r="AY41" s="817"/>
      <c r="AZ41" s="812"/>
    </row>
    <row r="42" spans="1:52" ht="15" customHeight="1" x14ac:dyDescent="0.2">
      <c r="B42" s="194">
        <v>3</v>
      </c>
      <c r="C42" s="781" t="s">
        <v>6</v>
      </c>
      <c r="D42" s="159"/>
      <c r="E42" s="223"/>
      <c r="F42" s="224"/>
      <c r="G42" s="223"/>
      <c r="H42" s="159"/>
      <c r="I42" s="781" t="s">
        <v>7</v>
      </c>
      <c r="J42" s="194">
        <v>4</v>
      </c>
      <c r="T42" s="117" t="s">
        <v>5</v>
      </c>
      <c r="U42" s="178">
        <v>2</v>
      </c>
      <c r="V42" s="324">
        <f>CL($T$49,$P$49)+CL($P$55,$T$55)+CL($P$67,$T$67)+CL($T$79,$P$79)</f>
        <v>0</v>
      </c>
      <c r="W42" s="119">
        <f>$T$49-$P$49+$P$55-$T$55+$P$67-$T$67+$T$79-$P$79</f>
        <v>0</v>
      </c>
      <c r="Z42" s="117" t="s">
        <v>10</v>
      </c>
      <c r="AA42" s="178">
        <v>7</v>
      </c>
      <c r="AB42" s="324">
        <f>CL($AF$50,$AB$50)+CL($AB$55,$AF$55)+CL($AB$67,$AF$67)+CL($AF$76,$AB$76)</f>
        <v>0</v>
      </c>
      <c r="AC42" s="119">
        <f>$AF$50-$AB$50+$AB$55-$AF$55+$AB$67-$AF$67+$AF$76-$AB$76</f>
        <v>0</v>
      </c>
      <c r="AF42" s="117" t="s">
        <v>44</v>
      </c>
      <c r="AG42" s="178">
        <v>12</v>
      </c>
      <c r="AH42" s="324">
        <f>CL($T$53,$P$53)+CL($P$73,$T$73)+CL(AB63,$AF$63)</f>
        <v>0</v>
      </c>
      <c r="AI42" s="119">
        <f>$T$53-$P$53+$P$73-$T$73+AB63-$AF$63</f>
        <v>0</v>
      </c>
      <c r="AK42" s="108">
        <v>2</v>
      </c>
      <c r="AL42" s="178"/>
      <c r="AM42" s="817"/>
      <c r="AN42" s="812"/>
      <c r="AQ42" s="108">
        <v>2</v>
      </c>
      <c r="AR42" s="178"/>
      <c r="AS42" s="817"/>
      <c r="AT42" s="812"/>
      <c r="AW42" s="108">
        <v>2</v>
      </c>
      <c r="AX42" s="178"/>
      <c r="AY42" s="817"/>
      <c r="AZ42" s="812"/>
    </row>
    <row r="43" spans="1:52" ht="15" customHeight="1" x14ac:dyDescent="0.2">
      <c r="B43" s="162">
        <v>5</v>
      </c>
      <c r="C43" s="781" t="s">
        <v>8</v>
      </c>
      <c r="D43" s="159"/>
      <c r="E43" s="223"/>
      <c r="F43" s="719"/>
      <c r="G43" s="223"/>
      <c r="H43" s="159"/>
      <c r="I43" s="781" t="s">
        <v>9</v>
      </c>
      <c r="J43" s="194">
        <v>6</v>
      </c>
      <c r="T43" s="117" t="s">
        <v>6</v>
      </c>
      <c r="U43" s="178">
        <v>3</v>
      </c>
      <c r="V43" s="324">
        <f>CL($T$50,$P$50)+CL($T$57,$P$57)+CL($T$67,$P$67)+CL($T$76,$P$76)</f>
        <v>0</v>
      </c>
      <c r="W43" s="119">
        <f>$T$50-$P$50+$T$57-$P$57+$T$67-$P$67+$T$76-$P$76</f>
        <v>0</v>
      </c>
      <c r="Z43" s="117" t="s">
        <v>11</v>
      </c>
      <c r="AA43" s="178">
        <v>8</v>
      </c>
      <c r="AB43" s="324">
        <f>CL($AB$49,$AF$49)+CL($AF$57,$AB$57)+CL($AF$67,$AB$67)+CL($AF$79,$AB$79)</f>
        <v>0</v>
      </c>
      <c r="AC43" s="119">
        <f>$AB$49-$AF$49+$AF$57-$AB$57+$AF$67-$AB$67+$AF$79-$AB$79</f>
        <v>0</v>
      </c>
      <c r="AF43" s="117" t="s">
        <v>64</v>
      </c>
      <c r="AG43" s="178">
        <v>13</v>
      </c>
      <c r="AH43" s="324">
        <f>CL(AB53,$AF$53)+CL($AF$63,AB63)+CL($AF$73,AB73)</f>
        <v>0</v>
      </c>
      <c r="AI43" s="119">
        <f>AB53-$AF$53+$AF$63-AB63+$AF$73-AB73</f>
        <v>0</v>
      </c>
      <c r="AK43" s="108">
        <v>3</v>
      </c>
      <c r="AL43" s="178"/>
      <c r="AM43" s="817"/>
      <c r="AN43" s="812"/>
      <c r="AQ43" s="108">
        <v>3</v>
      </c>
      <c r="AR43" s="178"/>
      <c r="AS43" s="817"/>
      <c r="AT43" s="812"/>
      <c r="AW43" s="108">
        <v>3</v>
      </c>
      <c r="AX43" s="178"/>
      <c r="AY43" s="817"/>
      <c r="AZ43" s="812"/>
    </row>
    <row r="44" spans="1:52" ht="15" customHeight="1" x14ac:dyDescent="0.2">
      <c r="B44" s="194">
        <v>7</v>
      </c>
      <c r="C44" s="781" t="s">
        <v>10</v>
      </c>
      <c r="D44" s="159"/>
      <c r="E44" s="223"/>
      <c r="F44" s="224"/>
      <c r="G44" s="223"/>
      <c r="H44" s="159"/>
      <c r="I44" s="781" t="s">
        <v>11</v>
      </c>
      <c r="J44" s="194">
        <v>8</v>
      </c>
      <c r="T44" s="117" t="s">
        <v>7</v>
      </c>
      <c r="U44" s="178">
        <v>4</v>
      </c>
      <c r="V44" s="324">
        <f>CL($P$50,$T$50)+CL($T$55,$P$55)+CL($T$60,$P$60)+CL($T$70,$P$70)</f>
        <v>0</v>
      </c>
      <c r="W44" s="119">
        <f>$P$50-$T$50+$T$55-$P$55+$T$60-$P$60+$T$70-$P$70</f>
        <v>0</v>
      </c>
      <c r="Z44" s="117" t="s">
        <v>18</v>
      </c>
      <c r="AA44" s="178">
        <v>9</v>
      </c>
      <c r="AB44" s="324">
        <f>CL($AF$49,$AB$49)+CL($AF$55,$AB$55)+CL($AF$60,$AB$60)+CL($AB$70,$AF$70)</f>
        <v>0</v>
      </c>
      <c r="AC44" s="119">
        <f>$AF$49-$AB$49+$AF$55-$AB$55+$AF$60-$AB$60+$AB$70-$AF$70</f>
        <v>0</v>
      </c>
      <c r="AF44" s="117" t="s">
        <v>65</v>
      </c>
      <c r="AG44" s="178">
        <v>14</v>
      </c>
      <c r="AH44" s="324">
        <f>CL($AF$53,$AB$53)+CL($T$73,$P$73)+CL($T$63,$P$63)</f>
        <v>0</v>
      </c>
      <c r="AI44" s="119">
        <f>$AF$53-$AB$53+$T$73-$P$73+$T$63-$P$63</f>
        <v>0</v>
      </c>
      <c r="AK44" s="108">
        <v>4</v>
      </c>
      <c r="AL44" s="178"/>
      <c r="AM44" s="817"/>
      <c r="AN44" s="812"/>
      <c r="AQ44" s="108">
        <v>4</v>
      </c>
      <c r="AR44" s="178"/>
      <c r="AS44" s="817"/>
      <c r="AT44" s="812"/>
      <c r="AW44" s="108">
        <v>4</v>
      </c>
      <c r="AX44" s="178"/>
      <c r="AY44" s="817"/>
      <c r="AZ44" s="812"/>
    </row>
    <row r="45" spans="1:52" ht="15" customHeight="1" x14ac:dyDescent="0.2">
      <c r="F45" s="720"/>
      <c r="G45" s="120"/>
      <c r="S45" s="234"/>
      <c r="T45" s="117" t="s">
        <v>8</v>
      </c>
      <c r="U45" s="178">
        <v>5</v>
      </c>
      <c r="V45" s="324">
        <f>CL($P$51,$T$51)+CL($P$57,$T$57)+CL($P$70,$T$70)+CL($P$79,$T$79)</f>
        <v>0</v>
      </c>
      <c r="W45" s="119">
        <f>$P$51-$T$51+$P$57-$T$57+$P$70-$T$70+$P$79-$T$79</f>
        <v>0</v>
      </c>
      <c r="Z45" s="117" t="s">
        <v>19</v>
      </c>
      <c r="AA45" s="178">
        <v>10</v>
      </c>
      <c r="AB45" s="324">
        <f>CL($AB$51,$AF$51)+CL($AB$57,$AF$57)+CL($AF$70,$AB$70)+CL($AB$76,$AF$76)</f>
        <v>0</v>
      </c>
      <c r="AC45" s="119">
        <f>$AB$51-$AF$51+$AB$57-$AF$57+$AF$70-$AB$70+$AB$76-$AF$76</f>
        <v>0</v>
      </c>
      <c r="AK45" s="108">
        <v>5</v>
      </c>
      <c r="AL45" s="178"/>
      <c r="AM45" s="817"/>
      <c r="AN45" s="812"/>
      <c r="AQ45" s="108">
        <v>5</v>
      </c>
      <c r="AR45" s="178"/>
      <c r="AS45" s="817"/>
      <c r="AT45" s="812"/>
    </row>
    <row r="46" spans="1:52" ht="9.4" customHeight="1" x14ac:dyDescent="0.2">
      <c r="B46" s="59"/>
      <c r="C46" s="9"/>
      <c r="D46" s="9"/>
      <c r="E46" s="9"/>
      <c r="F46" s="721"/>
      <c r="G46" s="721"/>
      <c r="H46" s="159"/>
      <c r="J46" s="59"/>
      <c r="K46" s="59"/>
      <c r="L46" s="121"/>
      <c r="M46" s="722"/>
      <c r="N46" s="59"/>
      <c r="O46" s="59"/>
      <c r="P46" s="125"/>
      <c r="Q46" s="125"/>
      <c r="R46" s="59"/>
      <c r="S46" s="59"/>
      <c r="T46" s="59"/>
      <c r="U46" s="59"/>
      <c r="AQ46" s="120"/>
      <c r="AR46" s="40"/>
      <c r="AS46" s="40"/>
      <c r="AT46" s="322"/>
      <c r="AU46" s="110"/>
      <c r="AV46" s="119"/>
    </row>
    <row r="47" spans="1:52" ht="12.2" customHeight="1" x14ac:dyDescent="0.2">
      <c r="B47" s="59"/>
      <c r="C47" s="59"/>
      <c r="D47" s="125"/>
      <c r="E47" s="59"/>
      <c r="G47" s="59"/>
      <c r="H47" s="59"/>
      <c r="I47" s="59"/>
      <c r="J47" s="59"/>
      <c r="K47" s="59"/>
      <c r="L47" s="121"/>
      <c r="M47" s="722"/>
      <c r="N47" s="59"/>
      <c r="O47" s="59"/>
      <c r="P47" s="125"/>
      <c r="Q47" s="125"/>
      <c r="R47" s="59"/>
      <c r="S47" s="59"/>
      <c r="T47" s="59"/>
      <c r="U47" s="59"/>
      <c r="AQ47" s="120"/>
      <c r="AR47" s="40"/>
      <c r="AS47" s="40"/>
      <c r="AT47" s="322"/>
      <c r="AU47" s="110"/>
      <c r="AV47" s="119"/>
    </row>
    <row r="48" spans="1:52" ht="15.75" x14ac:dyDescent="0.25">
      <c r="A48" s="219"/>
      <c r="B48" s="127"/>
      <c r="C48" s="127"/>
      <c r="D48" s="379"/>
      <c r="E48" s="24"/>
      <c r="F48" s="898" t="str">
        <f>ACCUEIL!$D$6</f>
        <v>VELODROME</v>
      </c>
      <c r="G48" s="26"/>
      <c r="H48" s="26"/>
      <c r="I48" s="26"/>
      <c r="J48" s="127"/>
      <c r="K48" s="128"/>
      <c r="L48" s="327" t="s">
        <v>12</v>
      </c>
      <c r="M48" s="713"/>
      <c r="N48" s="127"/>
      <c r="O48" s="127"/>
      <c r="P48" s="379"/>
      <c r="Q48" s="379"/>
      <c r="R48" s="940" t="str">
        <f>ACCUEIL!$D$7</f>
        <v>SAN SIRO</v>
      </c>
      <c r="S48" s="26"/>
      <c r="T48" s="127"/>
      <c r="U48" s="26"/>
      <c r="V48" s="26"/>
      <c r="W48" s="128"/>
      <c r="X48" s="59"/>
      <c r="Y48" s="219"/>
      <c r="Z48" s="24"/>
      <c r="AA48" s="24"/>
      <c r="AB48" s="24"/>
      <c r="AC48" s="24"/>
      <c r="AD48" s="939" t="str">
        <f>ACCUEIL!$D$8</f>
        <v>NEU CAMP</v>
      </c>
      <c r="AE48" s="24"/>
      <c r="AF48" s="24"/>
      <c r="AG48" s="24"/>
      <c r="AH48" s="24"/>
      <c r="AI48" s="31"/>
    </row>
    <row r="49" spans="1:48" ht="18" customHeight="1" x14ac:dyDescent="0.2">
      <c r="A49" s="44"/>
      <c r="F49"/>
      <c r="K49" s="190"/>
      <c r="L49" s="927">
        <f>ACCUEIL!$B$9</f>
        <v>1.583333333333333</v>
      </c>
      <c r="M49" s="723"/>
      <c r="N49" s="64" t="s">
        <v>4</v>
      </c>
      <c r="O49" s="136">
        <f>U41</f>
        <v>1</v>
      </c>
      <c r="P49" s="1122"/>
      <c r="Q49" s="139"/>
      <c r="R49" s="139"/>
      <c r="S49" s="139"/>
      <c r="T49" s="1122"/>
      <c r="U49" s="136">
        <f>U42</f>
        <v>2</v>
      </c>
      <c r="V49" s="64" t="s">
        <v>5</v>
      </c>
      <c r="W49" s="43"/>
      <c r="Y49" s="44"/>
      <c r="Z49" s="64" t="s">
        <v>11</v>
      </c>
      <c r="AA49" s="136">
        <f>AA43</f>
        <v>8</v>
      </c>
      <c r="AB49" s="1122"/>
      <c r="AC49" s="139"/>
      <c r="AD49" s="139"/>
      <c r="AE49" s="139"/>
      <c r="AF49" s="1122"/>
      <c r="AG49" s="136">
        <f>AA44</f>
        <v>9</v>
      </c>
      <c r="AH49" s="64" t="s">
        <v>18</v>
      </c>
      <c r="AI49" s="43"/>
      <c r="AQ49" s="120"/>
      <c r="AR49" s="40"/>
      <c r="AS49" s="40"/>
      <c r="AT49" s="322"/>
      <c r="AU49" s="110"/>
      <c r="AV49" s="119"/>
    </row>
    <row r="50" spans="1:48" ht="18" customHeight="1" x14ac:dyDescent="0.2">
      <c r="A50" s="44"/>
      <c r="F50"/>
      <c r="K50" s="190"/>
      <c r="L50" s="928">
        <f>L49+ACCUEIL!$B$10</f>
        <v>1.5937499999999998</v>
      </c>
      <c r="M50" s="724"/>
      <c r="N50" s="64" t="s">
        <v>7</v>
      </c>
      <c r="O50" s="136">
        <f>U44</f>
        <v>4</v>
      </c>
      <c r="P50" s="1122"/>
      <c r="Q50" s="139"/>
      <c r="R50" s="139"/>
      <c r="S50" s="139"/>
      <c r="T50" s="1122"/>
      <c r="U50" s="136">
        <f>U43</f>
        <v>3</v>
      </c>
      <c r="V50" s="64" t="s">
        <v>6</v>
      </c>
      <c r="W50" s="43"/>
      <c r="Y50" s="44"/>
      <c r="Z50" s="64" t="s">
        <v>9</v>
      </c>
      <c r="AA50" s="136">
        <f>AA41</f>
        <v>6</v>
      </c>
      <c r="AB50" s="1122"/>
      <c r="AC50" s="139"/>
      <c r="AD50" s="139"/>
      <c r="AE50" s="139"/>
      <c r="AF50" s="1122"/>
      <c r="AG50" s="136">
        <f>AA42</f>
        <v>7</v>
      </c>
      <c r="AH50" s="64" t="s">
        <v>10</v>
      </c>
      <c r="AI50" s="43"/>
      <c r="AQ50" s="120"/>
      <c r="AR50" s="40"/>
      <c r="AS50" s="40"/>
      <c r="AT50" s="12"/>
      <c r="AU50" s="110"/>
      <c r="AV50" s="119"/>
    </row>
    <row r="51" spans="1:48" ht="18" customHeight="1" x14ac:dyDescent="0.2">
      <c r="A51" s="380">
        <v>1</v>
      </c>
      <c r="B51" s="194">
        <v>1</v>
      </c>
      <c r="C51" s="195" t="str">
        <f>C41</f>
        <v>A</v>
      </c>
      <c r="D51" s="1122"/>
      <c r="E51" s="725"/>
      <c r="F51" s="725" t="s">
        <v>48</v>
      </c>
      <c r="G51" s="725"/>
      <c r="H51" s="1122"/>
      <c r="I51" s="195" t="str">
        <f>I41</f>
        <v>B</v>
      </c>
      <c r="J51" s="194">
        <v>2</v>
      </c>
      <c r="K51" s="43"/>
      <c r="L51" s="928">
        <f>L50+ACCUEIL!$B$10</f>
        <v>1.6041666666666665</v>
      </c>
      <c r="M51" s="724"/>
      <c r="N51" s="1221" t="s">
        <v>8</v>
      </c>
      <c r="O51" s="1222">
        <f>U45</f>
        <v>5</v>
      </c>
      <c r="P51" s="1122"/>
      <c r="Q51" s="1223"/>
      <c r="R51" s="1223"/>
      <c r="S51" s="1223"/>
      <c r="T51" s="1122"/>
      <c r="U51" s="1222">
        <f>U41</f>
        <v>1</v>
      </c>
      <c r="V51" s="1221" t="s">
        <v>4</v>
      </c>
      <c r="W51" s="43"/>
      <c r="Y51" s="44"/>
      <c r="Z51" s="64" t="s">
        <v>19</v>
      </c>
      <c r="AA51" s="136">
        <f>AA45</f>
        <v>10</v>
      </c>
      <c r="AB51" s="1122"/>
      <c r="AC51" s="139"/>
      <c r="AD51" s="139"/>
      <c r="AE51" s="139"/>
      <c r="AF51" s="1122"/>
      <c r="AG51" s="136">
        <f>AA41</f>
        <v>6</v>
      </c>
      <c r="AH51" s="64" t="s">
        <v>9</v>
      </c>
      <c r="AI51" s="43"/>
      <c r="AQ51" s="120"/>
      <c r="AR51" s="40"/>
      <c r="AS51" s="40"/>
      <c r="AT51" s="378"/>
      <c r="AU51" s="110"/>
      <c r="AV51" s="119"/>
    </row>
    <row r="52" spans="1:48" ht="18" hidden="1" customHeight="1" x14ac:dyDescent="0.2">
      <c r="A52" s="380"/>
      <c r="B52" s="194"/>
      <c r="C52" s="1216" t="s">
        <v>222</v>
      </c>
      <c r="D52" s="1122"/>
      <c r="E52" s="725"/>
      <c r="F52" s="725"/>
      <c r="G52" s="725"/>
      <c r="H52" s="1122"/>
      <c r="I52" s="1216" t="s">
        <v>222</v>
      </c>
      <c r="J52" s="194"/>
      <c r="K52" s="43"/>
      <c r="L52" s="928"/>
      <c r="M52" s="724"/>
      <c r="N52" s="1192"/>
      <c r="O52" s="1193"/>
      <c r="P52" s="1194"/>
      <c r="Q52" s="1218"/>
      <c r="R52" s="1218"/>
      <c r="S52" s="1218"/>
      <c r="T52" s="1194"/>
      <c r="U52" s="1193"/>
      <c r="V52" s="1197"/>
      <c r="W52" s="43"/>
      <c r="Y52" s="44"/>
      <c r="Z52" s="1192"/>
      <c r="AA52" s="1193"/>
      <c r="AB52" s="1194"/>
      <c r="AC52" s="1218"/>
      <c r="AD52" s="1218"/>
      <c r="AE52" s="1218"/>
      <c r="AF52" s="1194"/>
      <c r="AG52" s="1193"/>
      <c r="AH52" s="1197"/>
      <c r="AI52" s="43"/>
      <c r="AQ52" s="120"/>
      <c r="AR52" s="40"/>
      <c r="AS52" s="40"/>
      <c r="AT52" s="378"/>
      <c r="AU52" s="110"/>
      <c r="AV52" s="119"/>
    </row>
    <row r="53" spans="1:48" ht="18" customHeight="1" x14ac:dyDescent="0.2">
      <c r="A53" s="380">
        <v>2</v>
      </c>
      <c r="B53" s="194">
        <v>3</v>
      </c>
      <c r="C53" s="195" t="str">
        <f>C42</f>
        <v>C</v>
      </c>
      <c r="D53" s="1122"/>
      <c r="E53" s="725"/>
      <c r="F53" s="725" t="s">
        <v>48</v>
      </c>
      <c r="G53" s="725"/>
      <c r="H53" s="1122"/>
      <c r="I53" s="195" t="str">
        <f>I42</f>
        <v>D</v>
      </c>
      <c r="J53" s="194">
        <v>4</v>
      </c>
      <c r="K53" s="43"/>
      <c r="L53" s="928">
        <f>L51+ACCUEIL!$B$10</f>
        <v>1.6145833333333333</v>
      </c>
      <c r="M53" s="724"/>
      <c r="N53" s="951" t="s">
        <v>43</v>
      </c>
      <c r="O53" s="1191">
        <f>AG41</f>
        <v>11</v>
      </c>
      <c r="P53" s="1126"/>
      <c r="Q53" s="1215"/>
      <c r="R53" s="1215"/>
      <c r="S53" s="1215"/>
      <c r="T53" s="1126"/>
      <c r="U53" s="1191">
        <f>AG42</f>
        <v>12</v>
      </c>
      <c r="V53" s="951" t="s">
        <v>44</v>
      </c>
      <c r="W53" s="43"/>
      <c r="Y53" s="44"/>
      <c r="Z53" s="64" t="s">
        <v>64</v>
      </c>
      <c r="AA53" s="136">
        <f>AG43</f>
        <v>13</v>
      </c>
      <c r="AB53" s="1122"/>
      <c r="AC53" s="139"/>
      <c r="AD53" s="139"/>
      <c r="AE53" s="139"/>
      <c r="AF53" s="1122"/>
      <c r="AG53" s="136">
        <f>AG44</f>
        <v>14</v>
      </c>
      <c r="AH53" s="64" t="s">
        <v>65</v>
      </c>
      <c r="AI53" s="43"/>
      <c r="AQ53" s="120"/>
      <c r="AR53" s="40"/>
      <c r="AS53" s="40"/>
      <c r="AT53" s="12"/>
      <c r="AU53" s="110"/>
      <c r="AV53" s="119"/>
    </row>
    <row r="54" spans="1:48" ht="18" hidden="1" customHeight="1" x14ac:dyDescent="0.2">
      <c r="A54" s="380"/>
      <c r="B54" s="194"/>
      <c r="C54" s="1216" t="s">
        <v>222</v>
      </c>
      <c r="D54" s="1122"/>
      <c r="E54" s="725"/>
      <c r="F54" s="725"/>
      <c r="G54" s="725"/>
      <c r="H54" s="1122"/>
      <c r="I54" s="1216" t="s">
        <v>222</v>
      </c>
      <c r="J54" s="194"/>
      <c r="K54" s="43"/>
      <c r="L54" s="928"/>
      <c r="M54" s="724"/>
      <c r="N54" s="1192"/>
      <c r="O54" s="1193"/>
      <c r="P54" s="1194"/>
      <c r="Q54" s="1218"/>
      <c r="R54" s="1218"/>
      <c r="S54" s="1218"/>
      <c r="T54" s="1194"/>
      <c r="U54" s="1193"/>
      <c r="V54" s="1197"/>
      <c r="W54" s="43"/>
      <c r="Y54" s="44"/>
      <c r="Z54" s="1192"/>
      <c r="AA54" s="1193"/>
      <c r="AB54" s="1194"/>
      <c r="AC54" s="1218"/>
      <c r="AD54" s="1218"/>
      <c r="AE54" s="1218"/>
      <c r="AF54" s="1194"/>
      <c r="AG54" s="1193"/>
      <c r="AH54" s="1197"/>
      <c r="AI54" s="43"/>
      <c r="AQ54" s="120"/>
      <c r="AR54" s="40"/>
      <c r="AS54" s="40"/>
      <c r="AT54" s="888"/>
      <c r="AU54" s="110"/>
      <c r="AV54" s="119"/>
    </row>
    <row r="55" spans="1:48" ht="18" customHeight="1" x14ac:dyDescent="0.2">
      <c r="A55" s="380">
        <v>3</v>
      </c>
      <c r="B55" s="634">
        <v>5</v>
      </c>
      <c r="C55" s="195" t="str">
        <f>C43</f>
        <v>E</v>
      </c>
      <c r="D55" s="1122"/>
      <c r="E55" s="725"/>
      <c r="F55" s="725" t="s">
        <v>48</v>
      </c>
      <c r="G55" s="725"/>
      <c r="H55" s="1122"/>
      <c r="I55" s="195" t="str">
        <f>I43</f>
        <v>F</v>
      </c>
      <c r="J55" s="194">
        <v>6</v>
      </c>
      <c r="K55" s="43"/>
      <c r="L55" s="928">
        <f>L53+ACCUEIL!$B$10</f>
        <v>1.625</v>
      </c>
      <c r="M55" s="724"/>
      <c r="N55" s="64" t="s">
        <v>5</v>
      </c>
      <c r="O55" s="136">
        <f>U42</f>
        <v>2</v>
      </c>
      <c r="P55" s="1122"/>
      <c r="Q55" s="139"/>
      <c r="R55" s="139"/>
      <c r="S55" s="139"/>
      <c r="T55" s="1122"/>
      <c r="U55" s="136">
        <f>U44</f>
        <v>4</v>
      </c>
      <c r="V55" s="64" t="s">
        <v>7</v>
      </c>
      <c r="W55" s="43"/>
      <c r="Y55" s="44"/>
      <c r="Z55" s="64" t="s">
        <v>10</v>
      </c>
      <c r="AA55" s="136">
        <f>AA42</f>
        <v>7</v>
      </c>
      <c r="AB55" s="1122"/>
      <c r="AC55" s="139"/>
      <c r="AD55" s="139"/>
      <c r="AE55" s="139"/>
      <c r="AF55" s="1122"/>
      <c r="AG55" s="136">
        <f>AA44</f>
        <v>9</v>
      </c>
      <c r="AH55" s="64" t="s">
        <v>18</v>
      </c>
      <c r="AI55" s="43"/>
      <c r="AQ55" s="120"/>
      <c r="AR55" s="40"/>
      <c r="AS55" s="40"/>
      <c r="AT55" s="12"/>
      <c r="AU55" s="110"/>
      <c r="AV55" s="119"/>
    </row>
    <row r="56" spans="1:48" ht="18" hidden="1" customHeight="1" x14ac:dyDescent="0.2">
      <c r="A56" s="380"/>
      <c r="B56" s="194"/>
      <c r="C56" s="1216" t="s">
        <v>222</v>
      </c>
      <c r="D56" s="1122"/>
      <c r="E56" s="725"/>
      <c r="F56" s="725"/>
      <c r="G56" s="725"/>
      <c r="H56" s="1122"/>
      <c r="I56" s="1216" t="s">
        <v>222</v>
      </c>
      <c r="J56" s="194"/>
      <c r="K56" s="43"/>
      <c r="L56" s="928"/>
      <c r="M56" s="724"/>
      <c r="N56" s="1192"/>
      <c r="O56" s="1193"/>
      <c r="P56" s="1194"/>
      <c r="Q56" s="1218"/>
      <c r="R56" s="1218"/>
      <c r="S56" s="1218"/>
      <c r="T56" s="1194"/>
      <c r="U56" s="1193"/>
      <c r="V56" s="1197"/>
      <c r="W56" s="43"/>
      <c r="Y56" s="44"/>
      <c r="Z56" s="1192"/>
      <c r="AA56" s="1193"/>
      <c r="AB56" s="1194"/>
      <c r="AC56" s="1218"/>
      <c r="AD56" s="1218"/>
      <c r="AE56" s="1218"/>
      <c r="AF56" s="1194"/>
      <c r="AG56" s="1193"/>
      <c r="AH56" s="1197"/>
      <c r="AI56" s="43"/>
      <c r="AQ56" s="120"/>
      <c r="AR56" s="40"/>
      <c r="AS56" s="40"/>
      <c r="AT56" s="888"/>
      <c r="AU56" s="110"/>
      <c r="AV56" s="119"/>
    </row>
    <row r="57" spans="1:48" ht="18" customHeight="1" x14ac:dyDescent="0.2">
      <c r="A57" s="380">
        <v>4</v>
      </c>
      <c r="B57" s="194">
        <v>7</v>
      </c>
      <c r="C57" s="195" t="str">
        <f>C44</f>
        <v>G</v>
      </c>
      <c r="D57" s="1122"/>
      <c r="E57" s="725"/>
      <c r="F57" s="725" t="s">
        <v>48</v>
      </c>
      <c r="G57" s="725"/>
      <c r="H57" s="1122"/>
      <c r="I57" s="195" t="str">
        <f>I44</f>
        <v>H</v>
      </c>
      <c r="J57" s="194">
        <v>8</v>
      </c>
      <c r="K57" s="43"/>
      <c r="L57" s="928">
        <f>L55+ACCUEIL!$B$10</f>
        <v>1.6354166666666667</v>
      </c>
      <c r="M57" s="724"/>
      <c r="N57" s="64" t="s">
        <v>8</v>
      </c>
      <c r="O57" s="136">
        <f>U45</f>
        <v>5</v>
      </c>
      <c r="P57" s="1122"/>
      <c r="Q57" s="139"/>
      <c r="R57" s="139"/>
      <c r="S57" s="139"/>
      <c r="T57" s="1122"/>
      <c r="U57" s="136">
        <f>U43</f>
        <v>3</v>
      </c>
      <c r="V57" s="64" t="s">
        <v>6</v>
      </c>
      <c r="W57" s="43"/>
      <c r="Y57" s="44"/>
      <c r="Z57" s="64" t="s">
        <v>19</v>
      </c>
      <c r="AA57" s="136">
        <f>AA45</f>
        <v>10</v>
      </c>
      <c r="AB57" s="1122"/>
      <c r="AC57" s="139"/>
      <c r="AD57" s="139"/>
      <c r="AE57" s="139"/>
      <c r="AF57" s="1122"/>
      <c r="AG57" s="136">
        <f>AA43</f>
        <v>8</v>
      </c>
      <c r="AH57" s="64" t="s">
        <v>11</v>
      </c>
      <c r="AI57" s="726"/>
      <c r="AJ57" s="119"/>
      <c r="AK57" s="320"/>
      <c r="AL57" s="41"/>
      <c r="AM57" s="40"/>
      <c r="AN57" s="12"/>
      <c r="AO57" s="234"/>
      <c r="AP57" s="119"/>
      <c r="AQ57" s="120"/>
      <c r="AR57" s="40"/>
      <c r="AS57" s="40"/>
      <c r="AT57" s="12"/>
      <c r="AU57" s="110"/>
      <c r="AV57" s="119"/>
    </row>
    <row r="58" spans="1:48" ht="18" hidden="1" customHeight="1" x14ac:dyDescent="0.2">
      <c r="A58" s="380"/>
      <c r="B58" s="194"/>
      <c r="C58" s="1216" t="s">
        <v>222</v>
      </c>
      <c r="D58" s="1122"/>
      <c r="E58" s="725"/>
      <c r="F58" s="725"/>
      <c r="G58" s="725"/>
      <c r="H58" s="1122"/>
      <c r="I58" s="1216" t="s">
        <v>222</v>
      </c>
      <c r="J58" s="194"/>
      <c r="K58" s="43"/>
      <c r="L58" s="928"/>
      <c r="M58" s="724"/>
      <c r="N58" s="1192"/>
      <c r="O58" s="1193"/>
      <c r="P58" s="1194"/>
      <c r="Q58" s="1218"/>
      <c r="R58" s="1218"/>
      <c r="S58" s="1218"/>
      <c r="T58" s="1194"/>
      <c r="U58" s="1193"/>
      <c r="V58" s="1197"/>
      <c r="W58" s="43"/>
      <c r="Y58" s="44"/>
      <c r="Z58" s="1192"/>
      <c r="AA58" s="1193"/>
      <c r="AB58" s="1194"/>
      <c r="AC58" s="1218"/>
      <c r="AD58" s="1218"/>
      <c r="AE58" s="1218"/>
      <c r="AF58" s="1194"/>
      <c r="AG58" s="1193"/>
      <c r="AH58" s="1197"/>
      <c r="AI58" s="726"/>
      <c r="AJ58" s="119"/>
      <c r="AK58" s="320"/>
      <c r="AL58" s="41"/>
      <c r="AM58" s="40"/>
      <c r="AN58" s="888"/>
      <c r="AO58" s="234"/>
      <c r="AP58" s="119"/>
      <c r="AQ58" s="120"/>
      <c r="AR58" s="40"/>
      <c r="AS58" s="40"/>
      <c r="AT58" s="888"/>
      <c r="AU58" s="110"/>
      <c r="AV58" s="119"/>
    </row>
    <row r="59" spans="1:48" ht="12.2" customHeight="1" x14ac:dyDescent="0.2">
      <c r="A59" s="162">
        <v>5</v>
      </c>
      <c r="B59" s="272"/>
      <c r="C59" s="349" t="s">
        <v>49</v>
      </c>
      <c r="D59" s="555"/>
      <c r="E59" s="349"/>
      <c r="F59" s="727"/>
      <c r="G59" s="349"/>
      <c r="H59" s="555"/>
      <c r="I59" s="349" t="s">
        <v>50</v>
      </c>
      <c r="J59" s="207"/>
      <c r="K59" s="43"/>
      <c r="L59" s="320"/>
      <c r="M59" s="724"/>
      <c r="N59" s="354"/>
      <c r="O59" s="365"/>
      <c r="P59" s="728"/>
      <c r="Q59" s="728"/>
      <c r="R59" s="728"/>
      <c r="S59" s="728"/>
      <c r="T59" s="728"/>
      <c r="U59" s="365"/>
      <c r="V59" s="304"/>
      <c r="W59" s="43"/>
      <c r="Y59" s="44"/>
      <c r="Z59" s="354"/>
      <c r="AA59" s="365"/>
      <c r="AB59" s="728"/>
      <c r="AC59" s="728"/>
      <c r="AD59" s="728"/>
      <c r="AE59" s="728"/>
      <c r="AF59" s="728"/>
      <c r="AG59" s="365"/>
      <c r="AH59" s="304"/>
      <c r="AI59" s="726"/>
      <c r="AJ59" s="119"/>
      <c r="AK59" s="320"/>
      <c r="AL59" s="41"/>
      <c r="AM59" s="40"/>
      <c r="AN59" s="12"/>
      <c r="AO59" s="234"/>
      <c r="AP59" s="119"/>
      <c r="AQ59" s="120"/>
      <c r="AR59" s="40"/>
      <c r="AS59" s="40"/>
      <c r="AT59" s="12"/>
      <c r="AU59" s="110"/>
      <c r="AV59" s="119"/>
    </row>
    <row r="60" spans="1:48" ht="18" customHeight="1" x14ac:dyDescent="0.2">
      <c r="A60" s="194"/>
      <c r="B60" s="267"/>
      <c r="C60" s="117">
        <f>GL(H51,D51,C51,I51,H52,D52)</f>
        <v>0</v>
      </c>
      <c r="D60" s="1122"/>
      <c r="E60" s="197"/>
      <c r="F60" s="729" t="s">
        <v>48</v>
      </c>
      <c r="G60" s="197"/>
      <c r="H60" s="1122"/>
      <c r="I60" s="117">
        <f>GL(H53,D53,C53,I53,H54,D54)</f>
        <v>0</v>
      </c>
      <c r="J60" s="199"/>
      <c r="K60" s="43"/>
      <c r="L60" s="928">
        <f>L57+ACCUEIL!$B$10</f>
        <v>1.6458333333333335</v>
      </c>
      <c r="M60" s="724"/>
      <c r="N60" s="64" t="s">
        <v>4</v>
      </c>
      <c r="O60" s="136">
        <f>U41</f>
        <v>1</v>
      </c>
      <c r="P60" s="1122"/>
      <c r="Q60" s="139"/>
      <c r="R60" s="139"/>
      <c r="S60" s="139"/>
      <c r="T60" s="1122"/>
      <c r="U60" s="136">
        <f>U44</f>
        <v>4</v>
      </c>
      <c r="V60" s="64" t="s">
        <v>7</v>
      </c>
      <c r="W60" s="43"/>
      <c r="Y60" s="44"/>
      <c r="Z60" s="64" t="s">
        <v>9</v>
      </c>
      <c r="AA60" s="136">
        <f>AA41</f>
        <v>6</v>
      </c>
      <c r="AB60" s="1122"/>
      <c r="AC60" s="139"/>
      <c r="AD60" s="139"/>
      <c r="AE60" s="139"/>
      <c r="AF60" s="1122"/>
      <c r="AG60" s="136">
        <f>AA44</f>
        <v>9</v>
      </c>
      <c r="AH60" s="64" t="s">
        <v>18</v>
      </c>
      <c r="AI60" s="43"/>
    </row>
    <row r="61" spans="1:48" ht="18" hidden="1" customHeight="1" x14ac:dyDescent="0.2">
      <c r="A61" s="380"/>
      <c r="B61" s="194"/>
      <c r="C61" s="1216" t="s">
        <v>222</v>
      </c>
      <c r="D61" s="1122"/>
      <c r="E61" s="725"/>
      <c r="F61" s="725"/>
      <c r="G61" s="725"/>
      <c r="H61" s="1122"/>
      <c r="I61" s="1216" t="s">
        <v>222</v>
      </c>
      <c r="J61" s="194"/>
      <c r="K61" s="43"/>
      <c r="L61" s="928"/>
      <c r="M61" s="724"/>
      <c r="N61" s="1192"/>
      <c r="O61" s="1193"/>
      <c r="P61" s="1194"/>
      <c r="Q61" s="1218"/>
      <c r="R61" s="1218"/>
      <c r="S61" s="1218"/>
      <c r="T61" s="1194"/>
      <c r="U61" s="1193"/>
      <c r="V61" s="1197"/>
      <c r="W61" s="43"/>
      <c r="Y61" s="44"/>
      <c r="Z61" s="1192"/>
      <c r="AA61" s="1193"/>
      <c r="AB61" s="1194"/>
      <c r="AC61" s="1218"/>
      <c r="AD61" s="1218"/>
      <c r="AE61" s="1218"/>
      <c r="AF61" s="1194"/>
      <c r="AG61" s="1193"/>
      <c r="AH61" s="1197"/>
      <c r="AI61" s="43"/>
    </row>
    <row r="62" spans="1:48" ht="12.2" customHeight="1" x14ac:dyDescent="0.2">
      <c r="A62" s="162">
        <v>6</v>
      </c>
      <c r="B62" s="160"/>
      <c r="C62" s="349" t="s">
        <v>51</v>
      </c>
      <c r="D62" s="555"/>
      <c r="E62" s="349"/>
      <c r="F62" s="727"/>
      <c r="G62" s="349"/>
      <c r="H62" s="555"/>
      <c r="I62" s="349" t="s">
        <v>52</v>
      </c>
      <c r="J62" s="207"/>
      <c r="K62" s="43"/>
      <c r="L62" s="320"/>
      <c r="M62" s="724"/>
      <c r="N62" s="354"/>
      <c r="O62" s="365"/>
      <c r="P62" s="728"/>
      <c r="Q62" s="728"/>
      <c r="R62" s="728"/>
      <c r="S62" s="728"/>
      <c r="T62" s="728"/>
      <c r="U62" s="365"/>
      <c r="V62" s="304"/>
      <c r="W62" s="43"/>
      <c r="Y62" s="44"/>
      <c r="Z62" s="354"/>
      <c r="AA62" s="365"/>
      <c r="AB62" s="728"/>
      <c r="AC62" s="728"/>
      <c r="AD62" s="728"/>
      <c r="AE62" s="728"/>
      <c r="AF62" s="728"/>
      <c r="AG62" s="365"/>
      <c r="AH62" s="304"/>
      <c r="AI62" s="43"/>
    </row>
    <row r="63" spans="1:48" ht="18" customHeight="1" x14ac:dyDescent="0.2">
      <c r="A63" s="572"/>
      <c r="B63" s="267"/>
      <c r="C63" s="117">
        <f>GL(H55,D55,C55,I55,H56,D56)</f>
        <v>0</v>
      </c>
      <c r="D63" s="1122"/>
      <c r="E63" s="197"/>
      <c r="F63" s="729" t="s">
        <v>48</v>
      </c>
      <c r="G63" s="197"/>
      <c r="H63" s="1122"/>
      <c r="I63" s="117">
        <f>GL(H57,D57,C57,I57,H58,D58)</f>
        <v>0</v>
      </c>
      <c r="J63" s="199"/>
      <c r="K63" s="43"/>
      <c r="L63" s="928">
        <f>L60+ACCUEIL!$B$10</f>
        <v>1.6562500000000002</v>
      </c>
      <c r="M63" s="724"/>
      <c r="N63" s="64" t="s">
        <v>43</v>
      </c>
      <c r="O63" s="136">
        <f>AG41</f>
        <v>11</v>
      </c>
      <c r="P63" s="1122"/>
      <c r="Q63" s="139"/>
      <c r="R63" s="139"/>
      <c r="S63" s="139"/>
      <c r="T63" s="1122"/>
      <c r="U63" s="136">
        <f>AG44</f>
        <v>14</v>
      </c>
      <c r="V63" s="64" t="s">
        <v>65</v>
      </c>
      <c r="W63" s="43"/>
      <c r="Y63" s="44"/>
      <c r="Z63" s="136" t="s">
        <v>44</v>
      </c>
      <c r="AA63" s="136">
        <f>AG42</f>
        <v>12</v>
      </c>
      <c r="AB63" s="1122"/>
      <c r="AC63" s="139"/>
      <c r="AD63" s="139"/>
      <c r="AE63" s="139"/>
      <c r="AF63" s="1122"/>
      <c r="AG63" s="136">
        <f>AG43</f>
        <v>13</v>
      </c>
      <c r="AH63" s="64" t="s">
        <v>64</v>
      </c>
      <c r="AI63" s="43"/>
    </row>
    <row r="64" spans="1:48" ht="18" hidden="1" customHeight="1" x14ac:dyDescent="0.2">
      <c r="A64" s="380"/>
      <c r="B64" s="194"/>
      <c r="C64" s="1216" t="s">
        <v>222</v>
      </c>
      <c r="D64" s="1122"/>
      <c r="E64" s="725"/>
      <c r="F64" s="725"/>
      <c r="G64" s="725"/>
      <c r="H64" s="1122"/>
      <c r="I64" s="1216" t="s">
        <v>222</v>
      </c>
      <c r="J64" s="194"/>
      <c r="K64" s="43"/>
      <c r="L64" s="928"/>
      <c r="M64" s="724"/>
      <c r="N64" s="1192"/>
      <c r="O64" s="1193"/>
      <c r="P64" s="1194"/>
      <c r="Q64" s="1218"/>
      <c r="R64" s="1218"/>
      <c r="S64" s="1218"/>
      <c r="T64" s="1194"/>
      <c r="U64" s="1193"/>
      <c r="V64" s="1197"/>
      <c r="W64" s="43"/>
      <c r="Y64" s="44"/>
      <c r="Z64" s="1192"/>
      <c r="AA64" s="1193"/>
      <c r="AB64" s="1194"/>
      <c r="AC64" s="1218"/>
      <c r="AD64" s="1218"/>
      <c r="AE64" s="1218"/>
      <c r="AF64" s="1194"/>
      <c r="AG64" s="1193"/>
      <c r="AH64" s="1197"/>
      <c r="AI64" s="43"/>
    </row>
    <row r="65" spans="1:35" ht="7.5" customHeight="1" x14ac:dyDescent="0.2">
      <c r="A65" s="188"/>
      <c r="B65" s="3"/>
      <c r="D65" s="7"/>
      <c r="F65" s="448"/>
      <c r="H65" s="7"/>
      <c r="J65" s="103"/>
      <c r="K65" s="43"/>
      <c r="L65" s="320"/>
      <c r="M65" s="724"/>
      <c r="N65" s="389"/>
      <c r="O65" s="390"/>
      <c r="P65" s="730"/>
      <c r="Q65" s="730"/>
      <c r="R65" s="730"/>
      <c r="S65" s="730"/>
      <c r="T65" s="730"/>
      <c r="U65" s="390"/>
      <c r="V65" s="731"/>
      <c r="W65" s="43"/>
      <c r="Y65" s="44"/>
      <c r="Z65" s="389"/>
      <c r="AA65" s="390"/>
      <c r="AB65" s="730"/>
      <c r="AC65" s="730"/>
      <c r="AD65" s="730"/>
      <c r="AE65" s="730"/>
      <c r="AF65" s="730"/>
      <c r="AG65" s="390"/>
      <c r="AH65" s="392"/>
      <c r="AI65" s="43"/>
    </row>
    <row r="66" spans="1:35" ht="15" customHeight="1" x14ac:dyDescent="0.2">
      <c r="A66" s="64">
        <v>7</v>
      </c>
      <c r="B66" s="398"/>
      <c r="C66" s="349"/>
      <c r="D66" s="555"/>
      <c r="E66" s="349"/>
      <c r="F66" s="448" t="s">
        <v>29</v>
      </c>
      <c r="G66" s="349"/>
      <c r="H66" s="555"/>
      <c r="I66" s="349"/>
      <c r="J66" s="207"/>
      <c r="K66" s="43"/>
      <c r="L66" s="320"/>
      <c r="M66" s="724"/>
      <c r="N66" s="394"/>
      <c r="O66" s="395"/>
      <c r="P66" s="732"/>
      <c r="Q66" s="732"/>
      <c r="R66" s="732"/>
      <c r="S66" s="732"/>
      <c r="T66" s="732"/>
      <c r="U66" s="395"/>
      <c r="V66" s="733"/>
      <c r="W66" s="43"/>
      <c r="Y66" s="44"/>
      <c r="Z66" s="394"/>
      <c r="AA66" s="395"/>
      <c r="AB66" s="732"/>
      <c r="AC66" s="732"/>
      <c r="AD66" s="732"/>
      <c r="AE66" s="732"/>
      <c r="AF66" s="732"/>
      <c r="AG66" s="395"/>
      <c r="AH66" s="397"/>
      <c r="AI66" s="43"/>
    </row>
    <row r="67" spans="1:35" ht="18" customHeight="1" x14ac:dyDescent="0.2">
      <c r="A67" s="162" t="s">
        <v>78</v>
      </c>
      <c r="B67" s="399"/>
      <c r="C67" s="209"/>
      <c r="D67" s="1122"/>
      <c r="E67" s="197"/>
      <c r="F67" s="729" t="s">
        <v>48</v>
      </c>
      <c r="G67" s="197"/>
      <c r="H67" s="1122"/>
      <c r="I67" s="352"/>
      <c r="J67" s="199"/>
      <c r="K67" s="43"/>
      <c r="L67" s="928">
        <f>L63+ACCUEIL!$B$10</f>
        <v>1.666666666666667</v>
      </c>
      <c r="M67" s="724"/>
      <c r="N67" s="64" t="s">
        <v>5</v>
      </c>
      <c r="O67" s="136">
        <f>U42</f>
        <v>2</v>
      </c>
      <c r="P67" s="1122"/>
      <c r="Q67" s="139"/>
      <c r="R67" s="139"/>
      <c r="S67" s="139"/>
      <c r="T67" s="1122"/>
      <c r="U67" s="136">
        <f>U43</f>
        <v>3</v>
      </c>
      <c r="V67" s="64" t="s">
        <v>6</v>
      </c>
      <c r="W67" s="43"/>
      <c r="Y67" s="44"/>
      <c r="Z67" s="64" t="s">
        <v>10</v>
      </c>
      <c r="AA67" s="136">
        <f>AA42</f>
        <v>7</v>
      </c>
      <c r="AB67" s="1122"/>
      <c r="AC67" s="139"/>
      <c r="AD67" s="139"/>
      <c r="AE67" s="139"/>
      <c r="AF67" s="1122"/>
      <c r="AG67" s="136">
        <f>AA43</f>
        <v>8</v>
      </c>
      <c r="AH67" s="64" t="s">
        <v>11</v>
      </c>
      <c r="AI67" s="43"/>
    </row>
    <row r="68" spans="1:35" ht="18" hidden="1" customHeight="1" x14ac:dyDescent="0.2">
      <c r="A68" s="380"/>
      <c r="B68" s="194"/>
      <c r="C68" s="1216" t="s">
        <v>222</v>
      </c>
      <c r="D68" s="1122"/>
      <c r="E68" s="725"/>
      <c r="F68" s="725"/>
      <c r="G68" s="725"/>
      <c r="H68" s="1122"/>
      <c r="I68" s="1216" t="s">
        <v>222</v>
      </c>
      <c r="J68" s="194"/>
      <c r="K68" s="43"/>
      <c r="L68" s="928"/>
      <c r="M68" s="724"/>
      <c r="N68" s="1192"/>
      <c r="O68" s="1193"/>
      <c r="P68" s="1194"/>
      <c r="Q68" s="1218"/>
      <c r="R68" s="1218"/>
      <c r="S68" s="1218"/>
      <c r="T68" s="1194"/>
      <c r="U68" s="1193"/>
      <c r="V68" s="1197"/>
      <c r="W68" s="43"/>
      <c r="Y68" s="44"/>
      <c r="Z68" s="1192"/>
      <c r="AA68" s="1193"/>
      <c r="AB68" s="1194"/>
      <c r="AC68" s="1218"/>
      <c r="AD68" s="1218"/>
      <c r="AE68" s="1218"/>
      <c r="AF68" s="1194"/>
      <c r="AG68" s="1193"/>
      <c r="AH68" s="1197"/>
      <c r="AI68" s="43"/>
    </row>
    <row r="69" spans="1:35" ht="12.2" customHeight="1" x14ac:dyDescent="0.2">
      <c r="A69" s="64">
        <v>8</v>
      </c>
      <c r="B69" s="160"/>
      <c r="C69" s="349"/>
      <c r="D69" s="555"/>
      <c r="E69" s="349"/>
      <c r="F69" s="448" t="s">
        <v>29</v>
      </c>
      <c r="G69" s="349"/>
      <c r="H69" s="555"/>
      <c r="I69" s="349"/>
      <c r="J69" s="207"/>
      <c r="K69" s="43"/>
      <c r="L69" s="320"/>
      <c r="M69" s="724"/>
      <c r="N69" s="354"/>
      <c r="O69" s="365"/>
      <c r="P69" s="728"/>
      <c r="Q69" s="728"/>
      <c r="R69" s="728"/>
      <c r="S69" s="728"/>
      <c r="T69" s="728"/>
      <c r="U69" s="365"/>
      <c r="V69" s="304"/>
      <c r="W69" s="43"/>
      <c r="Y69" s="44"/>
      <c r="Z69" s="354"/>
      <c r="AA69" s="365"/>
      <c r="AB69" s="728"/>
      <c r="AC69" s="728"/>
      <c r="AD69" s="728"/>
      <c r="AE69" s="728"/>
      <c r="AF69" s="728"/>
      <c r="AG69" s="365"/>
      <c r="AH69" s="304"/>
      <c r="AI69" s="43"/>
    </row>
    <row r="70" spans="1:35" ht="18" customHeight="1" x14ac:dyDescent="0.2">
      <c r="A70" s="162" t="s">
        <v>81</v>
      </c>
      <c r="B70" s="399"/>
      <c r="C70" s="209"/>
      <c r="D70" s="1122"/>
      <c r="E70" s="197"/>
      <c r="F70" s="729" t="s">
        <v>48</v>
      </c>
      <c r="G70" s="197"/>
      <c r="H70" s="1122"/>
      <c r="I70" s="352"/>
      <c r="J70" s="199"/>
      <c r="K70" s="43"/>
      <c r="L70" s="928">
        <f>L67+ACCUEIL!$B$10</f>
        <v>1.6770833333333337</v>
      </c>
      <c r="M70" s="32"/>
      <c r="N70" s="64" t="s">
        <v>8</v>
      </c>
      <c r="O70" s="136">
        <f>U45</f>
        <v>5</v>
      </c>
      <c r="P70" s="1122"/>
      <c r="Q70" s="139"/>
      <c r="R70" s="139"/>
      <c r="S70" s="139"/>
      <c r="T70" s="1122"/>
      <c r="U70" s="136">
        <f>U44</f>
        <v>4</v>
      </c>
      <c r="V70" s="64" t="s">
        <v>7</v>
      </c>
      <c r="W70" s="43"/>
      <c r="Y70" s="44"/>
      <c r="Z70" s="64" t="s">
        <v>18</v>
      </c>
      <c r="AA70" s="136">
        <f>AA44</f>
        <v>9</v>
      </c>
      <c r="AB70" s="1122"/>
      <c r="AC70" s="139"/>
      <c r="AD70" s="139"/>
      <c r="AE70" s="139"/>
      <c r="AF70" s="1122"/>
      <c r="AG70" s="136">
        <f>AA45</f>
        <v>10</v>
      </c>
      <c r="AH70" s="64" t="s">
        <v>19</v>
      </c>
      <c r="AI70" s="43"/>
    </row>
    <row r="71" spans="1:35" ht="18" hidden="1" customHeight="1" x14ac:dyDescent="0.2">
      <c r="A71" s="380"/>
      <c r="B71" s="194"/>
      <c r="C71" s="1216" t="s">
        <v>222</v>
      </c>
      <c r="D71" s="1122"/>
      <c r="E71" s="725"/>
      <c r="F71" s="725"/>
      <c r="G71" s="725"/>
      <c r="H71" s="1122"/>
      <c r="I71" s="1216" t="s">
        <v>222</v>
      </c>
      <c r="J71" s="194"/>
      <c r="K71" s="43"/>
      <c r="L71" s="928"/>
      <c r="M71" s="32"/>
      <c r="N71" s="1192"/>
      <c r="O71" s="1193"/>
      <c r="P71" s="1194"/>
      <c r="Q71" s="1218"/>
      <c r="R71" s="1218"/>
      <c r="S71" s="1218"/>
      <c r="T71" s="1194"/>
      <c r="U71" s="1193"/>
      <c r="V71" s="1197"/>
      <c r="W71" s="43"/>
      <c r="Y71" s="44"/>
      <c r="Z71" s="1192"/>
      <c r="AA71" s="1193"/>
      <c r="AB71" s="1194"/>
      <c r="AC71" s="1218"/>
      <c r="AD71" s="1218"/>
      <c r="AE71" s="1218"/>
      <c r="AF71" s="1194"/>
      <c r="AG71" s="1193"/>
      <c r="AH71" s="1197"/>
      <c r="AI71" s="43"/>
    </row>
    <row r="72" spans="1:35" ht="12.2" customHeight="1" x14ac:dyDescent="0.2">
      <c r="A72" s="64">
        <v>9</v>
      </c>
      <c r="B72" s="398"/>
      <c r="C72" s="349" t="s">
        <v>87</v>
      </c>
      <c r="D72" s="172"/>
      <c r="E72" s="294"/>
      <c r="F72" s="734"/>
      <c r="G72" s="294"/>
      <c r="H72" s="172"/>
      <c r="I72" s="349" t="s">
        <v>88</v>
      </c>
      <c r="J72" s="207"/>
      <c r="K72" s="43"/>
      <c r="L72" s="225"/>
      <c r="M72" s="735"/>
      <c r="N72" s="354"/>
      <c r="O72" s="365"/>
      <c r="P72" s="728"/>
      <c r="Q72" s="728"/>
      <c r="R72" s="728"/>
      <c r="S72" s="728"/>
      <c r="T72" s="728"/>
      <c r="U72" s="365"/>
      <c r="V72" s="304"/>
      <c r="W72" s="43"/>
      <c r="Y72" s="44"/>
      <c r="Z72" s="354"/>
      <c r="AA72" s="365"/>
      <c r="AB72" s="728"/>
      <c r="AC72" s="728"/>
      <c r="AD72" s="728"/>
      <c r="AE72" s="728"/>
      <c r="AF72" s="728"/>
      <c r="AG72" s="365"/>
      <c r="AH72" s="304"/>
      <c r="AI72" s="43"/>
    </row>
    <row r="73" spans="1:35" ht="18" customHeight="1" x14ac:dyDescent="0.2">
      <c r="A73" s="64"/>
      <c r="B73" s="399"/>
      <c r="C73" s="117">
        <f>GL(H60,D60,C60,I60,H61,D61)</f>
        <v>0</v>
      </c>
      <c r="D73" s="1122"/>
      <c r="E73" s="197"/>
      <c r="F73" s="729" t="s">
        <v>48</v>
      </c>
      <c r="G73" s="197"/>
      <c r="H73" s="1122"/>
      <c r="I73" s="117">
        <f>GL(H63,D63,C63,I63,H64,D64)</f>
        <v>0</v>
      </c>
      <c r="J73" s="199"/>
      <c r="K73" s="43"/>
      <c r="L73" s="928">
        <f>L70+ACCUEIL!$B$10</f>
        <v>1.6875000000000004</v>
      </c>
      <c r="M73" s="724"/>
      <c r="N73" s="64" t="s">
        <v>44</v>
      </c>
      <c r="O73" s="136">
        <f>AG42</f>
        <v>12</v>
      </c>
      <c r="P73" s="1122"/>
      <c r="Q73" s="139"/>
      <c r="R73" s="139"/>
      <c r="S73" s="139"/>
      <c r="T73" s="1122"/>
      <c r="U73" s="136">
        <f>AG44</f>
        <v>14</v>
      </c>
      <c r="V73" s="64" t="s">
        <v>65</v>
      </c>
      <c r="W73" s="43"/>
      <c r="Y73" s="44"/>
      <c r="Z73" s="64" t="s">
        <v>43</v>
      </c>
      <c r="AA73" s="136">
        <f>AG41</f>
        <v>11</v>
      </c>
      <c r="AB73" s="1122"/>
      <c r="AC73" s="139"/>
      <c r="AD73" s="139"/>
      <c r="AE73" s="139"/>
      <c r="AF73" s="1122"/>
      <c r="AG73" s="136">
        <f>AG43</f>
        <v>13</v>
      </c>
      <c r="AH73" s="64" t="s">
        <v>64</v>
      </c>
      <c r="AI73" s="43"/>
    </row>
    <row r="74" spans="1:35" ht="18" hidden="1" customHeight="1" x14ac:dyDescent="0.2">
      <c r="A74" s="380"/>
      <c r="B74" s="194"/>
      <c r="C74" s="1216" t="s">
        <v>222</v>
      </c>
      <c r="D74" s="1122"/>
      <c r="E74" s="725"/>
      <c r="F74" s="725"/>
      <c r="G74" s="725"/>
      <c r="H74" s="1122"/>
      <c r="I74" s="1216" t="s">
        <v>222</v>
      </c>
      <c r="J74" s="194"/>
      <c r="K74" s="43"/>
      <c r="L74" s="928"/>
      <c r="M74" s="724"/>
      <c r="N74" s="1192"/>
      <c r="O74" s="1193"/>
      <c r="P74" s="1194"/>
      <c r="Q74" s="1218"/>
      <c r="R74" s="1218"/>
      <c r="S74" s="1218"/>
      <c r="T74" s="1194"/>
      <c r="U74" s="1193"/>
      <c r="V74" s="1197"/>
      <c r="W74" s="43"/>
      <c r="Y74" s="44"/>
      <c r="Z74" s="1192"/>
      <c r="AA74" s="1193"/>
      <c r="AB74" s="1194"/>
      <c r="AC74" s="1218"/>
      <c r="AD74" s="1218"/>
      <c r="AE74" s="1218"/>
      <c r="AF74" s="1194"/>
      <c r="AG74" s="1193"/>
      <c r="AH74" s="1197"/>
      <c r="AI74" s="43"/>
    </row>
    <row r="75" spans="1:35" ht="12.2" customHeight="1" x14ac:dyDescent="0.2">
      <c r="A75" s="162">
        <v>10</v>
      </c>
      <c r="B75" s="398"/>
      <c r="C75" s="349" t="s">
        <v>89</v>
      </c>
      <c r="D75" s="555"/>
      <c r="E75" s="349"/>
      <c r="F75" s="727"/>
      <c r="G75" s="349"/>
      <c r="H75" s="555"/>
      <c r="I75" s="349" t="s">
        <v>90</v>
      </c>
      <c r="J75" s="207"/>
      <c r="K75" s="43"/>
      <c r="L75" s="225"/>
      <c r="M75" s="735"/>
      <c r="N75" s="354"/>
      <c r="O75" s="365"/>
      <c r="P75" s="728"/>
      <c r="Q75" s="728"/>
      <c r="R75" s="728"/>
      <c r="S75" s="728"/>
      <c r="T75" s="728"/>
      <c r="U75" s="365"/>
      <c r="V75" s="304"/>
      <c r="W75" s="43"/>
      <c r="Y75" s="44"/>
      <c r="Z75" s="354"/>
      <c r="AA75" s="365"/>
      <c r="AB75" s="728"/>
      <c r="AC75" s="728"/>
      <c r="AD75" s="728"/>
      <c r="AE75" s="728"/>
      <c r="AF75" s="728"/>
      <c r="AG75" s="365"/>
      <c r="AH75" s="304"/>
      <c r="AI75" s="43"/>
    </row>
    <row r="76" spans="1:35" ht="18" customHeight="1" x14ac:dyDescent="0.2">
      <c r="A76" s="542"/>
      <c r="B76" s="267"/>
      <c r="C76" s="117">
        <f>GL(D60,H60,C60,I60,D61,H61)</f>
        <v>0</v>
      </c>
      <c r="D76" s="1122"/>
      <c r="E76" s="197"/>
      <c r="F76" s="729" t="s">
        <v>48</v>
      </c>
      <c r="G76" s="197"/>
      <c r="H76" s="1122"/>
      <c r="I76" s="117">
        <f>GL(D63,H63,C63,I63,D64,H64)</f>
        <v>0</v>
      </c>
      <c r="J76" s="199"/>
      <c r="K76" s="43"/>
      <c r="L76" s="928">
        <f>L73+ACCUEIL!$B$10</f>
        <v>1.6979166666666672</v>
      </c>
      <c r="M76" s="724"/>
      <c r="N76" s="64" t="s">
        <v>4</v>
      </c>
      <c r="O76" s="136">
        <f>U41</f>
        <v>1</v>
      </c>
      <c r="P76" s="1122"/>
      <c r="Q76" s="139"/>
      <c r="R76" s="139"/>
      <c r="S76" s="139"/>
      <c r="T76" s="1122"/>
      <c r="U76" s="136">
        <f>U43</f>
        <v>3</v>
      </c>
      <c r="V76" s="64" t="s">
        <v>6</v>
      </c>
      <c r="W76" s="43"/>
      <c r="Y76" s="44"/>
      <c r="Z76" s="64" t="s">
        <v>19</v>
      </c>
      <c r="AA76" s="136">
        <f>AA45</f>
        <v>10</v>
      </c>
      <c r="AB76" s="1122"/>
      <c r="AC76" s="139"/>
      <c r="AD76" s="139"/>
      <c r="AE76" s="139"/>
      <c r="AF76" s="1122"/>
      <c r="AG76" s="136">
        <f>AA42</f>
        <v>7</v>
      </c>
      <c r="AH76" s="64" t="s">
        <v>10</v>
      </c>
      <c r="AI76" s="43"/>
    </row>
    <row r="77" spans="1:35" ht="18" hidden="1" customHeight="1" x14ac:dyDescent="0.2">
      <c r="A77" s="380"/>
      <c r="B77" s="194"/>
      <c r="C77" s="1216" t="s">
        <v>222</v>
      </c>
      <c r="D77" s="1122"/>
      <c r="E77" s="725"/>
      <c r="F77" s="725"/>
      <c r="G77" s="725"/>
      <c r="H77" s="1122"/>
      <c r="I77" s="1216" t="s">
        <v>222</v>
      </c>
      <c r="J77" s="194"/>
      <c r="K77" s="43"/>
      <c r="L77" s="928"/>
      <c r="M77" s="724"/>
      <c r="N77" s="1192"/>
      <c r="O77" s="1193"/>
      <c r="P77" s="1194"/>
      <c r="Q77" s="1218"/>
      <c r="R77" s="1218"/>
      <c r="S77" s="1218"/>
      <c r="T77" s="1194"/>
      <c r="U77" s="1193"/>
      <c r="V77" s="1197"/>
      <c r="W77" s="43"/>
      <c r="Y77" s="44"/>
      <c r="Z77" s="1192"/>
      <c r="AA77" s="1193"/>
      <c r="AB77" s="1194"/>
      <c r="AC77" s="1218"/>
      <c r="AD77" s="1218"/>
      <c r="AE77" s="1218"/>
      <c r="AF77" s="1194"/>
      <c r="AG77" s="1193"/>
      <c r="AH77" s="1197"/>
      <c r="AI77" s="43"/>
    </row>
    <row r="78" spans="1:35" x14ac:dyDescent="0.2">
      <c r="A78" s="226">
        <v>11</v>
      </c>
      <c r="B78" s="295"/>
      <c r="C78" s="704" t="s">
        <v>34</v>
      </c>
      <c r="D78" s="336"/>
      <c r="E78" s="336"/>
      <c r="F78" s="734"/>
      <c r="G78" s="294"/>
      <c r="H78" s="336"/>
      <c r="I78" s="704" t="s">
        <v>35</v>
      </c>
      <c r="J78" s="207"/>
      <c r="K78" s="43"/>
      <c r="L78" s="225"/>
      <c r="M78" s="735"/>
      <c r="N78" s="354"/>
      <c r="O78" s="365"/>
      <c r="P78" s="728"/>
      <c r="Q78" s="728"/>
      <c r="R78" s="728"/>
      <c r="S78" s="728"/>
      <c r="T78" s="728"/>
      <c r="U78" s="365"/>
      <c r="V78" s="304"/>
      <c r="W78" s="43"/>
      <c r="Y78" s="44"/>
      <c r="Z78" s="354"/>
      <c r="AA78" s="365"/>
      <c r="AB78" s="728"/>
      <c r="AC78" s="728"/>
      <c r="AD78" s="728"/>
      <c r="AE78" s="728"/>
      <c r="AF78" s="728"/>
      <c r="AG78" s="365"/>
      <c r="AH78" s="304"/>
      <c r="AI78" s="43"/>
    </row>
    <row r="79" spans="1:35" ht="18" customHeight="1" x14ac:dyDescent="0.2">
      <c r="A79" s="64"/>
      <c r="B79" s="203"/>
      <c r="C79" s="117">
        <f>GL(H67,D67,C67,I67,H68,D68)</f>
        <v>0</v>
      </c>
      <c r="D79" s="1122"/>
      <c r="E79" s="197"/>
      <c r="F79" s="729" t="s">
        <v>48</v>
      </c>
      <c r="G79" s="197"/>
      <c r="H79" s="1122"/>
      <c r="I79" s="117">
        <f>GL(H70,D70,C70,I70,H71,D71)</f>
        <v>0</v>
      </c>
      <c r="J79" s="207"/>
      <c r="K79" s="43"/>
      <c r="L79" s="928">
        <f>L76+ACCUEIL!$B$10</f>
        <v>1.7083333333333339</v>
      </c>
      <c r="M79" s="724"/>
      <c r="N79" s="64" t="s">
        <v>8</v>
      </c>
      <c r="O79" s="136">
        <f>U45</f>
        <v>5</v>
      </c>
      <c r="P79" s="1122"/>
      <c r="Q79" s="139"/>
      <c r="R79" s="139"/>
      <c r="S79" s="139"/>
      <c r="T79" s="1122"/>
      <c r="U79" s="136">
        <f>U42</f>
        <v>2</v>
      </c>
      <c r="V79" s="64" t="s">
        <v>5</v>
      </c>
      <c r="W79" s="43"/>
      <c r="Y79" s="44"/>
      <c r="Z79" s="64" t="s">
        <v>9</v>
      </c>
      <c r="AA79" s="136">
        <f>AA41</f>
        <v>6</v>
      </c>
      <c r="AB79" s="1122"/>
      <c r="AC79" s="139"/>
      <c r="AD79" s="139"/>
      <c r="AE79" s="139"/>
      <c r="AF79" s="1122"/>
      <c r="AG79" s="136">
        <f>AA43</f>
        <v>8</v>
      </c>
      <c r="AH79" s="64" t="s">
        <v>11</v>
      </c>
      <c r="AI79" s="43"/>
    </row>
    <row r="80" spans="1:35" ht="18" hidden="1" customHeight="1" x14ac:dyDescent="0.2">
      <c r="A80" s="380"/>
      <c r="B80" s="194"/>
      <c r="C80" s="1216" t="s">
        <v>222</v>
      </c>
      <c r="D80" s="1122"/>
      <c r="E80" s="725"/>
      <c r="F80" s="725"/>
      <c r="G80" s="725"/>
      <c r="H80" s="1122"/>
      <c r="I80" s="1216" t="s">
        <v>222</v>
      </c>
      <c r="J80" s="194"/>
      <c r="K80" s="43"/>
      <c r="L80" s="928"/>
      <c r="M80" s="724"/>
      <c r="N80" s="1192"/>
      <c r="O80" s="1193"/>
      <c r="P80" s="1194"/>
      <c r="Q80" s="1218"/>
      <c r="R80" s="1218"/>
      <c r="S80" s="1218"/>
      <c r="T80" s="1194"/>
      <c r="U80" s="1193"/>
      <c r="V80" s="1197"/>
      <c r="W80" s="43"/>
      <c r="Y80" s="44"/>
      <c r="Z80" s="1192"/>
      <c r="AA80" s="1193"/>
      <c r="AB80" s="1194"/>
      <c r="AC80" s="1218"/>
      <c r="AD80" s="1218"/>
      <c r="AE80" s="1218"/>
      <c r="AF80" s="1194"/>
      <c r="AG80" s="1193"/>
      <c r="AH80" s="1197"/>
      <c r="AI80" s="43"/>
    </row>
    <row r="81" spans="1:35" x14ac:dyDescent="0.2">
      <c r="A81" s="64"/>
      <c r="B81" s="235"/>
      <c r="C81" s="24"/>
      <c r="D81" s="7"/>
      <c r="E81" s="24"/>
      <c r="F81" s="98" t="s">
        <v>36</v>
      </c>
      <c r="G81" s="24"/>
      <c r="H81" s="5"/>
      <c r="I81" s="24"/>
      <c r="J81" s="31"/>
      <c r="K81" s="43"/>
      <c r="L81" s="225"/>
      <c r="M81" s="735"/>
      <c r="W81" s="43"/>
      <c r="Y81" s="44"/>
      <c r="AI81" s="43"/>
    </row>
    <row r="82" spans="1:35" ht="18" customHeight="1" x14ac:dyDescent="0.2">
      <c r="A82" s="64" t="s">
        <v>9</v>
      </c>
      <c r="B82" s="267"/>
      <c r="C82" s="117">
        <f>GL(D67,H67,C67,I67,D68,H68)</f>
        <v>0</v>
      </c>
      <c r="D82" s="1122"/>
      <c r="E82" s="197"/>
      <c r="F82" s="729" t="s">
        <v>48</v>
      </c>
      <c r="G82" s="197"/>
      <c r="H82" s="1122"/>
      <c r="I82" s="117">
        <f>GL(D70,H70,C70,I70,D71,H71)</f>
        <v>0</v>
      </c>
      <c r="J82" s="199"/>
      <c r="K82" s="43"/>
      <c r="L82" s="928">
        <f>L79+ACCUEIL!$B$10</f>
        <v>1.7187500000000007</v>
      </c>
      <c r="M82" s="724"/>
      <c r="W82" s="43"/>
      <c r="Y82" s="44"/>
      <c r="AI82" s="43"/>
    </row>
    <row r="83" spans="1:35" ht="18" hidden="1" customHeight="1" x14ac:dyDescent="0.2">
      <c r="A83" s="380"/>
      <c r="B83" s="194"/>
      <c r="C83" s="1216" t="s">
        <v>222</v>
      </c>
      <c r="D83" s="1122"/>
      <c r="E83" s="725"/>
      <c r="F83" s="725"/>
      <c r="G83" s="725"/>
      <c r="H83" s="1122"/>
      <c r="I83" s="1216" t="s">
        <v>222</v>
      </c>
      <c r="J83" s="194"/>
      <c r="K83" s="43"/>
      <c r="L83" s="928"/>
      <c r="M83" s="724"/>
      <c r="W83" s="43"/>
      <c r="Y83" s="44"/>
      <c r="AI83" s="43"/>
    </row>
    <row r="84" spans="1:35" ht="15" customHeight="1" x14ac:dyDescent="0.2">
      <c r="A84" s="736"/>
      <c r="B84" s="215"/>
      <c r="C84" s="215"/>
      <c r="D84" s="215"/>
      <c r="E84" s="215"/>
      <c r="F84" s="215"/>
      <c r="G84" s="215"/>
      <c r="H84" s="215"/>
      <c r="I84" s="215"/>
      <c r="J84" s="215"/>
      <c r="K84" s="216"/>
      <c r="L84" s="320"/>
      <c r="M84" s="737"/>
      <c r="N84" s="215"/>
      <c r="O84" s="215"/>
      <c r="P84" s="215"/>
      <c r="Q84" s="215"/>
      <c r="R84" s="215"/>
      <c r="S84" s="215"/>
      <c r="T84" s="215"/>
      <c r="U84" s="215"/>
      <c r="V84" s="215"/>
      <c r="W84" s="216"/>
      <c r="Y84" s="217"/>
      <c r="Z84" s="215"/>
      <c r="AA84" s="215"/>
      <c r="AB84" s="215"/>
      <c r="AC84" s="215"/>
      <c r="AD84" s="215"/>
      <c r="AE84" s="215"/>
      <c r="AF84" s="215"/>
      <c r="AG84" s="215"/>
      <c r="AH84" s="215"/>
      <c r="AI84" s="216"/>
    </row>
    <row r="85" spans="1:35" x14ac:dyDescent="0.2">
      <c r="F85"/>
      <c r="L85" s="158"/>
      <c r="M85" s="738"/>
      <c r="N85" s="37"/>
      <c r="O85" s="71"/>
      <c r="P85" s="101"/>
      <c r="Q85" s="101"/>
      <c r="R85" s="101"/>
      <c r="S85" s="101"/>
      <c r="T85" s="101"/>
      <c r="U85" s="71"/>
      <c r="V85" s="212"/>
    </row>
    <row r="86" spans="1:35" x14ac:dyDescent="0.2">
      <c r="A86" s="219"/>
      <c r="B86" s="24"/>
      <c r="C86" s="739" t="s">
        <v>136</v>
      </c>
      <c r="D86" s="24"/>
      <c r="E86" s="24"/>
      <c r="F86" s="740"/>
      <c r="G86" s="24"/>
      <c r="H86" s="24"/>
      <c r="I86" s="944">
        <f>L82+ACCUEIL!$B$10</f>
        <v>1.7291666666666674</v>
      </c>
      <c r="J86" s="1354" t="s">
        <v>3</v>
      </c>
      <c r="K86" s="1354"/>
      <c r="L86" s="1354"/>
      <c r="M86" s="1354"/>
      <c r="N86" s="135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31"/>
    </row>
    <row r="87" spans="1:35" ht="18" customHeight="1" x14ac:dyDescent="0.2">
      <c r="A87" s="44"/>
      <c r="B87" s="210">
        <v>1</v>
      </c>
      <c r="C87" s="117">
        <f>GL(D82,H82,C82,I82,D83,H83)</f>
        <v>0</v>
      </c>
      <c r="H87" s="210">
        <v>5</v>
      </c>
      <c r="I87" s="981">
        <f>GL(D76,H76,C76,I76,D77,H77)</f>
        <v>0</v>
      </c>
      <c r="N87" s="221">
        <v>9</v>
      </c>
      <c r="O87" s="115">
        <f t="shared" ref="O87:O90" si="0">AL41</f>
        <v>0</v>
      </c>
      <c r="P87" s="906"/>
      <c r="T87" s="226">
        <v>13</v>
      </c>
      <c r="U87" s="115">
        <f>$AL$45</f>
        <v>0</v>
      </c>
      <c r="V87" s="906"/>
      <c r="Z87" s="226">
        <v>17</v>
      </c>
      <c r="AA87" s="115">
        <f t="shared" ref="AA87:AA88" si="1">AR44</f>
        <v>0</v>
      </c>
      <c r="AB87" s="906"/>
      <c r="AF87" s="226">
        <v>21</v>
      </c>
      <c r="AG87" s="115">
        <f t="shared" ref="AG87:AG88" si="2">AX43</f>
        <v>0</v>
      </c>
      <c r="AH87" s="1016"/>
    </row>
    <row r="88" spans="1:35" ht="18" customHeight="1" x14ac:dyDescent="0.2">
      <c r="A88" s="44"/>
      <c r="B88" s="210">
        <v>2</v>
      </c>
      <c r="C88" s="117">
        <f>GL(H82,D82,C82,I82,H83,D83)</f>
        <v>0</v>
      </c>
      <c r="H88" s="210">
        <v>6</v>
      </c>
      <c r="I88" s="117">
        <f>GL(H76,D76,C76,I76,H77,D77)</f>
        <v>0</v>
      </c>
      <c r="N88" s="226">
        <v>10</v>
      </c>
      <c r="O88" s="115">
        <f t="shared" si="0"/>
        <v>0</v>
      </c>
      <c r="P88" s="906"/>
      <c r="T88" s="226">
        <v>14</v>
      </c>
      <c r="U88" s="115">
        <f t="shared" ref="U88:U90" si="3">AR41</f>
        <v>0</v>
      </c>
      <c r="V88" s="906"/>
      <c r="Z88" s="226">
        <v>18</v>
      </c>
      <c r="AA88" s="115">
        <f t="shared" si="1"/>
        <v>0</v>
      </c>
      <c r="AB88" s="906"/>
      <c r="AF88" s="798">
        <v>22</v>
      </c>
      <c r="AG88" s="115">
        <f t="shared" si="2"/>
        <v>0</v>
      </c>
      <c r="AH88" s="1016"/>
    </row>
    <row r="89" spans="1:35" ht="18" customHeight="1" x14ac:dyDescent="0.2">
      <c r="A89" s="44"/>
      <c r="B89" s="210">
        <v>3</v>
      </c>
      <c r="C89" s="117">
        <f>GL(D79,H79,C79,I79,D80,H80)</f>
        <v>0</v>
      </c>
      <c r="H89" s="221">
        <v>7</v>
      </c>
      <c r="I89" s="117">
        <f>GL(D73,H73,C73,I73,D74,H74)</f>
        <v>0</v>
      </c>
      <c r="N89" s="226">
        <v>11</v>
      </c>
      <c r="O89" s="115">
        <f t="shared" si="0"/>
        <v>0</v>
      </c>
      <c r="P89" s="906"/>
      <c r="T89" s="226">
        <v>15</v>
      </c>
      <c r="U89" s="115">
        <f t="shared" si="3"/>
        <v>0</v>
      </c>
      <c r="V89" s="906"/>
      <c r="Z89" s="226">
        <v>19</v>
      </c>
      <c r="AA89" s="115">
        <f t="shared" ref="AA89:AA90" si="4">AX41</f>
        <v>0</v>
      </c>
      <c r="AB89" s="906"/>
      <c r="AH89" s="43"/>
    </row>
    <row r="90" spans="1:35" ht="18" customHeight="1" x14ac:dyDescent="0.2">
      <c r="A90" s="44"/>
      <c r="B90" s="210">
        <v>4</v>
      </c>
      <c r="C90" s="117">
        <f>GL(H79,D79,C79,I79,H80,D80)</f>
        <v>0</v>
      </c>
      <c r="H90" s="221">
        <v>8</v>
      </c>
      <c r="I90" s="117">
        <f>GL(H73,D73,C73,I73,H74,D74)</f>
        <v>0</v>
      </c>
      <c r="N90" s="226">
        <v>12</v>
      </c>
      <c r="O90" s="115">
        <f t="shared" si="0"/>
        <v>0</v>
      </c>
      <c r="P90" s="906"/>
      <c r="T90" s="226">
        <v>16</v>
      </c>
      <c r="U90" s="115">
        <f t="shared" si="3"/>
        <v>0</v>
      </c>
      <c r="V90" s="906"/>
      <c r="Z90" s="226">
        <v>20</v>
      </c>
      <c r="AA90" s="115">
        <f t="shared" si="4"/>
        <v>0</v>
      </c>
      <c r="AB90" s="906"/>
      <c r="AH90" s="43"/>
    </row>
    <row r="91" spans="1:35" x14ac:dyDescent="0.2">
      <c r="A91" s="217"/>
      <c r="B91" s="215"/>
      <c r="C91" s="215"/>
      <c r="D91" s="215"/>
      <c r="E91" s="215"/>
      <c r="F91" s="741"/>
      <c r="G91" s="215"/>
      <c r="H91" s="215"/>
      <c r="I91" s="215"/>
      <c r="J91" s="215"/>
      <c r="K91" s="215"/>
      <c r="L91" s="248"/>
      <c r="M91" s="215"/>
      <c r="N91" s="215"/>
      <c r="O91" s="215"/>
      <c r="P91" s="215"/>
      <c r="Q91" s="215"/>
      <c r="R91" s="215"/>
      <c r="S91" s="215"/>
      <c r="T91" s="215"/>
      <c r="U91" s="215"/>
      <c r="V91" s="215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6"/>
    </row>
  </sheetData>
  <sheetProtection password="C9F9" sheet="1" objects="1" scenarios="1" formatCells="0" formatColumns="0" formatRows="0" sort="0" autoFilter="0" pivotTables="0"/>
  <sortState ref="AX41:AZ44">
    <sortCondition descending="1" ref="AY41:AY44"/>
    <sortCondition descending="1" ref="AZ41:AZ44"/>
  </sortState>
  <mergeCells count="3">
    <mergeCell ref="AA1:AA2"/>
    <mergeCell ref="U2:Y2"/>
    <mergeCell ref="J86:N86"/>
  </mergeCells>
  <phoneticPr fontId="8" type="noConversion"/>
  <conditionalFormatting sqref="D16:D28">
    <cfRule type="notContainsBlanks" dxfId="921" priority="120">
      <formula>LEN(TRIM(D16))&gt;0</formula>
    </cfRule>
  </conditionalFormatting>
  <conditionalFormatting sqref="H16:H28">
    <cfRule type="notContainsBlanks" dxfId="920" priority="119">
      <formula>LEN(TRIM(H16))&gt;0</formula>
    </cfRule>
  </conditionalFormatting>
  <conditionalFormatting sqref="P16:P28">
    <cfRule type="notContainsBlanks" dxfId="919" priority="118">
      <formula>LEN(TRIM(P16))&gt;0</formula>
    </cfRule>
  </conditionalFormatting>
  <conditionalFormatting sqref="T16:T28">
    <cfRule type="notContainsBlanks" dxfId="918" priority="117">
      <formula>LEN(TRIM(T16))&gt;0</formula>
    </cfRule>
  </conditionalFormatting>
  <conditionalFormatting sqref="AB16:AB27">
    <cfRule type="notContainsBlanks" dxfId="917" priority="116">
      <formula>LEN(TRIM(AB16))&gt;0</formula>
    </cfRule>
  </conditionalFormatting>
  <conditionalFormatting sqref="AF16:AF27">
    <cfRule type="notContainsBlanks" dxfId="916" priority="115">
      <formula>LEN(TRIM(AF16))&gt;0</formula>
    </cfRule>
  </conditionalFormatting>
  <conditionalFormatting sqref="AF49:AF51 AF57 AF55 AF53">
    <cfRule type="notContainsBlanks" dxfId="915" priority="114">
      <formula>LEN(TRIM(AF49))&gt;0</formula>
    </cfRule>
  </conditionalFormatting>
  <conditionalFormatting sqref="AB49:AB51 AB57 AB55 AB53">
    <cfRule type="notContainsBlanks" dxfId="914" priority="113">
      <formula>LEN(TRIM(AB49))&gt;0</formula>
    </cfRule>
  </conditionalFormatting>
  <conditionalFormatting sqref="AB60">
    <cfRule type="notContainsBlanks" dxfId="913" priority="112">
      <formula>LEN(TRIM(AB60))&gt;0</formula>
    </cfRule>
  </conditionalFormatting>
  <conditionalFormatting sqref="AF60">
    <cfRule type="notContainsBlanks" dxfId="912" priority="111">
      <formula>LEN(TRIM(AF60))&gt;0</formula>
    </cfRule>
  </conditionalFormatting>
  <conditionalFormatting sqref="AF63">
    <cfRule type="notContainsBlanks" dxfId="911" priority="110">
      <formula>LEN(TRIM(AF63))&gt;0</formula>
    </cfRule>
  </conditionalFormatting>
  <conditionalFormatting sqref="AB63">
    <cfRule type="notContainsBlanks" dxfId="910" priority="109">
      <formula>LEN(TRIM(AB63))&gt;0</formula>
    </cfRule>
  </conditionalFormatting>
  <conditionalFormatting sqref="AB67">
    <cfRule type="notContainsBlanks" dxfId="909" priority="108">
      <formula>LEN(TRIM(AB67))&gt;0</formula>
    </cfRule>
  </conditionalFormatting>
  <conditionalFormatting sqref="AF67">
    <cfRule type="notContainsBlanks" dxfId="908" priority="107">
      <formula>LEN(TRIM(AF67))&gt;0</formula>
    </cfRule>
  </conditionalFormatting>
  <conditionalFormatting sqref="AF70">
    <cfRule type="notContainsBlanks" dxfId="907" priority="106">
      <formula>LEN(TRIM(AF70))&gt;0</formula>
    </cfRule>
  </conditionalFormatting>
  <conditionalFormatting sqref="AB70">
    <cfRule type="notContainsBlanks" dxfId="906" priority="105">
      <formula>LEN(TRIM(AB70))&gt;0</formula>
    </cfRule>
  </conditionalFormatting>
  <conditionalFormatting sqref="AF73">
    <cfRule type="notContainsBlanks" dxfId="905" priority="104">
      <formula>LEN(TRIM(AF73))&gt;0</formula>
    </cfRule>
  </conditionalFormatting>
  <conditionalFormatting sqref="AB73">
    <cfRule type="notContainsBlanks" dxfId="904" priority="103">
      <formula>LEN(TRIM(AB73))&gt;0</formula>
    </cfRule>
  </conditionalFormatting>
  <conditionalFormatting sqref="AB76">
    <cfRule type="notContainsBlanks" dxfId="903" priority="102">
      <formula>LEN(TRIM(AB76))&gt;0</formula>
    </cfRule>
  </conditionalFormatting>
  <conditionalFormatting sqref="AF76">
    <cfRule type="notContainsBlanks" dxfId="902" priority="101">
      <formula>LEN(TRIM(AF76))&gt;0</formula>
    </cfRule>
  </conditionalFormatting>
  <conditionalFormatting sqref="AF79">
    <cfRule type="notContainsBlanks" dxfId="901" priority="100">
      <formula>LEN(TRIM(AF79))&gt;0</formula>
    </cfRule>
  </conditionalFormatting>
  <conditionalFormatting sqref="AB79">
    <cfRule type="notContainsBlanks" dxfId="900" priority="99">
      <formula>LEN(TRIM(AB79))&gt;0</formula>
    </cfRule>
  </conditionalFormatting>
  <conditionalFormatting sqref="T79">
    <cfRule type="notContainsBlanks" dxfId="899" priority="98">
      <formula>LEN(TRIM(T79))&gt;0</formula>
    </cfRule>
  </conditionalFormatting>
  <conditionalFormatting sqref="P79">
    <cfRule type="notContainsBlanks" dxfId="898" priority="97">
      <formula>LEN(TRIM(P79))&gt;0</formula>
    </cfRule>
  </conditionalFormatting>
  <conditionalFormatting sqref="P76">
    <cfRule type="notContainsBlanks" dxfId="897" priority="96">
      <formula>LEN(TRIM(P76))&gt;0</formula>
    </cfRule>
  </conditionalFormatting>
  <conditionalFormatting sqref="T76">
    <cfRule type="notContainsBlanks" dxfId="896" priority="95">
      <formula>LEN(TRIM(T76))&gt;0</formula>
    </cfRule>
  </conditionalFormatting>
  <conditionalFormatting sqref="T73">
    <cfRule type="notContainsBlanks" dxfId="895" priority="94">
      <formula>LEN(TRIM(T73))&gt;0</formula>
    </cfRule>
  </conditionalFormatting>
  <conditionalFormatting sqref="P73">
    <cfRule type="notContainsBlanks" dxfId="894" priority="93">
      <formula>LEN(TRIM(P73))&gt;0</formula>
    </cfRule>
  </conditionalFormatting>
  <conditionalFormatting sqref="P70">
    <cfRule type="notContainsBlanks" dxfId="893" priority="92">
      <formula>LEN(TRIM(P70))&gt;0</formula>
    </cfRule>
  </conditionalFormatting>
  <conditionalFormatting sqref="T70">
    <cfRule type="notContainsBlanks" dxfId="892" priority="91">
      <formula>LEN(TRIM(T70))&gt;0</formula>
    </cfRule>
  </conditionalFormatting>
  <conditionalFormatting sqref="T67">
    <cfRule type="notContainsBlanks" dxfId="891" priority="90">
      <formula>LEN(TRIM(T67))&gt;0</formula>
    </cfRule>
  </conditionalFormatting>
  <conditionalFormatting sqref="P67">
    <cfRule type="notContainsBlanks" dxfId="890" priority="89">
      <formula>LEN(TRIM(P67))&gt;0</formula>
    </cfRule>
  </conditionalFormatting>
  <conditionalFormatting sqref="P63">
    <cfRule type="notContainsBlanks" dxfId="889" priority="88">
      <formula>LEN(TRIM(P63))&gt;0</formula>
    </cfRule>
  </conditionalFormatting>
  <conditionalFormatting sqref="T63">
    <cfRule type="notContainsBlanks" dxfId="888" priority="87">
      <formula>LEN(TRIM(T63))&gt;0</formula>
    </cfRule>
  </conditionalFormatting>
  <conditionalFormatting sqref="P60">
    <cfRule type="notContainsBlanks" dxfId="887" priority="86">
      <formula>LEN(TRIM(P60))&gt;0</formula>
    </cfRule>
  </conditionalFormatting>
  <conditionalFormatting sqref="T60">
    <cfRule type="notContainsBlanks" dxfId="886" priority="85">
      <formula>LEN(TRIM(T60))&gt;0</formula>
    </cfRule>
  </conditionalFormatting>
  <conditionalFormatting sqref="P49:P53 P55 P57">
    <cfRule type="notContainsBlanks" dxfId="885" priority="84">
      <formula>LEN(TRIM(P49))&gt;0</formula>
    </cfRule>
  </conditionalFormatting>
  <conditionalFormatting sqref="T49:T53 T55 T57">
    <cfRule type="notContainsBlanks" dxfId="884" priority="83">
      <formula>LEN(TRIM(T49))&gt;0</formula>
    </cfRule>
  </conditionalFormatting>
  <conditionalFormatting sqref="D51:D53 D55 D57">
    <cfRule type="notContainsBlanks" dxfId="883" priority="82">
      <formula>LEN(TRIM(D51))&gt;0</formula>
    </cfRule>
  </conditionalFormatting>
  <conditionalFormatting sqref="H51:H53 H55 H57">
    <cfRule type="notContainsBlanks" dxfId="882" priority="81">
      <formula>LEN(TRIM(H51))&gt;0</formula>
    </cfRule>
  </conditionalFormatting>
  <conditionalFormatting sqref="D60">
    <cfRule type="notContainsBlanks" dxfId="881" priority="80">
      <formula>LEN(TRIM(D60))&gt;0</formula>
    </cfRule>
  </conditionalFormatting>
  <conditionalFormatting sqref="H60">
    <cfRule type="notContainsBlanks" dxfId="880" priority="79">
      <formula>LEN(TRIM(H60))&gt;0</formula>
    </cfRule>
  </conditionalFormatting>
  <conditionalFormatting sqref="D63">
    <cfRule type="notContainsBlanks" dxfId="879" priority="78">
      <formula>LEN(TRIM(D63))&gt;0</formula>
    </cfRule>
  </conditionalFormatting>
  <conditionalFormatting sqref="H63">
    <cfRule type="notContainsBlanks" dxfId="878" priority="77">
      <formula>LEN(TRIM(H63))&gt;0</formula>
    </cfRule>
  </conditionalFormatting>
  <conditionalFormatting sqref="D67">
    <cfRule type="notContainsBlanks" dxfId="877" priority="76">
      <formula>LEN(TRIM(D67))&gt;0</formula>
    </cfRule>
  </conditionalFormatting>
  <conditionalFormatting sqref="H67">
    <cfRule type="notContainsBlanks" dxfId="876" priority="75">
      <formula>LEN(TRIM(H67))&gt;0</formula>
    </cfRule>
  </conditionalFormatting>
  <conditionalFormatting sqref="D70">
    <cfRule type="notContainsBlanks" dxfId="875" priority="74">
      <formula>LEN(TRIM(D70))&gt;0</formula>
    </cfRule>
  </conditionalFormatting>
  <conditionalFormatting sqref="H70">
    <cfRule type="notContainsBlanks" dxfId="874" priority="73">
      <formula>LEN(TRIM(H70))&gt;0</formula>
    </cfRule>
  </conditionalFormatting>
  <conditionalFormatting sqref="D73">
    <cfRule type="notContainsBlanks" dxfId="873" priority="72">
      <formula>LEN(TRIM(D73))&gt;0</formula>
    </cfRule>
  </conditionalFormatting>
  <conditionalFormatting sqref="H73">
    <cfRule type="notContainsBlanks" dxfId="872" priority="71">
      <formula>LEN(TRIM(H73))&gt;0</formula>
    </cfRule>
  </conditionalFormatting>
  <conditionalFormatting sqref="D76">
    <cfRule type="notContainsBlanks" dxfId="871" priority="70">
      <formula>LEN(TRIM(D76))&gt;0</formula>
    </cfRule>
  </conditionalFormatting>
  <conditionalFormatting sqref="H76">
    <cfRule type="notContainsBlanks" dxfId="870" priority="69">
      <formula>LEN(TRIM(H76))&gt;0</formula>
    </cfRule>
  </conditionalFormatting>
  <conditionalFormatting sqref="D79">
    <cfRule type="notContainsBlanks" dxfId="869" priority="68">
      <formula>LEN(TRIM(D79))&gt;0</formula>
    </cfRule>
  </conditionalFormatting>
  <conditionalFormatting sqref="H79">
    <cfRule type="notContainsBlanks" dxfId="868" priority="67">
      <formula>LEN(TRIM(H79))&gt;0</formula>
    </cfRule>
  </conditionalFormatting>
  <conditionalFormatting sqref="D82">
    <cfRule type="notContainsBlanks" dxfId="867" priority="66">
      <formula>LEN(TRIM(D82))&gt;0</formula>
    </cfRule>
  </conditionalFormatting>
  <conditionalFormatting sqref="H82">
    <cfRule type="notContainsBlanks" dxfId="866" priority="65">
      <formula>LEN(TRIM(H82))&gt;0</formula>
    </cfRule>
  </conditionalFormatting>
  <conditionalFormatting sqref="D54">
    <cfRule type="notContainsBlanks" dxfId="865" priority="64">
      <formula>LEN(TRIM(D54))&gt;0</formula>
    </cfRule>
  </conditionalFormatting>
  <conditionalFormatting sqref="H54">
    <cfRule type="notContainsBlanks" dxfId="864" priority="63">
      <formula>LEN(TRIM(H54))&gt;0</formula>
    </cfRule>
  </conditionalFormatting>
  <conditionalFormatting sqref="D56">
    <cfRule type="notContainsBlanks" dxfId="863" priority="62">
      <formula>LEN(TRIM(D56))&gt;0</formula>
    </cfRule>
  </conditionalFormatting>
  <conditionalFormatting sqref="H56">
    <cfRule type="notContainsBlanks" dxfId="862" priority="61">
      <formula>LEN(TRIM(H56))&gt;0</formula>
    </cfRule>
  </conditionalFormatting>
  <conditionalFormatting sqref="D58">
    <cfRule type="notContainsBlanks" dxfId="861" priority="60">
      <formula>LEN(TRIM(D58))&gt;0</formula>
    </cfRule>
  </conditionalFormatting>
  <conditionalFormatting sqref="H58">
    <cfRule type="notContainsBlanks" dxfId="860" priority="59">
      <formula>LEN(TRIM(H58))&gt;0</formula>
    </cfRule>
  </conditionalFormatting>
  <conditionalFormatting sqref="D61">
    <cfRule type="notContainsBlanks" dxfId="859" priority="58">
      <formula>LEN(TRIM(D61))&gt;0</formula>
    </cfRule>
  </conditionalFormatting>
  <conditionalFormatting sqref="H61">
    <cfRule type="notContainsBlanks" dxfId="858" priority="57">
      <formula>LEN(TRIM(H61))&gt;0</formula>
    </cfRule>
  </conditionalFormatting>
  <conditionalFormatting sqref="D64">
    <cfRule type="notContainsBlanks" dxfId="857" priority="56">
      <formula>LEN(TRIM(D64))&gt;0</formula>
    </cfRule>
  </conditionalFormatting>
  <conditionalFormatting sqref="H64">
    <cfRule type="notContainsBlanks" dxfId="856" priority="55">
      <formula>LEN(TRIM(H64))&gt;0</formula>
    </cfRule>
  </conditionalFormatting>
  <conditionalFormatting sqref="D68">
    <cfRule type="notContainsBlanks" dxfId="855" priority="54">
      <formula>LEN(TRIM(D68))&gt;0</formula>
    </cfRule>
  </conditionalFormatting>
  <conditionalFormatting sqref="H68">
    <cfRule type="notContainsBlanks" dxfId="854" priority="53">
      <formula>LEN(TRIM(H68))&gt;0</formula>
    </cfRule>
  </conditionalFormatting>
  <conditionalFormatting sqref="D71">
    <cfRule type="notContainsBlanks" dxfId="853" priority="52">
      <formula>LEN(TRIM(D71))&gt;0</formula>
    </cfRule>
  </conditionalFormatting>
  <conditionalFormatting sqref="H71">
    <cfRule type="notContainsBlanks" dxfId="852" priority="51">
      <formula>LEN(TRIM(H71))&gt;0</formula>
    </cfRule>
  </conditionalFormatting>
  <conditionalFormatting sqref="D74">
    <cfRule type="notContainsBlanks" dxfId="851" priority="50">
      <formula>LEN(TRIM(D74))&gt;0</formula>
    </cfRule>
  </conditionalFormatting>
  <conditionalFormatting sqref="H74">
    <cfRule type="notContainsBlanks" dxfId="850" priority="49">
      <formula>LEN(TRIM(H74))&gt;0</formula>
    </cfRule>
  </conditionalFormatting>
  <conditionalFormatting sqref="D77">
    <cfRule type="notContainsBlanks" dxfId="849" priority="48">
      <formula>LEN(TRIM(D77))&gt;0</formula>
    </cfRule>
  </conditionalFormatting>
  <conditionalFormatting sqref="H77">
    <cfRule type="notContainsBlanks" dxfId="848" priority="47">
      <formula>LEN(TRIM(H77))&gt;0</formula>
    </cfRule>
  </conditionalFormatting>
  <conditionalFormatting sqref="D80">
    <cfRule type="notContainsBlanks" dxfId="847" priority="46">
      <formula>LEN(TRIM(D80))&gt;0</formula>
    </cfRule>
  </conditionalFormatting>
  <conditionalFormatting sqref="H80">
    <cfRule type="notContainsBlanks" dxfId="846" priority="45">
      <formula>LEN(TRIM(H80))&gt;0</formula>
    </cfRule>
  </conditionalFormatting>
  <conditionalFormatting sqref="D83">
    <cfRule type="notContainsBlanks" dxfId="845" priority="44">
      <formula>LEN(TRIM(D83))&gt;0</formula>
    </cfRule>
  </conditionalFormatting>
  <conditionalFormatting sqref="H83">
    <cfRule type="notContainsBlanks" dxfId="844" priority="43">
      <formula>LEN(TRIM(H83))&gt;0</formula>
    </cfRule>
  </conditionalFormatting>
  <conditionalFormatting sqref="P54">
    <cfRule type="notContainsBlanks" dxfId="843" priority="42">
      <formula>LEN(TRIM(P54))&gt;0</formula>
    </cfRule>
  </conditionalFormatting>
  <conditionalFormatting sqref="T54">
    <cfRule type="notContainsBlanks" dxfId="842" priority="41">
      <formula>LEN(TRIM(T54))&gt;0</formula>
    </cfRule>
  </conditionalFormatting>
  <conditionalFormatting sqref="P56">
    <cfRule type="notContainsBlanks" dxfId="841" priority="40">
      <formula>LEN(TRIM(P56))&gt;0</formula>
    </cfRule>
  </conditionalFormatting>
  <conditionalFormatting sqref="T56">
    <cfRule type="notContainsBlanks" dxfId="840" priority="39">
      <formula>LEN(TRIM(T56))&gt;0</formula>
    </cfRule>
  </conditionalFormatting>
  <conditionalFormatting sqref="P58">
    <cfRule type="notContainsBlanks" dxfId="839" priority="38">
      <formula>LEN(TRIM(P58))&gt;0</formula>
    </cfRule>
  </conditionalFormatting>
  <conditionalFormatting sqref="T58">
    <cfRule type="notContainsBlanks" dxfId="838" priority="37">
      <formula>LEN(TRIM(T58))&gt;0</formula>
    </cfRule>
  </conditionalFormatting>
  <conditionalFormatting sqref="P61">
    <cfRule type="notContainsBlanks" dxfId="837" priority="36">
      <formula>LEN(TRIM(P61))&gt;0</formula>
    </cfRule>
  </conditionalFormatting>
  <conditionalFormatting sqref="T61">
    <cfRule type="notContainsBlanks" dxfId="836" priority="35">
      <formula>LEN(TRIM(T61))&gt;0</formula>
    </cfRule>
  </conditionalFormatting>
  <conditionalFormatting sqref="P64">
    <cfRule type="notContainsBlanks" dxfId="835" priority="34">
      <formula>LEN(TRIM(P64))&gt;0</formula>
    </cfRule>
  </conditionalFormatting>
  <conditionalFormatting sqref="T64">
    <cfRule type="notContainsBlanks" dxfId="834" priority="33">
      <formula>LEN(TRIM(T64))&gt;0</formula>
    </cfRule>
  </conditionalFormatting>
  <conditionalFormatting sqref="P68">
    <cfRule type="notContainsBlanks" dxfId="833" priority="32">
      <formula>LEN(TRIM(P68))&gt;0</formula>
    </cfRule>
  </conditionalFormatting>
  <conditionalFormatting sqref="T68">
    <cfRule type="notContainsBlanks" dxfId="832" priority="31">
      <formula>LEN(TRIM(T68))&gt;0</formula>
    </cfRule>
  </conditionalFormatting>
  <conditionalFormatting sqref="P71">
    <cfRule type="notContainsBlanks" dxfId="831" priority="30">
      <formula>LEN(TRIM(P71))&gt;0</formula>
    </cfRule>
  </conditionalFormatting>
  <conditionalFormatting sqref="T71">
    <cfRule type="notContainsBlanks" dxfId="830" priority="29">
      <formula>LEN(TRIM(T71))&gt;0</formula>
    </cfRule>
  </conditionalFormatting>
  <conditionalFormatting sqref="P74">
    <cfRule type="notContainsBlanks" dxfId="829" priority="28">
      <formula>LEN(TRIM(P74))&gt;0</formula>
    </cfRule>
  </conditionalFormatting>
  <conditionalFormatting sqref="T74">
    <cfRule type="notContainsBlanks" dxfId="828" priority="27">
      <formula>LEN(TRIM(T74))&gt;0</formula>
    </cfRule>
  </conditionalFormatting>
  <conditionalFormatting sqref="P77">
    <cfRule type="notContainsBlanks" dxfId="827" priority="26">
      <formula>LEN(TRIM(P77))&gt;0</formula>
    </cfRule>
  </conditionalFormatting>
  <conditionalFormatting sqref="T77">
    <cfRule type="notContainsBlanks" dxfId="826" priority="25">
      <formula>LEN(TRIM(T77))&gt;0</formula>
    </cfRule>
  </conditionalFormatting>
  <conditionalFormatting sqref="P80">
    <cfRule type="notContainsBlanks" dxfId="825" priority="24">
      <formula>LEN(TRIM(P80))&gt;0</formula>
    </cfRule>
  </conditionalFormatting>
  <conditionalFormatting sqref="T80">
    <cfRule type="notContainsBlanks" dxfId="824" priority="23">
      <formula>LEN(TRIM(T80))&gt;0</formula>
    </cfRule>
  </conditionalFormatting>
  <conditionalFormatting sqref="AB80">
    <cfRule type="notContainsBlanks" dxfId="823" priority="22">
      <formula>LEN(TRIM(AB80))&gt;0</formula>
    </cfRule>
  </conditionalFormatting>
  <conditionalFormatting sqref="AF80">
    <cfRule type="notContainsBlanks" dxfId="822" priority="21">
      <formula>LEN(TRIM(AF80))&gt;0</formula>
    </cfRule>
  </conditionalFormatting>
  <conditionalFormatting sqref="AB77">
    <cfRule type="notContainsBlanks" dxfId="821" priority="20">
      <formula>LEN(TRIM(AB77))&gt;0</formula>
    </cfRule>
  </conditionalFormatting>
  <conditionalFormatting sqref="AF77">
    <cfRule type="notContainsBlanks" dxfId="820" priority="19">
      <formula>LEN(TRIM(AF77))&gt;0</formula>
    </cfRule>
  </conditionalFormatting>
  <conditionalFormatting sqref="AB74">
    <cfRule type="notContainsBlanks" dxfId="819" priority="18">
      <formula>LEN(TRIM(AB74))&gt;0</formula>
    </cfRule>
  </conditionalFormatting>
  <conditionalFormatting sqref="AF74">
    <cfRule type="notContainsBlanks" dxfId="818" priority="17">
      <formula>LEN(TRIM(AF74))&gt;0</formula>
    </cfRule>
  </conditionalFormatting>
  <conditionalFormatting sqref="AB71">
    <cfRule type="notContainsBlanks" dxfId="817" priority="16">
      <formula>LEN(TRIM(AB71))&gt;0</formula>
    </cfRule>
  </conditionalFormatting>
  <conditionalFormatting sqref="AF71">
    <cfRule type="notContainsBlanks" dxfId="816" priority="15">
      <formula>LEN(TRIM(AF71))&gt;0</formula>
    </cfRule>
  </conditionalFormatting>
  <conditionalFormatting sqref="AB68">
    <cfRule type="notContainsBlanks" dxfId="815" priority="14">
      <formula>LEN(TRIM(AB68))&gt;0</formula>
    </cfRule>
  </conditionalFormatting>
  <conditionalFormatting sqref="AF68">
    <cfRule type="notContainsBlanks" dxfId="814" priority="13">
      <formula>LEN(TRIM(AF68))&gt;0</formula>
    </cfRule>
  </conditionalFormatting>
  <conditionalFormatting sqref="AB64">
    <cfRule type="notContainsBlanks" dxfId="813" priority="12">
      <formula>LEN(TRIM(AB64))&gt;0</formula>
    </cfRule>
  </conditionalFormatting>
  <conditionalFormatting sqref="AF64">
    <cfRule type="notContainsBlanks" dxfId="812" priority="11">
      <formula>LEN(TRIM(AF64))&gt;0</formula>
    </cfRule>
  </conditionalFormatting>
  <conditionalFormatting sqref="AB61">
    <cfRule type="notContainsBlanks" dxfId="811" priority="10">
      <formula>LEN(TRIM(AB61))&gt;0</formula>
    </cfRule>
  </conditionalFormatting>
  <conditionalFormatting sqref="AF61">
    <cfRule type="notContainsBlanks" dxfId="810" priority="9">
      <formula>LEN(TRIM(AF61))&gt;0</formula>
    </cfRule>
  </conditionalFormatting>
  <conditionalFormatting sqref="AB58">
    <cfRule type="notContainsBlanks" dxfId="809" priority="8">
      <formula>LEN(TRIM(AB58))&gt;0</formula>
    </cfRule>
  </conditionalFormatting>
  <conditionalFormatting sqref="AF58">
    <cfRule type="notContainsBlanks" dxfId="808" priority="7">
      <formula>LEN(TRIM(AF58))&gt;0</formula>
    </cfRule>
  </conditionalFormatting>
  <conditionalFormatting sqref="AB56">
    <cfRule type="notContainsBlanks" dxfId="807" priority="6">
      <formula>LEN(TRIM(AB56))&gt;0</formula>
    </cfRule>
  </conditionalFormatting>
  <conditionalFormatting sqref="AF56">
    <cfRule type="notContainsBlanks" dxfId="806" priority="5">
      <formula>LEN(TRIM(AF56))&gt;0</formula>
    </cfRule>
  </conditionalFormatting>
  <conditionalFormatting sqref="AB54">
    <cfRule type="notContainsBlanks" dxfId="805" priority="4">
      <formula>LEN(TRIM(AB54))&gt;0</formula>
    </cfRule>
  </conditionalFormatting>
  <conditionalFormatting sqref="AF54">
    <cfRule type="notContainsBlanks" dxfId="804" priority="3">
      <formula>LEN(TRIM(AF54))&gt;0</formula>
    </cfRule>
  </conditionalFormatting>
  <conditionalFormatting sqref="AB52">
    <cfRule type="notContainsBlanks" dxfId="803" priority="2">
      <formula>LEN(TRIM(AB52))&gt;0</formula>
    </cfRule>
  </conditionalFormatting>
  <conditionalFormatting sqref="AF52">
    <cfRule type="notContainsBlanks" dxfId="802" priority="1">
      <formula>LEN(TRIM(AF52))&gt;0</formula>
    </cfRule>
  </conditionalFormatting>
  <printOptions horizontalCentered="1" verticalCentered="1"/>
  <pageMargins left="0" right="0" top="0.98425196850393704" bottom="0" header="0" footer="0"/>
  <pageSetup paperSize="9" scale="85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7" max="34" man="1"/>
  </rowBreaks>
  <ignoredErrors>
    <ignoredError sqref="AA5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5" name="Button 1">
              <controlPr defaultSize="0" print="0" autoFill="0" autoPict="0" macro="[0]!CLASSER22">
                <anchor>
                  <from>
                    <xdr:col>32</xdr:col>
                    <xdr:colOff>123825</xdr:colOff>
                    <xdr:row>31</xdr:row>
                    <xdr:rowOff>47625</xdr:rowOff>
                  </from>
                  <to>
                    <xdr:col>32</xdr:col>
                    <xdr:colOff>885825</xdr:colOff>
                    <xdr:row>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6" name="Button 2">
              <controlPr defaultSize="0" print="0" autoFill="0" autoPict="0" macro="[0]!RAZ22A">
                <anchor>
                  <from>
                    <xdr:col>32</xdr:col>
                    <xdr:colOff>95250</xdr:colOff>
                    <xdr:row>33</xdr:row>
                    <xdr:rowOff>85725</xdr:rowOff>
                  </from>
                  <to>
                    <xdr:col>32</xdr:col>
                    <xdr:colOff>885825</xdr:colOff>
                    <xdr:row>34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7" name="Button 3">
              <controlPr defaultSize="0" print="0" autoFill="0" autoPict="0" macro="[0]!CLASSER22C">
                <anchor moveWithCells="1" sizeWithCells="1">
                  <from>
                    <xdr:col>27</xdr:col>
                    <xdr:colOff>76200</xdr:colOff>
                    <xdr:row>88</xdr:row>
                    <xdr:rowOff>123825</xdr:rowOff>
                  </from>
                  <to>
                    <xdr:col>32</xdr:col>
                    <xdr:colOff>161925</xdr:colOff>
                    <xdr:row>89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8" r:id="rId8" name="Button 4">
              <controlPr defaultSize="0" print="0" autoFill="0" autoPict="0" macro="[0]!RAZ22C">
                <anchor moveWithCells="1" sizeWithCells="1">
                  <from>
                    <xdr:col>32</xdr:col>
                    <xdr:colOff>428625</xdr:colOff>
                    <xdr:row>88</xdr:row>
                    <xdr:rowOff>161925</xdr:rowOff>
                  </from>
                  <to>
                    <xdr:col>32</xdr:col>
                    <xdr:colOff>1219200</xdr:colOff>
                    <xdr:row>89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9" name="Button 5">
              <controlPr defaultSize="0" print="0" autoFill="0" autoPict="0" macro="[0]!IMP22EL">
                <anchor>
                  <from>
                    <xdr:col>30</xdr:col>
                    <xdr:colOff>76200</xdr:colOff>
                    <xdr:row>5</xdr:row>
                    <xdr:rowOff>19050</xdr:rowOff>
                  </from>
                  <to>
                    <xdr:col>33</xdr:col>
                    <xdr:colOff>95250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10" name="Button 6">
              <controlPr defaultSize="0" print="0" autoFill="0" autoPict="0" macro="[0]!IMP22FI">
                <anchor>
                  <from>
                    <xdr:col>11</xdr:col>
                    <xdr:colOff>409575</xdr:colOff>
                    <xdr:row>40</xdr:row>
                    <xdr:rowOff>114300</xdr:rowOff>
                  </from>
                  <to>
                    <xdr:col>15</xdr:col>
                    <xdr:colOff>85725</xdr:colOff>
                    <xdr:row>43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3" tint="-0.249977111117893"/>
  </sheetPr>
  <dimension ref="A1:IV97"/>
  <sheetViews>
    <sheetView showGridLines="0" showRowColHeaders="0" showRuler="0" view="pageBreakPreview" topLeftCell="W34" zoomScale="130" zoomScaleNormal="100" zoomScaleSheetLayoutView="130" zoomScalePageLayoutView="150" workbookViewId="0">
      <selection activeCell="AH30" sqref="AH30:AJ32"/>
    </sheetView>
  </sheetViews>
  <sheetFormatPr baseColWidth="10" defaultColWidth="11.5703125" defaultRowHeight="15.6" customHeight="1" x14ac:dyDescent="0.2"/>
  <cols>
    <col min="1" max="1" width="1.85546875" customWidth="1"/>
    <col min="2" max="2" width="1.85546875" style="105" customWidth="1"/>
    <col min="3" max="3" width="1.85546875" style="634" customWidth="1"/>
    <col min="4" max="4" width="18" customWidth="1"/>
    <col min="5" max="9" width="1.85546875" style="634" customWidth="1"/>
    <col min="10" max="10" width="17.85546875" customWidth="1"/>
    <col min="11" max="11" width="1.85546875" style="634" customWidth="1"/>
    <col min="12" max="12" width="1.85546875" style="1" customWidth="1"/>
    <col min="13" max="13" width="7" style="320" customWidth="1"/>
    <col min="14" max="14" width="1.85546875" style="1" customWidth="1"/>
    <col min="15" max="15" width="1.85546875" style="634" customWidth="1"/>
    <col min="16" max="16" width="17.7109375" customWidth="1"/>
    <col min="17" max="21" width="1.85546875" style="634" customWidth="1"/>
    <col min="22" max="22" width="17.85546875" customWidth="1"/>
    <col min="23" max="26" width="1.85546875" style="634" customWidth="1"/>
    <col min="27" max="27" width="2" style="634" customWidth="1"/>
    <col min="28" max="28" width="17.7109375" customWidth="1"/>
    <col min="29" max="29" width="2" style="634" customWidth="1"/>
    <col min="30" max="33" width="1.85546875" style="634" customWidth="1"/>
    <col min="34" max="34" width="17.7109375" customWidth="1"/>
    <col min="35" max="35" width="2.140625" style="634" customWidth="1"/>
    <col min="36" max="36" width="2" customWidth="1"/>
    <col min="37" max="37" width="1.85546875" customWidth="1"/>
    <col min="38" max="38" width="10.140625" customWidth="1"/>
    <col min="39" max="39" width="12.42578125" customWidth="1"/>
    <col min="40" max="44" width="2.42578125" customWidth="1"/>
    <col min="45" max="45" width="12.5703125" customWidth="1"/>
    <col min="46" max="50" width="2.42578125" customWidth="1"/>
    <col min="51" max="51" width="12.42578125" customWidth="1"/>
    <col min="52" max="53" width="2.42578125" customWidth="1"/>
  </cols>
  <sheetData>
    <row r="1" spans="1:256" ht="6" customHeight="1" x14ac:dyDescent="0.2">
      <c r="D1" s="804"/>
      <c r="E1" s="805"/>
      <c r="F1" s="103"/>
      <c r="G1" s="805"/>
      <c r="H1" s="806"/>
      <c r="I1" s="805"/>
      <c r="J1" s="378"/>
      <c r="K1" s="808"/>
      <c r="L1" s="103"/>
      <c r="M1"/>
      <c r="N1"/>
      <c r="O1"/>
      <c r="P1" s="803"/>
      <c r="Q1"/>
      <c r="R1"/>
      <c r="S1"/>
      <c r="T1"/>
      <c r="U1"/>
      <c r="V1" s="378"/>
      <c r="W1" s="893"/>
      <c r="X1" s="893"/>
      <c r="Y1" s="893"/>
      <c r="Z1" s="893"/>
      <c r="AA1"/>
      <c r="AB1" s="1352"/>
      <c r="AC1"/>
      <c r="AD1"/>
      <c r="AE1"/>
      <c r="AF1"/>
      <c r="AG1"/>
      <c r="AH1" s="12"/>
    </row>
    <row r="2" spans="1:256" ht="6" customHeight="1" x14ac:dyDescent="0.2">
      <c r="D2" s="804"/>
      <c r="E2" s="805"/>
      <c r="F2"/>
      <c r="G2" s="805"/>
      <c r="H2" s="806"/>
      <c r="I2" s="805"/>
      <c r="J2" s="175"/>
      <c r="K2" s="808"/>
      <c r="L2"/>
      <c r="M2"/>
      <c r="N2"/>
      <c r="O2"/>
      <c r="P2" s="803"/>
      <c r="Q2"/>
      <c r="R2"/>
      <c r="S2"/>
      <c r="T2"/>
      <c r="U2"/>
      <c r="V2" s="1353"/>
      <c r="W2" s="1353"/>
      <c r="X2" s="1353"/>
      <c r="Y2" s="1353"/>
      <c r="Z2" s="1353"/>
      <c r="AA2"/>
      <c r="AB2" s="1352"/>
      <c r="AC2"/>
      <c r="AD2"/>
      <c r="AE2"/>
      <c r="AF2"/>
      <c r="AG2"/>
      <c r="AH2" s="12"/>
    </row>
    <row r="3" spans="1:256" ht="6" customHeight="1" x14ac:dyDescent="0.25">
      <c r="D3" s="810"/>
      <c r="E3" s="805"/>
      <c r="F3" s="811"/>
      <c r="G3" s="805"/>
      <c r="H3" s="806"/>
      <c r="I3" s="805"/>
      <c r="J3" s="807"/>
      <c r="K3" s="808"/>
      <c r="L3"/>
      <c r="M3"/>
      <c r="N3"/>
      <c r="O3"/>
      <c r="P3" s="803"/>
      <c r="Q3"/>
      <c r="R3"/>
      <c r="S3"/>
      <c r="T3"/>
      <c r="U3"/>
      <c r="V3" s="754"/>
      <c r="W3" s="893"/>
      <c r="X3" s="893"/>
      <c r="Y3" s="893"/>
      <c r="Z3" s="893"/>
      <c r="AA3"/>
      <c r="AC3"/>
      <c r="AD3"/>
      <c r="AE3"/>
      <c r="AF3"/>
      <c r="AG3"/>
      <c r="AH3" s="12"/>
    </row>
    <row r="4" spans="1:256" s="41" customFormat="1" ht="15.6" customHeight="1" x14ac:dyDescent="0.2">
      <c r="A4"/>
      <c r="B4" s="107"/>
      <c r="C4" s="232"/>
      <c r="D4" s="161" t="s">
        <v>15</v>
      </c>
      <c r="E4" s="111" t="s">
        <v>1</v>
      </c>
      <c r="F4" s="111" t="s">
        <v>2</v>
      </c>
      <c r="G4" s="111"/>
      <c r="H4" s="111"/>
      <c r="I4" s="455" t="s">
        <v>16</v>
      </c>
      <c r="J4" s="177" t="s">
        <v>17</v>
      </c>
      <c r="K4" s="110" t="s">
        <v>1</v>
      </c>
      <c r="L4" s="110" t="s">
        <v>2</v>
      </c>
      <c r="M4" s="322"/>
      <c r="N4" s="323"/>
      <c r="O4" s="455"/>
      <c r="P4" s="177" t="s">
        <v>63</v>
      </c>
      <c r="Q4" s="234" t="s">
        <v>1</v>
      </c>
      <c r="R4" s="234" t="s">
        <v>2</v>
      </c>
      <c r="S4" s="111"/>
      <c r="T4" s="111"/>
      <c r="U4" s="455"/>
      <c r="V4" s="177" t="s">
        <v>105</v>
      </c>
      <c r="W4" s="110" t="s">
        <v>1</v>
      </c>
      <c r="X4" s="110" t="s">
        <v>2</v>
      </c>
      <c r="Y4" s="110"/>
      <c r="Z4" s="634"/>
      <c r="AA4" s="455"/>
      <c r="AB4" s="177" t="s">
        <v>127</v>
      </c>
      <c r="AC4" s="234" t="s">
        <v>1</v>
      </c>
      <c r="AD4" s="234" t="s">
        <v>2</v>
      </c>
      <c r="AE4" s="634"/>
      <c r="AF4" s="634"/>
      <c r="AG4" s="634"/>
      <c r="AH4" s="111"/>
      <c r="AI4" s="634"/>
      <c r="IT4"/>
      <c r="IU4"/>
      <c r="IV4"/>
    </row>
    <row r="5" spans="1:256" s="41" customFormat="1" ht="15.6" customHeight="1" x14ac:dyDescent="0.2">
      <c r="A5"/>
      <c r="B5" s="107"/>
      <c r="C5" s="162" t="s">
        <v>4</v>
      </c>
      <c r="D5" s="1065" t="str">
        <f>ACCUEIL!$H$6</f>
        <v>4</v>
      </c>
      <c r="E5" s="110">
        <f>CL($E$14,$I$14)+CL($I$18,$E$18)+CL($E$21,$I$21)+CL($E$26,$I$26)</f>
        <v>0</v>
      </c>
      <c r="F5" s="234">
        <f>$E$14-$I$14+$I$18-$E$18+$E$21-$I$21+$E$26-$I$26</f>
        <v>0</v>
      </c>
      <c r="G5" s="120"/>
      <c r="H5" s="120"/>
      <c r="I5" s="162" t="s">
        <v>9</v>
      </c>
      <c r="J5" s="1065">
        <f>ACCUEIL!$H$11</f>
        <v>16</v>
      </c>
      <c r="K5" s="110">
        <f>CL($Q$14,$U$14)+CL($U$18,$Q$18)+CL($Q$21,$U$21)+CL($Q$26,$U$26)</f>
        <v>0</v>
      </c>
      <c r="L5" s="234">
        <f>$Q$14-$U$14+$U$18-$Q$18+$Q$21-$U$21+$Q$26-$U$26</f>
        <v>0</v>
      </c>
      <c r="M5" s="320"/>
      <c r="O5" s="162" t="s">
        <v>43</v>
      </c>
      <c r="P5" s="1065">
        <f>ACCUEIL!$H$16</f>
        <v>21</v>
      </c>
      <c r="Q5" s="234">
        <f>CL($AC$14,$AG$14)+CL($AG$16,$AC$16)+CL($AC$19,$AG$19)+CL($AC$21,$AG$21)</f>
        <v>0</v>
      </c>
      <c r="R5" s="234">
        <f>$AC$14-$AG$14+$AG$16-$AC$16+$AC$19-$AG$19+$AC$21-$AG$21</f>
        <v>0</v>
      </c>
      <c r="S5" s="120"/>
      <c r="T5" s="120"/>
      <c r="U5" s="162" t="s">
        <v>94</v>
      </c>
      <c r="V5" s="1065">
        <f>ACCUEIL!$H$21</f>
        <v>22</v>
      </c>
      <c r="W5" s="110">
        <f>CL($E$28,$I$28)+CL($E$22,$I$22)+CL($E$16,$I$16)</f>
        <v>0</v>
      </c>
      <c r="X5" s="234">
        <f>$E$28-$I$28+$E$22-$I$22+$E$16-$I$16</f>
        <v>0</v>
      </c>
      <c r="Y5" s="234"/>
      <c r="Z5" s="634"/>
      <c r="AA5" s="162" t="s">
        <v>128</v>
      </c>
      <c r="AB5" s="1065" t="str">
        <f>ACCUEIL!$H$25</f>
        <v>5</v>
      </c>
      <c r="AC5" s="234">
        <f>CL($Q$16,$U$16)+CL($Q$22,$U$22)+CL($Q$28,$U$28)</f>
        <v>0</v>
      </c>
      <c r="AD5" s="234">
        <f>$Q$16-$U$16+$Q$22-$U$22+$Q$28-$U$28</f>
        <v>0</v>
      </c>
      <c r="AE5" s="634"/>
      <c r="AF5" s="634"/>
      <c r="AG5" s="634"/>
      <c r="AH5" s="119"/>
      <c r="AI5" s="634"/>
      <c r="IT5"/>
      <c r="IU5"/>
      <c r="IV5"/>
    </row>
    <row r="6" spans="1:256" s="41" customFormat="1" ht="15.6" customHeight="1" x14ac:dyDescent="0.2">
      <c r="A6"/>
      <c r="B6" s="107"/>
      <c r="C6" s="162" t="s">
        <v>5</v>
      </c>
      <c r="D6" s="1065">
        <f>ACCUEIL!$H$7</f>
        <v>18</v>
      </c>
      <c r="E6" s="110">
        <f>CL($I$14,$E$14)+CL($E$19,$I$19)+CL($E$24,$I$24)+CL($I$27,$E$27)</f>
        <v>0</v>
      </c>
      <c r="F6" s="234">
        <f>$I$14-$E$14+$E$19-$I$19+$E$24-$I$24+$I$27-$E$27</f>
        <v>0</v>
      </c>
      <c r="G6" s="120"/>
      <c r="H6" s="120"/>
      <c r="I6" s="162" t="s">
        <v>10</v>
      </c>
      <c r="J6" s="1065">
        <f>ACCUEIL!$H$12</f>
        <v>12</v>
      </c>
      <c r="K6" s="110">
        <f>CL($U$14,$Q$14)+CL($Q$19,$U$19)+CL($Q$24,$U$24)+CL($U$27,$Q$27)</f>
        <v>0</v>
      </c>
      <c r="L6" s="234">
        <f>$U$14-$Q$14+$Q$19-$U$19+$Q$24-$U$24+$U$27-$Q$27</f>
        <v>0</v>
      </c>
      <c r="M6" s="320"/>
      <c r="O6" s="162" t="s">
        <v>44</v>
      </c>
      <c r="P6" s="1065">
        <f>ACCUEIL!$H$17</f>
        <v>13</v>
      </c>
      <c r="Q6" s="234">
        <f>CL($AG$14,$AC$14)+CL($AC$17,$AG$17)+CL($AC$23,$AG$23)+CL($AG$20,$AC$20)</f>
        <v>0</v>
      </c>
      <c r="R6" s="234">
        <f>$AG$14-$AC$14+$AC$17-$AG$17+$AC$23-$AG$23+$AG$20-$AC$20</f>
        <v>0</v>
      </c>
      <c r="S6" s="120"/>
      <c r="T6" s="120"/>
      <c r="U6" s="162" t="s">
        <v>106</v>
      </c>
      <c r="V6" s="1065">
        <f>ACCUEIL!$H$22</f>
        <v>15</v>
      </c>
      <c r="W6" s="110">
        <f>CL($I$28,$E$28)+CL($E$17,$I$17)+CL($E$23,$I$23)</f>
        <v>0</v>
      </c>
      <c r="X6" s="234">
        <f>$I$28-$E$28+$E$23-$I$23+$E$17-$I$17</f>
        <v>0</v>
      </c>
      <c r="Y6" s="234"/>
      <c r="Z6" s="634"/>
      <c r="AA6" s="162" t="s">
        <v>129</v>
      </c>
      <c r="AB6" s="1065">
        <f>ACCUEIL!$H$26</f>
        <v>3</v>
      </c>
      <c r="AC6" s="234">
        <f>CL($U$16,$Q$16)+CL($U$29,$Q$29)+CL($Q$23,$U$23)</f>
        <v>0</v>
      </c>
      <c r="AD6" s="234">
        <f>$U$16-$Q$16+$U$29-$Q$29+$Q$23-$U$23</f>
        <v>0</v>
      </c>
      <c r="AE6" s="634"/>
      <c r="AF6" s="634"/>
      <c r="AG6" s="634"/>
      <c r="AH6" s="119"/>
      <c r="AI6" s="634"/>
      <c r="IT6"/>
      <c r="IU6"/>
      <c r="IV6"/>
    </row>
    <row r="7" spans="1:256" s="41" customFormat="1" ht="15.6" customHeight="1" x14ac:dyDescent="0.2">
      <c r="A7"/>
      <c r="B7" s="107"/>
      <c r="C7" s="162" t="s">
        <v>6</v>
      </c>
      <c r="D7" s="1065">
        <f>ACCUEIL!$H$8</f>
        <v>10</v>
      </c>
      <c r="E7" s="110">
        <f>CL($I$15,$E$15)+CL($I$20,$E$20)+CL($I$24,$E$24)+CL($I$26,$E$26)</f>
        <v>0</v>
      </c>
      <c r="F7" s="234">
        <f>$I$15-$E$15+$I$20-$E$20+$I$24-$E$24+$I$26-$E$26</f>
        <v>0</v>
      </c>
      <c r="G7" s="120"/>
      <c r="H7" s="120"/>
      <c r="I7" s="162" t="s">
        <v>11</v>
      </c>
      <c r="J7" s="1065" t="str">
        <f>ACCUEIL!$H$13</f>
        <v>6</v>
      </c>
      <c r="K7" s="110">
        <f>CL($Q$15,$U$15)+CL($U$20,$Q$20)+CL($U$24,$Q$24)+CL($U$26,$Q$26)</f>
        <v>0</v>
      </c>
      <c r="L7" s="234">
        <f>$Q$15-$U$15+$U$20-$Q$20+$U$24-$Q$24+$U$26-$Q$26</f>
        <v>0</v>
      </c>
      <c r="M7" s="320"/>
      <c r="O7" s="162" t="s">
        <v>64</v>
      </c>
      <c r="P7" s="1065" t="str">
        <f>ACCUEIL!$H$18</f>
        <v>1</v>
      </c>
      <c r="Q7" s="234">
        <f>CL($AC$15,$AG$15)+CL($AG$18,$AC$18)+CL($AG$23,$AC$23)+CL($AG$21,$AC$21)</f>
        <v>0</v>
      </c>
      <c r="R7" s="234">
        <f>$AC$15-$AG$15+$AG$18-$AC$18+$AG$23-$AC$23+$AG$21-$AC$21</f>
        <v>0</v>
      </c>
      <c r="S7" s="120"/>
      <c r="T7" s="120"/>
      <c r="U7" s="162" t="s">
        <v>107</v>
      </c>
      <c r="V7" s="1065">
        <f>ACCUEIL!$H$23</f>
        <v>11</v>
      </c>
      <c r="W7" s="110">
        <f>CL($E$29,$I$29)+CL($I$23,$E$23)+CL($I$16,$E$16)</f>
        <v>0</v>
      </c>
      <c r="X7" s="234">
        <f>$E$29-$I$29+$I$23-$E$23+$I$16-$E$16</f>
        <v>0</v>
      </c>
      <c r="Y7" s="234"/>
      <c r="Z7" s="634"/>
      <c r="AA7" s="162" t="s">
        <v>130</v>
      </c>
      <c r="AB7" s="1065">
        <f>ACCUEIL!$H$27</f>
        <v>25</v>
      </c>
      <c r="AC7" s="234">
        <f>CL($Q$17,$U$17)+CL($U$23,$Q$23)+CL($U$28,$Q$28)</f>
        <v>0</v>
      </c>
      <c r="AD7" s="234">
        <f>$Q$17-$U$17+$U$23-$Q$23+$U$28-$Q$28</f>
        <v>0</v>
      </c>
      <c r="AE7" s="634"/>
      <c r="AF7" s="634"/>
      <c r="AG7" s="634"/>
      <c r="AH7" s="119"/>
      <c r="AI7" s="634"/>
      <c r="IT7"/>
      <c r="IU7"/>
      <c r="IV7"/>
    </row>
    <row r="8" spans="1:256" s="41" customFormat="1" ht="15.6" customHeight="1" x14ac:dyDescent="0.2">
      <c r="A8"/>
      <c r="B8" s="107"/>
      <c r="C8" s="162" t="s">
        <v>7</v>
      </c>
      <c r="D8" s="1065" t="str">
        <f>ACCUEIL!$H$9</f>
        <v>2</v>
      </c>
      <c r="E8" s="110">
        <f>CL($E$15,$I$15)+CL($I$19,$E$19)+CL($I$21,$E$21)+CL($I$25,$E$25)</f>
        <v>0</v>
      </c>
      <c r="F8" s="234">
        <f>$E$15-$I$15+$I$19-$E$19+$I$21-$E$21+$I$25-$E$25</f>
        <v>0</v>
      </c>
      <c r="G8" s="120"/>
      <c r="H8" s="120"/>
      <c r="I8" s="162" t="s">
        <v>18</v>
      </c>
      <c r="J8" s="1065">
        <f>ACCUEIL!$H$14</f>
        <v>26</v>
      </c>
      <c r="K8" s="110">
        <f>CL($U$15,$Q$15)+CL($U$19,$Q$19)+CL($U$21,$Q$21)+CL($Q$25,$U$25)</f>
        <v>0</v>
      </c>
      <c r="L8" s="234">
        <f>$U$15-$Q$15+$U$19-$Q$19+$U$21-$Q$21+$Q$25-$U$25</f>
        <v>0</v>
      </c>
      <c r="M8" s="320"/>
      <c r="O8" s="162" t="s">
        <v>65</v>
      </c>
      <c r="P8" s="1065" t="str">
        <f>ACCUEIL!$H$19</f>
        <v>7</v>
      </c>
      <c r="Q8" s="234">
        <f>CL($AG$15,$AC$15)+CL($AG$17,$AC$17)+CL($AG$19,$AC$19)+CL($AG$22,$AC$22)</f>
        <v>0</v>
      </c>
      <c r="R8" s="234">
        <f>$AG$15-$AC$15+$AG$17-$AC$17+$AG$19-$AC$19+$AG$22-$AC$22</f>
        <v>0</v>
      </c>
      <c r="S8" s="120"/>
      <c r="T8" s="120"/>
      <c r="U8" s="162" t="s">
        <v>108</v>
      </c>
      <c r="V8" s="1065">
        <f>ACCUEIL!$H$24</f>
        <v>17</v>
      </c>
      <c r="W8" s="110">
        <f>CL($I$29,$E$29)+CL($I$17,$E$17)+CL($I$22,$E$22)</f>
        <v>0</v>
      </c>
      <c r="X8" s="234">
        <f>$I$29-$E$29+$I$17-$E$17+$I$22-$E$22</f>
        <v>0</v>
      </c>
      <c r="Y8" s="234"/>
      <c r="Z8" s="634"/>
      <c r="AA8" s="162" t="s">
        <v>131</v>
      </c>
      <c r="AB8" s="1065">
        <f>ACCUEIL!$H$28</f>
        <v>14</v>
      </c>
      <c r="AC8" s="234">
        <f>CL($U$17,$Q$17)+CL($Q$29,$U$29)+CL($U$22,$Q$22)</f>
        <v>0</v>
      </c>
      <c r="AD8" s="234">
        <f>$U$17-$Q$17+$Q$29-$U$29+$U$22-$Q$22</f>
        <v>0</v>
      </c>
      <c r="AE8" s="634"/>
      <c r="AF8" s="634"/>
      <c r="AG8" s="634"/>
      <c r="AH8" s="119"/>
      <c r="AI8" s="634"/>
      <c r="IT8"/>
      <c r="IU8"/>
      <c r="IV8"/>
    </row>
    <row r="9" spans="1:256" s="41" customFormat="1" ht="15.6" customHeight="1" x14ac:dyDescent="0.2">
      <c r="A9"/>
      <c r="B9" s="107"/>
      <c r="C9" s="162" t="s">
        <v>8</v>
      </c>
      <c r="D9" s="1065">
        <f>ACCUEIL!$H$10</f>
        <v>20</v>
      </c>
      <c r="E9" s="110">
        <f>CL($E$18,$I$18)+CL($E$20,$I$20)+CL($E$25,$I$25)+CL($E$27,$I$27)</f>
        <v>0</v>
      </c>
      <c r="F9" s="234">
        <f>$E$18-$I$18+$E$20-$I$20+$E$25-$I$25+$E$27-$I$27</f>
        <v>0</v>
      </c>
      <c r="G9" s="120"/>
      <c r="H9" s="120"/>
      <c r="I9" s="162" t="s">
        <v>19</v>
      </c>
      <c r="J9" s="1065">
        <f>ACCUEIL!$H$15</f>
        <v>23</v>
      </c>
      <c r="K9" s="110">
        <f>CL($Q$18,$U$18)+CL($Q$20,$U$20)+CL($U$25,$Q$25)+CL($Q$27,$U$27)</f>
        <v>0</v>
      </c>
      <c r="L9" s="234">
        <f>$Q$18-$U$18+$Q$20-$U$20+$U$25-$Q$25+$Q$27-$U$27</f>
        <v>0</v>
      </c>
      <c r="M9" s="320"/>
      <c r="O9" s="162" t="s">
        <v>85</v>
      </c>
      <c r="P9" s="1065">
        <f>ACCUEIL!$H$20</f>
        <v>24</v>
      </c>
      <c r="Q9" s="234">
        <f>CL($AC$16,$AG$16)+CL($AC$18,$AG$18)+CL($AC$22,$AG$22)+CL($AC$20,$AG$20)</f>
        <v>0</v>
      </c>
      <c r="R9" s="234">
        <f>$AC$16-$AG$16+$AC$18-$AG$18+$AC$22-$AG$22+$AC$20-$AG$20</f>
        <v>0</v>
      </c>
      <c r="S9" s="120"/>
      <c r="T9" s="120"/>
      <c r="U9" s="120"/>
      <c r="V9" s="667"/>
      <c r="W9" s="110"/>
      <c r="X9" s="234"/>
      <c r="Y9" s="234"/>
      <c r="Z9" s="634"/>
      <c r="AA9" s="120"/>
      <c r="AB9" s="667"/>
      <c r="AC9" s="234"/>
      <c r="AD9" s="234"/>
      <c r="AE9" s="634"/>
      <c r="AF9" s="634"/>
      <c r="AG9" s="634"/>
      <c r="AH9" s="119"/>
      <c r="AI9" s="634"/>
      <c r="IT9"/>
      <c r="IU9"/>
      <c r="IV9"/>
    </row>
    <row r="10" spans="1:256" s="41" customFormat="1" ht="9" customHeight="1" x14ac:dyDescent="0.2">
      <c r="A10"/>
      <c r="B10" s="107"/>
      <c r="C10" s="120"/>
      <c r="D10" s="12"/>
      <c r="E10" s="122"/>
      <c r="F10" s="325"/>
      <c r="G10" s="122"/>
      <c r="H10" s="122"/>
      <c r="I10" s="122"/>
      <c r="K10" s="122"/>
      <c r="L10" s="325"/>
      <c r="M10" s="322"/>
      <c r="N10" s="14"/>
      <c r="O10" s="122"/>
      <c r="Q10" s="234"/>
      <c r="R10" s="234"/>
      <c r="S10" s="120"/>
      <c r="T10" s="120"/>
      <c r="U10" s="120"/>
      <c r="V10" s="667"/>
      <c r="W10" s="110"/>
      <c r="X10" s="234"/>
      <c r="Y10" s="234"/>
      <c r="Z10" s="634"/>
      <c r="AA10" s="120"/>
      <c r="AC10" s="234"/>
      <c r="AD10" s="234"/>
      <c r="AE10" s="634"/>
      <c r="AF10" s="634"/>
      <c r="AG10" s="634"/>
      <c r="AH10" s="119"/>
      <c r="AI10" s="634"/>
      <c r="IT10"/>
      <c r="IU10"/>
      <c r="IV10"/>
    </row>
    <row r="11" spans="1:256" s="41" customFormat="1" ht="9" customHeight="1" x14ac:dyDescent="0.2">
      <c r="A11"/>
      <c r="B11" s="107"/>
      <c r="C11" s="120"/>
      <c r="D11" s="112"/>
      <c r="E11" s="110"/>
      <c r="F11" s="234"/>
      <c r="G11" s="120"/>
      <c r="H11" s="120"/>
      <c r="I11" s="120"/>
      <c r="K11" s="110"/>
      <c r="L11" s="234"/>
      <c r="M11" s="320"/>
      <c r="O11" s="120"/>
      <c r="P11" s="112"/>
      <c r="Q11" s="110"/>
      <c r="R11" s="234"/>
      <c r="S11" s="120"/>
      <c r="T11" s="120"/>
      <c r="U11" s="120"/>
      <c r="W11" s="110"/>
      <c r="X11" s="234"/>
      <c r="Y11" s="634"/>
      <c r="Z11" s="634"/>
      <c r="AA11" s="634"/>
      <c r="AB11"/>
      <c r="AC11" s="634"/>
      <c r="AD11" s="634"/>
      <c r="AE11" s="634"/>
      <c r="AF11" s="634"/>
      <c r="AG11" s="634"/>
      <c r="AH11"/>
      <c r="AI11" s="634"/>
      <c r="AJ11"/>
      <c r="IT11"/>
      <c r="IU11"/>
      <c r="IV11"/>
    </row>
    <row r="12" spans="1:256" ht="14.85" customHeight="1" x14ac:dyDescent="0.25">
      <c r="B12" s="126"/>
      <c r="C12" s="284"/>
      <c r="D12" s="127"/>
      <c r="E12" s="284"/>
      <c r="F12" s="284"/>
      <c r="G12" s="898" t="str">
        <f>ACCUEIL!$D$6</f>
        <v>VELODROME</v>
      </c>
      <c r="H12" s="284"/>
      <c r="I12" s="284"/>
      <c r="J12" s="26"/>
      <c r="K12" s="284"/>
      <c r="L12" s="386"/>
      <c r="M12" s="327" t="s">
        <v>12</v>
      </c>
      <c r="N12" s="385"/>
      <c r="O12" s="284"/>
      <c r="P12" s="127"/>
      <c r="Q12" s="284"/>
      <c r="R12" s="284"/>
      <c r="S12" s="936" t="str">
        <f>ACCUEIL!$D$7</f>
        <v>SAN SIRO</v>
      </c>
      <c r="T12" s="284"/>
      <c r="U12" s="284"/>
      <c r="V12" s="26"/>
      <c r="W12" s="284"/>
      <c r="X12" s="742"/>
      <c r="Z12" s="401"/>
      <c r="AA12" s="284"/>
      <c r="AB12" s="24"/>
      <c r="AC12" s="284"/>
      <c r="AD12" s="284"/>
      <c r="AE12" s="898" t="str">
        <f>ACCUEIL!$D$8</f>
        <v>NEU CAMP</v>
      </c>
      <c r="AF12" s="284"/>
      <c r="AG12" s="284"/>
      <c r="AH12" s="24"/>
      <c r="AI12" s="284"/>
      <c r="AJ12" s="31"/>
    </row>
    <row r="13" spans="1:256" ht="14.85" customHeight="1" x14ac:dyDescent="0.25">
      <c r="B13" s="188"/>
      <c r="D13" s="59"/>
      <c r="G13" s="743" t="s">
        <v>13</v>
      </c>
      <c r="J13" s="41"/>
      <c r="L13" s="744"/>
      <c r="N13" s="745"/>
      <c r="P13" s="59"/>
      <c r="S13" s="743" t="s">
        <v>13</v>
      </c>
      <c r="V13" s="41"/>
      <c r="W13" s="120"/>
      <c r="X13" s="231"/>
      <c r="Z13" s="553"/>
      <c r="AE13" s="743" t="s">
        <v>13</v>
      </c>
      <c r="AJ13" s="43"/>
    </row>
    <row r="14" spans="1:256" ht="15.6" customHeight="1" x14ac:dyDescent="0.2">
      <c r="B14" s="44"/>
      <c r="C14" s="162" t="s">
        <v>4</v>
      </c>
      <c r="D14" s="136" t="str">
        <f>D5</f>
        <v>4</v>
      </c>
      <c r="E14" s="1122"/>
      <c r="F14" s="139"/>
      <c r="G14" s="139"/>
      <c r="H14" s="139"/>
      <c r="I14" s="1122"/>
      <c r="J14" s="136">
        <f>D6</f>
        <v>18</v>
      </c>
      <c r="K14" s="162" t="s">
        <v>5</v>
      </c>
      <c r="L14" s="141"/>
      <c r="M14" s="925">
        <f>ACCUEIL!$B$6</f>
        <v>1.4166666666666665</v>
      </c>
      <c r="N14" s="684"/>
      <c r="O14" s="162" t="s">
        <v>9</v>
      </c>
      <c r="P14" s="136">
        <f>J5</f>
        <v>16</v>
      </c>
      <c r="Q14" s="1122"/>
      <c r="R14" s="139"/>
      <c r="S14" s="139"/>
      <c r="T14" s="139"/>
      <c r="U14" s="1122"/>
      <c r="V14" s="136">
        <f>J6</f>
        <v>12</v>
      </c>
      <c r="W14" s="162" t="s">
        <v>10</v>
      </c>
      <c r="X14" s="231"/>
      <c r="Z14" s="553"/>
      <c r="AA14" s="162" t="s">
        <v>43</v>
      </c>
      <c r="AB14" s="136">
        <f>P5</f>
        <v>21</v>
      </c>
      <c r="AC14" s="1122"/>
      <c r="AD14" s="139"/>
      <c r="AE14" s="139"/>
      <c r="AF14" s="139"/>
      <c r="AG14" s="1122"/>
      <c r="AH14" s="136">
        <f>P6</f>
        <v>13</v>
      </c>
      <c r="AI14" s="162" t="s">
        <v>44</v>
      </c>
      <c r="AJ14" s="43"/>
    </row>
    <row r="15" spans="1:256" ht="15.6" customHeight="1" x14ac:dyDescent="0.2">
      <c r="B15" s="44"/>
      <c r="C15" s="162" t="s">
        <v>7</v>
      </c>
      <c r="D15" s="136" t="str">
        <f>D8</f>
        <v>2</v>
      </c>
      <c r="E15" s="1122"/>
      <c r="F15" s="139"/>
      <c r="G15" s="139"/>
      <c r="H15" s="139"/>
      <c r="I15" s="1122"/>
      <c r="J15" s="136">
        <f>D7</f>
        <v>10</v>
      </c>
      <c r="K15" s="162" t="s">
        <v>6</v>
      </c>
      <c r="L15" s="141"/>
      <c r="M15" s="926">
        <f>M14+ACCUEIL!$B$7</f>
        <v>1.4270833333333333</v>
      </c>
      <c r="N15" s="684"/>
      <c r="O15" s="162" t="s">
        <v>11</v>
      </c>
      <c r="P15" s="136" t="str">
        <f>J7</f>
        <v>6</v>
      </c>
      <c r="Q15" s="1122"/>
      <c r="R15" s="139"/>
      <c r="S15" s="139"/>
      <c r="T15" s="139"/>
      <c r="U15" s="1122"/>
      <c r="V15" s="136">
        <f>J8</f>
        <v>26</v>
      </c>
      <c r="W15" s="162" t="s">
        <v>18</v>
      </c>
      <c r="X15" s="231"/>
      <c r="Z15" s="553"/>
      <c r="AA15" s="162" t="s">
        <v>64</v>
      </c>
      <c r="AB15" s="136" t="str">
        <f>P7</f>
        <v>1</v>
      </c>
      <c r="AC15" s="1122"/>
      <c r="AD15" s="139"/>
      <c r="AE15" s="139"/>
      <c r="AF15" s="139"/>
      <c r="AG15" s="1122"/>
      <c r="AH15" s="136" t="str">
        <f>P8</f>
        <v>7</v>
      </c>
      <c r="AI15" s="162" t="s">
        <v>65</v>
      </c>
      <c r="AJ15" s="43"/>
    </row>
    <row r="16" spans="1:256" ht="15.6" customHeight="1" x14ac:dyDescent="0.2">
      <c r="B16" s="44"/>
      <c r="C16" s="162" t="s">
        <v>94</v>
      </c>
      <c r="D16" s="136">
        <f>V5</f>
        <v>22</v>
      </c>
      <c r="E16" s="1122"/>
      <c r="F16" s="139"/>
      <c r="G16" s="139"/>
      <c r="H16" s="139"/>
      <c r="I16" s="1122"/>
      <c r="J16" s="136">
        <f>V7</f>
        <v>11</v>
      </c>
      <c r="K16" s="162" t="s">
        <v>107</v>
      </c>
      <c r="L16" s="141"/>
      <c r="M16" s="926">
        <f>M15+ACCUEIL!$B$7</f>
        <v>1.4375</v>
      </c>
      <c r="N16" s="684"/>
      <c r="O16" s="162" t="s">
        <v>128</v>
      </c>
      <c r="P16" s="136" t="str">
        <f>AB5</f>
        <v>5</v>
      </c>
      <c r="Q16" s="1122"/>
      <c r="R16" s="139"/>
      <c r="S16" s="139"/>
      <c r="T16" s="139"/>
      <c r="U16" s="1122"/>
      <c r="V16" s="136">
        <f>AB6</f>
        <v>3</v>
      </c>
      <c r="W16" s="162" t="s">
        <v>129</v>
      </c>
      <c r="X16" s="231"/>
      <c r="Z16" s="553"/>
      <c r="AA16" s="162" t="s">
        <v>85</v>
      </c>
      <c r="AB16" s="136">
        <f>P9</f>
        <v>24</v>
      </c>
      <c r="AC16" s="1122"/>
      <c r="AD16" s="139"/>
      <c r="AE16" s="139"/>
      <c r="AF16" s="139"/>
      <c r="AG16" s="1122"/>
      <c r="AH16" s="136">
        <f>P5</f>
        <v>21</v>
      </c>
      <c r="AI16" s="162" t="s">
        <v>43</v>
      </c>
      <c r="AJ16" s="43"/>
    </row>
    <row r="17" spans="2:256" ht="15.6" customHeight="1" x14ac:dyDescent="0.2">
      <c r="B17" s="44"/>
      <c r="C17" s="162" t="s">
        <v>106</v>
      </c>
      <c r="D17" s="136">
        <f>V6</f>
        <v>15</v>
      </c>
      <c r="E17" s="1122"/>
      <c r="F17" s="139"/>
      <c r="G17" s="139"/>
      <c r="H17" s="139"/>
      <c r="I17" s="1122"/>
      <c r="J17" s="136">
        <f>V8</f>
        <v>17</v>
      </c>
      <c r="K17" s="162" t="s">
        <v>108</v>
      </c>
      <c r="L17" s="141"/>
      <c r="M17" s="926">
        <f>M16+ACCUEIL!$B$7</f>
        <v>1.4479166666666667</v>
      </c>
      <c r="N17" s="684"/>
      <c r="O17" s="162" t="s">
        <v>130</v>
      </c>
      <c r="P17" s="136">
        <f>AB7</f>
        <v>25</v>
      </c>
      <c r="Q17" s="1122"/>
      <c r="R17" s="139"/>
      <c r="S17" s="139"/>
      <c r="T17" s="139"/>
      <c r="U17" s="1122"/>
      <c r="V17" s="136">
        <f>AB8</f>
        <v>14</v>
      </c>
      <c r="W17" s="162" t="s">
        <v>131</v>
      </c>
      <c r="X17" s="231"/>
      <c r="Z17" s="553"/>
      <c r="AA17" s="162" t="s">
        <v>44</v>
      </c>
      <c r="AB17" s="136">
        <f>P6</f>
        <v>13</v>
      </c>
      <c r="AC17" s="1122"/>
      <c r="AD17" s="139"/>
      <c r="AE17" s="139"/>
      <c r="AF17" s="139"/>
      <c r="AG17" s="1122"/>
      <c r="AH17" s="136" t="str">
        <f>P8</f>
        <v>7</v>
      </c>
      <c r="AI17" s="162" t="s">
        <v>65</v>
      </c>
      <c r="AJ17" s="43"/>
    </row>
    <row r="18" spans="2:256" ht="15.6" customHeight="1" x14ac:dyDescent="0.2">
      <c r="B18" s="44"/>
      <c r="C18" s="162" t="s">
        <v>8</v>
      </c>
      <c r="D18" s="136">
        <f>D9</f>
        <v>20</v>
      </c>
      <c r="E18" s="1122"/>
      <c r="F18" s="139"/>
      <c r="G18" s="139"/>
      <c r="H18" s="139"/>
      <c r="I18" s="1122"/>
      <c r="J18" s="136" t="str">
        <f>D5</f>
        <v>4</v>
      </c>
      <c r="K18" s="162" t="s">
        <v>4</v>
      </c>
      <c r="L18" s="141"/>
      <c r="M18" s="926">
        <f>M17+ACCUEIL!$B$7</f>
        <v>1.4583333333333335</v>
      </c>
      <c r="N18" s="684"/>
      <c r="O18" s="162" t="s">
        <v>19</v>
      </c>
      <c r="P18" s="136">
        <f>J9</f>
        <v>23</v>
      </c>
      <c r="Q18" s="1122"/>
      <c r="R18" s="139"/>
      <c r="S18" s="139"/>
      <c r="T18" s="139"/>
      <c r="U18" s="1122"/>
      <c r="V18" s="136">
        <f>J5</f>
        <v>16</v>
      </c>
      <c r="W18" s="162" t="s">
        <v>9</v>
      </c>
      <c r="X18" s="231"/>
      <c r="Z18" s="553"/>
      <c r="AA18" s="162" t="s">
        <v>85</v>
      </c>
      <c r="AB18" s="136">
        <f>P9</f>
        <v>24</v>
      </c>
      <c r="AC18" s="1122"/>
      <c r="AD18" s="139"/>
      <c r="AE18" s="139"/>
      <c r="AF18" s="139"/>
      <c r="AG18" s="1122"/>
      <c r="AH18" s="136" t="str">
        <f>P7</f>
        <v>1</v>
      </c>
      <c r="AI18" s="162" t="s">
        <v>64</v>
      </c>
      <c r="AJ18" s="43"/>
    </row>
    <row r="19" spans="2:256" ht="15.6" customHeight="1" x14ac:dyDescent="0.2">
      <c r="B19" s="44"/>
      <c r="C19" s="162" t="s">
        <v>5</v>
      </c>
      <c r="D19" s="136">
        <f>D6</f>
        <v>18</v>
      </c>
      <c r="E19" s="1122"/>
      <c r="F19" s="139"/>
      <c r="G19" s="139"/>
      <c r="H19" s="139"/>
      <c r="I19" s="1122"/>
      <c r="J19" s="136" t="str">
        <f>D8</f>
        <v>2</v>
      </c>
      <c r="K19" s="162" t="s">
        <v>7</v>
      </c>
      <c r="L19" s="141"/>
      <c r="M19" s="926">
        <f>M18+ACCUEIL!$B$7</f>
        <v>1.4687500000000002</v>
      </c>
      <c r="N19" s="684"/>
      <c r="O19" s="162" t="s">
        <v>10</v>
      </c>
      <c r="P19" s="136">
        <f>J6</f>
        <v>12</v>
      </c>
      <c r="Q19" s="1122"/>
      <c r="R19" s="139"/>
      <c r="S19" s="139"/>
      <c r="T19" s="139"/>
      <c r="U19" s="1122"/>
      <c r="V19" s="136">
        <f>J8</f>
        <v>26</v>
      </c>
      <c r="W19" s="162" t="s">
        <v>18</v>
      </c>
      <c r="X19" s="231"/>
      <c r="Z19" s="553"/>
      <c r="AA19" s="162" t="s">
        <v>43</v>
      </c>
      <c r="AB19" s="136">
        <f>P5</f>
        <v>21</v>
      </c>
      <c r="AC19" s="1122"/>
      <c r="AD19" s="139"/>
      <c r="AE19" s="139"/>
      <c r="AF19" s="139"/>
      <c r="AG19" s="1122"/>
      <c r="AH19" s="136" t="str">
        <f>P8</f>
        <v>7</v>
      </c>
      <c r="AI19" s="162" t="s">
        <v>65</v>
      </c>
      <c r="AJ19" s="43"/>
    </row>
    <row r="20" spans="2:256" ht="15.6" customHeight="1" x14ac:dyDescent="0.2">
      <c r="B20" s="44"/>
      <c r="C20" s="162" t="s">
        <v>8</v>
      </c>
      <c r="D20" s="136">
        <f>D9</f>
        <v>20</v>
      </c>
      <c r="E20" s="1122"/>
      <c r="F20" s="139"/>
      <c r="G20" s="139"/>
      <c r="H20" s="139"/>
      <c r="I20" s="1122"/>
      <c r="J20" s="136">
        <f>D7</f>
        <v>10</v>
      </c>
      <c r="K20" s="162" t="s">
        <v>6</v>
      </c>
      <c r="L20" s="141"/>
      <c r="M20" s="926">
        <f>M19+ACCUEIL!$B$7</f>
        <v>1.479166666666667</v>
      </c>
      <c r="N20" s="684"/>
      <c r="O20" s="162" t="s">
        <v>19</v>
      </c>
      <c r="P20" s="136">
        <f>J9</f>
        <v>23</v>
      </c>
      <c r="Q20" s="1122"/>
      <c r="R20" s="139"/>
      <c r="S20" s="139"/>
      <c r="T20" s="139"/>
      <c r="U20" s="1122"/>
      <c r="V20" s="136" t="str">
        <f>J7</f>
        <v>6</v>
      </c>
      <c r="W20" s="162" t="s">
        <v>11</v>
      </c>
      <c r="X20" s="231"/>
      <c r="Z20" s="553"/>
      <c r="AA20" s="162" t="s">
        <v>85</v>
      </c>
      <c r="AB20" s="136">
        <f>P9</f>
        <v>24</v>
      </c>
      <c r="AC20" s="1122"/>
      <c r="AD20" s="139"/>
      <c r="AE20" s="139"/>
      <c r="AF20" s="139"/>
      <c r="AG20" s="1122"/>
      <c r="AH20" s="136">
        <f>P6</f>
        <v>13</v>
      </c>
      <c r="AI20" s="162" t="s">
        <v>44</v>
      </c>
      <c r="AJ20" s="43"/>
    </row>
    <row r="21" spans="2:256" ht="15.6" customHeight="1" x14ac:dyDescent="0.2">
      <c r="B21" s="44"/>
      <c r="C21" s="162" t="s">
        <v>4</v>
      </c>
      <c r="D21" s="136" t="str">
        <f>D5</f>
        <v>4</v>
      </c>
      <c r="E21" s="1122"/>
      <c r="F21" s="139"/>
      <c r="G21" s="139"/>
      <c r="H21" s="139"/>
      <c r="I21" s="1122"/>
      <c r="J21" s="136" t="str">
        <f>D8</f>
        <v>2</v>
      </c>
      <c r="K21" s="162" t="s">
        <v>7</v>
      </c>
      <c r="L21" s="141"/>
      <c r="M21" s="926">
        <f>M20+ACCUEIL!$B$7</f>
        <v>1.4895833333333337</v>
      </c>
      <c r="N21" s="684"/>
      <c r="O21" s="162" t="s">
        <v>9</v>
      </c>
      <c r="P21" s="136">
        <f>J5</f>
        <v>16</v>
      </c>
      <c r="Q21" s="1122"/>
      <c r="R21" s="139"/>
      <c r="S21" s="139"/>
      <c r="T21" s="139"/>
      <c r="U21" s="1122"/>
      <c r="V21" s="136">
        <f>J8</f>
        <v>26</v>
      </c>
      <c r="W21" s="162" t="s">
        <v>18</v>
      </c>
      <c r="X21" s="231"/>
      <c r="Z21" s="553"/>
      <c r="AA21" s="162" t="s">
        <v>43</v>
      </c>
      <c r="AB21" s="136">
        <f>P5</f>
        <v>21</v>
      </c>
      <c r="AC21" s="1122"/>
      <c r="AD21" s="139"/>
      <c r="AE21" s="139"/>
      <c r="AF21" s="139"/>
      <c r="AG21" s="1122"/>
      <c r="AH21" s="136" t="str">
        <f>P7</f>
        <v>1</v>
      </c>
      <c r="AI21" s="162" t="s">
        <v>64</v>
      </c>
      <c r="AJ21" s="43"/>
    </row>
    <row r="22" spans="2:256" ht="15.6" customHeight="1" x14ac:dyDescent="0.2">
      <c r="B22" s="44"/>
      <c r="C22" s="162" t="s">
        <v>94</v>
      </c>
      <c r="D22" s="136">
        <f>V5</f>
        <v>22</v>
      </c>
      <c r="E22" s="1122"/>
      <c r="F22" s="139"/>
      <c r="G22" s="139"/>
      <c r="H22" s="139"/>
      <c r="I22" s="1122"/>
      <c r="J22" s="136">
        <f>V8</f>
        <v>17</v>
      </c>
      <c r="K22" s="162" t="s">
        <v>108</v>
      </c>
      <c r="L22" s="141"/>
      <c r="M22" s="926">
        <f>M21+ACCUEIL!$B$7</f>
        <v>1.5000000000000004</v>
      </c>
      <c r="N22" s="684"/>
      <c r="O22" s="162" t="s">
        <v>128</v>
      </c>
      <c r="P22" s="136" t="str">
        <f>AB5</f>
        <v>5</v>
      </c>
      <c r="Q22" s="1122"/>
      <c r="R22" s="139"/>
      <c r="S22" s="139"/>
      <c r="T22" s="139"/>
      <c r="U22" s="1122"/>
      <c r="V22" s="136">
        <f>AB8</f>
        <v>14</v>
      </c>
      <c r="W22" s="162" t="s">
        <v>131</v>
      </c>
      <c r="X22" s="231"/>
      <c r="Z22" s="553"/>
      <c r="AA22" s="162" t="s">
        <v>85</v>
      </c>
      <c r="AB22" s="136">
        <f>P9</f>
        <v>24</v>
      </c>
      <c r="AC22" s="1122"/>
      <c r="AD22" s="139"/>
      <c r="AE22" s="139"/>
      <c r="AF22" s="139"/>
      <c r="AG22" s="1122"/>
      <c r="AH22" s="136" t="str">
        <f>P8</f>
        <v>7</v>
      </c>
      <c r="AI22" s="162" t="s">
        <v>65</v>
      </c>
      <c r="AJ22" s="43"/>
    </row>
    <row r="23" spans="2:256" ht="15.6" customHeight="1" x14ac:dyDescent="0.2">
      <c r="B23" s="44"/>
      <c r="C23" s="162" t="s">
        <v>106</v>
      </c>
      <c r="D23" s="136">
        <f>V6</f>
        <v>15</v>
      </c>
      <c r="E23" s="1122"/>
      <c r="F23" s="139"/>
      <c r="G23" s="139"/>
      <c r="H23" s="139"/>
      <c r="I23" s="1122"/>
      <c r="J23" s="136">
        <f>V7</f>
        <v>11</v>
      </c>
      <c r="K23" s="162" t="s">
        <v>107</v>
      </c>
      <c r="L23" s="141"/>
      <c r="M23" s="926">
        <f>M22+ACCUEIL!$B$7</f>
        <v>1.5104166666666672</v>
      </c>
      <c r="N23" s="684"/>
      <c r="O23" s="162" t="s">
        <v>129</v>
      </c>
      <c r="P23" s="136">
        <f>AB6</f>
        <v>3</v>
      </c>
      <c r="Q23" s="1122"/>
      <c r="R23" s="139"/>
      <c r="S23" s="139"/>
      <c r="T23" s="139"/>
      <c r="U23" s="1122"/>
      <c r="V23" s="136">
        <f>AB7</f>
        <v>25</v>
      </c>
      <c r="W23" s="162" t="s">
        <v>130</v>
      </c>
      <c r="X23" s="231"/>
      <c r="Z23" s="553"/>
      <c r="AA23" s="162" t="s">
        <v>44</v>
      </c>
      <c r="AB23" s="136">
        <f>P6</f>
        <v>13</v>
      </c>
      <c r="AC23" s="1122"/>
      <c r="AD23" s="139"/>
      <c r="AE23" s="139"/>
      <c r="AF23" s="139"/>
      <c r="AG23" s="1122"/>
      <c r="AH23" s="136" t="str">
        <f>P7</f>
        <v>1</v>
      </c>
      <c r="AI23" s="162" t="s">
        <v>64</v>
      </c>
      <c r="AJ23" s="43"/>
    </row>
    <row r="24" spans="2:256" ht="15.6" customHeight="1" x14ac:dyDescent="0.2">
      <c r="B24" s="44"/>
      <c r="C24" s="162" t="s">
        <v>5</v>
      </c>
      <c r="D24" s="136">
        <f>D6</f>
        <v>18</v>
      </c>
      <c r="E24" s="1122"/>
      <c r="F24" s="139"/>
      <c r="G24" s="139"/>
      <c r="H24" s="139"/>
      <c r="I24" s="1122"/>
      <c r="J24" s="136">
        <f>D7</f>
        <v>10</v>
      </c>
      <c r="K24" s="162" t="s">
        <v>6</v>
      </c>
      <c r="L24" s="141"/>
      <c r="M24" s="926">
        <f>M23+ACCUEIL!$B$7</f>
        <v>1.5208333333333339</v>
      </c>
      <c r="N24" s="684"/>
      <c r="O24" s="162" t="s">
        <v>10</v>
      </c>
      <c r="P24" s="136">
        <f>J6</f>
        <v>12</v>
      </c>
      <c r="Q24" s="1122"/>
      <c r="R24" s="139"/>
      <c r="S24" s="139"/>
      <c r="T24" s="139"/>
      <c r="U24" s="1122"/>
      <c r="V24" s="136" t="str">
        <f>J7</f>
        <v>6</v>
      </c>
      <c r="W24" s="162" t="s">
        <v>11</v>
      </c>
      <c r="X24" s="231"/>
      <c r="Z24" s="553"/>
      <c r="AI24"/>
      <c r="AJ24" s="43"/>
    </row>
    <row r="25" spans="2:256" ht="15.6" customHeight="1" x14ac:dyDescent="0.2">
      <c r="B25" s="44"/>
      <c r="C25" s="162" t="s">
        <v>8</v>
      </c>
      <c r="D25" s="136">
        <f>D9</f>
        <v>20</v>
      </c>
      <c r="E25" s="1122"/>
      <c r="F25" s="139"/>
      <c r="G25" s="139"/>
      <c r="H25" s="139"/>
      <c r="I25" s="1122"/>
      <c r="J25" s="136" t="str">
        <f>D8</f>
        <v>2</v>
      </c>
      <c r="K25" s="162" t="s">
        <v>7</v>
      </c>
      <c r="L25" s="141"/>
      <c r="M25" s="926">
        <f>M24+ACCUEIL!$B$7</f>
        <v>1.5312500000000007</v>
      </c>
      <c r="N25" s="684"/>
      <c r="O25" s="162" t="s">
        <v>18</v>
      </c>
      <c r="P25" s="136">
        <f>J8</f>
        <v>26</v>
      </c>
      <c r="Q25" s="1122"/>
      <c r="R25" s="139"/>
      <c r="S25" s="139"/>
      <c r="T25" s="139"/>
      <c r="U25" s="1122"/>
      <c r="V25" s="136">
        <f>J9</f>
        <v>23</v>
      </c>
      <c r="W25" s="162" t="s">
        <v>19</v>
      </c>
      <c r="X25" s="231"/>
      <c r="Z25" s="553"/>
      <c r="AJ25" s="43"/>
    </row>
    <row r="26" spans="2:256" ht="15.6" customHeight="1" x14ac:dyDescent="0.2">
      <c r="B26" s="44"/>
      <c r="C26" s="162" t="s">
        <v>4</v>
      </c>
      <c r="D26" s="136" t="str">
        <f>D5</f>
        <v>4</v>
      </c>
      <c r="E26" s="1122"/>
      <c r="F26" s="139"/>
      <c r="G26" s="139"/>
      <c r="H26" s="139"/>
      <c r="I26" s="1122"/>
      <c r="J26" s="136">
        <f>D7</f>
        <v>10</v>
      </c>
      <c r="K26" s="162" t="s">
        <v>6</v>
      </c>
      <c r="L26" s="141"/>
      <c r="M26" s="926">
        <f>M25+ACCUEIL!$B$7</f>
        <v>1.5416666666666674</v>
      </c>
      <c r="N26" s="684"/>
      <c r="O26" s="162" t="s">
        <v>9</v>
      </c>
      <c r="P26" s="136">
        <f>J5</f>
        <v>16</v>
      </c>
      <c r="Q26" s="1122"/>
      <c r="R26" s="139"/>
      <c r="S26" s="139"/>
      <c r="T26" s="139"/>
      <c r="U26" s="1122"/>
      <c r="V26" s="136" t="str">
        <f>J7</f>
        <v>6</v>
      </c>
      <c r="W26" s="162" t="s">
        <v>11</v>
      </c>
      <c r="X26" s="231"/>
      <c r="Z26" s="553"/>
      <c r="AI26"/>
      <c r="AJ26" s="43"/>
    </row>
    <row r="27" spans="2:256" ht="15.6" customHeight="1" x14ac:dyDescent="0.2">
      <c r="B27" s="44"/>
      <c r="C27" s="162" t="s">
        <v>8</v>
      </c>
      <c r="D27" s="136">
        <f>D9</f>
        <v>20</v>
      </c>
      <c r="E27" s="1122"/>
      <c r="F27" s="139"/>
      <c r="G27" s="139"/>
      <c r="H27" s="139"/>
      <c r="I27" s="1122"/>
      <c r="J27" s="136">
        <f>D6</f>
        <v>18</v>
      </c>
      <c r="K27" s="162" t="s">
        <v>5</v>
      </c>
      <c r="L27" s="141"/>
      <c r="M27" s="926">
        <f>M26+ACCUEIL!$B$7</f>
        <v>1.5520833333333341</v>
      </c>
      <c r="N27" s="684"/>
      <c r="O27" s="162" t="s">
        <v>19</v>
      </c>
      <c r="P27" s="136">
        <f>J9</f>
        <v>23</v>
      </c>
      <c r="Q27" s="1122"/>
      <c r="R27" s="139"/>
      <c r="S27" s="139"/>
      <c r="T27" s="139"/>
      <c r="U27" s="1122"/>
      <c r="V27" s="136">
        <f>J6</f>
        <v>12</v>
      </c>
      <c r="W27" s="162" t="s">
        <v>10</v>
      </c>
      <c r="X27" s="231"/>
      <c r="Z27" s="553"/>
      <c r="AJ27" s="43"/>
    </row>
    <row r="28" spans="2:256" ht="15.6" customHeight="1" x14ac:dyDescent="0.2">
      <c r="B28" s="44"/>
      <c r="C28" s="162" t="s">
        <v>94</v>
      </c>
      <c r="D28" s="136">
        <f>V5</f>
        <v>22</v>
      </c>
      <c r="E28" s="1122"/>
      <c r="F28" s="139"/>
      <c r="G28" s="139"/>
      <c r="H28" s="139"/>
      <c r="I28" s="1122"/>
      <c r="J28" s="136">
        <f>V6</f>
        <v>15</v>
      </c>
      <c r="K28" s="162" t="s">
        <v>106</v>
      </c>
      <c r="L28" s="141"/>
      <c r="M28" s="926">
        <f>M27+ACCUEIL!$B$7</f>
        <v>1.5625000000000009</v>
      </c>
      <c r="N28" s="684"/>
      <c r="O28" s="162" t="s">
        <v>128</v>
      </c>
      <c r="P28" s="136" t="str">
        <f>AB5</f>
        <v>5</v>
      </c>
      <c r="Q28" s="1122"/>
      <c r="R28" s="139"/>
      <c r="S28" s="139"/>
      <c r="T28" s="139"/>
      <c r="U28" s="1122"/>
      <c r="V28" s="136">
        <f>AB7</f>
        <v>25</v>
      </c>
      <c r="W28" s="162" t="s">
        <v>130</v>
      </c>
      <c r="X28" s="231"/>
      <c r="Z28" s="553"/>
      <c r="AI28"/>
      <c r="AJ28" s="43"/>
    </row>
    <row r="29" spans="2:256" ht="15.6" customHeight="1" x14ac:dyDescent="0.2">
      <c r="B29" s="44"/>
      <c r="C29" s="162" t="s">
        <v>107</v>
      </c>
      <c r="D29" s="136">
        <f>V7</f>
        <v>11</v>
      </c>
      <c r="E29" s="1122"/>
      <c r="F29" s="139"/>
      <c r="G29" s="139"/>
      <c r="H29" s="139"/>
      <c r="I29" s="1122"/>
      <c r="J29" s="136">
        <f>V8</f>
        <v>17</v>
      </c>
      <c r="K29" s="162" t="s">
        <v>108</v>
      </c>
      <c r="L29" s="141"/>
      <c r="M29" s="926">
        <f>M28+ACCUEIL!$B$7</f>
        <v>1.5729166666666676</v>
      </c>
      <c r="N29" s="684"/>
      <c r="O29" s="162" t="s">
        <v>131</v>
      </c>
      <c r="P29" s="136">
        <f>AB8</f>
        <v>14</v>
      </c>
      <c r="Q29" s="1122"/>
      <c r="R29" s="139"/>
      <c r="S29" s="139"/>
      <c r="T29" s="139"/>
      <c r="U29" s="1122"/>
      <c r="V29" s="136">
        <f>AB6</f>
        <v>3</v>
      </c>
      <c r="W29" s="162" t="s">
        <v>129</v>
      </c>
      <c r="X29" s="231"/>
      <c r="Z29" s="553"/>
      <c r="AJ29" s="43"/>
    </row>
    <row r="30" spans="2:256" ht="15.6" customHeight="1" x14ac:dyDescent="0.2">
      <c r="B30" s="217"/>
      <c r="C30" s="151"/>
      <c r="D30" s="148"/>
      <c r="E30" s="433"/>
      <c r="F30" s="151"/>
      <c r="G30" s="151"/>
      <c r="H30" s="151"/>
      <c r="I30" s="433"/>
      <c r="J30" s="148"/>
      <c r="K30" s="151"/>
      <c r="L30" s="331"/>
      <c r="N30" s="705"/>
      <c r="O30" s="247"/>
      <c r="P30" s="215"/>
      <c r="Q30" s="247"/>
      <c r="R30" s="247"/>
      <c r="S30" s="247"/>
      <c r="T30" s="247"/>
      <c r="U30" s="247"/>
      <c r="V30" s="215"/>
      <c r="W30" s="247"/>
      <c r="X30" s="746"/>
      <c r="Z30" s="747"/>
      <c r="AA30" s="247"/>
      <c r="AB30" s="215"/>
      <c r="AC30" s="247"/>
      <c r="AD30" s="247"/>
      <c r="AE30" s="247"/>
      <c r="AF30" s="247"/>
      <c r="AG30" s="247"/>
      <c r="AH30" s="215"/>
      <c r="AI30" s="247"/>
      <c r="AJ30" s="216"/>
    </row>
    <row r="31" spans="2:256" s="53" customFormat="1" ht="15.6" customHeight="1" x14ac:dyDescent="0.2">
      <c r="C31" s="634"/>
      <c r="D31"/>
      <c r="E31" s="634"/>
      <c r="F31" s="634"/>
      <c r="G31" s="634"/>
      <c r="H31" s="634"/>
      <c r="I31" s="634"/>
      <c r="J31"/>
      <c r="K31" s="634"/>
      <c r="L31" s="1"/>
      <c r="M31" s="683" t="s">
        <v>3</v>
      </c>
      <c r="N31" s="104"/>
      <c r="O31" s="634"/>
      <c r="P31"/>
      <c r="Q31" s="634"/>
      <c r="R31" s="634"/>
      <c r="S31" s="634"/>
      <c r="T31" s="634"/>
      <c r="U31" s="634"/>
      <c r="V31"/>
      <c r="W31" s="634"/>
      <c r="X31" s="120"/>
      <c r="Y31" s="45"/>
      <c r="Z31" s="45"/>
      <c r="AA31" s="45"/>
      <c r="AB31" s="101"/>
      <c r="AC31" s="45"/>
      <c r="AD31" s="45"/>
      <c r="AE31" s="45"/>
      <c r="AF31" s="45"/>
      <c r="AG31" s="45"/>
      <c r="AH31" s="101"/>
      <c r="AI31" s="45"/>
      <c r="AJ31" s="101"/>
      <c r="AK31"/>
      <c r="AL31"/>
      <c r="IT31"/>
      <c r="IU31"/>
      <c r="IV31"/>
    </row>
    <row r="32" spans="2:256" s="53" customFormat="1" ht="15.6" customHeight="1" x14ac:dyDescent="0.2">
      <c r="C32" s="232"/>
      <c r="D32" s="161" t="str">
        <f>D4</f>
        <v>POULE A</v>
      </c>
      <c r="E32" s="162" t="s">
        <v>1</v>
      </c>
      <c r="F32" s="162" t="s">
        <v>2</v>
      </c>
      <c r="G32" s="634"/>
      <c r="H32" s="634"/>
      <c r="I32" s="232"/>
      <c r="J32" s="161" t="str">
        <f>J4</f>
        <v>POULE B</v>
      </c>
      <c r="K32" s="162" t="s">
        <v>1</v>
      </c>
      <c r="L32" s="162" t="s">
        <v>2</v>
      </c>
      <c r="M32" s="1"/>
      <c r="N32" s="104"/>
      <c r="O32" s="455"/>
      <c r="P32" s="177" t="str">
        <f>P4</f>
        <v>POULE C</v>
      </c>
      <c r="Q32" s="176" t="s">
        <v>1</v>
      </c>
      <c r="R32" s="176" t="s">
        <v>2</v>
      </c>
      <c r="S32" s="634"/>
      <c r="T32" s="634"/>
      <c r="U32" s="455"/>
      <c r="V32" s="177" t="str">
        <f>V4</f>
        <v>POULE D</v>
      </c>
      <c r="W32" s="176" t="s">
        <v>1</v>
      </c>
      <c r="X32" s="176" t="s">
        <v>2</v>
      </c>
      <c r="Y32" s="45"/>
      <c r="Z32" s="634"/>
      <c r="AA32" s="455"/>
      <c r="AB32" s="177" t="str">
        <f>AB4</f>
        <v>POULE E</v>
      </c>
      <c r="AC32" s="176" t="s">
        <v>1</v>
      </c>
      <c r="AD32" s="176" t="s">
        <v>2</v>
      </c>
      <c r="AE32" s="634"/>
      <c r="AF32" s="634"/>
      <c r="AG32" s="634"/>
      <c r="AH32"/>
      <c r="AI32" s="634"/>
      <c r="AJ32" s="101"/>
      <c r="IT32"/>
      <c r="IU32"/>
      <c r="IV32"/>
    </row>
    <row r="33" spans="1:256" s="53" customFormat="1" ht="15.6" customHeight="1" x14ac:dyDescent="0.2">
      <c r="C33" s="162" t="s">
        <v>4</v>
      </c>
      <c r="D33" s="1072"/>
      <c r="E33" s="777"/>
      <c r="F33" s="778"/>
      <c r="G33" s="45"/>
      <c r="H33" s="45"/>
      <c r="I33" s="162" t="s">
        <v>9</v>
      </c>
      <c r="J33" s="1072"/>
      <c r="K33" s="777"/>
      <c r="L33" s="778"/>
      <c r="M33" s="322"/>
      <c r="N33" s="1"/>
      <c r="O33" s="162" t="s">
        <v>43</v>
      </c>
      <c r="P33" s="1072"/>
      <c r="Q33" s="778"/>
      <c r="R33" s="778"/>
      <c r="S33" s="634"/>
      <c r="T33" s="634"/>
      <c r="U33" s="162" t="s">
        <v>94</v>
      </c>
      <c r="V33" s="1072"/>
      <c r="W33" s="777"/>
      <c r="X33" s="778"/>
      <c r="Y33" s="45"/>
      <c r="Z33" s="120"/>
      <c r="AA33" s="162" t="s">
        <v>128</v>
      </c>
      <c r="AB33" s="1072"/>
      <c r="AC33" s="778"/>
      <c r="AD33" s="778"/>
      <c r="AE33" s="634"/>
      <c r="AF33" s="634"/>
      <c r="AG33" s="634"/>
      <c r="AI33"/>
      <c r="AJ33" s="101"/>
      <c r="AK33"/>
      <c r="AL33"/>
      <c r="AM33"/>
      <c r="AN33"/>
      <c r="AO33"/>
      <c r="AP33"/>
      <c r="AQ33"/>
      <c r="AR33"/>
      <c r="IT33"/>
      <c r="IU33"/>
      <c r="IV33"/>
    </row>
    <row r="34" spans="1:256" s="53" customFormat="1" ht="15.6" customHeight="1" x14ac:dyDescent="0.2">
      <c r="C34" s="162" t="s">
        <v>5</v>
      </c>
      <c r="D34" s="1072"/>
      <c r="E34" s="777"/>
      <c r="F34" s="778"/>
      <c r="G34" s="45"/>
      <c r="H34" s="45"/>
      <c r="I34" s="162" t="s">
        <v>10</v>
      </c>
      <c r="J34" s="1072"/>
      <c r="K34" s="777"/>
      <c r="L34" s="778"/>
      <c r="M34" s="320"/>
      <c r="N34" s="1"/>
      <c r="O34" s="162" t="s">
        <v>44</v>
      </c>
      <c r="P34" s="1072"/>
      <c r="Q34" s="778"/>
      <c r="R34" s="778"/>
      <c r="S34" s="634"/>
      <c r="T34" s="634"/>
      <c r="U34" s="162" t="s">
        <v>106</v>
      </c>
      <c r="V34" s="1072"/>
      <c r="W34" s="777"/>
      <c r="X34" s="778"/>
      <c r="Y34" s="45"/>
      <c r="Z34" s="56"/>
      <c r="AA34" s="162" t="s">
        <v>129</v>
      </c>
      <c r="AB34" s="1072"/>
      <c r="AC34" s="778"/>
      <c r="AD34" s="778"/>
      <c r="AE34" s="634"/>
      <c r="AF34" s="634"/>
      <c r="AG34" s="634"/>
      <c r="AI34"/>
      <c r="AJ34"/>
      <c r="AK34"/>
      <c r="AL34"/>
      <c r="AM34"/>
      <c r="AN34"/>
      <c r="AO34"/>
      <c r="AP34"/>
      <c r="AQ34"/>
      <c r="AR34"/>
      <c r="IT34"/>
      <c r="IU34"/>
      <c r="IV34"/>
    </row>
    <row r="35" spans="1:256" s="53" customFormat="1" ht="15.6" customHeight="1" x14ac:dyDescent="0.2">
      <c r="C35" s="162" t="s">
        <v>6</v>
      </c>
      <c r="D35" s="1072"/>
      <c r="E35" s="777"/>
      <c r="F35" s="778"/>
      <c r="G35" s="45"/>
      <c r="H35" s="45"/>
      <c r="I35" s="162" t="s">
        <v>11</v>
      </c>
      <c r="J35" s="1072"/>
      <c r="K35" s="777"/>
      <c r="L35" s="778"/>
      <c r="M35" s="320"/>
      <c r="N35" s="1"/>
      <c r="O35" s="162" t="s">
        <v>64</v>
      </c>
      <c r="P35" s="1072"/>
      <c r="Q35" s="778"/>
      <c r="R35" s="778"/>
      <c r="S35" s="634"/>
      <c r="T35" s="634"/>
      <c r="U35" s="162" t="s">
        <v>107</v>
      </c>
      <c r="V35" s="1072"/>
      <c r="W35" s="777"/>
      <c r="X35" s="778"/>
      <c r="Y35" s="45"/>
      <c r="Z35" s="56"/>
      <c r="AA35" s="162" t="s">
        <v>130</v>
      </c>
      <c r="AB35" s="1072"/>
      <c r="AC35" s="778"/>
      <c r="AD35" s="778"/>
      <c r="AE35" s="634"/>
      <c r="AF35" s="634"/>
      <c r="AG35" s="634"/>
      <c r="AI35"/>
      <c r="AJ35"/>
      <c r="AK35"/>
      <c r="AL35"/>
      <c r="AM35"/>
      <c r="AN35"/>
      <c r="AO35"/>
      <c r="AP35"/>
      <c r="AQ35"/>
      <c r="AR35"/>
      <c r="IT35"/>
      <c r="IU35"/>
      <c r="IV35"/>
    </row>
    <row r="36" spans="1:256" s="53" customFormat="1" ht="15.6" customHeight="1" x14ac:dyDescent="0.2">
      <c r="C36" s="162" t="s">
        <v>7</v>
      </c>
      <c r="D36" s="1072"/>
      <c r="E36" s="777"/>
      <c r="F36" s="778"/>
      <c r="G36" s="45"/>
      <c r="H36" s="45"/>
      <c r="I36" s="162" t="s">
        <v>18</v>
      </c>
      <c r="J36" s="1072"/>
      <c r="K36" s="777"/>
      <c r="L36" s="778"/>
      <c r="M36" s="320"/>
      <c r="N36" s="1"/>
      <c r="O36" s="162" t="s">
        <v>65</v>
      </c>
      <c r="P36" s="1072"/>
      <c r="Q36" s="778"/>
      <c r="R36" s="778"/>
      <c r="S36" s="634"/>
      <c r="T36" s="634"/>
      <c r="U36" s="162" t="s">
        <v>108</v>
      </c>
      <c r="V36" s="1072"/>
      <c r="W36" s="777"/>
      <c r="X36" s="778"/>
      <c r="Y36" s="45"/>
      <c r="Z36" s="56"/>
      <c r="AA36" s="162" t="s">
        <v>131</v>
      </c>
      <c r="AB36" s="1072"/>
      <c r="AC36" s="778"/>
      <c r="AD36" s="778"/>
      <c r="AE36" s="634"/>
      <c r="AF36" s="634"/>
      <c r="AG36" s="634"/>
      <c r="AI36"/>
      <c r="AJ36"/>
      <c r="AK36"/>
      <c r="AL36"/>
      <c r="AM36"/>
      <c r="AN36"/>
      <c r="AO36"/>
      <c r="AP36"/>
      <c r="AQ36"/>
      <c r="AR36"/>
      <c r="IT36"/>
      <c r="IU36"/>
      <c r="IV36"/>
    </row>
    <row r="37" spans="1:256" s="53" customFormat="1" ht="15.6" customHeight="1" x14ac:dyDescent="0.2">
      <c r="C37" s="162" t="s">
        <v>8</v>
      </c>
      <c r="D37" s="1072"/>
      <c r="E37" s="777"/>
      <c r="F37" s="778"/>
      <c r="G37" s="45"/>
      <c r="H37" s="45"/>
      <c r="I37" s="162" t="s">
        <v>19</v>
      </c>
      <c r="J37" s="1072"/>
      <c r="K37" s="777"/>
      <c r="L37" s="778"/>
      <c r="M37" s="320"/>
      <c r="N37" s="1"/>
      <c r="O37" s="162" t="s">
        <v>85</v>
      </c>
      <c r="P37" s="1072"/>
      <c r="Q37" s="778"/>
      <c r="R37" s="778"/>
      <c r="S37" s="634"/>
      <c r="T37" s="634"/>
      <c r="U37" s="120"/>
      <c r="V37" s="12"/>
      <c r="W37" s="110"/>
      <c r="X37" s="234"/>
      <c r="Y37" s="45"/>
      <c r="Z37" s="56"/>
      <c r="AA37" s="120"/>
      <c r="AB37" s="12"/>
      <c r="AC37" s="110"/>
      <c r="AD37" s="234"/>
      <c r="AE37" s="634"/>
      <c r="AF37" s="634"/>
      <c r="AG37" s="634"/>
      <c r="AH37"/>
      <c r="AI37" s="634"/>
      <c r="AJ37"/>
      <c r="AK37"/>
      <c r="AL37"/>
      <c r="AM37"/>
      <c r="AN37"/>
      <c r="AO37"/>
      <c r="AP37"/>
      <c r="AQ37"/>
      <c r="AR37"/>
      <c r="IT37"/>
      <c r="IU37"/>
      <c r="IV37"/>
    </row>
    <row r="38" spans="1:256" s="53" customFormat="1" ht="15.6" customHeight="1" x14ac:dyDescent="0.2">
      <c r="C38" s="634"/>
      <c r="D38"/>
      <c r="E38" s="634"/>
      <c r="F38" s="634"/>
      <c r="G38" s="634"/>
      <c r="H38" s="634"/>
      <c r="I38" s="634"/>
      <c r="J38"/>
      <c r="K38" s="634"/>
      <c r="L38" s="1"/>
      <c r="M38" s="320"/>
      <c r="N38" s="1"/>
      <c r="O38" s="634"/>
      <c r="P38"/>
      <c r="Q38" s="634"/>
      <c r="R38" s="634"/>
      <c r="S38" s="111"/>
      <c r="T38" s="111"/>
      <c r="U38" s="111"/>
      <c r="V38" s="165"/>
      <c r="W38" s="634"/>
      <c r="X38" s="634"/>
      <c r="Y38" s="45"/>
      <c r="Z38" s="56"/>
      <c r="AA38" s="634"/>
      <c r="AB38"/>
      <c r="AC38" s="634"/>
      <c r="AD38" s="634"/>
      <c r="AE38" s="634"/>
      <c r="AF38" s="634"/>
      <c r="AG38" s="634"/>
      <c r="AH38"/>
      <c r="AI38" s="634"/>
      <c r="AJ38"/>
      <c r="IT38"/>
      <c r="IU38"/>
      <c r="IV38"/>
    </row>
    <row r="39" spans="1:256" s="53" customFormat="1" ht="15.6" customHeight="1" x14ac:dyDescent="0.2">
      <c r="C39" s="634"/>
      <c r="D39"/>
      <c r="E39" s="634"/>
      <c r="F39" s="634"/>
      <c r="G39" s="634"/>
      <c r="H39" s="634"/>
      <c r="I39" s="634"/>
      <c r="J39"/>
      <c r="K39" s="634"/>
      <c r="L39" s="1"/>
      <c r="M39" s="320"/>
      <c r="N39" s="1"/>
      <c r="O39" s="634"/>
      <c r="P39"/>
      <c r="Q39" s="634"/>
      <c r="R39" s="634"/>
      <c r="S39" s="634"/>
      <c r="T39" s="634"/>
      <c r="U39" s="634"/>
      <c r="V39"/>
      <c r="W39" s="634"/>
      <c r="X39" s="634"/>
      <c r="Y39" s="465" t="s">
        <v>47</v>
      </c>
      <c r="Z39" s="56"/>
      <c r="AA39" s="634"/>
      <c r="AB39"/>
      <c r="AC39" s="634"/>
      <c r="AD39" s="634"/>
      <c r="AE39" s="56"/>
      <c r="AF39" s="56"/>
      <c r="AG39" s="634"/>
      <c r="AH39"/>
      <c r="AI39" s="634"/>
      <c r="AJ39"/>
      <c r="IT39"/>
      <c r="IU39"/>
      <c r="IV39"/>
    </row>
    <row r="40" spans="1:256" s="53" customFormat="1" ht="15.6" customHeight="1" x14ac:dyDescent="0.2">
      <c r="C40" s="353"/>
      <c r="D40" s="172"/>
      <c r="E40" s="242"/>
      <c r="F40" s="242"/>
      <c r="G40" s="242" t="s">
        <v>132</v>
      </c>
      <c r="H40" s="242"/>
      <c r="I40" s="242"/>
      <c r="J40" s="174"/>
      <c r="K40" s="634"/>
      <c r="L40" s="1"/>
      <c r="M40" s="320"/>
      <c r="N40" s="107"/>
      <c r="O40" s="232"/>
      <c r="P40" s="1012" t="s">
        <v>15</v>
      </c>
      <c r="Q40" s="321" t="s">
        <v>1</v>
      </c>
      <c r="R40" s="110" t="s">
        <v>2</v>
      </c>
      <c r="S40" s="111"/>
      <c r="T40" s="111"/>
      <c r="U40" s="455" t="s">
        <v>16</v>
      </c>
      <c r="V40" s="1012" t="s">
        <v>17</v>
      </c>
      <c r="W40" s="110" t="s">
        <v>1</v>
      </c>
      <c r="X40" s="110" t="s">
        <v>2</v>
      </c>
      <c r="Y40" s="748"/>
      <c r="Z40" s="749"/>
      <c r="AA40" s="455"/>
      <c r="AB40" s="1012" t="s">
        <v>63</v>
      </c>
      <c r="AC40" s="234" t="s">
        <v>1</v>
      </c>
      <c r="AD40" s="234" t="s">
        <v>2</v>
      </c>
      <c r="AE40" s="111"/>
      <c r="AF40" s="111"/>
      <c r="AG40" s="111"/>
      <c r="AH40"/>
      <c r="AI40" s="111"/>
      <c r="AJ40" s="111"/>
      <c r="AL40" s="232"/>
      <c r="AM40" s="1012" t="s">
        <v>15</v>
      </c>
      <c r="AN40" s="321" t="s">
        <v>1</v>
      </c>
      <c r="AO40" s="110" t="s">
        <v>2</v>
      </c>
      <c r="AP40" s="111"/>
      <c r="AQ40" s="111"/>
      <c r="AR40" s="455" t="s">
        <v>16</v>
      </c>
      <c r="AS40" s="1012" t="s">
        <v>17</v>
      </c>
      <c r="AT40" s="110" t="s">
        <v>1</v>
      </c>
      <c r="AU40" s="110" t="s">
        <v>2</v>
      </c>
      <c r="AV40" s="748"/>
      <c r="AW40" s="749"/>
      <c r="AX40" s="455"/>
      <c r="AY40" s="1012" t="s">
        <v>63</v>
      </c>
      <c r="AZ40" s="234" t="s">
        <v>1</v>
      </c>
      <c r="BA40" s="234" t="s">
        <v>2</v>
      </c>
      <c r="IT40"/>
      <c r="IU40"/>
      <c r="IV40"/>
    </row>
    <row r="41" spans="1:256" s="53" customFormat="1" ht="15.6" customHeight="1" x14ac:dyDescent="0.2">
      <c r="C41" s="176" t="s">
        <v>20</v>
      </c>
      <c r="D41" s="178" t="s">
        <v>157</v>
      </c>
      <c r="E41" s="750"/>
      <c r="F41" s="750"/>
      <c r="G41" s="176" t="s">
        <v>31</v>
      </c>
      <c r="H41" s="751"/>
      <c r="I41" s="750"/>
      <c r="J41" s="174" t="s">
        <v>158</v>
      </c>
      <c r="K41" s="634"/>
      <c r="L41" s="1"/>
      <c r="M41" s="320"/>
      <c r="N41" s="107"/>
      <c r="O41" s="232" t="s">
        <v>4</v>
      </c>
      <c r="P41" s="1013">
        <v>1</v>
      </c>
      <c r="Q41" s="1014">
        <f>CL($E$51,$I$51)+CL($U$53,$Q$53)+CL($Q$59,$U$59)+CL($AC$81,$AG$81)</f>
        <v>0</v>
      </c>
      <c r="R41" s="1014">
        <f>$E$51-$I$51+$U$53-$Q$53+$Q$59-$U$59+$AC$81-$AG$81</f>
        <v>0</v>
      </c>
      <c r="S41" s="120"/>
      <c r="T41" s="120"/>
      <c r="U41" s="232" t="s">
        <v>9</v>
      </c>
      <c r="V41" s="1013">
        <v>6</v>
      </c>
      <c r="W41" s="1014">
        <f>CL($E$52,$I$52)+CL($U$78,$Q$78)+CL($Q$57,$U$57)+CL($Q$84,$U$84)</f>
        <v>0</v>
      </c>
      <c r="X41" s="1014">
        <f>$E$52-$I$52+$U$78-$Q$78+$Q$57-$U$57+$Q$84-$U$84</f>
        <v>0</v>
      </c>
      <c r="Y41" s="752"/>
      <c r="Z41" s="634"/>
      <c r="AA41" s="232" t="s">
        <v>43</v>
      </c>
      <c r="AB41" s="1013">
        <v>11</v>
      </c>
      <c r="AC41" s="1014">
        <f>CL($AC$51,$AG$51)+CL($AG$55,$AC$55)+CL($Q$65,$U$65)+CL($AC$72,$AG$72)</f>
        <v>0</v>
      </c>
      <c r="AD41" s="1014">
        <f>$AC$51-$AG$51+$AG$55-$AC$55+$Q$65-$U$65+$AC$72-$AG$72</f>
        <v>0</v>
      </c>
      <c r="AE41" s="120"/>
      <c r="AF41" s="120"/>
      <c r="AG41" s="120"/>
      <c r="AI41" s="110"/>
      <c r="AJ41" s="119"/>
      <c r="AL41" s="232">
        <v>1</v>
      </c>
      <c r="AM41" s="1013"/>
      <c r="AN41" s="1017"/>
      <c r="AO41" s="1017"/>
      <c r="AP41" s="120"/>
      <c r="AQ41" s="120"/>
      <c r="AR41" s="232">
        <v>1</v>
      </c>
      <c r="AS41" s="1013"/>
      <c r="AT41" s="1017"/>
      <c r="AU41" s="1017"/>
      <c r="AV41" s="752"/>
      <c r="AW41" s="634"/>
      <c r="AX41" s="232">
        <v>1</v>
      </c>
      <c r="AY41" s="1013"/>
      <c r="AZ41" s="1017"/>
      <c r="BA41" s="1017"/>
      <c r="IT41"/>
      <c r="IU41"/>
      <c r="IV41"/>
    </row>
    <row r="42" spans="1:256" s="53" customFormat="1" ht="15.6" customHeight="1" x14ac:dyDescent="0.2">
      <c r="C42" s="176" t="s">
        <v>21</v>
      </c>
      <c r="D42" s="178" t="s">
        <v>159</v>
      </c>
      <c r="E42" s="750"/>
      <c r="F42" s="750"/>
      <c r="G42" s="176" t="s">
        <v>33</v>
      </c>
      <c r="H42" s="751"/>
      <c r="I42" s="750"/>
      <c r="J42" s="174" t="s">
        <v>160</v>
      </c>
      <c r="K42" s="634"/>
      <c r="L42" s="1"/>
      <c r="M42" s="320"/>
      <c r="N42" s="107"/>
      <c r="O42" s="232" t="s">
        <v>5</v>
      </c>
      <c r="P42" s="1013">
        <v>2</v>
      </c>
      <c r="Q42" s="1014">
        <f>CL($I$51,$E$51)+CL($Q$55,$U$55)+CL($AC$75,$AG$75)+CL($U$69,$Q$69)</f>
        <v>0</v>
      </c>
      <c r="R42" s="1014">
        <f>$I$51-$E$51+$Q$55-$U$55+$AC$75-$AG$75+$U$69-$Q$69</f>
        <v>0</v>
      </c>
      <c r="S42" s="120"/>
      <c r="T42" s="120"/>
      <c r="U42" s="232" t="s">
        <v>10</v>
      </c>
      <c r="V42" s="1013">
        <v>7</v>
      </c>
      <c r="W42" s="1014">
        <f>CL($I$52,$E$52)+CL($AC$62,$AG$62)+CL($AC$69,$AG$69)+CL($AG$53,$AC$53)</f>
        <v>0</v>
      </c>
      <c r="X42" s="1014">
        <f>$I$52-$E$52+$AC$62-$AG$62+$AC$69-$AG$69+$AG$53-$AC$53</f>
        <v>0</v>
      </c>
      <c r="Y42" s="752"/>
      <c r="Z42" s="634"/>
      <c r="AA42" s="232" t="s">
        <v>44</v>
      </c>
      <c r="AB42" s="1013">
        <v>12</v>
      </c>
      <c r="AC42" s="1014">
        <f>CL($AG$51,$AC$51)+CL($AC$57,$AG$57)+CL($AC$65,$AG$65)+CL($AG$78,$AC$78)</f>
        <v>0</v>
      </c>
      <c r="AD42" s="1014">
        <f>$AG$51-$AC$51+$AC$57-$AG$57+$AC$65-$AG$65+$AG$78-$AC$78</f>
        <v>0</v>
      </c>
      <c r="AE42" s="120"/>
      <c r="AF42" s="120"/>
      <c r="AG42" s="120"/>
      <c r="AI42" s="110"/>
      <c r="AJ42" s="119"/>
      <c r="AL42" s="232">
        <v>2</v>
      </c>
      <c r="AM42" s="1013"/>
      <c r="AN42" s="1017"/>
      <c r="AO42" s="1017"/>
      <c r="AP42" s="120"/>
      <c r="AQ42" s="120"/>
      <c r="AR42" s="232">
        <v>2</v>
      </c>
      <c r="AS42" s="1013"/>
      <c r="AT42" s="1017"/>
      <c r="AU42" s="1017"/>
      <c r="AV42" s="752"/>
      <c r="AW42" s="634"/>
      <c r="AX42" s="232">
        <v>2</v>
      </c>
      <c r="AY42" s="1013"/>
      <c r="AZ42" s="1017"/>
      <c r="BA42" s="1017"/>
      <c r="IT42"/>
      <c r="IU42"/>
      <c r="IV42"/>
    </row>
    <row r="43" spans="1:256" s="53" customFormat="1" ht="15.6" customHeight="1" x14ac:dyDescent="0.2">
      <c r="C43" s="176" t="s">
        <v>66</v>
      </c>
      <c r="D43" s="178" t="s">
        <v>224</v>
      </c>
      <c r="E43" s="750"/>
      <c r="F43" s="750"/>
      <c r="G43" s="176" t="s">
        <v>22</v>
      </c>
      <c r="H43" s="751"/>
      <c r="I43" s="750"/>
      <c r="J43" s="174" t="s">
        <v>225</v>
      </c>
      <c r="K43" s="634"/>
      <c r="L43" s="1"/>
      <c r="M43" s="320"/>
      <c r="N43" s="107"/>
      <c r="O43" s="232" t="s">
        <v>6</v>
      </c>
      <c r="P43" s="1013">
        <v>3</v>
      </c>
      <c r="Q43" s="1014">
        <f>CL($U$51,$Q$51)+CL($U$62,$Q$62)+CL($AG$75,$AC$75)+CL($AG$81,$AC$81)</f>
        <v>0</v>
      </c>
      <c r="R43" s="1014">
        <f>$U$51-$Q$51+$U$62-$Q$62+$AG$75-$AC$75+$AG$81-$AC$81</f>
        <v>0</v>
      </c>
      <c r="S43" s="120"/>
      <c r="T43" s="120"/>
      <c r="U43" s="232" t="s">
        <v>11</v>
      </c>
      <c r="V43" s="1013">
        <v>8</v>
      </c>
      <c r="W43" s="1014">
        <f>CL($Q$52,$U$52)+CL($AG$59,$AC$59)+CL($AG$69,$AC$69)+CL($U$84,$Q$84)</f>
        <v>0</v>
      </c>
      <c r="X43" s="1014">
        <f>$Q$52-$U$52+$AG$59-$AC$59+$AG$69-$AC$69+$U$84-$Q$84</f>
        <v>0</v>
      </c>
      <c r="Y43" s="752"/>
      <c r="Z43" s="634"/>
      <c r="AA43" s="232" t="s">
        <v>64</v>
      </c>
      <c r="AB43" s="1013">
        <v>13</v>
      </c>
      <c r="AC43" s="1014">
        <f>CL($AC$52,$AG$52)+CL($AG$84,$AC$84)+CL($AG$65,$AC$65)+CL($AG$72,$AC$72)</f>
        <v>0</v>
      </c>
      <c r="AD43" s="1014">
        <f>$AC$52-$AG$52+$AG$84-$AC$84+$AG$65-$AC$65+$AG$72-$AC$72</f>
        <v>0</v>
      </c>
      <c r="AE43" s="120"/>
      <c r="AF43" s="120"/>
      <c r="AG43" s="120"/>
      <c r="AI43" s="110"/>
      <c r="AJ43" s="119"/>
      <c r="AL43" s="232">
        <v>3</v>
      </c>
      <c r="AM43" s="1013"/>
      <c r="AN43" s="1017"/>
      <c r="AO43" s="1017"/>
      <c r="AP43" s="120"/>
      <c r="AQ43" s="120"/>
      <c r="AR43" s="232">
        <v>3</v>
      </c>
      <c r="AS43" s="1013"/>
      <c r="AT43" s="1017"/>
      <c r="AU43" s="1017"/>
      <c r="AV43" s="752"/>
      <c r="AW43" s="634"/>
      <c r="AX43" s="232">
        <v>3</v>
      </c>
      <c r="AY43" s="1013"/>
      <c r="AZ43" s="1017"/>
      <c r="BA43" s="1017"/>
      <c r="IT43"/>
      <c r="IU43"/>
      <c r="IV43"/>
    </row>
    <row r="44" spans="1:256" ht="12.75" x14ac:dyDescent="0.2">
      <c r="C44" s="176" t="s">
        <v>98</v>
      </c>
      <c r="D44" s="178" t="s">
        <v>226</v>
      </c>
      <c r="E44" s="750"/>
      <c r="F44" s="750"/>
      <c r="G44" s="176" t="s">
        <v>23</v>
      </c>
      <c r="H44" s="751"/>
      <c r="I44" s="750"/>
      <c r="J44" s="174" t="s">
        <v>227</v>
      </c>
      <c r="K44" s="122"/>
      <c r="L44" s="175"/>
      <c r="N44" s="107"/>
      <c r="O44" s="232" t="s">
        <v>7</v>
      </c>
      <c r="P44" s="1013">
        <v>4</v>
      </c>
      <c r="Q44" s="1014">
        <f>CL($Q$51,$U$51)+CL($U$55,$Q$55)+CL($U$59,$Q$59)+CL($U$75,$Q$75)</f>
        <v>0</v>
      </c>
      <c r="R44" s="1014">
        <f>$Q$51-$U$51+$U$55-$Q$55+$U$59-$Q$59+$U$75-$Q$75</f>
        <v>0</v>
      </c>
      <c r="S44" s="120"/>
      <c r="T44" s="120"/>
      <c r="U44" s="232" t="s">
        <v>18</v>
      </c>
      <c r="V44" s="1013">
        <v>9</v>
      </c>
      <c r="W44" s="1014">
        <f>CL($U$52,$Q$52)+CL($AG$62,$AC$62)+CL($U$57,$Q$57)+CL($Q$81,$U$81)</f>
        <v>0</v>
      </c>
      <c r="X44" s="1014">
        <f>$U$52-$Q$52+$AG$62-$AC$62+$U$57-$Q$57+$Q$81-$U$81</f>
        <v>0</v>
      </c>
      <c r="Y44" s="752"/>
      <c r="AA44" s="232" t="s">
        <v>65</v>
      </c>
      <c r="AB44" s="1013">
        <v>14</v>
      </c>
      <c r="AC44" s="1014">
        <f>CL($AG$52,$AC$52)+CL($AG$57,$AC$57)+CL($U$65,$Q$65)+CL($U$72,$Q$72)</f>
        <v>0</v>
      </c>
      <c r="AD44" s="1014">
        <f>$AG$52-$AC$52+$AG$57-$AC$57+$U$65-$Q$65+$U$72-$Q$72</f>
        <v>0</v>
      </c>
      <c r="AE44" s="120"/>
      <c r="AF44" s="120"/>
      <c r="AG44" s="120"/>
      <c r="AH44" s="53"/>
      <c r="AI44" s="110"/>
      <c r="AJ44" s="119"/>
      <c r="AL44" s="232">
        <v>4</v>
      </c>
      <c r="AM44" s="1013"/>
      <c r="AN44" s="1017"/>
      <c r="AO44" s="1017"/>
      <c r="AP44" s="120"/>
      <c r="AQ44" s="120"/>
      <c r="AR44" s="232">
        <v>4</v>
      </c>
      <c r="AS44" s="1013"/>
      <c r="AT44" s="1017"/>
      <c r="AU44" s="1017"/>
      <c r="AV44" s="752"/>
      <c r="AW44" s="634"/>
      <c r="AX44" s="232">
        <v>4</v>
      </c>
      <c r="AY44" s="1013"/>
      <c r="AZ44" s="1017"/>
      <c r="BA44" s="1017"/>
    </row>
    <row r="45" spans="1:256" ht="12.75" x14ac:dyDescent="0.2">
      <c r="K45" s="122"/>
      <c r="M45" s="107"/>
      <c r="N45" s="107"/>
      <c r="O45" s="232" t="s">
        <v>8</v>
      </c>
      <c r="P45" s="1013">
        <v>5</v>
      </c>
      <c r="Q45" s="1014">
        <f>CL(Q53,$U$53)+CL(Q62,$U$62)+CL(Q75,$U$75)+CL(Q69,$U$69)</f>
        <v>0</v>
      </c>
      <c r="R45" s="1014">
        <f>Q53-$U$53+Q62-$U$62+Q75-$U$75+Q69-$U$69</f>
        <v>0</v>
      </c>
      <c r="S45" s="120"/>
      <c r="T45" s="120"/>
      <c r="U45" s="232" t="s">
        <v>19</v>
      </c>
      <c r="V45" s="1013">
        <v>10</v>
      </c>
      <c r="W45" s="1014">
        <f>CL($Q$78,$U$78)+CL($AC$59,$AG$59)+CL($U$81,$Q$81)+CL($AC$53,$AG$53)</f>
        <v>0</v>
      </c>
      <c r="X45" s="1014">
        <f>$Q$78-$U$78+$AC$59-$AG$59+$U$81-$Q$81+$AC$53-$AG$53</f>
        <v>0</v>
      </c>
      <c r="Y45" s="752"/>
      <c r="AA45" s="232" t="s">
        <v>85</v>
      </c>
      <c r="AB45" s="1013">
        <v>15</v>
      </c>
      <c r="AC45" s="1014">
        <f>CL($AC$55,$AG$55)+CL($AC$84,$AG$84)+CL($Q$72,$U$72)+CL($AC$78,$AG$78)</f>
        <v>0</v>
      </c>
      <c r="AD45" s="1014">
        <f>$AC$55-$AG$55+$AC$84-$AG$84+$Q$72-$U$72+$AC$78-$AG$78</f>
        <v>0</v>
      </c>
      <c r="AE45" s="120"/>
      <c r="AF45" s="120"/>
      <c r="AG45" s="120"/>
      <c r="AI45" s="110"/>
      <c r="AJ45" s="119"/>
      <c r="AL45" s="232">
        <v>5</v>
      </c>
      <c r="AM45" s="1013"/>
      <c r="AN45" s="1017"/>
      <c r="AO45" s="1017"/>
      <c r="AP45" s="120"/>
      <c r="AQ45" s="120"/>
      <c r="AR45" s="232">
        <v>5</v>
      </c>
      <c r="AS45" s="1013"/>
      <c r="AT45" s="1017"/>
      <c r="AU45" s="1017"/>
      <c r="AV45" s="752"/>
      <c r="AW45" s="634"/>
      <c r="AX45" s="232">
        <v>5</v>
      </c>
      <c r="AY45" s="1013"/>
      <c r="AZ45" s="1017"/>
      <c r="BA45" s="1017"/>
    </row>
    <row r="46" spans="1:256" ht="12.75" x14ac:dyDescent="0.2">
      <c r="K46" s="122"/>
      <c r="M46" s="107"/>
      <c r="N46" s="107"/>
      <c r="O46" s="120"/>
      <c r="P46" s="12"/>
      <c r="Q46" s="234"/>
      <c r="R46" s="234"/>
      <c r="S46" s="120"/>
      <c r="T46" s="120"/>
      <c r="U46" s="120"/>
      <c r="V46" s="12"/>
      <c r="W46" s="234"/>
      <c r="X46" s="234"/>
      <c r="Y46" s="752"/>
      <c r="AA46" s="120"/>
      <c r="AB46" s="12"/>
      <c r="AC46" s="234"/>
      <c r="AD46" s="234"/>
      <c r="AE46" s="120"/>
      <c r="AF46" s="120"/>
      <c r="AG46" s="120"/>
      <c r="AH46" s="12"/>
      <c r="AI46" s="110"/>
      <c r="AJ46" s="119"/>
    </row>
    <row r="47" spans="1:256" ht="12.75" x14ac:dyDescent="0.2">
      <c r="C47" s="120"/>
      <c r="D47" s="112"/>
      <c r="E47" s="122"/>
      <c r="F47" s="122"/>
      <c r="G47" s="120"/>
      <c r="H47" s="120"/>
      <c r="I47" s="120"/>
      <c r="K47" s="122"/>
      <c r="L47" s="175"/>
      <c r="M47" s="327"/>
      <c r="N47" s="545"/>
      <c r="O47" s="247"/>
      <c r="P47" s="753"/>
      <c r="Q47" s="247"/>
      <c r="R47" s="247"/>
      <c r="S47" s="247"/>
      <c r="T47" s="247"/>
      <c r="U47" s="247"/>
      <c r="W47" s="247"/>
      <c r="X47" s="247"/>
      <c r="Z47" s="120"/>
      <c r="AA47" s="120"/>
      <c r="AB47" s="184"/>
      <c r="AC47" s="120"/>
      <c r="AD47" s="120"/>
      <c r="AE47" s="120"/>
      <c r="AF47" s="120"/>
      <c r="AG47" s="120"/>
      <c r="AH47" s="40"/>
      <c r="AI47" s="120"/>
      <c r="AJ47" s="184"/>
    </row>
    <row r="48" spans="1:256" ht="15.75" x14ac:dyDescent="0.25">
      <c r="A48" s="219"/>
      <c r="B48" s="402"/>
      <c r="C48" s="284"/>
      <c r="D48" s="127"/>
      <c r="E48" s="284"/>
      <c r="F48" s="284"/>
      <c r="G48" s="898" t="str">
        <f>ACCUEIL!$D$6</f>
        <v>VELODROME</v>
      </c>
      <c r="H48" s="284"/>
      <c r="I48" s="284"/>
      <c r="J48" s="127"/>
      <c r="K48" s="284"/>
      <c r="L48" s="386"/>
      <c r="M48" s="327" t="s">
        <v>12</v>
      </c>
      <c r="N48" s="341"/>
      <c r="S48" s="905" t="str">
        <f>ACCUEIL!$D$7</f>
        <v>SAN SIRO</v>
      </c>
      <c r="V48" s="897"/>
      <c r="X48" s="231"/>
      <c r="Z48" s="401"/>
      <c r="AA48" s="284"/>
      <c r="AB48" s="24"/>
      <c r="AC48" s="284"/>
      <c r="AD48" s="284"/>
      <c r="AE48" s="898" t="str">
        <f>ACCUEIL!$D$8</f>
        <v>NEU CAMP</v>
      </c>
      <c r="AF48" s="284"/>
      <c r="AG48" s="284"/>
      <c r="AH48" s="24"/>
      <c r="AI48" s="284"/>
      <c r="AJ48" s="31"/>
    </row>
    <row r="49" spans="1:36" ht="15.75" x14ac:dyDescent="0.25">
      <c r="A49" s="44"/>
      <c r="B49" s="333"/>
      <c r="C49" s="120"/>
      <c r="D49" s="184"/>
      <c r="E49" s="120"/>
      <c r="F49" s="120"/>
      <c r="G49" s="743" t="s">
        <v>71</v>
      </c>
      <c r="H49" s="120"/>
      <c r="I49" s="120"/>
      <c r="J49" s="184"/>
      <c r="K49" s="120"/>
      <c r="L49" s="40"/>
      <c r="M49" s="755"/>
      <c r="N49" s="684"/>
      <c r="S49" s="258"/>
      <c r="X49" s="231"/>
      <c r="Z49" s="553"/>
      <c r="AE49" s="258"/>
      <c r="AJ49" s="43"/>
    </row>
    <row r="50" spans="1:36" ht="12.95" customHeight="1" x14ac:dyDescent="0.25">
      <c r="A50" s="44"/>
      <c r="D50" s="59"/>
      <c r="G50" s="743" t="s">
        <v>13</v>
      </c>
      <c r="J50" s="59"/>
      <c r="L50" s="744"/>
      <c r="N50" s="684"/>
      <c r="S50" s="743" t="s">
        <v>13</v>
      </c>
      <c r="X50" s="231"/>
      <c r="Z50" s="553"/>
      <c r="AE50" s="743" t="s">
        <v>13</v>
      </c>
      <c r="AJ50" s="43"/>
    </row>
    <row r="51" spans="1:36" ht="12.95" customHeight="1" x14ac:dyDescent="0.2">
      <c r="A51" s="44"/>
      <c r="C51" s="162" t="s">
        <v>4</v>
      </c>
      <c r="D51" s="136">
        <f>P41</f>
        <v>1</v>
      </c>
      <c r="E51" s="1122"/>
      <c r="F51" s="139"/>
      <c r="G51" s="139"/>
      <c r="H51" s="139"/>
      <c r="I51" s="1122"/>
      <c r="J51" s="136">
        <f>P42</f>
        <v>2</v>
      </c>
      <c r="K51" s="162" t="s">
        <v>5</v>
      </c>
      <c r="L51" s="744"/>
      <c r="M51" s="927">
        <f>ACCUEIL!$B$9</f>
        <v>1.583333333333333</v>
      </c>
      <c r="N51" s="684"/>
      <c r="O51" s="162" t="s">
        <v>7</v>
      </c>
      <c r="P51" s="136">
        <f>P44</f>
        <v>4</v>
      </c>
      <c r="Q51" s="1122"/>
      <c r="R51" s="139"/>
      <c r="S51" s="139"/>
      <c r="T51" s="139"/>
      <c r="U51" s="1122"/>
      <c r="V51" s="136">
        <f>P43</f>
        <v>3</v>
      </c>
      <c r="W51" s="162" t="s">
        <v>6</v>
      </c>
      <c r="X51" s="231"/>
      <c r="Z51" s="553"/>
      <c r="AA51" s="162" t="s">
        <v>43</v>
      </c>
      <c r="AB51" s="136">
        <f>AB41</f>
        <v>11</v>
      </c>
      <c r="AC51" s="1122"/>
      <c r="AD51" s="139"/>
      <c r="AE51" s="139"/>
      <c r="AF51" s="139"/>
      <c r="AG51" s="1122"/>
      <c r="AH51" s="136">
        <f>AB42</f>
        <v>12</v>
      </c>
      <c r="AI51" s="162" t="s">
        <v>44</v>
      </c>
      <c r="AJ51" s="43"/>
    </row>
    <row r="52" spans="1:36" ht="12.95" customHeight="1" x14ac:dyDescent="0.2">
      <c r="A52" s="44"/>
      <c r="B52" s="144"/>
      <c r="C52" s="162" t="s">
        <v>9</v>
      </c>
      <c r="D52" s="136">
        <f>V41</f>
        <v>6</v>
      </c>
      <c r="E52" s="1122"/>
      <c r="F52" s="139"/>
      <c r="G52" s="139"/>
      <c r="H52" s="139"/>
      <c r="I52" s="1122"/>
      <c r="J52" s="136">
        <f>V42</f>
        <v>7</v>
      </c>
      <c r="K52" s="162" t="s">
        <v>10</v>
      </c>
      <c r="L52" s="744"/>
      <c r="M52" s="928">
        <f>M51+ACCUEIL!$B$10</f>
        <v>1.5937499999999998</v>
      </c>
      <c r="N52" s="684"/>
      <c r="O52" s="162" t="s">
        <v>11</v>
      </c>
      <c r="P52" s="136">
        <f>V43</f>
        <v>8</v>
      </c>
      <c r="Q52" s="1122"/>
      <c r="R52" s="139"/>
      <c r="S52" s="139"/>
      <c r="T52" s="139"/>
      <c r="U52" s="1122"/>
      <c r="V52" s="136">
        <f>V44</f>
        <v>9</v>
      </c>
      <c r="W52" s="162" t="s">
        <v>18</v>
      </c>
      <c r="X52" s="231"/>
      <c r="Z52" s="553"/>
      <c r="AA52" s="162" t="s">
        <v>64</v>
      </c>
      <c r="AB52" s="136">
        <f>AB43</f>
        <v>13</v>
      </c>
      <c r="AC52" s="1122"/>
      <c r="AD52" s="139"/>
      <c r="AE52" s="139"/>
      <c r="AF52" s="139"/>
      <c r="AG52" s="1122"/>
      <c r="AH52" s="136">
        <f>AB44</f>
        <v>14</v>
      </c>
      <c r="AI52" s="162" t="s">
        <v>65</v>
      </c>
      <c r="AJ52" s="43"/>
    </row>
    <row r="53" spans="1:36" ht="12.95" customHeight="1" x14ac:dyDescent="0.2">
      <c r="A53" s="44"/>
      <c r="B53" s="380">
        <v>1</v>
      </c>
      <c r="C53" s="194" t="s">
        <v>20</v>
      </c>
      <c r="D53" s="195" t="str">
        <f>D41</f>
        <v>AA</v>
      </c>
      <c r="E53" s="1122"/>
      <c r="F53" s="725"/>
      <c r="G53" s="725" t="s">
        <v>48</v>
      </c>
      <c r="H53" s="725"/>
      <c r="I53" s="1122"/>
      <c r="J53" s="195" t="str">
        <f>J41</f>
        <v>BB</v>
      </c>
      <c r="K53" s="194" t="s">
        <v>31</v>
      </c>
      <c r="L53" s="744"/>
      <c r="M53" s="928">
        <f>M52+ACCUEIL!$B$10</f>
        <v>1.6041666666666665</v>
      </c>
      <c r="N53" s="684"/>
      <c r="O53" s="162" t="s">
        <v>8</v>
      </c>
      <c r="P53" s="136">
        <f>P45</f>
        <v>5</v>
      </c>
      <c r="Q53" s="1122"/>
      <c r="R53" s="139"/>
      <c r="S53" s="139"/>
      <c r="T53" s="139"/>
      <c r="U53" s="1122"/>
      <c r="V53" s="136">
        <f>P41</f>
        <v>1</v>
      </c>
      <c r="W53" s="162" t="s">
        <v>4</v>
      </c>
      <c r="X53" s="231"/>
      <c r="Z53" s="553"/>
      <c r="AA53" s="162" t="s">
        <v>19</v>
      </c>
      <c r="AB53" s="136">
        <f>V45</f>
        <v>10</v>
      </c>
      <c r="AC53" s="1122"/>
      <c r="AD53" s="139"/>
      <c r="AE53" s="139"/>
      <c r="AF53" s="139"/>
      <c r="AG53" s="1122"/>
      <c r="AH53" s="136">
        <f>V42</f>
        <v>7</v>
      </c>
      <c r="AI53" s="162" t="s">
        <v>10</v>
      </c>
      <c r="AJ53" s="43"/>
    </row>
    <row r="54" spans="1:36" ht="12.95" hidden="1" customHeight="1" x14ac:dyDescent="0.2">
      <c r="A54" s="44"/>
      <c r="B54" s="380"/>
      <c r="C54" s="194"/>
      <c r="D54" s="1216" t="s">
        <v>222</v>
      </c>
      <c r="E54" s="1122"/>
      <c r="F54" s="725"/>
      <c r="G54" s="725"/>
      <c r="H54" s="725"/>
      <c r="I54" s="1122"/>
      <c r="J54" s="1216" t="s">
        <v>222</v>
      </c>
      <c r="K54" s="194"/>
      <c r="L54" s="744"/>
      <c r="M54" s="928"/>
      <c r="N54" s="684"/>
      <c r="O54" s="1217"/>
      <c r="P54" s="1193"/>
      <c r="Q54" s="1194"/>
      <c r="R54" s="1218"/>
      <c r="S54" s="1218"/>
      <c r="T54" s="1218"/>
      <c r="U54" s="1194"/>
      <c r="V54" s="1193"/>
      <c r="W54" s="1219"/>
      <c r="X54" s="231"/>
      <c r="Z54" s="553"/>
      <c r="AA54" s="1217"/>
      <c r="AB54" s="1193"/>
      <c r="AC54" s="1194"/>
      <c r="AD54" s="1218"/>
      <c r="AE54" s="1218"/>
      <c r="AF54" s="1218"/>
      <c r="AG54" s="1194"/>
      <c r="AH54" s="1193"/>
      <c r="AI54" s="1219"/>
      <c r="AJ54" s="43"/>
    </row>
    <row r="55" spans="1:36" ht="12.95" customHeight="1" x14ac:dyDescent="0.2">
      <c r="A55" s="44"/>
      <c r="B55" s="380">
        <v>2</v>
      </c>
      <c r="C55" s="194" t="s">
        <v>21</v>
      </c>
      <c r="D55" s="195" t="str">
        <f>D42</f>
        <v>CC</v>
      </c>
      <c r="E55" s="1122"/>
      <c r="F55" s="725"/>
      <c r="G55" s="725" t="s">
        <v>48</v>
      </c>
      <c r="H55" s="725"/>
      <c r="I55" s="1122"/>
      <c r="J55" s="195" t="str">
        <f>J42</f>
        <v>DD</v>
      </c>
      <c r="K55" s="194" t="s">
        <v>33</v>
      </c>
      <c r="L55" s="744"/>
      <c r="M55" s="928">
        <f>M53+ACCUEIL!$B$10</f>
        <v>1.6145833333333333</v>
      </c>
      <c r="N55" s="684"/>
      <c r="O55" s="162" t="s">
        <v>5</v>
      </c>
      <c r="P55" s="136">
        <f>P42</f>
        <v>2</v>
      </c>
      <c r="Q55" s="1122"/>
      <c r="R55" s="139"/>
      <c r="S55" s="139"/>
      <c r="T55" s="139"/>
      <c r="U55" s="1122"/>
      <c r="V55" s="136">
        <f>P44</f>
        <v>4</v>
      </c>
      <c r="W55" s="162" t="s">
        <v>7</v>
      </c>
      <c r="X55" s="231"/>
      <c r="Z55" s="553"/>
      <c r="AA55" s="162" t="s">
        <v>85</v>
      </c>
      <c r="AB55" s="136">
        <f>AB45</f>
        <v>15</v>
      </c>
      <c r="AC55" s="1122"/>
      <c r="AD55" s="139"/>
      <c r="AE55" s="139"/>
      <c r="AF55" s="139"/>
      <c r="AG55" s="1122"/>
      <c r="AH55" s="136">
        <f>AB41</f>
        <v>11</v>
      </c>
      <c r="AI55" s="162" t="s">
        <v>43</v>
      </c>
      <c r="AJ55" s="43"/>
    </row>
    <row r="56" spans="1:36" ht="12.95" hidden="1" customHeight="1" x14ac:dyDescent="0.2">
      <c r="A56" s="44"/>
      <c r="B56" s="380"/>
      <c r="C56" s="194"/>
      <c r="D56" s="1216" t="s">
        <v>222</v>
      </c>
      <c r="E56" s="1122"/>
      <c r="F56" s="725"/>
      <c r="G56" s="725"/>
      <c r="H56" s="725"/>
      <c r="I56" s="1122"/>
      <c r="J56" s="1216" t="s">
        <v>222</v>
      </c>
      <c r="K56" s="194"/>
      <c r="L56" s="744"/>
      <c r="M56" s="928"/>
      <c r="N56" s="684"/>
      <c r="O56" s="1217"/>
      <c r="P56" s="1193"/>
      <c r="Q56" s="1194"/>
      <c r="R56" s="1218"/>
      <c r="S56" s="1218"/>
      <c r="T56" s="1218"/>
      <c r="U56" s="1194"/>
      <c r="V56" s="1193"/>
      <c r="W56" s="1219"/>
      <c r="X56" s="231"/>
      <c r="Z56" s="553"/>
      <c r="AA56" s="1217"/>
      <c r="AB56" s="1193"/>
      <c r="AC56" s="1194"/>
      <c r="AD56" s="1218"/>
      <c r="AE56" s="1218"/>
      <c r="AF56" s="1218"/>
      <c r="AG56" s="1194"/>
      <c r="AH56" s="1193"/>
      <c r="AI56" s="1219"/>
      <c r="AJ56" s="43"/>
    </row>
    <row r="57" spans="1:36" ht="12.95" customHeight="1" x14ac:dyDescent="0.2">
      <c r="A57" s="44"/>
      <c r="B57" s="380">
        <v>3</v>
      </c>
      <c r="C57" s="194" t="s">
        <v>66</v>
      </c>
      <c r="D57" s="195" t="str">
        <f>D43</f>
        <v>EE</v>
      </c>
      <c r="E57" s="1122"/>
      <c r="F57" s="725"/>
      <c r="G57" s="725" t="s">
        <v>48</v>
      </c>
      <c r="H57" s="725"/>
      <c r="I57" s="1122"/>
      <c r="J57" s="195" t="str">
        <f>J43</f>
        <v>FF</v>
      </c>
      <c r="K57" s="194" t="s">
        <v>22</v>
      </c>
      <c r="L57" s="744"/>
      <c r="M57" s="928">
        <f>M55+ACCUEIL!$B$10</f>
        <v>1.625</v>
      </c>
      <c r="N57" s="684"/>
      <c r="O57" s="162" t="s">
        <v>9</v>
      </c>
      <c r="P57" s="136">
        <f>V41</f>
        <v>6</v>
      </c>
      <c r="Q57" s="1122"/>
      <c r="R57" s="139"/>
      <c r="S57" s="139"/>
      <c r="T57" s="139"/>
      <c r="U57" s="1122"/>
      <c r="V57" s="136">
        <f>V44</f>
        <v>9</v>
      </c>
      <c r="W57" s="162" t="s">
        <v>18</v>
      </c>
      <c r="X57" s="231"/>
      <c r="Z57" s="553"/>
      <c r="AA57" s="162" t="s">
        <v>44</v>
      </c>
      <c r="AB57" s="136">
        <f>AB42</f>
        <v>12</v>
      </c>
      <c r="AC57" s="1122"/>
      <c r="AD57" s="139"/>
      <c r="AE57" s="139"/>
      <c r="AF57" s="139"/>
      <c r="AG57" s="1122"/>
      <c r="AH57" s="136">
        <f>AB44</f>
        <v>14</v>
      </c>
      <c r="AI57" s="162" t="s">
        <v>65</v>
      </c>
      <c r="AJ57" s="43"/>
    </row>
    <row r="58" spans="1:36" ht="12.95" customHeight="1" x14ac:dyDescent="0.2">
      <c r="A58" s="44"/>
      <c r="B58" s="380"/>
      <c r="C58" s="194"/>
      <c r="D58" s="1216" t="s">
        <v>222</v>
      </c>
      <c r="E58" s="1122"/>
      <c r="F58" s="725"/>
      <c r="G58" s="725"/>
      <c r="H58" s="725"/>
      <c r="I58" s="1122"/>
      <c r="J58" s="1216" t="s">
        <v>222</v>
      </c>
      <c r="K58" s="194"/>
      <c r="L58" s="744"/>
      <c r="M58" s="928"/>
      <c r="N58" s="684"/>
      <c r="O58" s="1217"/>
      <c r="P58" s="1193"/>
      <c r="Q58" s="1194"/>
      <c r="R58" s="1218"/>
      <c r="S58" s="1218"/>
      <c r="T58" s="1218"/>
      <c r="U58" s="1194"/>
      <c r="V58" s="1193"/>
      <c r="W58" s="1219"/>
      <c r="X58" s="231"/>
      <c r="Z58" s="553"/>
      <c r="AA58" s="1217"/>
      <c r="AB58" s="1193"/>
      <c r="AC58" s="1194"/>
      <c r="AD58" s="1218"/>
      <c r="AE58" s="1218"/>
      <c r="AF58" s="1218"/>
      <c r="AG58" s="1194"/>
      <c r="AH58" s="1193"/>
      <c r="AI58" s="1219"/>
      <c r="AJ58" s="43"/>
    </row>
    <row r="59" spans="1:36" ht="12.95" customHeight="1" x14ac:dyDescent="0.2">
      <c r="A59" s="44"/>
      <c r="B59" s="380">
        <v>4</v>
      </c>
      <c r="C59" s="194" t="s">
        <v>98</v>
      </c>
      <c r="D59" s="195" t="str">
        <f>D44</f>
        <v>GG</v>
      </c>
      <c r="E59" s="1122"/>
      <c r="F59" s="725"/>
      <c r="G59" s="725" t="s">
        <v>48</v>
      </c>
      <c r="H59" s="725"/>
      <c r="I59" s="1122"/>
      <c r="J59" s="195" t="str">
        <f>J44</f>
        <v>HH</v>
      </c>
      <c r="K59" s="194" t="s">
        <v>23</v>
      </c>
      <c r="L59" s="744"/>
      <c r="M59" s="928">
        <f>M57+ACCUEIL!$B$10</f>
        <v>1.6354166666666667</v>
      </c>
      <c r="N59" s="684"/>
      <c r="O59" s="162" t="s">
        <v>4</v>
      </c>
      <c r="P59" s="136">
        <f>P41</f>
        <v>1</v>
      </c>
      <c r="Q59" s="1122"/>
      <c r="R59" s="139"/>
      <c r="S59" s="139"/>
      <c r="T59" s="139"/>
      <c r="U59" s="1122"/>
      <c r="V59" s="136">
        <f>P44</f>
        <v>4</v>
      </c>
      <c r="W59" s="162" t="s">
        <v>7</v>
      </c>
      <c r="X59" s="231"/>
      <c r="Z59" s="553"/>
      <c r="AA59" s="162" t="s">
        <v>19</v>
      </c>
      <c r="AB59" s="136">
        <f>V45</f>
        <v>10</v>
      </c>
      <c r="AC59" s="1122"/>
      <c r="AD59" s="139"/>
      <c r="AE59" s="139"/>
      <c r="AF59" s="139"/>
      <c r="AG59" s="1122"/>
      <c r="AH59" s="136">
        <f>V43</f>
        <v>8</v>
      </c>
      <c r="AI59" s="162" t="s">
        <v>11</v>
      </c>
      <c r="AJ59" s="43"/>
    </row>
    <row r="60" spans="1:36" ht="12.95" customHeight="1" x14ac:dyDescent="0.2">
      <c r="A60" s="44"/>
      <c r="B60" s="380"/>
      <c r="C60" s="194"/>
      <c r="D60" s="1216" t="s">
        <v>222</v>
      </c>
      <c r="E60" s="1122"/>
      <c r="F60" s="725"/>
      <c r="G60" s="725"/>
      <c r="H60" s="725"/>
      <c r="I60" s="1122"/>
      <c r="J60" s="1216" t="s">
        <v>222</v>
      </c>
      <c r="K60" s="194"/>
      <c r="L60" s="744"/>
      <c r="M60" s="928"/>
      <c r="N60" s="684"/>
      <c r="O60" s="1217"/>
      <c r="P60" s="1193"/>
      <c r="Q60" s="1194"/>
      <c r="R60" s="1218"/>
      <c r="S60" s="1218"/>
      <c r="T60" s="1218"/>
      <c r="U60" s="1194"/>
      <c r="V60" s="1193"/>
      <c r="W60" s="1219"/>
      <c r="X60" s="231"/>
      <c r="Z60" s="553"/>
      <c r="AA60" s="1217"/>
      <c r="AB60" s="1193"/>
      <c r="AC60" s="1194"/>
      <c r="AD60" s="1218"/>
      <c r="AE60" s="1218"/>
      <c r="AF60" s="1218"/>
      <c r="AG60" s="1194"/>
      <c r="AH60" s="1193"/>
      <c r="AI60" s="1219"/>
      <c r="AJ60" s="43"/>
    </row>
    <row r="61" spans="1:36" ht="12.95" customHeight="1" x14ac:dyDescent="0.2">
      <c r="A61" s="44"/>
      <c r="B61" s="162">
        <v>5</v>
      </c>
      <c r="C61" s="589"/>
      <c r="D61" s="349" t="s">
        <v>49</v>
      </c>
      <c r="E61" s="522"/>
      <c r="F61" s="756"/>
      <c r="G61" s="756"/>
      <c r="H61" s="756"/>
      <c r="I61" s="522"/>
      <c r="J61" s="349" t="s">
        <v>50</v>
      </c>
      <c r="K61" s="273"/>
      <c r="L61" s="744"/>
      <c r="M61" s="330"/>
      <c r="N61" s="684"/>
      <c r="O61" s="627"/>
      <c r="P61" s="365"/>
      <c r="Q61" s="303"/>
      <c r="R61" s="728"/>
      <c r="S61" s="728"/>
      <c r="T61" s="728"/>
      <c r="U61" s="303"/>
      <c r="V61" s="365"/>
      <c r="W61" s="563"/>
      <c r="X61" s="231"/>
      <c r="Z61" s="553"/>
      <c r="AA61" s="627"/>
      <c r="AB61" s="365"/>
      <c r="AC61" s="303"/>
      <c r="AD61" s="728"/>
      <c r="AE61" s="728"/>
      <c r="AF61" s="728"/>
      <c r="AG61" s="303"/>
      <c r="AH61" s="304"/>
      <c r="AI61" s="673"/>
      <c r="AJ61" s="43"/>
    </row>
    <row r="62" spans="1:36" ht="12.95" customHeight="1" x14ac:dyDescent="0.2">
      <c r="A62" s="44"/>
      <c r="B62" s="194"/>
      <c r="C62" s="242"/>
      <c r="D62" s="117">
        <f>GL(I53,E53,D53,J53,I54,E54)</f>
        <v>0</v>
      </c>
      <c r="E62" s="1122"/>
      <c r="F62" s="725"/>
      <c r="G62" s="725" t="s">
        <v>48</v>
      </c>
      <c r="H62" s="725"/>
      <c r="I62" s="1122"/>
      <c r="J62" s="117">
        <f>GL(I55,E55,D55,J55,I56,E56)</f>
        <v>0</v>
      </c>
      <c r="K62" s="424"/>
      <c r="L62" s="744"/>
      <c r="M62" s="928">
        <f>M59+ACCUEIL!$B$10</f>
        <v>1.6458333333333335</v>
      </c>
      <c r="N62" s="684"/>
      <c r="O62" s="162" t="s">
        <v>8</v>
      </c>
      <c r="P62" s="136">
        <f>P45</f>
        <v>5</v>
      </c>
      <c r="Q62" s="1122"/>
      <c r="R62" s="139"/>
      <c r="S62" s="139"/>
      <c r="T62" s="139"/>
      <c r="U62" s="1122"/>
      <c r="V62" s="136">
        <f>P43</f>
        <v>3</v>
      </c>
      <c r="W62" s="162" t="s">
        <v>6</v>
      </c>
      <c r="X62" s="231"/>
      <c r="Z62" s="553"/>
      <c r="AA62" s="162" t="s">
        <v>10</v>
      </c>
      <c r="AB62" s="136">
        <f>V42</f>
        <v>7</v>
      </c>
      <c r="AC62" s="1122"/>
      <c r="AD62" s="139"/>
      <c r="AE62" s="139"/>
      <c r="AF62" s="139"/>
      <c r="AG62" s="1122"/>
      <c r="AH62" s="136">
        <f>V44</f>
        <v>9</v>
      </c>
      <c r="AI62" s="162" t="s">
        <v>18</v>
      </c>
      <c r="AJ62" s="43"/>
    </row>
    <row r="63" spans="1:36" ht="12.95" customHeight="1" x14ac:dyDescent="0.2">
      <c r="A63" s="44"/>
      <c r="B63" s="380"/>
      <c r="C63" s="194"/>
      <c r="D63" s="1216" t="s">
        <v>222</v>
      </c>
      <c r="E63" s="1122"/>
      <c r="F63" s="725"/>
      <c r="G63" s="725"/>
      <c r="H63" s="725"/>
      <c r="I63" s="1122"/>
      <c r="J63" s="1216" t="s">
        <v>222</v>
      </c>
      <c r="K63" s="194"/>
      <c r="L63" s="744"/>
      <c r="M63" s="928"/>
      <c r="N63" s="684"/>
      <c r="O63" s="1217"/>
      <c r="P63" s="1193"/>
      <c r="Q63" s="1194"/>
      <c r="R63" s="1218"/>
      <c r="S63" s="1218"/>
      <c r="T63" s="1218"/>
      <c r="U63" s="1194"/>
      <c r="V63" s="1193"/>
      <c r="W63" s="1219"/>
      <c r="X63" s="231"/>
      <c r="Z63" s="553"/>
      <c r="AA63" s="1217"/>
      <c r="AB63" s="1193"/>
      <c r="AC63" s="1194"/>
      <c r="AD63" s="1218"/>
      <c r="AE63" s="1218"/>
      <c r="AF63" s="1218"/>
      <c r="AG63" s="1194"/>
      <c r="AH63" s="1193"/>
      <c r="AI63" s="1219"/>
      <c r="AJ63" s="43"/>
    </row>
    <row r="64" spans="1:36" ht="12.95" customHeight="1" x14ac:dyDescent="0.2">
      <c r="A64" s="44"/>
      <c r="B64" s="162">
        <v>6</v>
      </c>
      <c r="C64" s="232"/>
      <c r="D64" s="349" t="s">
        <v>51</v>
      </c>
      <c r="E64" s="522"/>
      <c r="F64" s="756"/>
      <c r="G64" s="756"/>
      <c r="H64" s="756"/>
      <c r="I64" s="522"/>
      <c r="J64" s="349" t="s">
        <v>52</v>
      </c>
      <c r="K64" s="273"/>
      <c r="L64" s="744"/>
      <c r="M64" s="330"/>
      <c r="N64" s="684"/>
      <c r="O64" s="627"/>
      <c r="P64" s="365"/>
      <c r="Q64" s="303"/>
      <c r="R64" s="728"/>
      <c r="S64" s="728"/>
      <c r="T64" s="728"/>
      <c r="U64" s="303"/>
      <c r="V64" s="365"/>
      <c r="W64" s="563"/>
      <c r="X64" s="231"/>
      <c r="Z64" s="553"/>
      <c r="AA64" s="627"/>
      <c r="AB64" s="365"/>
      <c r="AC64" s="303"/>
      <c r="AD64" s="728"/>
      <c r="AE64" s="728"/>
      <c r="AF64" s="728"/>
      <c r="AG64" s="303"/>
      <c r="AH64" s="365"/>
      <c r="AI64" s="563"/>
      <c r="AJ64" s="43"/>
    </row>
    <row r="65" spans="1:36" ht="12.95" customHeight="1" x14ac:dyDescent="0.2">
      <c r="A65" s="44"/>
      <c r="B65" s="572"/>
      <c r="C65" s="242"/>
      <c r="D65" s="117">
        <f>GL(I57,E57,D57,J57,I58,E58)</f>
        <v>0</v>
      </c>
      <c r="E65" s="1122"/>
      <c r="F65" s="725"/>
      <c r="G65" s="725" t="s">
        <v>48</v>
      </c>
      <c r="H65" s="725"/>
      <c r="I65" s="1122"/>
      <c r="J65" s="117">
        <f>GL(I59,E59,D59,J59,I60,E60)</f>
        <v>0</v>
      </c>
      <c r="K65" s="424"/>
      <c r="L65" s="744"/>
      <c r="M65" s="928">
        <f>M62+ACCUEIL!$B$10</f>
        <v>1.6562500000000002</v>
      </c>
      <c r="N65" s="684"/>
      <c r="O65" s="162" t="s">
        <v>43</v>
      </c>
      <c r="P65" s="136">
        <f>AB41</f>
        <v>11</v>
      </c>
      <c r="Q65" s="1122"/>
      <c r="R65" s="139"/>
      <c r="S65" s="139"/>
      <c r="T65" s="139"/>
      <c r="U65" s="1122"/>
      <c r="V65" s="136">
        <f>AB44</f>
        <v>14</v>
      </c>
      <c r="W65" s="162" t="s">
        <v>65</v>
      </c>
      <c r="X65" s="231"/>
      <c r="Z65" s="553"/>
      <c r="AA65" s="162" t="s">
        <v>44</v>
      </c>
      <c r="AB65" s="136">
        <f>AB42</f>
        <v>12</v>
      </c>
      <c r="AC65" s="1122"/>
      <c r="AD65" s="139"/>
      <c r="AE65" s="139"/>
      <c r="AF65" s="139"/>
      <c r="AG65" s="1122"/>
      <c r="AH65" s="136">
        <f>AB43</f>
        <v>13</v>
      </c>
      <c r="AI65" s="162" t="s">
        <v>64</v>
      </c>
      <c r="AJ65" s="43"/>
    </row>
    <row r="66" spans="1:36" ht="12.95" customHeight="1" x14ac:dyDescent="0.2">
      <c r="A66" s="44"/>
      <c r="B66" s="380"/>
      <c r="C66" s="194"/>
      <c r="D66" s="1216" t="s">
        <v>222</v>
      </c>
      <c r="E66" s="1122"/>
      <c r="F66" s="725"/>
      <c r="G66" s="725"/>
      <c r="H66" s="725"/>
      <c r="I66" s="1122"/>
      <c r="J66" s="1216" t="s">
        <v>222</v>
      </c>
      <c r="K66" s="194"/>
      <c r="L66" s="744"/>
      <c r="M66" s="928"/>
      <c r="N66" s="684"/>
      <c r="O66" s="1217"/>
      <c r="P66" s="1193"/>
      <c r="Q66" s="1194"/>
      <c r="R66" s="1218"/>
      <c r="S66" s="1218"/>
      <c r="T66" s="1218"/>
      <c r="U66" s="1194"/>
      <c r="V66" s="1193"/>
      <c r="W66" s="1219"/>
      <c r="X66" s="231"/>
      <c r="Z66" s="553"/>
      <c r="AA66" s="1217"/>
      <c r="AB66" s="1193"/>
      <c r="AC66" s="1194"/>
      <c r="AD66" s="1218"/>
      <c r="AE66" s="1218"/>
      <c r="AF66" s="1218"/>
      <c r="AG66" s="1194"/>
      <c r="AH66" s="1193"/>
      <c r="AI66" s="1219"/>
      <c r="AJ66" s="43"/>
    </row>
    <row r="67" spans="1:36" ht="7.5" customHeight="1" x14ac:dyDescent="0.2">
      <c r="A67" s="44"/>
      <c r="B67" s="333"/>
      <c r="E67" s="465"/>
      <c r="G67" s="757"/>
      <c r="I67" s="465"/>
      <c r="K67" s="120"/>
      <c r="L67" s="744"/>
      <c r="M67" s="647"/>
      <c r="N67" s="684"/>
      <c r="O67" s="653"/>
      <c r="P67" s="390"/>
      <c r="Q67" s="758"/>
      <c r="R67" s="730"/>
      <c r="S67" s="730"/>
      <c r="T67" s="730"/>
      <c r="U67" s="758"/>
      <c r="V67" s="390"/>
      <c r="W67" s="656"/>
      <c r="X67" s="231"/>
      <c r="Z67" s="553"/>
      <c r="AA67" s="653"/>
      <c r="AB67" s="390"/>
      <c r="AC67" s="758"/>
      <c r="AD67" s="730"/>
      <c r="AE67" s="730"/>
      <c r="AF67" s="730"/>
      <c r="AG67" s="758"/>
      <c r="AH67" s="390"/>
      <c r="AI67" s="656"/>
      <c r="AJ67" s="43"/>
    </row>
    <row r="68" spans="1:36" ht="15.6" customHeight="1" x14ac:dyDescent="0.2">
      <c r="A68" s="350"/>
      <c r="B68" s="64">
        <v>7</v>
      </c>
      <c r="C68" s="759"/>
      <c r="D68" s="349"/>
      <c r="E68" s="522"/>
      <c r="F68" s="756"/>
      <c r="G68" s="982" t="s">
        <v>29</v>
      </c>
      <c r="H68" s="756"/>
      <c r="I68" s="522"/>
      <c r="J68" s="349"/>
      <c r="K68" s="273"/>
      <c r="L68" s="760"/>
      <c r="M68" s="647"/>
      <c r="N68" s="684"/>
      <c r="O68" s="657"/>
      <c r="P68" s="395"/>
      <c r="Q68" s="761"/>
      <c r="R68" s="732"/>
      <c r="S68" s="732"/>
      <c r="T68" s="732"/>
      <c r="U68" s="761"/>
      <c r="V68" s="395"/>
      <c r="W68" s="660"/>
      <c r="X68" s="231"/>
      <c r="Z68" s="553"/>
      <c r="AA68" s="657"/>
      <c r="AB68" s="395"/>
      <c r="AC68" s="761"/>
      <c r="AD68" s="732"/>
      <c r="AE68" s="732"/>
      <c r="AF68" s="732"/>
      <c r="AG68" s="761"/>
      <c r="AH68" s="395"/>
      <c r="AI68" s="660"/>
      <c r="AJ68" s="43"/>
    </row>
    <row r="69" spans="1:36" ht="15.6" customHeight="1" x14ac:dyDescent="0.2">
      <c r="A69" s="350"/>
      <c r="B69" s="162" t="s">
        <v>78</v>
      </c>
      <c r="C69" s="522"/>
      <c r="D69" s="209" t="s">
        <v>223</v>
      </c>
      <c r="E69" s="1122"/>
      <c r="F69" s="725"/>
      <c r="G69" s="725" t="s">
        <v>48</v>
      </c>
      <c r="H69" s="725"/>
      <c r="I69" s="1122"/>
      <c r="J69" s="352"/>
      <c r="K69" s="424"/>
      <c r="L69" s="760"/>
      <c r="M69" s="928">
        <f>M65+ACCUEIL!$B$10</f>
        <v>1.666666666666667</v>
      </c>
      <c r="N69" s="684"/>
      <c r="O69" s="162" t="s">
        <v>8</v>
      </c>
      <c r="P69" s="136">
        <f>P45</f>
        <v>5</v>
      </c>
      <c r="Q69" s="1122"/>
      <c r="R69" s="139"/>
      <c r="S69" s="139"/>
      <c r="T69" s="139"/>
      <c r="U69" s="1122"/>
      <c r="V69" s="136">
        <f>P42</f>
        <v>2</v>
      </c>
      <c r="W69" s="162" t="s">
        <v>5</v>
      </c>
      <c r="X69" s="120"/>
      <c r="Y69" s="553"/>
      <c r="Z69" s="553"/>
      <c r="AA69" s="162" t="s">
        <v>10</v>
      </c>
      <c r="AB69" s="136">
        <f>V42</f>
        <v>7</v>
      </c>
      <c r="AC69" s="1122"/>
      <c r="AD69" s="139"/>
      <c r="AE69" s="139"/>
      <c r="AF69" s="139"/>
      <c r="AG69" s="1122"/>
      <c r="AH69" s="136">
        <f>V43</f>
        <v>8</v>
      </c>
      <c r="AI69" s="162" t="s">
        <v>11</v>
      </c>
      <c r="AJ69" s="43"/>
    </row>
    <row r="70" spans="1:36" ht="15.6" hidden="1" customHeight="1" x14ac:dyDescent="0.2">
      <c r="A70" s="350"/>
      <c r="B70" s="380"/>
      <c r="C70" s="194"/>
      <c r="D70" s="1216" t="s">
        <v>222</v>
      </c>
      <c r="E70" s="1122"/>
      <c r="F70" s="725"/>
      <c r="G70" s="725"/>
      <c r="H70" s="725"/>
      <c r="I70" s="1122"/>
      <c r="J70" s="1216" t="s">
        <v>222</v>
      </c>
      <c r="K70" s="194"/>
      <c r="L70" s="760"/>
      <c r="M70" s="928"/>
      <c r="N70" s="684"/>
      <c r="O70" s="1217"/>
      <c r="P70" s="1193"/>
      <c r="Q70" s="1194"/>
      <c r="R70" s="1218"/>
      <c r="S70" s="1218"/>
      <c r="T70" s="1218"/>
      <c r="U70" s="1194"/>
      <c r="V70" s="1193"/>
      <c r="W70" s="1219"/>
      <c r="X70" s="120"/>
      <c r="Y70" s="553"/>
      <c r="Z70" s="553"/>
      <c r="AA70" s="1217"/>
      <c r="AB70" s="1193"/>
      <c r="AC70" s="1194"/>
      <c r="AD70" s="1218"/>
      <c r="AE70" s="1218"/>
      <c r="AF70" s="1218"/>
      <c r="AG70" s="1194"/>
      <c r="AH70" s="1193"/>
      <c r="AI70" s="1219"/>
      <c r="AJ70" s="43"/>
    </row>
    <row r="71" spans="1:36" ht="15.6" customHeight="1" x14ac:dyDescent="0.2">
      <c r="A71" s="350"/>
      <c r="B71" s="64">
        <v>8</v>
      </c>
      <c r="C71" s="232"/>
      <c r="D71" s="349"/>
      <c r="E71" s="522"/>
      <c r="F71" s="756"/>
      <c r="G71" s="757" t="s">
        <v>29</v>
      </c>
      <c r="H71" s="756"/>
      <c r="I71" s="522"/>
      <c r="J71" s="349"/>
      <c r="K71" s="273"/>
      <c r="L71" s="760"/>
      <c r="M71" s="647"/>
      <c r="N71" s="684"/>
      <c r="O71" s="627"/>
      <c r="P71" s="365"/>
      <c r="Q71" s="303"/>
      <c r="R71" s="728"/>
      <c r="S71" s="728"/>
      <c r="T71" s="728"/>
      <c r="U71" s="303"/>
      <c r="V71" s="365"/>
      <c r="W71" s="563"/>
      <c r="X71" s="120"/>
      <c r="Y71" s="553"/>
      <c r="Z71" s="553"/>
      <c r="AA71" s="627"/>
      <c r="AB71" s="365"/>
      <c r="AC71" s="303"/>
      <c r="AD71" s="728"/>
      <c r="AE71" s="728"/>
      <c r="AF71" s="728"/>
      <c r="AG71" s="303"/>
      <c r="AH71" s="365"/>
      <c r="AI71" s="563"/>
      <c r="AJ71" s="43"/>
    </row>
    <row r="72" spans="1:36" ht="15.6" customHeight="1" x14ac:dyDescent="0.2">
      <c r="A72" s="350"/>
      <c r="B72" s="162" t="s">
        <v>81</v>
      </c>
      <c r="C72" s="522"/>
      <c r="D72" s="209"/>
      <c r="E72" s="1122"/>
      <c r="F72" s="725"/>
      <c r="G72" s="725" t="s">
        <v>48</v>
      </c>
      <c r="H72" s="725"/>
      <c r="I72" s="1122"/>
      <c r="J72" s="352"/>
      <c r="K72" s="424"/>
      <c r="L72" s="760"/>
      <c r="M72" s="928">
        <f>M69+ACCUEIL!$B$10</f>
        <v>1.6770833333333337</v>
      </c>
      <c r="N72" s="684"/>
      <c r="O72" s="162" t="s">
        <v>85</v>
      </c>
      <c r="P72" s="136">
        <f>AB45</f>
        <v>15</v>
      </c>
      <c r="Q72" s="1122"/>
      <c r="R72" s="139"/>
      <c r="S72" s="139"/>
      <c r="T72" s="139"/>
      <c r="U72" s="1122"/>
      <c r="V72" s="136">
        <f>AB44</f>
        <v>14</v>
      </c>
      <c r="W72" s="162" t="s">
        <v>65</v>
      </c>
      <c r="X72" s="231"/>
      <c r="Z72" s="553"/>
      <c r="AA72" s="162" t="s">
        <v>43</v>
      </c>
      <c r="AB72" s="136">
        <f>AB41</f>
        <v>11</v>
      </c>
      <c r="AC72" s="1122"/>
      <c r="AD72" s="139"/>
      <c r="AE72" s="139"/>
      <c r="AF72" s="139"/>
      <c r="AG72" s="1122"/>
      <c r="AH72" s="136">
        <f>AB43</f>
        <v>13</v>
      </c>
      <c r="AI72" s="162" t="s">
        <v>64</v>
      </c>
      <c r="AJ72" s="43"/>
    </row>
    <row r="73" spans="1:36" ht="15.6" customHeight="1" x14ac:dyDescent="0.2">
      <c r="A73" s="350"/>
      <c r="B73" s="380"/>
      <c r="C73" s="194"/>
      <c r="D73" s="1216" t="s">
        <v>222</v>
      </c>
      <c r="E73" s="1122"/>
      <c r="F73" s="725"/>
      <c r="G73" s="725"/>
      <c r="H73" s="725"/>
      <c r="I73" s="1122"/>
      <c r="J73" s="1216" t="s">
        <v>222</v>
      </c>
      <c r="K73" s="194"/>
      <c r="L73" s="760"/>
      <c r="M73" s="928"/>
      <c r="N73" s="684"/>
      <c r="O73" s="1217"/>
      <c r="P73" s="1193"/>
      <c r="Q73" s="1194"/>
      <c r="R73" s="1218"/>
      <c r="S73" s="1218"/>
      <c r="T73" s="1218"/>
      <c r="U73" s="1194"/>
      <c r="V73" s="1193"/>
      <c r="W73" s="1219"/>
      <c r="X73" s="231"/>
      <c r="Z73" s="553"/>
      <c r="AA73" s="1217"/>
      <c r="AB73" s="1193"/>
      <c r="AC73" s="1194"/>
      <c r="AD73" s="1218"/>
      <c r="AE73" s="1218"/>
      <c r="AF73" s="1218"/>
      <c r="AG73" s="1194"/>
      <c r="AH73" s="1193"/>
      <c r="AI73" s="1219"/>
      <c r="AJ73" s="43"/>
    </row>
    <row r="74" spans="1:36" ht="15.6" customHeight="1" x14ac:dyDescent="0.2">
      <c r="A74" s="350"/>
      <c r="B74" s="64">
        <v>9</v>
      </c>
      <c r="C74" s="759"/>
      <c r="D74" s="349" t="s">
        <v>87</v>
      </c>
      <c r="E74" s="242"/>
      <c r="F74" s="589"/>
      <c r="G74" s="589"/>
      <c r="H74" s="589"/>
      <c r="I74" s="242"/>
      <c r="J74" s="349" t="s">
        <v>88</v>
      </c>
      <c r="K74" s="273"/>
      <c r="L74" s="760"/>
      <c r="M74" s="330"/>
      <c r="N74" s="684"/>
      <c r="O74" s="627"/>
      <c r="P74" s="365"/>
      <c r="Q74" s="303"/>
      <c r="R74" s="728"/>
      <c r="S74" s="728"/>
      <c r="T74" s="728"/>
      <c r="U74" s="303"/>
      <c r="V74" s="365"/>
      <c r="W74" s="563"/>
      <c r="X74" s="231"/>
      <c r="Z74" s="553"/>
      <c r="AA74" s="627"/>
      <c r="AB74" s="365"/>
      <c r="AC74" s="303"/>
      <c r="AD74" s="728"/>
      <c r="AE74" s="728"/>
      <c r="AF74" s="728"/>
      <c r="AG74" s="303"/>
      <c r="AH74" s="365"/>
      <c r="AI74" s="563"/>
      <c r="AJ74" s="43"/>
    </row>
    <row r="75" spans="1:36" ht="15.6" customHeight="1" x14ac:dyDescent="0.2">
      <c r="A75" s="350"/>
      <c r="B75" s="64"/>
      <c r="C75" s="522"/>
      <c r="D75" s="117">
        <f>GL(I62,E62,D62,J62,I63,E63)</f>
        <v>0</v>
      </c>
      <c r="E75" s="1122"/>
      <c r="F75" s="725"/>
      <c r="G75" s="725" t="s">
        <v>48</v>
      </c>
      <c r="H75" s="725"/>
      <c r="I75" s="1122"/>
      <c r="J75" s="117">
        <f>GL(I65,E65,D65,J65,I66,E66)</f>
        <v>0</v>
      </c>
      <c r="K75" s="424"/>
      <c r="L75" s="760"/>
      <c r="M75" s="928">
        <f>M72+ACCUEIL!$B$10</f>
        <v>1.6875000000000004</v>
      </c>
      <c r="N75" s="684"/>
      <c r="O75" s="162" t="s">
        <v>8</v>
      </c>
      <c r="P75" s="136">
        <f>P45</f>
        <v>5</v>
      </c>
      <c r="Q75" s="1122"/>
      <c r="R75" s="139"/>
      <c r="S75" s="139"/>
      <c r="T75" s="139"/>
      <c r="U75" s="1122"/>
      <c r="V75" s="136">
        <f>P44</f>
        <v>4</v>
      </c>
      <c r="W75" s="162" t="s">
        <v>7</v>
      </c>
      <c r="X75" s="231"/>
      <c r="Z75" s="553"/>
      <c r="AA75" s="162" t="s">
        <v>5</v>
      </c>
      <c r="AB75" s="136">
        <f>P42</f>
        <v>2</v>
      </c>
      <c r="AC75" s="1122"/>
      <c r="AD75" s="139"/>
      <c r="AE75" s="139"/>
      <c r="AF75" s="139"/>
      <c r="AG75" s="1122"/>
      <c r="AH75" s="136">
        <f>P43</f>
        <v>3</v>
      </c>
      <c r="AI75" s="162" t="s">
        <v>6</v>
      </c>
      <c r="AJ75" s="43"/>
    </row>
    <row r="76" spans="1:36" ht="15.6" customHeight="1" x14ac:dyDescent="0.2">
      <c r="A76" s="350"/>
      <c r="B76" s="380"/>
      <c r="C76" s="194"/>
      <c r="D76" s="1216" t="s">
        <v>222</v>
      </c>
      <c r="E76" s="1122"/>
      <c r="F76" s="725"/>
      <c r="G76" s="725"/>
      <c r="H76" s="725"/>
      <c r="I76" s="1122"/>
      <c r="J76" s="1216" t="s">
        <v>222</v>
      </c>
      <c r="K76" s="194"/>
      <c r="L76" s="760"/>
      <c r="M76" s="928"/>
      <c r="N76" s="684"/>
      <c r="O76" s="1217"/>
      <c r="P76" s="1193"/>
      <c r="Q76" s="1194"/>
      <c r="R76" s="1218"/>
      <c r="S76" s="1218"/>
      <c r="T76" s="1218"/>
      <c r="U76" s="1194"/>
      <c r="V76" s="1193"/>
      <c r="W76" s="1219"/>
      <c r="X76" s="231"/>
      <c r="Z76" s="553"/>
      <c r="AA76" s="1217"/>
      <c r="AB76" s="1193"/>
      <c r="AC76" s="1194"/>
      <c r="AD76" s="1218"/>
      <c r="AE76" s="1218"/>
      <c r="AF76" s="1218"/>
      <c r="AG76" s="1194"/>
      <c r="AH76" s="1193"/>
      <c r="AI76" s="1219"/>
      <c r="AJ76" s="43"/>
    </row>
    <row r="77" spans="1:36" ht="15.6" customHeight="1" x14ac:dyDescent="0.2">
      <c r="A77" s="350"/>
      <c r="B77" s="162">
        <v>10</v>
      </c>
      <c r="C77" s="759"/>
      <c r="D77" s="349" t="s">
        <v>89</v>
      </c>
      <c r="E77" s="522"/>
      <c r="F77" s="756"/>
      <c r="G77" s="756"/>
      <c r="H77" s="756"/>
      <c r="I77" s="522"/>
      <c r="J77" s="349" t="s">
        <v>90</v>
      </c>
      <c r="K77" s="273"/>
      <c r="L77" s="760"/>
      <c r="M77" s="330"/>
      <c r="N77" s="684"/>
      <c r="O77" s="627"/>
      <c r="P77" s="365"/>
      <c r="Q77" s="303"/>
      <c r="R77" s="728"/>
      <c r="S77" s="728"/>
      <c r="T77" s="728"/>
      <c r="U77" s="303"/>
      <c r="V77" s="365"/>
      <c r="W77" s="563"/>
      <c r="X77" s="231"/>
      <c r="Z77" s="553"/>
      <c r="AA77" s="627"/>
      <c r="AB77" s="365"/>
      <c r="AC77" s="303"/>
      <c r="AD77" s="728"/>
      <c r="AE77" s="728"/>
      <c r="AF77" s="728"/>
      <c r="AG77" s="303"/>
      <c r="AH77" s="365"/>
      <c r="AI77" s="563"/>
      <c r="AJ77" s="43"/>
    </row>
    <row r="78" spans="1:36" ht="15.6" customHeight="1" x14ac:dyDescent="0.2">
      <c r="A78" s="350"/>
      <c r="B78" s="542"/>
      <c r="C78" s="242"/>
      <c r="D78" s="117">
        <f>GL(E62,I62,D62,J62,E63,I63)</f>
        <v>0</v>
      </c>
      <c r="E78" s="1122"/>
      <c r="F78" s="725"/>
      <c r="G78" s="725" t="s">
        <v>48</v>
      </c>
      <c r="H78" s="725"/>
      <c r="I78" s="1122"/>
      <c r="J78" s="117">
        <f>GL(E65,I65,D65,J65,E66,I66)</f>
        <v>0</v>
      </c>
      <c r="K78" s="424"/>
      <c r="L78" s="760"/>
      <c r="M78" s="928">
        <f>M75+ACCUEIL!$B$10</f>
        <v>1.6979166666666672</v>
      </c>
      <c r="N78" s="684"/>
      <c r="O78" s="162" t="s">
        <v>19</v>
      </c>
      <c r="P78" s="136">
        <f>V45</f>
        <v>10</v>
      </c>
      <c r="Q78" s="1122"/>
      <c r="R78" s="139"/>
      <c r="S78" s="139"/>
      <c r="T78" s="139"/>
      <c r="U78" s="1122"/>
      <c r="V78" s="136">
        <f>V41</f>
        <v>6</v>
      </c>
      <c r="W78" s="162" t="s">
        <v>9</v>
      </c>
      <c r="X78" s="231"/>
      <c r="Z78" s="553"/>
      <c r="AA78" s="162" t="s">
        <v>85</v>
      </c>
      <c r="AB78" s="136">
        <f>AB45</f>
        <v>15</v>
      </c>
      <c r="AC78" s="1122"/>
      <c r="AD78" s="139"/>
      <c r="AE78" s="139"/>
      <c r="AF78" s="139"/>
      <c r="AG78" s="1122"/>
      <c r="AH78" s="136">
        <f>AB42</f>
        <v>12</v>
      </c>
      <c r="AI78" s="162" t="s">
        <v>44</v>
      </c>
      <c r="AJ78" s="43"/>
    </row>
    <row r="79" spans="1:36" ht="15.6" customHeight="1" x14ac:dyDescent="0.2">
      <c r="A79" s="350"/>
      <c r="B79" s="380"/>
      <c r="C79" s="194"/>
      <c r="D79" s="1216" t="s">
        <v>222</v>
      </c>
      <c r="E79" s="1122"/>
      <c r="F79" s="725"/>
      <c r="G79" s="725"/>
      <c r="H79" s="725"/>
      <c r="I79" s="1122"/>
      <c r="J79" s="1216" t="s">
        <v>222</v>
      </c>
      <c r="K79" s="194"/>
      <c r="L79" s="760"/>
      <c r="M79" s="928"/>
      <c r="N79" s="684"/>
      <c r="O79" s="1217"/>
      <c r="P79" s="1193"/>
      <c r="Q79" s="1194"/>
      <c r="R79" s="1218"/>
      <c r="S79" s="1218"/>
      <c r="T79" s="1218"/>
      <c r="U79" s="1194"/>
      <c r="V79" s="1193"/>
      <c r="W79" s="1219"/>
      <c r="X79" s="231"/>
      <c r="Z79" s="553"/>
      <c r="AA79" s="1217"/>
      <c r="AB79" s="1193"/>
      <c r="AC79" s="1194"/>
      <c r="AD79" s="1218"/>
      <c r="AE79" s="1218"/>
      <c r="AF79" s="1218"/>
      <c r="AG79" s="1194"/>
      <c r="AH79" s="1193"/>
      <c r="AI79" s="1219"/>
      <c r="AJ79" s="43"/>
    </row>
    <row r="80" spans="1:36" ht="15.6" customHeight="1" x14ac:dyDescent="0.2">
      <c r="A80" s="44"/>
      <c r="B80" s="226">
        <v>11</v>
      </c>
      <c r="C80" s="589"/>
      <c r="D80" s="704" t="s">
        <v>34</v>
      </c>
      <c r="E80" s="242"/>
      <c r="F80" s="242"/>
      <c r="G80" s="589"/>
      <c r="H80" s="589"/>
      <c r="I80" s="242"/>
      <c r="J80" s="704" t="s">
        <v>35</v>
      </c>
      <c r="K80" s="273"/>
      <c r="L80" s="141"/>
      <c r="M80" s="647"/>
      <c r="N80" s="684"/>
      <c r="O80" s="627"/>
      <c r="P80" s="365"/>
      <c r="Q80" s="303"/>
      <c r="R80" s="728"/>
      <c r="S80" s="728"/>
      <c r="T80" s="728"/>
      <c r="U80" s="303"/>
      <c r="V80" s="365"/>
      <c r="W80" s="563"/>
      <c r="X80" s="231"/>
      <c r="Z80" s="553"/>
      <c r="AA80" s="627"/>
      <c r="AB80" s="365"/>
      <c r="AC80" s="303"/>
      <c r="AD80" s="728"/>
      <c r="AE80" s="728"/>
      <c r="AF80" s="728"/>
      <c r="AG80" s="303"/>
      <c r="AH80" s="365"/>
      <c r="AI80" s="563"/>
      <c r="AJ80" s="43"/>
    </row>
    <row r="81" spans="1:256" ht="15.6" customHeight="1" x14ac:dyDescent="0.2">
      <c r="A81" s="44"/>
      <c r="B81" s="64"/>
      <c r="C81" s="232"/>
      <c r="D81" s="117">
        <f>GL(I69,E69,D69,J69,I70,E70)</f>
        <v>0</v>
      </c>
      <c r="E81" s="1122"/>
      <c r="F81" s="725"/>
      <c r="G81" s="725" t="s">
        <v>48</v>
      </c>
      <c r="H81" s="725"/>
      <c r="I81" s="1122"/>
      <c r="J81" s="117">
        <f>GL(I72,E72,D72,J72,I73,E73)</f>
        <v>0</v>
      </c>
      <c r="K81" s="273"/>
      <c r="L81" s="141"/>
      <c r="M81" s="928">
        <f>M78+ACCUEIL!$B$10</f>
        <v>1.7083333333333339</v>
      </c>
      <c r="N81" s="684"/>
      <c r="O81" s="162" t="s">
        <v>18</v>
      </c>
      <c r="P81" s="136">
        <f>V44</f>
        <v>9</v>
      </c>
      <c r="Q81" s="1122"/>
      <c r="R81" s="139"/>
      <c r="S81" s="139"/>
      <c r="T81" s="139"/>
      <c r="U81" s="1122"/>
      <c r="V81" s="136">
        <f>V45</f>
        <v>10</v>
      </c>
      <c r="W81" s="162" t="s">
        <v>19</v>
      </c>
      <c r="X81" s="231"/>
      <c r="Z81" s="553"/>
      <c r="AA81" s="162" t="s">
        <v>4</v>
      </c>
      <c r="AB81" s="136">
        <f>P41</f>
        <v>1</v>
      </c>
      <c r="AC81" s="1122"/>
      <c r="AD81" s="139"/>
      <c r="AE81" s="139"/>
      <c r="AF81" s="139"/>
      <c r="AG81" s="1122"/>
      <c r="AH81" s="136">
        <f>P43</f>
        <v>3</v>
      </c>
      <c r="AI81" s="162" t="s">
        <v>6</v>
      </c>
      <c r="AJ81" s="43"/>
    </row>
    <row r="82" spans="1:256" ht="15.6" customHeight="1" x14ac:dyDescent="0.2">
      <c r="A82" s="44"/>
      <c r="B82" s="380"/>
      <c r="C82" s="194"/>
      <c r="D82" s="1216" t="s">
        <v>222</v>
      </c>
      <c r="E82" s="1122"/>
      <c r="F82" s="725"/>
      <c r="G82" s="725"/>
      <c r="H82" s="725"/>
      <c r="I82" s="1122"/>
      <c r="J82" s="1216" t="s">
        <v>222</v>
      </c>
      <c r="K82" s="194"/>
      <c r="L82" s="141"/>
      <c r="M82" s="928"/>
      <c r="N82" s="684"/>
      <c r="O82" s="1217"/>
      <c r="P82" s="1193"/>
      <c r="Q82" s="1194"/>
      <c r="R82" s="1218"/>
      <c r="S82" s="1218"/>
      <c r="T82" s="1218"/>
      <c r="U82" s="1194"/>
      <c r="V82" s="1193"/>
      <c r="W82" s="1219"/>
      <c r="X82" s="231"/>
      <c r="Z82" s="553"/>
      <c r="AA82" s="1217"/>
      <c r="AB82" s="1193"/>
      <c r="AC82" s="1194"/>
      <c r="AD82" s="1218"/>
      <c r="AE82" s="1218"/>
      <c r="AF82" s="1218"/>
      <c r="AG82" s="1194"/>
      <c r="AH82" s="1193"/>
      <c r="AI82" s="1219"/>
      <c r="AJ82" s="43"/>
    </row>
    <row r="83" spans="1:256" ht="15.6" customHeight="1" x14ac:dyDescent="0.2">
      <c r="A83" s="44"/>
      <c r="B83" s="64"/>
      <c r="C83" s="284"/>
      <c r="D83" s="24"/>
      <c r="E83" s="465"/>
      <c r="F83" s="284"/>
      <c r="G83" s="762" t="s">
        <v>36</v>
      </c>
      <c r="H83" s="284"/>
      <c r="I83" s="763"/>
      <c r="J83" s="24"/>
      <c r="K83" s="742"/>
      <c r="L83" s="141"/>
      <c r="M83" s="647"/>
      <c r="N83" s="684"/>
      <c r="O83" s="627"/>
      <c r="P83" s="365"/>
      <c r="Q83" s="303"/>
      <c r="R83" s="728"/>
      <c r="S83" s="728"/>
      <c r="T83" s="728"/>
      <c r="U83" s="303"/>
      <c r="V83" s="365"/>
      <c r="W83" s="563"/>
      <c r="X83" s="231"/>
      <c r="Z83" s="553"/>
      <c r="AA83" s="627"/>
      <c r="AB83" s="365"/>
      <c r="AC83" s="303"/>
      <c r="AD83" s="728"/>
      <c r="AE83" s="728"/>
      <c r="AF83" s="728"/>
      <c r="AG83" s="303"/>
      <c r="AH83" s="365"/>
      <c r="AI83" s="563"/>
      <c r="AJ83" s="43"/>
    </row>
    <row r="84" spans="1:256" s="53" customFormat="1" ht="15.6" customHeight="1" x14ac:dyDescent="0.2">
      <c r="A84" s="32"/>
      <c r="B84" s="64" t="s">
        <v>9</v>
      </c>
      <c r="C84" s="242"/>
      <c r="D84" s="117">
        <f>GL(E69,I69,D69,J69,E70,I70)</f>
        <v>0</v>
      </c>
      <c r="E84" s="1122"/>
      <c r="F84" s="725"/>
      <c r="G84" s="725" t="s">
        <v>48</v>
      </c>
      <c r="H84" s="725"/>
      <c r="I84" s="1122"/>
      <c r="J84" s="117">
        <f>GL(E72,I72,D72,J72,E73,I73)</f>
        <v>0</v>
      </c>
      <c r="K84" s="424"/>
      <c r="L84" s="764"/>
      <c r="M84" s="928">
        <f>M81+ACCUEIL!$B$10</f>
        <v>1.7187500000000007</v>
      </c>
      <c r="N84" s="684"/>
      <c r="O84" s="852" t="s">
        <v>9</v>
      </c>
      <c r="P84" s="959">
        <f>V41</f>
        <v>6</v>
      </c>
      <c r="Q84" s="1190"/>
      <c r="R84" s="827"/>
      <c r="S84" s="827"/>
      <c r="T84" s="827"/>
      <c r="U84" s="1190"/>
      <c r="V84" s="959">
        <f>V43</f>
        <v>8</v>
      </c>
      <c r="W84" s="852" t="s">
        <v>11</v>
      </c>
      <c r="X84" s="231"/>
      <c r="Y84" s="634"/>
      <c r="Z84" s="553"/>
      <c r="AA84" s="162" t="s">
        <v>85</v>
      </c>
      <c r="AB84" s="136">
        <f>AB45</f>
        <v>15</v>
      </c>
      <c r="AC84" s="1122"/>
      <c r="AD84" s="139"/>
      <c r="AE84" s="139"/>
      <c r="AF84" s="139"/>
      <c r="AG84" s="1122"/>
      <c r="AH84" s="136">
        <f>AB43</f>
        <v>13</v>
      </c>
      <c r="AI84" s="162" t="s">
        <v>64</v>
      </c>
      <c r="AJ84" s="43"/>
      <c r="AK84"/>
      <c r="IT84"/>
      <c r="IU84"/>
      <c r="IV84"/>
    </row>
    <row r="85" spans="1:256" s="53" customFormat="1" ht="15.6" hidden="1" customHeight="1" x14ac:dyDescent="0.2">
      <c r="A85" s="32"/>
      <c r="B85" s="380"/>
      <c r="C85" s="194"/>
      <c r="D85" s="1216" t="s">
        <v>222</v>
      </c>
      <c r="E85" s="1122"/>
      <c r="F85" s="725"/>
      <c r="G85" s="725"/>
      <c r="H85" s="725"/>
      <c r="I85" s="1122"/>
      <c r="J85" s="1216" t="s">
        <v>222</v>
      </c>
      <c r="K85" s="194"/>
      <c r="L85" s="764"/>
      <c r="M85" s="928"/>
      <c r="N85" s="684"/>
      <c r="O85" s="1217"/>
      <c r="P85" s="1193"/>
      <c r="Q85" s="1194"/>
      <c r="R85" s="1218"/>
      <c r="S85" s="1218"/>
      <c r="T85" s="1218"/>
      <c r="U85" s="1194"/>
      <c r="V85" s="1193"/>
      <c r="W85" s="1219"/>
      <c r="X85" s="231"/>
      <c r="Y85" s="634"/>
      <c r="Z85" s="553"/>
      <c r="AA85" s="1217"/>
      <c r="AB85" s="1193"/>
      <c r="AC85" s="1194"/>
      <c r="AD85" s="1218"/>
      <c r="AE85" s="1218"/>
      <c r="AF85" s="1218"/>
      <c r="AG85" s="1194"/>
      <c r="AH85" s="1193"/>
      <c r="AI85" s="1219"/>
      <c r="AJ85" s="43"/>
      <c r="AK85"/>
      <c r="IT85"/>
      <c r="IU85"/>
      <c r="IV85"/>
    </row>
    <row r="86" spans="1:256" ht="15.6" customHeight="1" x14ac:dyDescent="0.2">
      <c r="A86" s="217"/>
      <c r="B86" s="215"/>
      <c r="C86" s="247"/>
      <c r="D86" s="215"/>
      <c r="E86" s="247"/>
      <c r="F86" s="247"/>
      <c r="G86" s="247"/>
      <c r="H86" s="247"/>
      <c r="I86" s="247"/>
      <c r="J86" s="215"/>
      <c r="K86" s="247"/>
      <c r="L86" s="331"/>
      <c r="M86" s="647"/>
      <c r="N86" s="705"/>
      <c r="O86" s="247"/>
      <c r="P86" s="215"/>
      <c r="Q86" s="247"/>
      <c r="R86" s="247"/>
      <c r="S86" s="247"/>
      <c r="T86" s="247"/>
      <c r="U86" s="247"/>
      <c r="V86" s="215"/>
      <c r="W86" s="247"/>
      <c r="X86" s="746"/>
      <c r="Z86" s="747"/>
      <c r="AA86" s="247"/>
      <c r="AB86" s="215"/>
      <c r="AC86" s="247"/>
      <c r="AD86" s="247"/>
      <c r="AE86" s="247"/>
      <c r="AF86" s="247"/>
      <c r="AG86" s="247"/>
      <c r="AH86" s="215"/>
      <c r="AI86" s="215"/>
      <c r="AJ86" s="216"/>
    </row>
    <row r="87" spans="1:256" ht="15.6" customHeight="1" x14ac:dyDescent="0.2">
      <c r="A87" s="103"/>
      <c r="B87" s="103"/>
      <c r="C87" s="120"/>
      <c r="D87" s="103"/>
      <c r="E87" s="120"/>
      <c r="F87" s="120"/>
      <c r="G87" s="120"/>
      <c r="H87" s="120"/>
      <c r="I87" s="120"/>
      <c r="J87" s="103"/>
      <c r="K87" s="120"/>
      <c r="L87" s="104"/>
      <c r="M87" s="647"/>
      <c r="N87" s="104"/>
      <c r="O87" s="120"/>
      <c r="P87" s="103"/>
      <c r="Q87" s="120"/>
      <c r="R87" s="120"/>
      <c r="S87" s="120"/>
      <c r="T87" s="120"/>
      <c r="U87" s="120"/>
      <c r="V87" s="103"/>
      <c r="W87" s="120"/>
      <c r="X87" s="120"/>
      <c r="AI87"/>
    </row>
    <row r="88" spans="1:256" ht="15.6" customHeight="1" x14ac:dyDescent="0.2">
      <c r="D88" t="s">
        <v>61</v>
      </c>
      <c r="M88" s="928">
        <f>M84+ACCUEIL!$B$10</f>
        <v>1.7291666666666674</v>
      </c>
    </row>
    <row r="89" spans="1:256" ht="15.6" customHeight="1" x14ac:dyDescent="0.2">
      <c r="B89" s="126"/>
      <c r="C89" s="284"/>
      <c r="D89" s="24"/>
      <c r="E89" s="284"/>
      <c r="F89" s="284"/>
      <c r="G89" s="284"/>
      <c r="H89" s="284"/>
      <c r="I89" s="284"/>
      <c r="J89" s="24"/>
      <c r="K89" s="284"/>
      <c r="L89" s="285"/>
      <c r="M89" s="374" t="s">
        <v>37</v>
      </c>
      <c r="N89" s="285"/>
      <c r="O89" s="284"/>
      <c r="P89" s="24"/>
      <c r="Q89" s="284"/>
      <c r="R89" s="284"/>
      <c r="S89" s="284"/>
      <c r="T89" s="284"/>
      <c r="U89" s="284"/>
      <c r="V89" s="24"/>
      <c r="W89" s="284"/>
      <c r="X89" s="284"/>
      <c r="Y89" s="284"/>
      <c r="Z89" s="284"/>
      <c r="AA89" s="284"/>
      <c r="AB89" s="24"/>
      <c r="AC89" s="284"/>
      <c r="AD89" s="284"/>
      <c r="AE89" s="284"/>
      <c r="AF89" s="284"/>
      <c r="AG89" s="284"/>
      <c r="AH89" s="24"/>
      <c r="AI89" s="742"/>
    </row>
    <row r="90" spans="1:256" ht="15.6" customHeight="1" x14ac:dyDescent="0.2">
      <c r="B90" s="188"/>
      <c r="C90" s="162">
        <v>1</v>
      </c>
      <c r="D90" s="117">
        <f>GL(E84,I84,D84,J84,E85,I85)</f>
        <v>0</v>
      </c>
      <c r="I90" s="162">
        <v>5</v>
      </c>
      <c r="J90" s="117">
        <f>GL(E78,I78,D78,J78,E79,I79)</f>
        <v>0</v>
      </c>
      <c r="M90" s="1"/>
      <c r="O90" s="380">
        <v>9</v>
      </c>
      <c r="P90" s="1220">
        <f t="shared" ref="P90:P93" si="0">AM41</f>
        <v>0</v>
      </c>
      <c r="Q90" s="1018"/>
      <c r="U90" s="162">
        <v>13</v>
      </c>
      <c r="V90" s="1220">
        <f>$AM$45</f>
        <v>0</v>
      </c>
      <c r="W90" s="1018"/>
      <c r="AA90" s="162">
        <v>17</v>
      </c>
      <c r="AB90" s="1220">
        <f t="shared" ref="AB90:AB91" si="1">AS44</f>
        <v>0</v>
      </c>
      <c r="AC90" s="1018"/>
      <c r="AG90" s="162">
        <v>21</v>
      </c>
      <c r="AH90" s="1220">
        <f t="shared" ref="AH90:AH92" si="2">AY43</f>
        <v>0</v>
      </c>
      <c r="AI90" s="1016"/>
      <c r="AJ90" s="212"/>
      <c r="AK90" s="103"/>
    </row>
    <row r="91" spans="1:256" ht="15.6" customHeight="1" x14ac:dyDescent="0.2">
      <c r="B91" s="188"/>
      <c r="C91" s="162">
        <v>2</v>
      </c>
      <c r="D91" s="117">
        <f>GL(I84,E84,D84,J84,I85,E85)</f>
        <v>0</v>
      </c>
      <c r="I91" s="162">
        <v>6</v>
      </c>
      <c r="J91" s="117">
        <f>GL(I78,E78,D78,J78,I79,E79)</f>
        <v>0</v>
      </c>
      <c r="M91" s="1"/>
      <c r="O91" s="162">
        <v>10</v>
      </c>
      <c r="P91" s="1220">
        <f t="shared" si="0"/>
        <v>0</v>
      </c>
      <c r="Q91" s="1018"/>
      <c r="U91" s="162">
        <v>14</v>
      </c>
      <c r="V91" s="1220">
        <f t="shared" ref="V91:V93" si="3">AS41</f>
        <v>0</v>
      </c>
      <c r="W91" s="1018"/>
      <c r="AA91" s="162">
        <v>18</v>
      </c>
      <c r="AB91" s="1220">
        <f t="shared" si="1"/>
        <v>0</v>
      </c>
      <c r="AC91" s="1018"/>
      <c r="AG91" s="799">
        <v>22</v>
      </c>
      <c r="AH91" s="1220">
        <f t="shared" si="2"/>
        <v>0</v>
      </c>
      <c r="AI91" s="1016"/>
      <c r="AJ91" s="212"/>
      <c r="AK91" s="103"/>
    </row>
    <row r="92" spans="1:256" ht="15.6" customHeight="1" x14ac:dyDescent="0.2">
      <c r="B92" s="188"/>
      <c r="C92" s="162">
        <v>3</v>
      </c>
      <c r="D92" s="117">
        <f>GL(E81,I81,D81,J81,E82,I82)</f>
        <v>0</v>
      </c>
      <c r="I92" s="162">
        <v>7</v>
      </c>
      <c r="J92" s="117">
        <f>GL(E75,I75,D75,J75,E76,I76)</f>
        <v>0</v>
      </c>
      <c r="M92" s="1"/>
      <c r="O92" s="162">
        <v>11</v>
      </c>
      <c r="P92" s="1220">
        <f t="shared" si="0"/>
        <v>0</v>
      </c>
      <c r="Q92" s="1018"/>
      <c r="U92" s="162">
        <v>15</v>
      </c>
      <c r="V92" s="1220">
        <f t="shared" si="3"/>
        <v>0</v>
      </c>
      <c r="W92" s="1018"/>
      <c r="AA92" s="162">
        <v>19</v>
      </c>
      <c r="AB92" s="1220">
        <f t="shared" ref="AB92:AB93" si="4">AY41</f>
        <v>0</v>
      </c>
      <c r="AC92" s="1018"/>
      <c r="AG92" s="799">
        <v>23</v>
      </c>
      <c r="AH92" s="1220">
        <f t="shared" si="2"/>
        <v>0</v>
      </c>
      <c r="AI92" s="1016"/>
      <c r="AJ92" s="212"/>
      <c r="AK92" s="103"/>
    </row>
    <row r="93" spans="1:256" ht="15.6" customHeight="1" x14ac:dyDescent="0.2">
      <c r="B93" s="188"/>
      <c r="C93" s="162">
        <v>4</v>
      </c>
      <c r="D93" s="117">
        <f>GL(I81,E81,D81,J81,I82,E82)</f>
        <v>0</v>
      </c>
      <c r="I93" s="162">
        <v>8</v>
      </c>
      <c r="J93" s="117">
        <f>GL(I75,E75,D75,J75,I76,E76)</f>
        <v>0</v>
      </c>
      <c r="M93" s="1"/>
      <c r="O93" s="162">
        <v>12</v>
      </c>
      <c r="P93" s="1220">
        <f t="shared" si="0"/>
        <v>0</v>
      </c>
      <c r="Q93" s="1018"/>
      <c r="U93" s="162">
        <v>16</v>
      </c>
      <c r="V93" s="1220">
        <f t="shared" si="3"/>
        <v>0</v>
      </c>
      <c r="W93" s="1018"/>
      <c r="Z93" s="120"/>
      <c r="AA93" s="799">
        <v>20</v>
      </c>
      <c r="AB93" s="1220">
        <f t="shared" si="4"/>
        <v>0</v>
      </c>
      <c r="AC93" s="1018"/>
      <c r="AI93" s="231"/>
    </row>
    <row r="94" spans="1:256" ht="15.6" customHeight="1" x14ac:dyDescent="0.2">
      <c r="B94" s="381"/>
      <c r="C94" s="247"/>
      <c r="D94" s="215"/>
      <c r="E94" s="247"/>
      <c r="F94" s="247"/>
      <c r="G94" s="247"/>
      <c r="H94" s="247"/>
      <c r="I94" s="247"/>
      <c r="J94" s="215"/>
      <c r="K94" s="247"/>
      <c r="L94" s="248"/>
      <c r="M94" s="545"/>
      <c r="N94" s="248"/>
      <c r="O94" s="247"/>
      <c r="P94" s="215"/>
      <c r="Q94" s="247"/>
      <c r="R94" s="247"/>
      <c r="S94" s="247"/>
      <c r="T94" s="247"/>
      <c r="U94" s="247"/>
      <c r="V94" s="215"/>
      <c r="W94" s="247"/>
      <c r="X94" s="247"/>
      <c r="Y94" s="247"/>
      <c r="Z94" s="247"/>
      <c r="AA94" s="247"/>
      <c r="AB94" s="215"/>
      <c r="AC94" s="247"/>
      <c r="AD94" s="247"/>
      <c r="AE94" s="247"/>
      <c r="AF94" s="247"/>
      <c r="AG94" s="247"/>
      <c r="AH94" s="215"/>
      <c r="AI94" s="746"/>
    </row>
    <row r="95" spans="1:256" ht="15.6" customHeight="1" x14ac:dyDescent="0.2">
      <c r="M95" s="107"/>
    </row>
    <row r="96" spans="1:256" ht="15.6" customHeight="1" x14ac:dyDescent="0.2">
      <c r="B96"/>
      <c r="M96" s="107"/>
      <c r="X96" s="120"/>
      <c r="Y96" s="120"/>
    </row>
    <row r="97" spans="2:256" s="53" customFormat="1" ht="15.6" customHeight="1" x14ac:dyDescent="0.2">
      <c r="B97" s="71"/>
      <c r="C97" s="634"/>
      <c r="D97"/>
      <c r="E97" s="634"/>
      <c r="F97" s="634"/>
      <c r="G97" s="634"/>
      <c r="H97" s="634"/>
      <c r="I97" s="634"/>
      <c r="J97"/>
      <c r="K97" s="10"/>
      <c r="L97" s="33"/>
      <c r="M97" s="107"/>
      <c r="N97" s="1"/>
      <c r="O97" s="634"/>
      <c r="P97"/>
      <c r="Q97" s="634"/>
      <c r="R97" s="634"/>
      <c r="S97" s="634"/>
      <c r="T97" s="634"/>
      <c r="U97" s="634"/>
      <c r="V97"/>
      <c r="W97" s="634"/>
      <c r="X97" s="45"/>
      <c r="Y97" s="45"/>
      <c r="Z97" s="56"/>
      <c r="AA97" s="56"/>
      <c r="AC97" s="56"/>
      <c r="AD97" s="56"/>
      <c r="AE97" s="56"/>
      <c r="AF97" s="56"/>
      <c r="AG97" s="56"/>
      <c r="AI97" s="56"/>
      <c r="IT97"/>
      <c r="IU97"/>
      <c r="IV97"/>
    </row>
  </sheetData>
  <sheetProtection password="C9F9" sheet="1" objects="1" scenarios="1" formatCells="0" formatColumns="0" formatRows="0" sort="0" autoFilter="0"/>
  <sortState ref="AY41:BA45">
    <sortCondition descending="1" ref="AZ41:AZ45"/>
    <sortCondition descending="1" ref="BA41:BA45"/>
  </sortState>
  <mergeCells count="2">
    <mergeCell ref="AB1:AB2"/>
    <mergeCell ref="V2:Z2"/>
  </mergeCells>
  <phoneticPr fontId="8" type="noConversion"/>
  <conditionalFormatting sqref="E14:E29">
    <cfRule type="notContainsBlanks" dxfId="801" priority="128">
      <formula>LEN(TRIM(E14))&gt;0</formula>
    </cfRule>
  </conditionalFormatting>
  <conditionalFormatting sqref="I14:I29">
    <cfRule type="notContainsBlanks" dxfId="800" priority="127">
      <formula>LEN(TRIM(I14))&gt;0</formula>
    </cfRule>
  </conditionalFormatting>
  <conditionalFormatting sqref="Q14:Q29">
    <cfRule type="notContainsBlanks" dxfId="799" priority="126">
      <formula>LEN(TRIM(Q14))&gt;0</formula>
    </cfRule>
  </conditionalFormatting>
  <conditionalFormatting sqref="U14:U29">
    <cfRule type="notContainsBlanks" dxfId="798" priority="125">
      <formula>LEN(TRIM(U14))&gt;0</formula>
    </cfRule>
  </conditionalFormatting>
  <conditionalFormatting sqref="AC14:AC23">
    <cfRule type="notContainsBlanks" dxfId="797" priority="124">
      <formula>LEN(TRIM(AC14))&gt;0</formula>
    </cfRule>
  </conditionalFormatting>
  <conditionalFormatting sqref="AG14:AG23">
    <cfRule type="notContainsBlanks" dxfId="796" priority="123">
      <formula>LEN(TRIM(AG14))&gt;0</formula>
    </cfRule>
  </conditionalFormatting>
  <conditionalFormatting sqref="E51:E55 E57 E59">
    <cfRule type="notContainsBlanks" dxfId="795" priority="122">
      <formula>LEN(TRIM(E51))&gt;0</formula>
    </cfRule>
  </conditionalFormatting>
  <conditionalFormatting sqref="I51:I55 I57 I59">
    <cfRule type="notContainsBlanks" dxfId="794" priority="121">
      <formula>LEN(TRIM(I51))&gt;0</formula>
    </cfRule>
  </conditionalFormatting>
  <conditionalFormatting sqref="E62">
    <cfRule type="notContainsBlanks" dxfId="793" priority="120">
      <formula>LEN(TRIM(E62))&gt;0</formula>
    </cfRule>
  </conditionalFormatting>
  <conditionalFormatting sqref="I62">
    <cfRule type="notContainsBlanks" dxfId="792" priority="119">
      <formula>LEN(TRIM(I62))&gt;0</formula>
    </cfRule>
  </conditionalFormatting>
  <conditionalFormatting sqref="E65">
    <cfRule type="notContainsBlanks" dxfId="791" priority="118">
      <formula>LEN(TRIM(E65))&gt;0</formula>
    </cfRule>
  </conditionalFormatting>
  <conditionalFormatting sqref="I65">
    <cfRule type="notContainsBlanks" dxfId="790" priority="117">
      <formula>LEN(TRIM(I65))&gt;0</formula>
    </cfRule>
  </conditionalFormatting>
  <conditionalFormatting sqref="E69">
    <cfRule type="notContainsBlanks" dxfId="789" priority="116">
      <formula>LEN(TRIM(E69))&gt;0</formula>
    </cfRule>
  </conditionalFormatting>
  <conditionalFormatting sqref="I69">
    <cfRule type="notContainsBlanks" dxfId="788" priority="115">
      <formula>LEN(TRIM(I69))&gt;0</formula>
    </cfRule>
  </conditionalFormatting>
  <conditionalFormatting sqref="E72">
    <cfRule type="notContainsBlanks" dxfId="787" priority="114">
      <formula>LEN(TRIM(E72))&gt;0</formula>
    </cfRule>
  </conditionalFormatting>
  <conditionalFormatting sqref="I72">
    <cfRule type="notContainsBlanks" dxfId="786" priority="113">
      <formula>LEN(TRIM(I72))&gt;0</formula>
    </cfRule>
  </conditionalFormatting>
  <conditionalFormatting sqref="E75">
    <cfRule type="notContainsBlanks" dxfId="785" priority="112">
      <formula>LEN(TRIM(E75))&gt;0</formula>
    </cfRule>
  </conditionalFormatting>
  <conditionalFormatting sqref="I75">
    <cfRule type="notContainsBlanks" dxfId="784" priority="111">
      <formula>LEN(TRIM(I75))&gt;0</formula>
    </cfRule>
  </conditionalFormatting>
  <conditionalFormatting sqref="E78">
    <cfRule type="notContainsBlanks" dxfId="783" priority="110">
      <formula>LEN(TRIM(E78))&gt;0</formula>
    </cfRule>
  </conditionalFormatting>
  <conditionalFormatting sqref="I78">
    <cfRule type="notContainsBlanks" dxfId="782" priority="109">
      <formula>LEN(TRIM(I78))&gt;0</formula>
    </cfRule>
  </conditionalFormatting>
  <conditionalFormatting sqref="E81">
    <cfRule type="notContainsBlanks" dxfId="781" priority="108">
      <formula>LEN(TRIM(E81))&gt;0</formula>
    </cfRule>
  </conditionalFormatting>
  <conditionalFormatting sqref="I81">
    <cfRule type="notContainsBlanks" dxfId="780" priority="107">
      <formula>LEN(TRIM(I81))&gt;0</formula>
    </cfRule>
  </conditionalFormatting>
  <conditionalFormatting sqref="E84">
    <cfRule type="notContainsBlanks" dxfId="779" priority="106">
      <formula>LEN(TRIM(E84))&gt;0</formula>
    </cfRule>
  </conditionalFormatting>
  <conditionalFormatting sqref="I84">
    <cfRule type="notContainsBlanks" dxfId="778" priority="105">
      <formula>LEN(TRIM(I84))&gt;0</formula>
    </cfRule>
  </conditionalFormatting>
  <conditionalFormatting sqref="Q84:Q85">
    <cfRule type="notContainsBlanks" dxfId="777" priority="104">
      <formula>LEN(TRIM(Q84))&gt;0</formula>
    </cfRule>
  </conditionalFormatting>
  <conditionalFormatting sqref="U84:U85">
    <cfRule type="notContainsBlanks" dxfId="776" priority="103">
      <formula>LEN(TRIM(U84))&gt;0</formula>
    </cfRule>
  </conditionalFormatting>
  <conditionalFormatting sqref="U81">
    <cfRule type="notContainsBlanks" dxfId="775" priority="102">
      <formula>LEN(TRIM(U81))&gt;0</formula>
    </cfRule>
  </conditionalFormatting>
  <conditionalFormatting sqref="Q81">
    <cfRule type="notContainsBlanks" dxfId="774" priority="101">
      <formula>LEN(TRIM(Q81))&gt;0</formula>
    </cfRule>
  </conditionalFormatting>
  <conditionalFormatting sqref="Q78">
    <cfRule type="notContainsBlanks" dxfId="773" priority="100">
      <formula>LEN(TRIM(Q78))&gt;0</formula>
    </cfRule>
  </conditionalFormatting>
  <conditionalFormatting sqref="U78">
    <cfRule type="notContainsBlanks" dxfId="772" priority="99">
      <formula>LEN(TRIM(U78))&gt;0</formula>
    </cfRule>
  </conditionalFormatting>
  <conditionalFormatting sqref="U75">
    <cfRule type="notContainsBlanks" dxfId="771" priority="98">
      <formula>LEN(TRIM(U75))&gt;0</formula>
    </cfRule>
  </conditionalFormatting>
  <conditionalFormatting sqref="Q75">
    <cfRule type="notContainsBlanks" dxfId="770" priority="97">
      <formula>LEN(TRIM(Q75))&gt;0</formula>
    </cfRule>
  </conditionalFormatting>
  <conditionalFormatting sqref="Q72">
    <cfRule type="notContainsBlanks" dxfId="769" priority="96">
      <formula>LEN(TRIM(Q72))&gt;0</formula>
    </cfRule>
  </conditionalFormatting>
  <conditionalFormatting sqref="U72">
    <cfRule type="notContainsBlanks" dxfId="768" priority="95">
      <formula>LEN(TRIM(U72))&gt;0</formula>
    </cfRule>
  </conditionalFormatting>
  <conditionalFormatting sqref="U69">
    <cfRule type="notContainsBlanks" dxfId="767" priority="94">
      <formula>LEN(TRIM(U69))&gt;0</formula>
    </cfRule>
  </conditionalFormatting>
  <conditionalFormatting sqref="Q69">
    <cfRule type="notContainsBlanks" dxfId="766" priority="93">
      <formula>LEN(TRIM(Q69))&gt;0</formula>
    </cfRule>
  </conditionalFormatting>
  <conditionalFormatting sqref="Q65">
    <cfRule type="notContainsBlanks" dxfId="765" priority="92">
      <formula>LEN(TRIM(Q65))&gt;0</formula>
    </cfRule>
  </conditionalFormatting>
  <conditionalFormatting sqref="U65">
    <cfRule type="notContainsBlanks" dxfId="764" priority="91">
      <formula>LEN(TRIM(U65))&gt;0</formula>
    </cfRule>
  </conditionalFormatting>
  <conditionalFormatting sqref="U62">
    <cfRule type="notContainsBlanks" dxfId="763" priority="90">
      <formula>LEN(TRIM(U62))&gt;0</formula>
    </cfRule>
  </conditionalFormatting>
  <conditionalFormatting sqref="Q62">
    <cfRule type="notContainsBlanks" dxfId="762" priority="89">
      <formula>LEN(TRIM(Q62))&gt;0</formula>
    </cfRule>
  </conditionalFormatting>
  <conditionalFormatting sqref="Q51:Q53 Q59 Q57 Q55">
    <cfRule type="notContainsBlanks" dxfId="761" priority="88">
      <formula>LEN(TRIM(Q51))&gt;0</formula>
    </cfRule>
  </conditionalFormatting>
  <conditionalFormatting sqref="U51:U53 U59 U57 U55">
    <cfRule type="notContainsBlanks" dxfId="760" priority="87">
      <formula>LEN(TRIM(U51))&gt;0</formula>
    </cfRule>
  </conditionalFormatting>
  <conditionalFormatting sqref="AC51:AC53 AC55 AC57 AC59">
    <cfRule type="notContainsBlanks" dxfId="759" priority="86">
      <formula>LEN(TRIM(AC51))&gt;0</formula>
    </cfRule>
  </conditionalFormatting>
  <conditionalFormatting sqref="AG51:AG53 AG55 AG57 AG59">
    <cfRule type="notContainsBlanks" dxfId="758" priority="85">
      <formula>LEN(TRIM(AG51))&gt;0</formula>
    </cfRule>
  </conditionalFormatting>
  <conditionalFormatting sqref="AC62">
    <cfRule type="notContainsBlanks" dxfId="757" priority="84">
      <formula>LEN(TRIM(AC62))&gt;0</formula>
    </cfRule>
  </conditionalFormatting>
  <conditionalFormatting sqref="AG62">
    <cfRule type="notContainsBlanks" dxfId="756" priority="83">
      <formula>LEN(TRIM(AG62))&gt;0</formula>
    </cfRule>
  </conditionalFormatting>
  <conditionalFormatting sqref="AC65">
    <cfRule type="notContainsBlanks" dxfId="755" priority="82">
      <formula>LEN(TRIM(AC65))&gt;0</formula>
    </cfRule>
  </conditionalFormatting>
  <conditionalFormatting sqref="AG65">
    <cfRule type="notContainsBlanks" dxfId="754" priority="81">
      <formula>LEN(TRIM(AG65))&gt;0</formula>
    </cfRule>
  </conditionalFormatting>
  <conditionalFormatting sqref="AC69">
    <cfRule type="notContainsBlanks" dxfId="753" priority="80">
      <formula>LEN(TRIM(AC69))&gt;0</formula>
    </cfRule>
  </conditionalFormatting>
  <conditionalFormatting sqref="AG69">
    <cfRule type="notContainsBlanks" dxfId="752" priority="79">
      <formula>LEN(TRIM(AG69))&gt;0</formula>
    </cfRule>
  </conditionalFormatting>
  <conditionalFormatting sqref="AC72">
    <cfRule type="notContainsBlanks" dxfId="751" priority="78">
      <formula>LEN(TRIM(AC72))&gt;0</formula>
    </cfRule>
  </conditionalFormatting>
  <conditionalFormatting sqref="AG72">
    <cfRule type="notContainsBlanks" dxfId="750" priority="77">
      <formula>LEN(TRIM(AG72))&gt;0</formula>
    </cfRule>
  </conditionalFormatting>
  <conditionalFormatting sqref="AC75">
    <cfRule type="notContainsBlanks" dxfId="749" priority="76">
      <formula>LEN(TRIM(AC75))&gt;0</formula>
    </cfRule>
  </conditionalFormatting>
  <conditionalFormatting sqref="AG75">
    <cfRule type="notContainsBlanks" dxfId="748" priority="75">
      <formula>LEN(TRIM(AG75))&gt;0</formula>
    </cfRule>
  </conditionalFormatting>
  <conditionalFormatting sqref="AC78">
    <cfRule type="notContainsBlanks" dxfId="747" priority="74">
      <formula>LEN(TRIM(AC78))&gt;0</formula>
    </cfRule>
  </conditionalFormatting>
  <conditionalFormatting sqref="AG78">
    <cfRule type="notContainsBlanks" dxfId="746" priority="73">
      <formula>LEN(TRIM(AG78))&gt;0</formula>
    </cfRule>
  </conditionalFormatting>
  <conditionalFormatting sqref="AC81">
    <cfRule type="notContainsBlanks" dxfId="745" priority="72">
      <formula>LEN(TRIM(AC81))&gt;0</formula>
    </cfRule>
  </conditionalFormatting>
  <conditionalFormatting sqref="AG81">
    <cfRule type="notContainsBlanks" dxfId="744" priority="71">
      <formula>LEN(TRIM(AG81))&gt;0</formula>
    </cfRule>
  </conditionalFormatting>
  <conditionalFormatting sqref="AC84">
    <cfRule type="notContainsBlanks" dxfId="743" priority="70">
      <formula>LEN(TRIM(AC84))&gt;0</formula>
    </cfRule>
  </conditionalFormatting>
  <conditionalFormatting sqref="AG84">
    <cfRule type="notContainsBlanks" dxfId="742" priority="69">
      <formula>LEN(TRIM(AG84))&gt;0</formula>
    </cfRule>
  </conditionalFormatting>
  <conditionalFormatting sqref="E56">
    <cfRule type="notContainsBlanks" dxfId="741" priority="68">
      <formula>LEN(TRIM(E56))&gt;0</formula>
    </cfRule>
  </conditionalFormatting>
  <conditionalFormatting sqref="I56">
    <cfRule type="notContainsBlanks" dxfId="740" priority="67">
      <formula>LEN(TRIM(I56))&gt;0</formula>
    </cfRule>
  </conditionalFormatting>
  <conditionalFormatting sqref="E58">
    <cfRule type="notContainsBlanks" dxfId="739" priority="66">
      <formula>LEN(TRIM(E58))&gt;0</formula>
    </cfRule>
  </conditionalFormatting>
  <conditionalFormatting sqref="I58">
    <cfRule type="notContainsBlanks" dxfId="738" priority="65">
      <formula>LEN(TRIM(I58))&gt;0</formula>
    </cfRule>
  </conditionalFormatting>
  <conditionalFormatting sqref="E60">
    <cfRule type="notContainsBlanks" dxfId="737" priority="64">
      <formula>LEN(TRIM(E60))&gt;0</formula>
    </cfRule>
  </conditionalFormatting>
  <conditionalFormatting sqref="I60">
    <cfRule type="notContainsBlanks" dxfId="736" priority="63">
      <formula>LEN(TRIM(I60))&gt;0</formula>
    </cfRule>
  </conditionalFormatting>
  <conditionalFormatting sqref="E63">
    <cfRule type="notContainsBlanks" dxfId="735" priority="62">
      <formula>LEN(TRIM(E63))&gt;0</formula>
    </cfRule>
  </conditionalFormatting>
  <conditionalFormatting sqref="I63">
    <cfRule type="notContainsBlanks" dxfId="734" priority="61">
      <formula>LEN(TRIM(I63))&gt;0</formula>
    </cfRule>
  </conditionalFormatting>
  <conditionalFormatting sqref="E66">
    <cfRule type="notContainsBlanks" dxfId="733" priority="60">
      <formula>LEN(TRIM(E66))&gt;0</formula>
    </cfRule>
  </conditionalFormatting>
  <conditionalFormatting sqref="I66">
    <cfRule type="notContainsBlanks" dxfId="732" priority="59">
      <formula>LEN(TRIM(I66))&gt;0</formula>
    </cfRule>
  </conditionalFormatting>
  <conditionalFormatting sqref="E70">
    <cfRule type="notContainsBlanks" dxfId="731" priority="58">
      <formula>LEN(TRIM(E70))&gt;0</formula>
    </cfRule>
  </conditionalFormatting>
  <conditionalFormatting sqref="I70">
    <cfRule type="notContainsBlanks" dxfId="730" priority="57">
      <formula>LEN(TRIM(I70))&gt;0</formula>
    </cfRule>
  </conditionalFormatting>
  <conditionalFormatting sqref="E73">
    <cfRule type="notContainsBlanks" dxfId="729" priority="56">
      <formula>LEN(TRIM(E73))&gt;0</formula>
    </cfRule>
  </conditionalFormatting>
  <conditionalFormatting sqref="I73">
    <cfRule type="notContainsBlanks" dxfId="728" priority="55">
      <formula>LEN(TRIM(I73))&gt;0</formula>
    </cfRule>
  </conditionalFormatting>
  <conditionalFormatting sqref="E76">
    <cfRule type="notContainsBlanks" dxfId="727" priority="54">
      <formula>LEN(TRIM(E76))&gt;0</formula>
    </cfRule>
  </conditionalFormatting>
  <conditionalFormatting sqref="I76">
    <cfRule type="notContainsBlanks" dxfId="726" priority="53">
      <formula>LEN(TRIM(I76))&gt;0</formula>
    </cfRule>
  </conditionalFormatting>
  <conditionalFormatting sqref="E79">
    <cfRule type="notContainsBlanks" dxfId="725" priority="52">
      <formula>LEN(TRIM(E79))&gt;0</formula>
    </cfRule>
  </conditionalFormatting>
  <conditionalFormatting sqref="I79">
    <cfRule type="notContainsBlanks" dxfId="724" priority="51">
      <formula>LEN(TRIM(I79))&gt;0</formula>
    </cfRule>
  </conditionalFormatting>
  <conditionalFormatting sqref="E82">
    <cfRule type="notContainsBlanks" dxfId="723" priority="50">
      <formula>LEN(TRIM(E82))&gt;0</formula>
    </cfRule>
  </conditionalFormatting>
  <conditionalFormatting sqref="I82">
    <cfRule type="notContainsBlanks" dxfId="722" priority="49">
      <formula>LEN(TRIM(I82))&gt;0</formula>
    </cfRule>
  </conditionalFormatting>
  <conditionalFormatting sqref="E85">
    <cfRule type="notContainsBlanks" dxfId="721" priority="48">
      <formula>LEN(TRIM(E85))&gt;0</formula>
    </cfRule>
  </conditionalFormatting>
  <conditionalFormatting sqref="I85">
    <cfRule type="notContainsBlanks" dxfId="720" priority="47">
      <formula>LEN(TRIM(I85))&gt;0</formula>
    </cfRule>
  </conditionalFormatting>
  <conditionalFormatting sqref="AC85">
    <cfRule type="notContainsBlanks" dxfId="719" priority="46">
      <formula>LEN(TRIM(AC85))&gt;0</formula>
    </cfRule>
  </conditionalFormatting>
  <conditionalFormatting sqref="AG85">
    <cfRule type="notContainsBlanks" dxfId="718" priority="45">
      <formula>LEN(TRIM(AG85))&gt;0</formula>
    </cfRule>
  </conditionalFormatting>
  <conditionalFormatting sqref="AC82">
    <cfRule type="notContainsBlanks" dxfId="717" priority="44">
      <formula>LEN(TRIM(AC82))&gt;0</formula>
    </cfRule>
  </conditionalFormatting>
  <conditionalFormatting sqref="AG82">
    <cfRule type="notContainsBlanks" dxfId="716" priority="43">
      <formula>LEN(TRIM(AG82))&gt;0</formula>
    </cfRule>
  </conditionalFormatting>
  <conditionalFormatting sqref="Q82">
    <cfRule type="notContainsBlanks" dxfId="715" priority="42">
      <formula>LEN(TRIM(Q82))&gt;0</formula>
    </cfRule>
  </conditionalFormatting>
  <conditionalFormatting sqref="U82">
    <cfRule type="notContainsBlanks" dxfId="714" priority="41">
      <formula>LEN(TRIM(U82))&gt;0</formula>
    </cfRule>
  </conditionalFormatting>
  <conditionalFormatting sqref="Q79">
    <cfRule type="notContainsBlanks" dxfId="713" priority="40">
      <formula>LEN(TRIM(Q79))&gt;0</formula>
    </cfRule>
  </conditionalFormatting>
  <conditionalFormatting sqref="U79">
    <cfRule type="notContainsBlanks" dxfId="712" priority="39">
      <formula>LEN(TRIM(U79))&gt;0</formula>
    </cfRule>
  </conditionalFormatting>
  <conditionalFormatting sqref="Q76">
    <cfRule type="notContainsBlanks" dxfId="711" priority="38">
      <formula>LEN(TRIM(Q76))&gt;0</formula>
    </cfRule>
  </conditionalFormatting>
  <conditionalFormatting sqref="U76">
    <cfRule type="notContainsBlanks" dxfId="710" priority="37">
      <formula>LEN(TRIM(U76))&gt;0</formula>
    </cfRule>
  </conditionalFormatting>
  <conditionalFormatting sqref="AC79">
    <cfRule type="notContainsBlanks" dxfId="709" priority="36">
      <formula>LEN(TRIM(AC79))&gt;0</formula>
    </cfRule>
  </conditionalFormatting>
  <conditionalFormatting sqref="AG79">
    <cfRule type="notContainsBlanks" dxfId="708" priority="35">
      <formula>LEN(TRIM(AG79))&gt;0</formula>
    </cfRule>
  </conditionalFormatting>
  <conditionalFormatting sqref="AC76">
    <cfRule type="notContainsBlanks" dxfId="707" priority="34">
      <formula>LEN(TRIM(AC76))&gt;0</formula>
    </cfRule>
  </conditionalFormatting>
  <conditionalFormatting sqref="AG76">
    <cfRule type="notContainsBlanks" dxfId="706" priority="33">
      <formula>LEN(TRIM(AG76))&gt;0</formula>
    </cfRule>
  </conditionalFormatting>
  <conditionalFormatting sqref="AC73">
    <cfRule type="notContainsBlanks" dxfId="705" priority="32">
      <formula>LEN(TRIM(AC73))&gt;0</formula>
    </cfRule>
  </conditionalFormatting>
  <conditionalFormatting sqref="AG73">
    <cfRule type="notContainsBlanks" dxfId="704" priority="31">
      <formula>LEN(TRIM(AG73))&gt;0</formula>
    </cfRule>
  </conditionalFormatting>
  <conditionalFormatting sqref="Q73">
    <cfRule type="notContainsBlanks" dxfId="703" priority="30">
      <formula>LEN(TRIM(Q73))&gt;0</formula>
    </cfRule>
  </conditionalFormatting>
  <conditionalFormatting sqref="U73">
    <cfRule type="notContainsBlanks" dxfId="702" priority="29">
      <formula>LEN(TRIM(U73))&gt;0</formula>
    </cfRule>
  </conditionalFormatting>
  <conditionalFormatting sqref="Q70">
    <cfRule type="notContainsBlanks" dxfId="701" priority="28">
      <formula>LEN(TRIM(Q70))&gt;0</formula>
    </cfRule>
  </conditionalFormatting>
  <conditionalFormatting sqref="U70">
    <cfRule type="notContainsBlanks" dxfId="700" priority="27">
      <formula>LEN(TRIM(U70))&gt;0</formula>
    </cfRule>
  </conditionalFormatting>
  <conditionalFormatting sqref="AC70">
    <cfRule type="notContainsBlanks" dxfId="699" priority="26">
      <formula>LEN(TRIM(AC70))&gt;0</formula>
    </cfRule>
  </conditionalFormatting>
  <conditionalFormatting sqref="AG70">
    <cfRule type="notContainsBlanks" dxfId="698" priority="25">
      <formula>LEN(TRIM(AG70))&gt;0</formula>
    </cfRule>
  </conditionalFormatting>
  <conditionalFormatting sqref="Q66">
    <cfRule type="notContainsBlanks" dxfId="697" priority="24">
      <formula>LEN(TRIM(Q66))&gt;0</formula>
    </cfRule>
  </conditionalFormatting>
  <conditionalFormatting sqref="U66">
    <cfRule type="notContainsBlanks" dxfId="696" priority="23">
      <formula>LEN(TRIM(U66))&gt;0</formula>
    </cfRule>
  </conditionalFormatting>
  <conditionalFormatting sqref="AC66">
    <cfRule type="notContainsBlanks" dxfId="695" priority="22">
      <formula>LEN(TRIM(AC66))&gt;0</formula>
    </cfRule>
  </conditionalFormatting>
  <conditionalFormatting sqref="AG66">
    <cfRule type="notContainsBlanks" dxfId="694" priority="21">
      <formula>LEN(TRIM(AG66))&gt;0</formula>
    </cfRule>
  </conditionalFormatting>
  <conditionalFormatting sqref="AC63">
    <cfRule type="notContainsBlanks" dxfId="693" priority="20">
      <formula>LEN(TRIM(AC63))&gt;0</formula>
    </cfRule>
  </conditionalFormatting>
  <conditionalFormatting sqref="AG63">
    <cfRule type="notContainsBlanks" dxfId="692" priority="19">
      <formula>LEN(TRIM(AG63))&gt;0</formula>
    </cfRule>
  </conditionalFormatting>
  <conditionalFormatting sqref="Q63">
    <cfRule type="notContainsBlanks" dxfId="691" priority="18">
      <formula>LEN(TRIM(Q63))&gt;0</formula>
    </cfRule>
  </conditionalFormatting>
  <conditionalFormatting sqref="U63">
    <cfRule type="notContainsBlanks" dxfId="690" priority="17">
      <formula>LEN(TRIM(U63))&gt;0</formula>
    </cfRule>
  </conditionalFormatting>
  <conditionalFormatting sqref="Q60">
    <cfRule type="notContainsBlanks" dxfId="689" priority="16">
      <formula>LEN(TRIM(Q60))&gt;0</formula>
    </cfRule>
  </conditionalFormatting>
  <conditionalFormatting sqref="U60">
    <cfRule type="notContainsBlanks" dxfId="688" priority="15">
      <formula>LEN(TRIM(U60))&gt;0</formula>
    </cfRule>
  </conditionalFormatting>
  <conditionalFormatting sqref="AC60">
    <cfRule type="notContainsBlanks" dxfId="687" priority="14">
      <formula>LEN(TRIM(AC60))&gt;0</formula>
    </cfRule>
  </conditionalFormatting>
  <conditionalFormatting sqref="AG60">
    <cfRule type="notContainsBlanks" dxfId="686" priority="13">
      <formula>LEN(TRIM(AG60))&gt;0</formula>
    </cfRule>
  </conditionalFormatting>
  <conditionalFormatting sqref="Q58">
    <cfRule type="notContainsBlanks" dxfId="685" priority="12">
      <formula>LEN(TRIM(Q58))&gt;0</formula>
    </cfRule>
  </conditionalFormatting>
  <conditionalFormatting sqref="U58">
    <cfRule type="notContainsBlanks" dxfId="684" priority="11">
      <formula>LEN(TRIM(U58))&gt;0</formula>
    </cfRule>
  </conditionalFormatting>
  <conditionalFormatting sqref="Q56">
    <cfRule type="notContainsBlanks" dxfId="683" priority="10">
      <formula>LEN(TRIM(Q56))&gt;0</formula>
    </cfRule>
  </conditionalFormatting>
  <conditionalFormatting sqref="U56">
    <cfRule type="notContainsBlanks" dxfId="682" priority="9">
      <formula>LEN(TRIM(U56))&gt;0</formula>
    </cfRule>
  </conditionalFormatting>
  <conditionalFormatting sqref="Q54">
    <cfRule type="notContainsBlanks" dxfId="681" priority="8">
      <formula>LEN(TRIM(Q54))&gt;0</formula>
    </cfRule>
  </conditionalFormatting>
  <conditionalFormatting sqref="U54">
    <cfRule type="notContainsBlanks" dxfId="680" priority="7">
      <formula>LEN(TRIM(U54))&gt;0</formula>
    </cfRule>
  </conditionalFormatting>
  <conditionalFormatting sqref="AC54">
    <cfRule type="notContainsBlanks" dxfId="679" priority="6">
      <formula>LEN(TRIM(AC54))&gt;0</formula>
    </cfRule>
  </conditionalFormatting>
  <conditionalFormatting sqref="AG54">
    <cfRule type="notContainsBlanks" dxfId="678" priority="5">
      <formula>LEN(TRIM(AG54))&gt;0</formula>
    </cfRule>
  </conditionalFormatting>
  <conditionalFormatting sqref="AC56">
    <cfRule type="notContainsBlanks" dxfId="677" priority="4">
      <formula>LEN(TRIM(AC56))&gt;0</formula>
    </cfRule>
  </conditionalFormatting>
  <conditionalFormatting sqref="AG56">
    <cfRule type="notContainsBlanks" dxfId="676" priority="3">
      <formula>LEN(TRIM(AG56))&gt;0</formula>
    </cfRule>
  </conditionalFormatting>
  <conditionalFormatting sqref="AC58">
    <cfRule type="notContainsBlanks" dxfId="675" priority="2">
      <formula>LEN(TRIM(AC58))&gt;0</formula>
    </cfRule>
  </conditionalFormatting>
  <conditionalFormatting sqref="AG58">
    <cfRule type="notContainsBlanks" dxfId="674" priority="1">
      <formula>LEN(TRIM(AG58))&gt;0</formula>
    </cfRule>
  </conditionalFormatting>
  <printOptions horizontalCentered="1" verticalCentered="1"/>
  <pageMargins left="0" right="0" top="0.98425196850393704" bottom="0" header="0" footer="0"/>
  <pageSetup paperSize="9" scale="63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8" max="36" man="1"/>
  </rowBreaks>
  <ignoredErrors>
    <ignoredError sqref="J19 V19 AH17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5" name="Button 1">
              <controlPr defaultSize="0" print="0" autoFill="0" autoPict="0" macro="[0]!CLASSER23">
                <anchor>
                  <from>
                    <xdr:col>33</xdr:col>
                    <xdr:colOff>142875</xdr:colOff>
                    <xdr:row>32</xdr:row>
                    <xdr:rowOff>0</xdr:rowOff>
                  </from>
                  <to>
                    <xdr:col>33</xdr:col>
                    <xdr:colOff>952500</xdr:colOff>
                    <xdr:row>33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0" r:id="rId6" name="Button 2">
              <controlPr defaultSize="0" print="0" autoFill="0" autoPict="0" macro="[0]!RAZ23AA">
                <anchor>
                  <from>
                    <xdr:col>33</xdr:col>
                    <xdr:colOff>219075</xdr:colOff>
                    <xdr:row>34</xdr:row>
                    <xdr:rowOff>57150</xdr:rowOff>
                  </from>
                  <to>
                    <xdr:col>33</xdr:col>
                    <xdr:colOff>790575</xdr:colOff>
                    <xdr:row>35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1" r:id="rId7" name="Button 3">
              <controlPr defaultSize="0" print="0" autoFill="0" autoPict="0" macro="[0]!CLASSER23C">
                <anchor>
                  <from>
                    <xdr:col>33</xdr:col>
                    <xdr:colOff>142875</xdr:colOff>
                    <xdr:row>40</xdr:row>
                    <xdr:rowOff>0</xdr:rowOff>
                  </from>
                  <to>
                    <xdr:col>33</xdr:col>
                    <xdr:colOff>952500</xdr:colOff>
                    <xdr:row>41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8" name="Button 4">
              <controlPr defaultSize="0" print="0" autoFill="0" autoPict="0" macro="[0]!RAZ23C">
                <anchor>
                  <from>
                    <xdr:col>33</xdr:col>
                    <xdr:colOff>219075</xdr:colOff>
                    <xdr:row>42</xdr:row>
                    <xdr:rowOff>57150</xdr:rowOff>
                  </from>
                  <to>
                    <xdr:col>33</xdr:col>
                    <xdr:colOff>790575</xdr:colOff>
                    <xdr:row>43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3" r:id="rId9" name="Button 5">
              <controlPr defaultSize="0" print="0" autoFill="0" autoPict="0" macro="[0]!IMP235EL">
                <anchor>
                  <from>
                    <xdr:col>32</xdr:col>
                    <xdr:colOff>123825</xdr:colOff>
                    <xdr:row>3</xdr:row>
                    <xdr:rowOff>171450</xdr:rowOff>
                  </from>
                  <to>
                    <xdr:col>33</xdr:col>
                    <xdr:colOff>1162050</xdr:colOff>
                    <xdr:row>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5" r:id="rId10" name="Button 7">
              <controlPr defaultSize="0" print="0" autoFill="0" autoPict="0" macro="[0]!IMP235FI">
                <anchor>
                  <from>
                    <xdr:col>10</xdr:col>
                    <xdr:colOff>38100</xdr:colOff>
                    <xdr:row>39</xdr:row>
                    <xdr:rowOff>28575</xdr:rowOff>
                  </from>
                  <to>
                    <xdr:col>12</xdr:col>
                    <xdr:colOff>466725</xdr:colOff>
                    <xdr:row>43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4"/>
  </sheetPr>
  <dimension ref="A1:BE80"/>
  <sheetViews>
    <sheetView showGridLines="0" showRowColHeaders="0" showRuler="0" view="pageBreakPreview" topLeftCell="A53" zoomScale="120" zoomScaleNormal="100" zoomScaleSheetLayoutView="120" workbookViewId="0">
      <selection activeCell="C48" sqref="C48"/>
    </sheetView>
  </sheetViews>
  <sheetFormatPr baseColWidth="10" defaultColWidth="11.5703125" defaultRowHeight="12.75" x14ac:dyDescent="0.2"/>
  <cols>
    <col min="1" max="1" width="1.85546875" customWidth="1"/>
    <col min="2" max="2" width="1.85546875" style="3" customWidth="1"/>
    <col min="3" max="3" width="15.5703125" customWidth="1"/>
    <col min="4" max="5" width="1.85546875" style="3" customWidth="1"/>
    <col min="6" max="6" width="0.85546875" style="3" customWidth="1"/>
    <col min="7" max="8" width="1.85546875" style="3" customWidth="1"/>
    <col min="9" max="9" width="15.5703125" customWidth="1"/>
    <col min="10" max="10" width="1.85546875" style="3" customWidth="1"/>
    <col min="11" max="11" width="1.85546875" customWidth="1"/>
    <col min="12" max="12" width="7.7109375" style="320" customWidth="1"/>
    <col min="13" max="13" width="1.85546875" style="229" customWidth="1"/>
    <col min="14" max="14" width="1.85546875" style="3" customWidth="1"/>
    <col min="15" max="15" width="15.5703125" customWidth="1"/>
    <col min="16" max="17" width="1.85546875" style="3" customWidth="1"/>
    <col min="18" max="18" width="0.85546875" style="3" customWidth="1"/>
    <col min="19" max="20" width="1.85546875" style="3" customWidth="1"/>
    <col min="21" max="21" width="15.5703125" customWidth="1"/>
    <col min="22" max="26" width="1.85546875" customWidth="1"/>
    <col min="27" max="27" width="15.7109375" customWidth="1"/>
    <col min="28" max="29" width="1.85546875" customWidth="1"/>
    <col min="30" max="30" width="0.85546875" customWidth="1"/>
    <col min="31" max="32" width="1.85546875" customWidth="1"/>
    <col min="33" max="33" width="15.7109375" customWidth="1"/>
    <col min="34" max="35" width="1.85546875" customWidth="1"/>
    <col min="36" max="36" width="11.7109375" customWidth="1"/>
    <col min="37" max="37" width="10.85546875" customWidth="1"/>
    <col min="38" max="42" width="1.85546875" customWidth="1"/>
    <col min="43" max="43" width="11" customWidth="1"/>
    <col min="44" max="48" width="1.85546875" customWidth="1"/>
    <col min="49" max="49" width="10.85546875" customWidth="1"/>
    <col min="50" max="53" width="1.85546875" customWidth="1"/>
    <col min="54" max="54" width="2.140625" customWidth="1"/>
    <col min="55" max="55" width="10.85546875" customWidth="1"/>
    <col min="56" max="57" width="2.140625" customWidth="1"/>
  </cols>
  <sheetData>
    <row r="1" spans="1:35" ht="6" customHeight="1" x14ac:dyDescent="0.2">
      <c r="C1" s="804"/>
      <c r="D1" s="805"/>
      <c r="E1" s="103"/>
      <c r="F1" s="805"/>
      <c r="G1" s="806"/>
      <c r="H1" s="805"/>
      <c r="I1" s="135"/>
      <c r="J1" s="808"/>
      <c r="K1" s="103"/>
      <c r="L1"/>
      <c r="M1"/>
      <c r="N1"/>
      <c r="O1" s="803"/>
      <c r="P1"/>
      <c r="Q1"/>
      <c r="R1"/>
      <c r="S1"/>
      <c r="T1"/>
      <c r="U1" s="175"/>
      <c r="V1" s="893"/>
      <c r="W1" s="893"/>
      <c r="X1" s="893"/>
      <c r="Y1" s="893"/>
      <c r="AA1" s="1352"/>
      <c r="AG1" s="12"/>
    </row>
    <row r="2" spans="1:35" ht="6" customHeight="1" x14ac:dyDescent="0.2">
      <c r="C2" s="804"/>
      <c r="D2" s="805"/>
      <c r="E2"/>
      <c r="F2" s="805"/>
      <c r="G2" s="806"/>
      <c r="H2" s="805"/>
      <c r="I2" s="135"/>
      <c r="J2" s="808"/>
      <c r="L2"/>
      <c r="M2"/>
      <c r="N2"/>
      <c r="O2" s="803"/>
      <c r="P2"/>
      <c r="Q2"/>
      <c r="R2"/>
      <c r="S2"/>
      <c r="T2"/>
      <c r="U2" s="1353"/>
      <c r="V2" s="1353"/>
      <c r="W2" s="1353"/>
      <c r="X2" s="1353"/>
      <c r="Y2" s="1353"/>
      <c r="AA2" s="1352"/>
      <c r="AG2" s="12"/>
    </row>
    <row r="3" spans="1:35" ht="6" customHeight="1" x14ac:dyDescent="0.25">
      <c r="C3" s="810"/>
      <c r="D3" s="805"/>
      <c r="E3" s="811"/>
      <c r="F3" s="805"/>
      <c r="G3" s="806"/>
      <c r="H3" s="805"/>
      <c r="I3" s="807"/>
      <c r="J3" s="808"/>
      <c r="L3"/>
      <c r="M3"/>
      <c r="N3"/>
      <c r="O3" s="803"/>
      <c r="P3"/>
      <c r="Q3"/>
      <c r="R3"/>
      <c r="S3"/>
      <c r="T3"/>
      <c r="U3" s="175"/>
      <c r="V3" s="893"/>
      <c r="W3" s="893"/>
      <c r="X3" s="893"/>
      <c r="Y3" s="893"/>
      <c r="AG3" s="12"/>
    </row>
    <row r="4" spans="1:35" x14ac:dyDescent="0.2">
      <c r="B4" s="160"/>
      <c r="C4" s="109" t="s">
        <v>38</v>
      </c>
      <c r="D4" s="233" t="s">
        <v>1</v>
      </c>
      <c r="E4" s="233" t="s">
        <v>2</v>
      </c>
      <c r="F4" s="110"/>
      <c r="G4" s="231"/>
      <c r="H4" s="232" t="s">
        <v>16</v>
      </c>
      <c r="I4" s="109" t="s">
        <v>39</v>
      </c>
      <c r="J4" s="233" t="s">
        <v>1</v>
      </c>
      <c r="K4" s="233" t="s">
        <v>2</v>
      </c>
      <c r="N4" s="232"/>
      <c r="O4" s="109" t="s">
        <v>40</v>
      </c>
      <c r="P4" s="233" t="s">
        <v>1</v>
      </c>
      <c r="Q4" s="233" t="s">
        <v>2</v>
      </c>
      <c r="R4" s="110"/>
      <c r="S4" s="120"/>
      <c r="T4" s="232"/>
      <c r="U4" s="109" t="s">
        <v>93</v>
      </c>
      <c r="V4" s="233" t="s">
        <v>1</v>
      </c>
      <c r="W4" s="230" t="s">
        <v>2</v>
      </c>
      <c r="Z4" s="232"/>
      <c r="AA4" s="109" t="s">
        <v>125</v>
      </c>
      <c r="AB4" s="233" t="s">
        <v>1</v>
      </c>
      <c r="AC4" s="230" t="s">
        <v>2</v>
      </c>
      <c r="AF4" s="232"/>
      <c r="AG4" s="109" t="s">
        <v>137</v>
      </c>
      <c r="AH4" s="233" t="s">
        <v>1</v>
      </c>
      <c r="AI4" s="230" t="s">
        <v>2</v>
      </c>
    </row>
    <row r="5" spans="1:35" ht="16.5" customHeight="1" x14ac:dyDescent="0.2">
      <c r="B5" s="162" t="s">
        <v>4</v>
      </c>
      <c r="C5" s="1065" t="str">
        <f>ACCUEIL!$H$6</f>
        <v>4</v>
      </c>
      <c r="D5" s="110">
        <f>CL($D$14,$H$14)+CL($H$18,$D$18)+CL($H$23,$D$23)</f>
        <v>0</v>
      </c>
      <c r="E5" s="234">
        <f>$D$14-$H$14+$H$18-$D$18+$H$23-$D$23</f>
        <v>0</v>
      </c>
      <c r="F5" s="110"/>
      <c r="G5" s="231"/>
      <c r="H5" s="162" t="s">
        <v>8</v>
      </c>
      <c r="I5" s="1065">
        <f>ACCUEIL!$H$10</f>
        <v>20</v>
      </c>
      <c r="J5" s="110">
        <f>CL($D$16,$H$16)+CL($H$20,$D$20)+CL($D$25,$H$25)</f>
        <v>0</v>
      </c>
      <c r="K5" s="234">
        <f>$D$16-$H$16+$H$20-$D$20+$D$25-$H$25</f>
        <v>0</v>
      </c>
      <c r="N5" s="162" t="s">
        <v>18</v>
      </c>
      <c r="O5" s="1065">
        <f>ACCUEIL!$H$14</f>
        <v>26</v>
      </c>
      <c r="P5" s="110">
        <f>CL($P$14,$T$14)+CL($T$18,$P$18)+CL($P$22,$T$22)</f>
        <v>0</v>
      </c>
      <c r="Q5" s="234">
        <f>$P$14-$T$14+$T$18-$P$18+$P$22-$T$22</f>
        <v>0</v>
      </c>
      <c r="R5" s="110"/>
      <c r="S5" s="120"/>
      <c r="T5" s="162" t="s">
        <v>64</v>
      </c>
      <c r="U5" s="1065" t="str">
        <f>ACCUEIL!$H$18</f>
        <v>1</v>
      </c>
      <c r="V5" s="110">
        <f>CL($P$16,$T$16)+CL($T$20,$P$20)+CL($P$24,$T$24)</f>
        <v>0</v>
      </c>
      <c r="W5" s="234">
        <f>$P$16-$T$16+$T$20-$P$20+$P$24-$T$24</f>
        <v>0</v>
      </c>
      <c r="Z5" s="162" t="s">
        <v>106</v>
      </c>
      <c r="AA5" s="1065">
        <f>ACCUEIL!$H$22</f>
        <v>15</v>
      </c>
      <c r="AB5" s="110">
        <f>CL($AB$14,$AF$14)+CL($AB$17,$AF$17)+CL($AB$21,$AF$21)</f>
        <v>0</v>
      </c>
      <c r="AC5" s="234">
        <f>$AB$14-$AF$14+$AB$17-$AF$17+$AB$21-$AF$21</f>
        <v>0</v>
      </c>
      <c r="AF5" s="162" t="s">
        <v>128</v>
      </c>
      <c r="AG5" s="1065">
        <f>ACCUEIL!$H$26</f>
        <v>3</v>
      </c>
      <c r="AH5" s="110">
        <f>CL($T$22,$P$22)+CL($AB$22,$AF$22)</f>
        <v>0</v>
      </c>
      <c r="AI5" s="234">
        <f>$AB$16-$AF$16+$AB$22-$AF$22</f>
        <v>0</v>
      </c>
    </row>
    <row r="6" spans="1:35" ht="16.5" customHeight="1" x14ac:dyDescent="0.2">
      <c r="B6" s="162" t="s">
        <v>5</v>
      </c>
      <c r="C6" s="1065">
        <f>ACCUEIL!$H$7</f>
        <v>18</v>
      </c>
      <c r="D6" s="110">
        <f>CL($H$14,$D$14)+CL($H$19,$D$19)+CL($D$22,$H$22)</f>
        <v>0</v>
      </c>
      <c r="E6" s="234">
        <f>$H$14-$D$14+$H$19-$D$19+$D$22-$H$22</f>
        <v>0</v>
      </c>
      <c r="F6" s="110"/>
      <c r="G6" s="231"/>
      <c r="H6" s="162" t="s">
        <v>9</v>
      </c>
      <c r="I6" s="1065">
        <f>ACCUEIL!$H$11</f>
        <v>16</v>
      </c>
      <c r="J6" s="110">
        <f>CL($H$16,$D$16)+CL($H$21,$D$21)+CL($D$24,$H$24)</f>
        <v>0</v>
      </c>
      <c r="K6" s="234">
        <f>$H$16-$D$16+$H$21-$D$21+$D$24-$H$24</f>
        <v>0</v>
      </c>
      <c r="N6" s="162" t="s">
        <v>19</v>
      </c>
      <c r="O6" s="1065">
        <f>ACCUEIL!$H$15</f>
        <v>23</v>
      </c>
      <c r="P6" s="110">
        <f>CL($T$14,$P$14)+CL($T$19,$P$19)+CL($P$23,$T$23)</f>
        <v>0</v>
      </c>
      <c r="Q6" s="234">
        <f>$T$14-$P$14+$T$19-$P$19+$P$23-$T$23</f>
        <v>0</v>
      </c>
      <c r="R6" s="110"/>
      <c r="S6" s="120"/>
      <c r="T6" s="162" t="s">
        <v>65</v>
      </c>
      <c r="U6" s="1065" t="str">
        <f>ACCUEIL!$H$19</f>
        <v>7</v>
      </c>
      <c r="V6" s="110">
        <f>CL($T$16,$P$16)+CL($P$21,$T$21)+CL($P$25,$T$25)</f>
        <v>0</v>
      </c>
      <c r="W6" s="234">
        <f>$T$16-$P$16+$P$21-$T$21+$P$25-$T$25</f>
        <v>0</v>
      </c>
      <c r="Z6" s="162" t="s">
        <v>107</v>
      </c>
      <c r="AA6" s="1065">
        <f>ACCUEIL!$H$23</f>
        <v>11</v>
      </c>
      <c r="AB6" s="110">
        <f>CL($AF$14,$AB$14)+CL($AB$18,$AF$18)+CL($AF$20,$AB$20)</f>
        <v>0</v>
      </c>
      <c r="AC6" s="234">
        <f>$AB$18-$AF$18+$AF$14-$AB$14+$AF$20-$AB$20</f>
        <v>0</v>
      </c>
      <c r="AF6" s="162" t="s">
        <v>129</v>
      </c>
      <c r="AG6" s="1065">
        <f>ACCUEIL!$H$27</f>
        <v>25</v>
      </c>
      <c r="AH6" s="110">
        <f>CL($AF$16,$AB$16)+CL($AF$19,$AB$19)</f>
        <v>0</v>
      </c>
      <c r="AI6" s="234">
        <f>$AF$16-$AB$16+$AF$19-$AB$19</f>
        <v>0</v>
      </c>
    </row>
    <row r="7" spans="1:35" ht="16.5" customHeight="1" x14ac:dyDescent="0.2">
      <c r="B7" s="162" t="s">
        <v>6</v>
      </c>
      <c r="C7" s="1065">
        <f>ACCUEIL!$H$8</f>
        <v>10</v>
      </c>
      <c r="D7" s="110">
        <f>CL($H$15,$D$15)+CL($D$18,$H$18)+CL($H$22,$D$22)</f>
        <v>0</v>
      </c>
      <c r="E7" s="234">
        <f>$H$15-$D$15+$D$18-$H$18+$H$22-$D$22</f>
        <v>0</v>
      </c>
      <c r="F7" s="110"/>
      <c r="G7" s="231"/>
      <c r="H7" s="162" t="s">
        <v>10</v>
      </c>
      <c r="I7" s="1065">
        <f>ACCUEIL!$H$12</f>
        <v>12</v>
      </c>
      <c r="J7" s="110">
        <f>CL($H$17,$D$17)+CL($D$20,$H$20)+CL($H$24,$D$24)</f>
        <v>0</v>
      </c>
      <c r="K7" s="234">
        <f>$H$17-$D$17+$D$20-$H$20+$H$24-$D$24</f>
        <v>0</v>
      </c>
      <c r="N7" s="162" t="s">
        <v>43</v>
      </c>
      <c r="O7" s="1065">
        <f>ACCUEIL!$H$16</f>
        <v>21</v>
      </c>
      <c r="P7" s="110">
        <f>CL($T$15,$P$15)+CL($P$18,$T$18)+CL($T$23,$P$23)</f>
        <v>0</v>
      </c>
      <c r="Q7" s="234">
        <f>$T$15-$P$15+$P$18-$T$18+$T$23-$P$23</f>
        <v>0</v>
      </c>
      <c r="R7" s="110"/>
      <c r="S7" s="120"/>
      <c r="T7" s="162" t="s">
        <v>85</v>
      </c>
      <c r="U7" s="1065">
        <f>ACCUEIL!$H$20</f>
        <v>24</v>
      </c>
      <c r="V7" s="110">
        <f>CL($P$17,$T$17)+CL($T$21,$P$21)+CL($T$24,$P$24)</f>
        <v>0</v>
      </c>
      <c r="W7" s="234">
        <f>$P$17-$T$17+$T$21-$P$21+$T$24-$P$24</f>
        <v>0</v>
      </c>
      <c r="Z7" s="162" t="s">
        <v>108</v>
      </c>
      <c r="AA7" s="1065">
        <f>ACCUEIL!$H$24</f>
        <v>17</v>
      </c>
      <c r="AB7" s="110">
        <f>CL($AB$15,$AF$15)+CL($AF$18,$AB$18)+CL($AF$21,$AB$21)</f>
        <v>0</v>
      </c>
      <c r="AC7" s="234">
        <f>$AB$15-$AF$15+$AF$18-$AB$18+$AF$21-$AB$21</f>
        <v>0</v>
      </c>
      <c r="AF7" s="162" t="s">
        <v>130</v>
      </c>
      <c r="AG7" s="1065">
        <f>ACCUEIL!$H$28</f>
        <v>14</v>
      </c>
      <c r="AH7" s="110">
        <f>CL($AB$19,$AF$19)+CL($AB$22,$AF$22)</f>
        <v>0</v>
      </c>
      <c r="AI7" s="234">
        <f>$AB$19-$AF$19+$AF$22-$AB$22</f>
        <v>0</v>
      </c>
    </row>
    <row r="8" spans="1:35" ht="16.5" customHeight="1" x14ac:dyDescent="0.2">
      <c r="B8" s="162" t="s">
        <v>7</v>
      </c>
      <c r="C8" s="1065" t="str">
        <f>ACCUEIL!$H$9</f>
        <v>2</v>
      </c>
      <c r="D8" s="110">
        <f>CL($D$15,$H$15)+CL($D$19,$H$19)+CL($D$23,$H$23)</f>
        <v>0</v>
      </c>
      <c r="E8" s="234">
        <f>$D$15-$H$15+$D$19-$H$19+$D$23-$H$23</f>
        <v>0</v>
      </c>
      <c r="F8" s="110"/>
      <c r="G8" s="231"/>
      <c r="H8" s="162" t="s">
        <v>11</v>
      </c>
      <c r="I8" s="1065" t="str">
        <f>ACCUEIL!$H$13</f>
        <v>6</v>
      </c>
      <c r="J8" s="110">
        <f>CL($D$17,$H$17)+CL($D$21,$H$21)+CL($H$25,$D$25)</f>
        <v>0</v>
      </c>
      <c r="K8" s="234">
        <f>$D$17-$H$17+$D$21-$H$21+$H$25-$D$25</f>
        <v>0</v>
      </c>
      <c r="N8" s="162" t="s">
        <v>44</v>
      </c>
      <c r="O8" s="1065">
        <f>ACCUEIL!$H$17</f>
        <v>13</v>
      </c>
      <c r="P8" s="110">
        <f>CL($P$15,$T$15)+CL($P$19,$T$19)+CL($T$22,$P$22)</f>
        <v>0</v>
      </c>
      <c r="Q8" s="234">
        <f>$P$15-$T$15+$P$19-$T$19+$T$22-$P$22</f>
        <v>0</v>
      </c>
      <c r="R8" s="110"/>
      <c r="S8" s="120"/>
      <c r="T8" s="162" t="s">
        <v>94</v>
      </c>
      <c r="U8" s="1065">
        <f>ACCUEIL!$H$21</f>
        <v>22</v>
      </c>
      <c r="V8" s="110">
        <f>CL($T$17,$P$17)+CL($P$20,$T$20)+CL($T$25,$P$25)</f>
        <v>0</v>
      </c>
      <c r="W8" s="234">
        <f>$T$17-$P$17+$P$20-$T$20+$T$25-$P$25</f>
        <v>0</v>
      </c>
      <c r="Z8" s="162" t="s">
        <v>126</v>
      </c>
      <c r="AA8" s="1065" t="str">
        <f>ACCUEIL!$H$25</f>
        <v>5</v>
      </c>
      <c r="AB8" s="110">
        <f>CL($AF$15,$AB$15)+CL($AF$17,$AB$17)+CL($AB$20,$AF$20)</f>
        <v>0</v>
      </c>
      <c r="AC8" s="234">
        <f>$AF$15-$AB$15+$AF$17-$AB$17+$AB$20-$AF$20</f>
        <v>0</v>
      </c>
    </row>
    <row r="9" spans="1:35" ht="5.25" customHeight="1" x14ac:dyDescent="0.2">
      <c r="E9" s="765"/>
      <c r="K9" s="270"/>
      <c r="Q9" s="765"/>
    </row>
    <row r="10" spans="1:35" ht="5.25" customHeight="1" x14ac:dyDescent="0.2">
      <c r="B10"/>
      <c r="C10" s="12"/>
      <c r="D10"/>
      <c r="E10"/>
      <c r="F10" s="110"/>
      <c r="G10" s="120"/>
      <c r="H10"/>
      <c r="J10"/>
      <c r="N10" s="120"/>
      <c r="O10" s="12"/>
      <c r="P10" s="120"/>
      <c r="Q10" s="259"/>
      <c r="R10" s="120"/>
      <c r="S10" s="120"/>
      <c r="T10" s="120"/>
      <c r="V10" s="104"/>
    </row>
    <row r="11" spans="1:35" ht="5.25" customHeight="1" x14ac:dyDescent="0.2">
      <c r="B11" s="120"/>
      <c r="C11" s="12"/>
      <c r="D11" s="122"/>
      <c r="E11" s="325"/>
      <c r="F11" s="122"/>
      <c r="G11" s="122"/>
      <c r="H11" s="122"/>
      <c r="J11" s="122"/>
      <c r="K11" s="325"/>
      <c r="L11" s="322"/>
      <c r="M11" s="463"/>
      <c r="N11" s="122"/>
      <c r="P11" s="120"/>
      <c r="Q11" s="259"/>
      <c r="R11" s="120"/>
      <c r="S11" s="120"/>
      <c r="T11" s="120"/>
      <c r="U11" s="104"/>
      <c r="V11" s="104"/>
    </row>
    <row r="12" spans="1:35" ht="5.25" customHeight="1" x14ac:dyDescent="0.2">
      <c r="B12" s="120"/>
      <c r="C12" s="104"/>
      <c r="D12" s="120"/>
      <c r="E12" s="120"/>
      <c r="F12" s="120"/>
      <c r="G12" s="120"/>
      <c r="H12" s="120"/>
      <c r="I12" s="104"/>
      <c r="J12" s="120"/>
      <c r="K12" s="104"/>
      <c r="N12" s="120"/>
      <c r="O12" s="104"/>
      <c r="P12" s="120"/>
      <c r="Q12" s="120"/>
      <c r="R12" s="120"/>
      <c r="S12" s="120"/>
      <c r="T12" s="120"/>
      <c r="U12" s="104"/>
      <c r="V12" s="104"/>
    </row>
    <row r="13" spans="1:35" ht="15.75" x14ac:dyDescent="0.25">
      <c r="A13" s="219"/>
      <c r="B13" s="235"/>
      <c r="C13" s="24"/>
      <c r="D13" s="235"/>
      <c r="E13" s="235"/>
      <c r="F13" s="939" t="str">
        <f>ACCUEIL!$D$6</f>
        <v>VELODROME</v>
      </c>
      <c r="G13" s="284"/>
      <c r="H13" s="284"/>
      <c r="I13" s="285"/>
      <c r="J13" s="284"/>
      <c r="K13" s="31"/>
      <c r="L13" s="327" t="s">
        <v>12</v>
      </c>
      <c r="M13" s="238"/>
      <c r="N13" s="235"/>
      <c r="O13" s="24"/>
      <c r="P13" s="235"/>
      <c r="Q13" s="235"/>
      <c r="R13" s="940" t="str">
        <f>ACCUEIL!$D$7</f>
        <v>SAN SIRO</v>
      </c>
      <c r="S13" s="284"/>
      <c r="T13" s="235"/>
      <c r="U13" s="285"/>
      <c r="V13" s="285"/>
      <c r="W13" s="31"/>
      <c r="Y13" s="219"/>
      <c r="Z13" s="24"/>
      <c r="AA13" s="24"/>
      <c r="AB13" s="24"/>
      <c r="AC13" s="24"/>
      <c r="AD13" s="939" t="str">
        <f>ACCUEIL!$D$8</f>
        <v>NEU CAMP</v>
      </c>
      <c r="AE13" s="24"/>
      <c r="AF13" s="24"/>
      <c r="AG13" s="24"/>
      <c r="AH13" s="24"/>
      <c r="AI13" s="31"/>
    </row>
    <row r="14" spans="1:35" ht="16.5" customHeight="1" x14ac:dyDescent="0.2">
      <c r="A14" s="44"/>
      <c r="B14" s="162" t="s">
        <v>4</v>
      </c>
      <c r="C14" s="136" t="str">
        <f>C5</f>
        <v>4</v>
      </c>
      <c r="D14" s="1122"/>
      <c r="E14" s="243"/>
      <c r="F14" s="244"/>
      <c r="G14" s="243"/>
      <c r="H14" s="1122"/>
      <c r="I14" s="136">
        <f>C6</f>
        <v>18</v>
      </c>
      <c r="J14" s="162" t="s">
        <v>5</v>
      </c>
      <c r="K14" s="245"/>
      <c r="L14" s="925">
        <f>ACCUEIL!$B$6</f>
        <v>1.4166666666666665</v>
      </c>
      <c r="M14" s="240"/>
      <c r="N14" s="162" t="s">
        <v>18</v>
      </c>
      <c r="O14" s="136">
        <f>O5</f>
        <v>26</v>
      </c>
      <c r="P14" s="1122"/>
      <c r="Q14" s="246"/>
      <c r="R14" s="244"/>
      <c r="S14" s="246"/>
      <c r="T14" s="1122"/>
      <c r="U14" s="136">
        <f>O6</f>
        <v>23</v>
      </c>
      <c r="V14" s="162" t="s">
        <v>19</v>
      </c>
      <c r="W14" s="43"/>
      <c r="Y14" s="44"/>
      <c r="Z14" s="162" t="s">
        <v>106</v>
      </c>
      <c r="AA14" s="136">
        <f>AA5</f>
        <v>15</v>
      </c>
      <c r="AB14" s="1122"/>
      <c r="AC14" s="243"/>
      <c r="AD14" s="244"/>
      <c r="AE14" s="243"/>
      <c r="AF14" s="1122"/>
      <c r="AG14" s="136">
        <f>AA6</f>
        <v>11</v>
      </c>
      <c r="AH14" s="162" t="s">
        <v>107</v>
      </c>
      <c r="AI14" s="43"/>
    </row>
    <row r="15" spans="1:35" ht="16.5" customHeight="1" x14ac:dyDescent="0.2">
      <c r="A15" s="44"/>
      <c r="B15" s="162" t="s">
        <v>7</v>
      </c>
      <c r="C15" s="136" t="str">
        <f>C8</f>
        <v>2</v>
      </c>
      <c r="D15" s="1122"/>
      <c r="E15" s="243"/>
      <c r="F15" s="244"/>
      <c r="G15" s="243"/>
      <c r="H15" s="1122"/>
      <c r="I15" s="136">
        <f>C7</f>
        <v>10</v>
      </c>
      <c r="J15" s="162" t="s">
        <v>6</v>
      </c>
      <c r="K15" s="245"/>
      <c r="L15" s="926">
        <f>L14+ACCUEIL!$B$7</f>
        <v>1.4270833333333333</v>
      </c>
      <c r="M15" s="240"/>
      <c r="N15" s="162" t="s">
        <v>44</v>
      </c>
      <c r="O15" s="136">
        <f>O8</f>
        <v>13</v>
      </c>
      <c r="P15" s="1122"/>
      <c r="Q15" s="246"/>
      <c r="R15" s="244"/>
      <c r="S15" s="246"/>
      <c r="T15" s="1122"/>
      <c r="U15" s="136">
        <f>O7</f>
        <v>21</v>
      </c>
      <c r="V15" s="162" t="s">
        <v>43</v>
      </c>
      <c r="W15" s="43"/>
      <c r="Y15" s="44"/>
      <c r="Z15" s="162" t="s">
        <v>108</v>
      </c>
      <c r="AA15" s="136">
        <f>AA7</f>
        <v>17</v>
      </c>
      <c r="AB15" s="1122"/>
      <c r="AC15" s="243"/>
      <c r="AD15" s="244"/>
      <c r="AE15" s="243"/>
      <c r="AF15" s="1122"/>
      <c r="AG15" s="136" t="str">
        <f>AA8</f>
        <v>5</v>
      </c>
      <c r="AH15" s="162" t="s">
        <v>126</v>
      </c>
      <c r="AI15" s="43"/>
    </row>
    <row r="16" spans="1:35" ht="16.5" customHeight="1" x14ac:dyDescent="0.2">
      <c r="A16" s="44"/>
      <c r="B16" s="162" t="s">
        <v>8</v>
      </c>
      <c r="C16" s="136">
        <f>I5</f>
        <v>20</v>
      </c>
      <c r="D16" s="1122"/>
      <c r="E16" s="243"/>
      <c r="F16" s="244"/>
      <c r="G16" s="243"/>
      <c r="H16" s="1122"/>
      <c r="I16" s="136">
        <f>I6</f>
        <v>16</v>
      </c>
      <c r="J16" s="162" t="s">
        <v>9</v>
      </c>
      <c r="K16" s="245"/>
      <c r="L16" s="926">
        <f>L15+ACCUEIL!$B$7</f>
        <v>1.4375</v>
      </c>
      <c r="M16" s="240"/>
      <c r="N16" s="162" t="s">
        <v>64</v>
      </c>
      <c r="O16" s="136" t="str">
        <f>U5</f>
        <v>1</v>
      </c>
      <c r="P16" s="1122"/>
      <c r="Q16" s="246"/>
      <c r="R16" s="244"/>
      <c r="S16" s="246"/>
      <c r="T16" s="1122"/>
      <c r="U16" s="136" t="str">
        <f>U6</f>
        <v>7</v>
      </c>
      <c r="V16" s="162" t="s">
        <v>65</v>
      </c>
      <c r="W16" s="43"/>
      <c r="Y16" s="44"/>
      <c r="Z16" s="162" t="s">
        <v>128</v>
      </c>
      <c r="AA16" s="245">
        <f>AG5</f>
        <v>3</v>
      </c>
      <c r="AB16" s="1122"/>
      <c r="AC16" s="246"/>
      <c r="AD16" s="244"/>
      <c r="AE16" s="246"/>
      <c r="AF16" s="1122"/>
      <c r="AG16" s="136">
        <f>AG6</f>
        <v>25</v>
      </c>
      <c r="AH16" s="162" t="s">
        <v>129</v>
      </c>
      <c r="AI16" s="43"/>
    </row>
    <row r="17" spans="1:35" ht="16.5" customHeight="1" x14ac:dyDescent="0.2">
      <c r="A17" s="44"/>
      <c r="B17" s="162" t="s">
        <v>11</v>
      </c>
      <c r="C17" s="136" t="str">
        <f>I8</f>
        <v>6</v>
      </c>
      <c r="D17" s="1122"/>
      <c r="E17" s="243"/>
      <c r="F17" s="244"/>
      <c r="G17" s="243"/>
      <c r="H17" s="1122"/>
      <c r="I17" s="136">
        <f>I7</f>
        <v>12</v>
      </c>
      <c r="J17" s="162" t="s">
        <v>10</v>
      </c>
      <c r="K17" s="245"/>
      <c r="L17" s="926">
        <f>L16+ACCUEIL!$B$7</f>
        <v>1.4479166666666667</v>
      </c>
      <c r="M17" s="240"/>
      <c r="N17" s="162" t="s">
        <v>85</v>
      </c>
      <c r="O17" s="136">
        <f>U7</f>
        <v>24</v>
      </c>
      <c r="P17" s="1122"/>
      <c r="Q17" s="246"/>
      <c r="R17" s="244"/>
      <c r="S17" s="246"/>
      <c r="T17" s="1122"/>
      <c r="U17" s="136">
        <f>U8</f>
        <v>22</v>
      </c>
      <c r="V17" s="162" t="s">
        <v>94</v>
      </c>
      <c r="W17" s="43"/>
      <c r="Y17" s="44"/>
      <c r="Z17" s="162" t="s">
        <v>106</v>
      </c>
      <c r="AA17" s="136">
        <f>AA5</f>
        <v>15</v>
      </c>
      <c r="AB17" s="1122"/>
      <c r="AC17" s="243"/>
      <c r="AD17" s="244"/>
      <c r="AE17" s="243"/>
      <c r="AF17" s="1122"/>
      <c r="AG17" s="136" t="str">
        <f>AA8</f>
        <v>5</v>
      </c>
      <c r="AH17" s="162" t="s">
        <v>126</v>
      </c>
      <c r="AI17" s="43"/>
    </row>
    <row r="18" spans="1:35" ht="16.5" customHeight="1" x14ac:dyDescent="0.2">
      <c r="A18" s="44"/>
      <c r="B18" s="162" t="s">
        <v>6</v>
      </c>
      <c r="C18" s="136">
        <f>C7</f>
        <v>10</v>
      </c>
      <c r="D18" s="1122"/>
      <c r="E18" s="243"/>
      <c r="F18" s="244"/>
      <c r="G18" s="243"/>
      <c r="H18" s="1122"/>
      <c r="I18" s="136" t="str">
        <f>C5</f>
        <v>4</v>
      </c>
      <c r="J18" s="162" t="s">
        <v>4</v>
      </c>
      <c r="K18" s="245"/>
      <c r="L18" s="926">
        <f>L17+ACCUEIL!$B$7</f>
        <v>1.4583333333333335</v>
      </c>
      <c r="M18" s="240"/>
      <c r="N18" s="162" t="s">
        <v>43</v>
      </c>
      <c r="O18" s="136">
        <f>O7</f>
        <v>21</v>
      </c>
      <c r="P18" s="1122"/>
      <c r="Q18" s="246"/>
      <c r="R18" s="244"/>
      <c r="S18" s="246"/>
      <c r="T18" s="1122"/>
      <c r="U18" s="136">
        <f>O5</f>
        <v>26</v>
      </c>
      <c r="V18" s="162" t="s">
        <v>18</v>
      </c>
      <c r="W18" s="43"/>
      <c r="Y18" s="44"/>
      <c r="Z18" s="162" t="s">
        <v>107</v>
      </c>
      <c r="AA18" s="136">
        <f>AA6</f>
        <v>11</v>
      </c>
      <c r="AB18" s="1122"/>
      <c r="AC18" s="243"/>
      <c r="AD18" s="244"/>
      <c r="AE18" s="243"/>
      <c r="AF18" s="1122"/>
      <c r="AG18" s="136">
        <f>AA7</f>
        <v>17</v>
      </c>
      <c r="AH18" s="162" t="s">
        <v>108</v>
      </c>
      <c r="AI18" s="43"/>
    </row>
    <row r="19" spans="1:35" ht="16.5" customHeight="1" x14ac:dyDescent="0.2">
      <c r="A19" s="44"/>
      <c r="B19" s="162" t="s">
        <v>7</v>
      </c>
      <c r="C19" s="136" t="str">
        <f>C8</f>
        <v>2</v>
      </c>
      <c r="D19" s="1122"/>
      <c r="E19" s="243"/>
      <c r="F19" s="244"/>
      <c r="G19" s="243"/>
      <c r="H19" s="1122"/>
      <c r="I19" s="136">
        <f>C6</f>
        <v>18</v>
      </c>
      <c r="J19" s="162" t="s">
        <v>5</v>
      </c>
      <c r="K19" s="245"/>
      <c r="L19" s="926">
        <f>L18+ACCUEIL!$B$7</f>
        <v>1.4687500000000002</v>
      </c>
      <c r="M19" s="240"/>
      <c r="N19" s="162" t="s">
        <v>44</v>
      </c>
      <c r="O19" s="136">
        <f>O8</f>
        <v>13</v>
      </c>
      <c r="P19" s="1122"/>
      <c r="Q19" s="246"/>
      <c r="R19" s="244"/>
      <c r="S19" s="246"/>
      <c r="T19" s="1122"/>
      <c r="U19" s="136">
        <f>O6</f>
        <v>23</v>
      </c>
      <c r="V19" s="162" t="s">
        <v>19</v>
      </c>
      <c r="W19" s="43"/>
      <c r="Y19" s="44"/>
      <c r="Z19" s="162" t="s">
        <v>130</v>
      </c>
      <c r="AA19" s="141">
        <f>AG7</f>
        <v>14</v>
      </c>
      <c r="AB19" s="1122"/>
      <c r="AC19" s="246"/>
      <c r="AD19" s="244"/>
      <c r="AE19" s="246"/>
      <c r="AF19" s="1122"/>
      <c r="AG19" s="136">
        <f>AG6</f>
        <v>25</v>
      </c>
      <c r="AH19" s="162" t="s">
        <v>129</v>
      </c>
      <c r="AI19" s="43"/>
    </row>
    <row r="20" spans="1:35" ht="16.5" customHeight="1" x14ac:dyDescent="0.2">
      <c r="A20" s="44"/>
      <c r="B20" s="162" t="s">
        <v>10</v>
      </c>
      <c r="C20" s="136">
        <f>I7</f>
        <v>12</v>
      </c>
      <c r="D20" s="1122"/>
      <c r="E20" s="243"/>
      <c r="F20" s="244"/>
      <c r="G20" s="243"/>
      <c r="H20" s="1122"/>
      <c r="I20" s="136">
        <f>I5</f>
        <v>20</v>
      </c>
      <c r="J20" s="162" t="s">
        <v>8</v>
      </c>
      <c r="K20" s="245"/>
      <c r="L20" s="926">
        <f>L19+ACCUEIL!$B$7</f>
        <v>1.479166666666667</v>
      </c>
      <c r="M20" s="240"/>
      <c r="N20" s="162" t="s">
        <v>94</v>
      </c>
      <c r="O20" s="136">
        <f>U8</f>
        <v>22</v>
      </c>
      <c r="P20" s="1122"/>
      <c r="Q20" s="246"/>
      <c r="R20" s="244"/>
      <c r="S20" s="246"/>
      <c r="T20" s="1122"/>
      <c r="U20" s="136" t="str">
        <f>U5</f>
        <v>1</v>
      </c>
      <c r="V20" s="162" t="s">
        <v>64</v>
      </c>
      <c r="W20" s="43"/>
      <c r="Y20" s="44"/>
      <c r="Z20" s="162" t="s">
        <v>126</v>
      </c>
      <c r="AA20" s="136" t="str">
        <f>AA8</f>
        <v>5</v>
      </c>
      <c r="AB20" s="1122"/>
      <c r="AC20" s="243"/>
      <c r="AD20" s="244"/>
      <c r="AE20" s="243"/>
      <c r="AF20" s="1122"/>
      <c r="AG20" s="136">
        <f>AA6</f>
        <v>11</v>
      </c>
      <c r="AH20" s="162" t="s">
        <v>107</v>
      </c>
      <c r="AI20" s="43"/>
    </row>
    <row r="21" spans="1:35" ht="16.5" customHeight="1" x14ac:dyDescent="0.2">
      <c r="A21" s="44"/>
      <c r="B21" s="162" t="s">
        <v>11</v>
      </c>
      <c r="C21" s="136" t="str">
        <f>I8</f>
        <v>6</v>
      </c>
      <c r="D21" s="1122"/>
      <c r="E21" s="243"/>
      <c r="F21" s="244"/>
      <c r="G21" s="243"/>
      <c r="H21" s="1122"/>
      <c r="I21" s="136">
        <f>I6</f>
        <v>16</v>
      </c>
      <c r="J21" s="162" t="s">
        <v>9</v>
      </c>
      <c r="K21" s="245"/>
      <c r="L21" s="926">
        <f>L20+ACCUEIL!$B$7</f>
        <v>1.4895833333333337</v>
      </c>
      <c r="M21" s="240"/>
      <c r="N21" s="162" t="s">
        <v>65</v>
      </c>
      <c r="O21" s="136" t="str">
        <f>U6</f>
        <v>7</v>
      </c>
      <c r="P21" s="1122"/>
      <c r="Q21" s="246"/>
      <c r="R21" s="244"/>
      <c r="S21" s="246"/>
      <c r="T21" s="1122"/>
      <c r="U21" s="136">
        <f>U7</f>
        <v>24</v>
      </c>
      <c r="V21" s="162" t="s">
        <v>85</v>
      </c>
      <c r="W21" s="635"/>
      <c r="Y21" s="44"/>
      <c r="Z21" s="162" t="s">
        <v>106</v>
      </c>
      <c r="AA21" s="136">
        <f>AA5</f>
        <v>15</v>
      </c>
      <c r="AB21" s="1122"/>
      <c r="AC21" s="243"/>
      <c r="AD21" s="244"/>
      <c r="AE21" s="243"/>
      <c r="AF21" s="1122"/>
      <c r="AG21" s="136">
        <f>AA7</f>
        <v>17</v>
      </c>
      <c r="AH21" s="162" t="s">
        <v>108</v>
      </c>
      <c r="AI21" s="43"/>
    </row>
    <row r="22" spans="1:35" ht="16.5" customHeight="1" x14ac:dyDescent="0.2">
      <c r="A22" s="44"/>
      <c r="B22" s="162" t="s">
        <v>5</v>
      </c>
      <c r="C22" s="136">
        <f>C6</f>
        <v>18</v>
      </c>
      <c r="D22" s="1122"/>
      <c r="E22" s="243"/>
      <c r="F22" s="244"/>
      <c r="G22" s="243"/>
      <c r="H22" s="1122"/>
      <c r="I22" s="136">
        <f>C7</f>
        <v>10</v>
      </c>
      <c r="J22" s="162" t="s">
        <v>6</v>
      </c>
      <c r="K22" s="245"/>
      <c r="L22" s="926">
        <f>L21+ACCUEIL!$B$7</f>
        <v>1.5000000000000004</v>
      </c>
      <c r="M22" s="240"/>
      <c r="N22" s="162" t="s">
        <v>18</v>
      </c>
      <c r="O22" s="136">
        <f>O5</f>
        <v>26</v>
      </c>
      <c r="P22" s="1122"/>
      <c r="Q22" s="246"/>
      <c r="R22" s="244"/>
      <c r="S22" s="246"/>
      <c r="T22" s="1122"/>
      <c r="U22" s="136">
        <f>O8</f>
        <v>13</v>
      </c>
      <c r="V22" s="162" t="s">
        <v>44</v>
      </c>
      <c r="W22" s="141"/>
      <c r="Y22" s="44"/>
      <c r="Z22" s="162" t="s">
        <v>128</v>
      </c>
      <c r="AA22" s="136">
        <f>AG5</f>
        <v>3</v>
      </c>
      <c r="AB22" s="1122"/>
      <c r="AC22" s="246"/>
      <c r="AD22" s="244"/>
      <c r="AE22" s="246"/>
      <c r="AF22" s="1122"/>
      <c r="AG22" s="136">
        <f>AG7</f>
        <v>14</v>
      </c>
      <c r="AH22" s="162" t="s">
        <v>130</v>
      </c>
      <c r="AI22" s="43"/>
    </row>
    <row r="23" spans="1:35" ht="16.5" customHeight="1" x14ac:dyDescent="0.2">
      <c r="A23" s="44"/>
      <c r="B23" s="162" t="s">
        <v>7</v>
      </c>
      <c r="C23" s="136" t="str">
        <f>C8</f>
        <v>2</v>
      </c>
      <c r="D23" s="1122"/>
      <c r="E23" s="243"/>
      <c r="F23" s="244"/>
      <c r="G23" s="243"/>
      <c r="H23" s="1122"/>
      <c r="I23" s="136" t="str">
        <f>C5</f>
        <v>4</v>
      </c>
      <c r="J23" s="162" t="s">
        <v>4</v>
      </c>
      <c r="K23" s="245"/>
      <c r="L23" s="926">
        <f>L22+ACCUEIL!$B$7</f>
        <v>1.5104166666666672</v>
      </c>
      <c r="M23" s="240"/>
      <c r="N23" s="162" t="s">
        <v>19</v>
      </c>
      <c r="O23" s="136">
        <f>O6</f>
        <v>23</v>
      </c>
      <c r="P23" s="1122"/>
      <c r="Q23" s="246"/>
      <c r="R23" s="244"/>
      <c r="S23" s="246"/>
      <c r="T23" s="1122"/>
      <c r="U23" s="136">
        <f>O7</f>
        <v>21</v>
      </c>
      <c r="V23" s="162" t="s">
        <v>43</v>
      </c>
      <c r="W23" s="141"/>
      <c r="Y23" s="44"/>
      <c r="AI23" s="43"/>
    </row>
    <row r="24" spans="1:35" ht="16.5" customHeight="1" x14ac:dyDescent="0.2">
      <c r="A24" s="44"/>
      <c r="B24" s="162" t="s">
        <v>9</v>
      </c>
      <c r="C24" s="136">
        <f>I6</f>
        <v>16</v>
      </c>
      <c r="D24" s="1122"/>
      <c r="E24" s="243"/>
      <c r="F24" s="244"/>
      <c r="G24" s="243"/>
      <c r="H24" s="1122"/>
      <c r="I24" s="136">
        <f>I7</f>
        <v>12</v>
      </c>
      <c r="J24" s="162" t="s">
        <v>10</v>
      </c>
      <c r="K24" s="245"/>
      <c r="L24" s="926">
        <f>L23+ACCUEIL!$B$7</f>
        <v>1.5208333333333339</v>
      </c>
      <c r="M24" s="240"/>
      <c r="N24" s="162" t="s">
        <v>64</v>
      </c>
      <c r="O24" s="136" t="str">
        <f>U5</f>
        <v>1</v>
      </c>
      <c r="P24" s="1122"/>
      <c r="Q24" s="246"/>
      <c r="R24" s="244"/>
      <c r="S24" s="246"/>
      <c r="T24" s="1122"/>
      <c r="U24" s="136">
        <f>U7</f>
        <v>24</v>
      </c>
      <c r="V24" s="162" t="s">
        <v>85</v>
      </c>
      <c r="W24" s="141"/>
      <c r="Y24" s="44"/>
      <c r="AI24" s="43"/>
    </row>
    <row r="25" spans="1:35" ht="16.5" customHeight="1" x14ac:dyDescent="0.2">
      <c r="A25" s="44"/>
      <c r="B25" s="162" t="s">
        <v>8</v>
      </c>
      <c r="C25" s="136">
        <f>I5</f>
        <v>20</v>
      </c>
      <c r="D25" s="1122"/>
      <c r="E25" s="243"/>
      <c r="F25" s="244"/>
      <c r="G25" s="243"/>
      <c r="H25" s="1122"/>
      <c r="I25" s="136" t="str">
        <f>I8</f>
        <v>6</v>
      </c>
      <c r="J25" s="162" t="s">
        <v>11</v>
      </c>
      <c r="K25" s="43"/>
      <c r="L25" s="926">
        <f>L24+ACCUEIL!$B$7</f>
        <v>1.5312500000000007</v>
      </c>
      <c r="M25" s="240"/>
      <c r="N25" s="162" t="s">
        <v>65</v>
      </c>
      <c r="O25" s="136" t="str">
        <f>U6</f>
        <v>7</v>
      </c>
      <c r="P25" s="1122"/>
      <c r="Q25" s="246"/>
      <c r="R25" s="244"/>
      <c r="S25" s="246"/>
      <c r="T25" s="1122"/>
      <c r="U25" s="136">
        <f>U8</f>
        <v>22</v>
      </c>
      <c r="V25" s="162" t="s">
        <v>94</v>
      </c>
      <c r="W25" s="141"/>
      <c r="Y25" s="44"/>
      <c r="AA25" s="53"/>
      <c r="AI25" s="43"/>
    </row>
    <row r="26" spans="1:35" x14ac:dyDescent="0.2">
      <c r="A26" s="217"/>
      <c r="B26" s="215"/>
      <c r="C26" s="215"/>
      <c r="D26" s="215"/>
      <c r="E26" s="215"/>
      <c r="F26" s="215"/>
      <c r="G26" s="215"/>
      <c r="H26" s="215"/>
      <c r="I26" s="215"/>
      <c r="J26" s="215"/>
      <c r="K26" s="216"/>
      <c r="M26" s="251"/>
      <c r="N26" s="215"/>
      <c r="O26" s="215"/>
      <c r="P26" s="215"/>
      <c r="Q26" s="215"/>
      <c r="R26" s="215"/>
      <c r="S26" s="215"/>
      <c r="T26" s="215"/>
      <c r="U26" s="215"/>
      <c r="V26" s="215"/>
      <c r="W26" s="216"/>
      <c r="Y26" s="217"/>
      <c r="Z26" s="215"/>
      <c r="AA26" s="53"/>
      <c r="AB26" s="215"/>
      <c r="AC26" s="215"/>
      <c r="AD26" s="215"/>
      <c r="AE26" s="215"/>
      <c r="AF26" s="215"/>
      <c r="AG26" s="215"/>
      <c r="AH26" s="215"/>
      <c r="AI26" s="216"/>
    </row>
    <row r="27" spans="1:35" ht="6.75" customHeight="1" x14ac:dyDescent="0.2">
      <c r="B27" s="120"/>
      <c r="C27" s="104"/>
      <c r="D27" s="45"/>
      <c r="E27" s="253"/>
      <c r="F27" s="254"/>
      <c r="G27" s="253"/>
      <c r="H27" s="45"/>
      <c r="I27" s="104"/>
      <c r="J27" s="120"/>
      <c r="N27" s="120"/>
      <c r="O27" s="104"/>
      <c r="P27" s="45"/>
      <c r="Q27" s="255"/>
      <c r="R27" s="254"/>
      <c r="S27" s="255"/>
      <c r="T27" s="45"/>
      <c r="U27" s="104"/>
      <c r="V27" s="120"/>
      <c r="AA27" s="1019"/>
    </row>
    <row r="28" spans="1:35" ht="6.75" customHeight="1" x14ac:dyDescent="0.2">
      <c r="B28" s="120"/>
      <c r="C28" s="104"/>
      <c r="D28" s="45"/>
      <c r="E28" s="253"/>
      <c r="F28" s="254"/>
      <c r="G28" s="253"/>
      <c r="H28" s="45"/>
      <c r="I28" s="104"/>
      <c r="J28" s="120"/>
      <c r="N28" s="120"/>
      <c r="O28" s="104"/>
      <c r="P28" s="45"/>
      <c r="Q28" s="255"/>
      <c r="R28" s="254"/>
      <c r="S28" s="255"/>
      <c r="T28" s="45"/>
      <c r="U28" s="104"/>
      <c r="V28" s="120"/>
      <c r="AA28" s="53"/>
    </row>
    <row r="29" spans="1:35" ht="6.75" customHeight="1" x14ac:dyDescent="0.2"/>
    <row r="30" spans="1:35" ht="15.75" x14ac:dyDescent="0.25">
      <c r="B30" s="160"/>
      <c r="C30" s="257" t="str">
        <f>C4</f>
        <v>POULE 1</v>
      </c>
      <c r="D30" s="162" t="s">
        <v>1</v>
      </c>
      <c r="E30" s="162" t="s">
        <v>2</v>
      </c>
      <c r="H30" s="160"/>
      <c r="I30" s="257" t="str">
        <f>I4</f>
        <v>POULE 2</v>
      </c>
      <c r="J30" s="162" t="s">
        <v>1</v>
      </c>
      <c r="K30" s="766" t="s">
        <v>2</v>
      </c>
      <c r="L30" s="107"/>
      <c r="M30"/>
      <c r="N30" s="160"/>
      <c r="O30" s="257" t="str">
        <f>O4</f>
        <v>POULE 3</v>
      </c>
      <c r="P30" s="162" t="s">
        <v>1</v>
      </c>
      <c r="Q30" s="162" t="s">
        <v>2</v>
      </c>
      <c r="T30" s="160"/>
      <c r="U30" s="257" t="str">
        <f>U4</f>
        <v>POULE 4</v>
      </c>
      <c r="V30" s="162" t="s">
        <v>1</v>
      </c>
      <c r="W30" s="679" t="s">
        <v>2</v>
      </c>
      <c r="Z30" s="160"/>
      <c r="AA30" s="257" t="str">
        <f>AA4</f>
        <v>POULE 5</v>
      </c>
      <c r="AB30" s="162" t="s">
        <v>1</v>
      </c>
      <c r="AC30" s="767" t="s">
        <v>2</v>
      </c>
      <c r="AF30" s="160"/>
      <c r="AG30" s="257" t="str">
        <f>AG4</f>
        <v>POULE 6</v>
      </c>
      <c r="AH30" s="162" t="s">
        <v>1</v>
      </c>
      <c r="AI30" s="679" t="s">
        <v>2</v>
      </c>
    </row>
    <row r="31" spans="1:35" ht="15.75" customHeight="1" x14ac:dyDescent="0.2">
      <c r="B31" s="226">
        <v>1</v>
      </c>
      <c r="C31" s="118"/>
      <c r="D31" s="777"/>
      <c r="E31" s="778"/>
      <c r="H31" s="226">
        <v>1</v>
      </c>
      <c r="I31" s="118"/>
      <c r="J31" s="777"/>
      <c r="K31" s="778"/>
      <c r="L31" s="107"/>
      <c r="M31"/>
      <c r="N31" s="226">
        <v>1</v>
      </c>
      <c r="O31" s="118"/>
      <c r="P31" s="777"/>
      <c r="Q31" s="778"/>
      <c r="T31" s="226">
        <v>1</v>
      </c>
      <c r="U31" s="118"/>
      <c r="V31" s="777"/>
      <c r="W31" s="778"/>
      <c r="Z31" s="226">
        <v>1</v>
      </c>
      <c r="AA31" s="118"/>
      <c r="AB31" s="777"/>
      <c r="AC31" s="778"/>
      <c r="AF31" s="226">
        <v>1</v>
      </c>
      <c r="AG31" s="118"/>
      <c r="AH31" s="777"/>
      <c r="AI31" s="778"/>
    </row>
    <row r="32" spans="1:35" ht="15.75" customHeight="1" x14ac:dyDescent="0.2">
      <c r="B32" s="226">
        <v>2</v>
      </c>
      <c r="C32" s="118"/>
      <c r="D32" s="777"/>
      <c r="E32" s="778"/>
      <c r="H32" s="226">
        <v>2</v>
      </c>
      <c r="I32" s="118"/>
      <c r="J32" s="777"/>
      <c r="K32" s="778"/>
      <c r="L32" s="107"/>
      <c r="M32"/>
      <c r="N32" s="226">
        <v>2</v>
      </c>
      <c r="O32" s="118"/>
      <c r="P32" s="777"/>
      <c r="Q32" s="778"/>
      <c r="T32" s="226">
        <v>2</v>
      </c>
      <c r="U32" s="118"/>
      <c r="V32" s="777"/>
      <c r="W32" s="778"/>
      <c r="Z32" s="226">
        <v>2</v>
      </c>
      <c r="AA32" s="118"/>
      <c r="AB32" s="777"/>
      <c r="AC32" s="778"/>
      <c r="AF32" s="226">
        <v>2</v>
      </c>
      <c r="AG32" s="118"/>
      <c r="AH32" s="777"/>
      <c r="AI32" s="778"/>
    </row>
    <row r="33" spans="1:57" ht="15.75" customHeight="1" x14ac:dyDescent="0.2">
      <c r="B33" s="226">
        <v>3</v>
      </c>
      <c r="C33" s="118"/>
      <c r="D33" s="777"/>
      <c r="E33" s="778"/>
      <c r="H33" s="226">
        <v>3</v>
      </c>
      <c r="I33" s="118"/>
      <c r="J33" s="777"/>
      <c r="K33" s="778"/>
      <c r="L33" s="107"/>
      <c r="M33"/>
      <c r="N33" s="226">
        <v>3</v>
      </c>
      <c r="O33" s="118"/>
      <c r="P33" s="777"/>
      <c r="Q33" s="778"/>
      <c r="T33" s="226">
        <v>3</v>
      </c>
      <c r="U33" s="118"/>
      <c r="V33" s="777"/>
      <c r="W33" s="778"/>
      <c r="Z33" s="226">
        <v>3</v>
      </c>
      <c r="AA33" s="118"/>
      <c r="AB33" s="777"/>
      <c r="AC33" s="778"/>
      <c r="AF33" s="226">
        <v>3</v>
      </c>
      <c r="AG33" s="118"/>
      <c r="AH33" s="777"/>
      <c r="AI33" s="778"/>
    </row>
    <row r="34" spans="1:57" ht="15.75" customHeight="1" x14ac:dyDescent="0.2">
      <c r="B34" s="226">
        <v>4</v>
      </c>
      <c r="C34" s="118"/>
      <c r="D34" s="777"/>
      <c r="E34" s="778"/>
      <c r="H34" s="226">
        <v>4</v>
      </c>
      <c r="I34" s="118"/>
      <c r="J34" s="777"/>
      <c r="K34" s="778"/>
      <c r="L34" s="107"/>
      <c r="M34"/>
      <c r="N34" s="226">
        <v>4</v>
      </c>
      <c r="O34" s="118"/>
      <c r="P34" s="777"/>
      <c r="Q34" s="778"/>
      <c r="T34" s="226">
        <v>4</v>
      </c>
      <c r="U34" s="118"/>
      <c r="V34" s="777"/>
      <c r="W34" s="778"/>
      <c r="Z34" s="226">
        <v>4</v>
      </c>
      <c r="AA34" s="118"/>
      <c r="AB34" s="777"/>
      <c r="AC34" s="778"/>
      <c r="AG34" s="888"/>
      <c r="AH34" s="122"/>
      <c r="AI34" s="325"/>
    </row>
    <row r="35" spans="1:57" ht="6.75" customHeight="1" x14ac:dyDescent="0.2">
      <c r="B35" s="212"/>
      <c r="C35" s="103"/>
      <c r="D35" s="212"/>
      <c r="E35" s="263"/>
      <c r="H35" s="212"/>
      <c r="I35" s="103"/>
      <c r="J35" s="212"/>
      <c r="K35" s="264"/>
      <c r="L35" s="107"/>
      <c r="M35"/>
      <c r="N35" s="212"/>
      <c r="O35" s="103"/>
      <c r="P35" s="212"/>
      <c r="Q35" s="263"/>
      <c r="T35"/>
    </row>
    <row r="36" spans="1:57" x14ac:dyDescent="0.2">
      <c r="B36" s="212"/>
      <c r="C36" s="103"/>
      <c r="D36" s="212"/>
      <c r="E36" s="103"/>
      <c r="H36" s="212"/>
      <c r="I36" s="103"/>
      <c r="J36" s="212"/>
      <c r="K36" s="212"/>
      <c r="L36"/>
      <c r="M36" s="106"/>
      <c r="N36" s="120"/>
      <c r="O36" s="104"/>
      <c r="P36"/>
      <c r="Q36"/>
      <c r="U36" s="327" t="s">
        <v>47</v>
      </c>
    </row>
    <row r="37" spans="1:57" x14ac:dyDescent="0.2">
      <c r="B37" s="203"/>
      <c r="C37" s="266" t="s">
        <v>45</v>
      </c>
      <c r="D37" s="173"/>
      <c r="E37" s="173"/>
      <c r="F37" s="272"/>
      <c r="G37" s="272"/>
      <c r="H37" s="173"/>
      <c r="I37" s="266" t="s">
        <v>46</v>
      </c>
      <c r="J37" s="173"/>
      <c r="K37" s="207"/>
      <c r="M37" s="106"/>
      <c r="N37" s="160"/>
      <c r="O37" s="109" t="s">
        <v>15</v>
      </c>
      <c r="P37" s="226" t="s">
        <v>1</v>
      </c>
      <c r="Q37" s="226" t="s">
        <v>2</v>
      </c>
      <c r="R37"/>
      <c r="T37" s="232" t="s">
        <v>16</v>
      </c>
      <c r="U37" s="109" t="s">
        <v>17</v>
      </c>
      <c r="V37" s="226" t="s">
        <v>1</v>
      </c>
      <c r="W37" s="226" t="s">
        <v>2</v>
      </c>
      <c r="Z37" s="232"/>
      <c r="AA37" s="109" t="s">
        <v>63</v>
      </c>
      <c r="AB37" s="226" t="s">
        <v>1</v>
      </c>
      <c r="AC37" s="226" t="s">
        <v>2</v>
      </c>
      <c r="AF37" s="232"/>
      <c r="AG37" s="109" t="s">
        <v>105</v>
      </c>
      <c r="AH37" s="226" t="s">
        <v>1</v>
      </c>
      <c r="AI37" s="226" t="s">
        <v>2</v>
      </c>
      <c r="AJ37" s="160"/>
      <c r="AK37" s="109" t="str">
        <f>O37</f>
        <v>POULE A</v>
      </c>
      <c r="AL37" s="226" t="s">
        <v>1</v>
      </c>
      <c r="AM37" s="226" t="s">
        <v>2</v>
      </c>
      <c r="AO37" s="3"/>
      <c r="AP37" s="232" t="s">
        <v>16</v>
      </c>
      <c r="AQ37" s="109" t="str">
        <f>U37</f>
        <v>POULE B</v>
      </c>
      <c r="AR37" s="226" t="s">
        <v>1</v>
      </c>
      <c r="AS37" s="226" t="s">
        <v>2</v>
      </c>
      <c r="AV37" s="232"/>
      <c r="AW37" s="109" t="str">
        <f>AA37</f>
        <v>POULE C</v>
      </c>
      <c r="AX37" s="226" t="s">
        <v>1</v>
      </c>
      <c r="AY37" s="226" t="s">
        <v>2</v>
      </c>
      <c r="BB37" s="232"/>
      <c r="BC37" s="109" t="str">
        <f>AG37</f>
        <v>POULE D</v>
      </c>
      <c r="BD37" s="226" t="s">
        <v>1</v>
      </c>
      <c r="BE37" s="226" t="s">
        <v>2</v>
      </c>
    </row>
    <row r="38" spans="1:57" ht="16.5" customHeight="1" x14ac:dyDescent="0.2">
      <c r="B38" s="226" t="s">
        <v>20</v>
      </c>
      <c r="C38" s="178" t="s">
        <v>20</v>
      </c>
      <c r="D38" s="173"/>
      <c r="E38" s="173"/>
      <c r="F38" s="272"/>
      <c r="G38" s="604"/>
      <c r="H38" s="226" t="s">
        <v>21</v>
      </c>
      <c r="I38" s="178" t="s">
        <v>21</v>
      </c>
      <c r="J38" s="173"/>
      <c r="K38" s="207"/>
      <c r="M38" s="106"/>
      <c r="N38" s="162" t="s">
        <v>4</v>
      </c>
      <c r="O38" s="118" t="s">
        <v>4</v>
      </c>
      <c r="P38" s="280">
        <f>CL($P$47,$T$47)+CL($P$53,$T$53)+CL($P$60,$T$60)</f>
        <v>0</v>
      </c>
      <c r="Q38" s="281">
        <f>$P$47-$T$47+$P$53-$T$53+$P$60-$T$60</f>
        <v>0</v>
      </c>
      <c r="R38"/>
      <c r="T38" s="162" t="s">
        <v>8</v>
      </c>
      <c r="U38" s="118" t="s">
        <v>8</v>
      </c>
      <c r="V38" s="280">
        <f>CL($AB$47,$AF$47)+CL($AB$60,$AF$60)+CL($AB$53,$AF$53)</f>
        <v>0</v>
      </c>
      <c r="W38" s="281">
        <f>$AB$47-$AF$47+$AB$53-$AF$53+$AB$60-$AF$60</f>
        <v>0</v>
      </c>
      <c r="Z38" s="162" t="s">
        <v>18</v>
      </c>
      <c r="AA38" s="118" t="s">
        <v>18</v>
      </c>
      <c r="AB38" s="280">
        <f>CL($P$51,$T$51)+CL($P$57,$T$57)+CL($AB$66,$AF$66)</f>
        <v>0</v>
      </c>
      <c r="AC38" s="281">
        <f>$P$51-$T$51+$P$57-$T$57+$AB$66-$AF$66</f>
        <v>0</v>
      </c>
      <c r="AF38" s="162" t="s">
        <v>64</v>
      </c>
      <c r="AG38" s="118" t="s">
        <v>64</v>
      </c>
      <c r="AH38" s="280">
        <f>CL($D$55,$H$55)+CL($AB$63,$AF$63)</f>
        <v>0</v>
      </c>
      <c r="AI38" s="281">
        <f>$D$55-$H$55+$AB$63-$AF$63</f>
        <v>0</v>
      </c>
      <c r="AJ38" s="162">
        <v>1</v>
      </c>
      <c r="AK38" s="118"/>
      <c r="AL38" s="815"/>
      <c r="AM38" s="816"/>
      <c r="AO38" s="3"/>
      <c r="AP38" s="162">
        <v>1</v>
      </c>
      <c r="AQ38" s="118"/>
      <c r="AR38" s="815"/>
      <c r="AS38" s="816"/>
      <c r="AV38" s="162">
        <v>1</v>
      </c>
      <c r="AW38" s="118"/>
      <c r="AX38" s="815"/>
      <c r="AY38" s="816"/>
      <c r="BB38" s="162">
        <v>1</v>
      </c>
      <c r="BC38" s="118"/>
      <c r="BD38" s="815"/>
      <c r="BE38" s="816"/>
    </row>
    <row r="39" spans="1:57" ht="16.5" customHeight="1" x14ac:dyDescent="0.2">
      <c r="B39" s="226" t="s">
        <v>22</v>
      </c>
      <c r="C39" s="178" t="s">
        <v>22</v>
      </c>
      <c r="D39" s="173"/>
      <c r="E39" s="173"/>
      <c r="F39" s="272"/>
      <c r="G39" s="604"/>
      <c r="H39" s="226" t="s">
        <v>23</v>
      </c>
      <c r="I39" s="178" t="s">
        <v>23</v>
      </c>
      <c r="J39" s="173"/>
      <c r="K39" s="207"/>
      <c r="M39" s="106"/>
      <c r="N39" s="162" t="s">
        <v>5</v>
      </c>
      <c r="O39" s="118" t="s">
        <v>5</v>
      </c>
      <c r="P39" s="280">
        <f>CL($T$47,$P$47)+CL($P$55,$T$55)+CL($P$63,$T$63)</f>
        <v>0</v>
      </c>
      <c r="Q39" s="281">
        <f>$T$47-$P$47+$P$55-$T$55+$P$63-$T$63</f>
        <v>0</v>
      </c>
      <c r="R39"/>
      <c r="T39" s="162" t="s">
        <v>9</v>
      </c>
      <c r="U39" s="118" t="s">
        <v>9</v>
      </c>
      <c r="V39" s="280">
        <f>CL($AF$47,$AB$47)+CL($AB$55,$AF$55)+CL($P$66,$T$66)</f>
        <v>0</v>
      </c>
      <c r="W39" s="281">
        <f>$AF$47-$AB$47+$AB$55-$AF$55+$P$66-$T$66</f>
        <v>0</v>
      </c>
      <c r="Z39" s="162" t="s">
        <v>19</v>
      </c>
      <c r="AA39" s="118" t="s">
        <v>19</v>
      </c>
      <c r="AB39" s="280">
        <f>CL($T$51,$P$51)+CL($AB$57,$AF$57)+CL($P$69,$T$69)</f>
        <v>0</v>
      </c>
      <c r="AC39" s="281">
        <f>$T$51-$P$51+$AB$57-$AF$57+$P$69-$T$69</f>
        <v>0</v>
      </c>
      <c r="AF39" s="162" t="s">
        <v>65</v>
      </c>
      <c r="AG39" s="118" t="s">
        <v>65</v>
      </c>
      <c r="AH39" s="280">
        <f>CL($H$55,$D$55)+CL($AB$69,$AF$69)</f>
        <v>0</v>
      </c>
      <c r="AI39" s="281">
        <f>$H$55-$D$55+$AB$69-$AF$69</f>
        <v>0</v>
      </c>
      <c r="AJ39" s="162">
        <v>2</v>
      </c>
      <c r="AK39" s="118"/>
      <c r="AL39" s="815"/>
      <c r="AM39" s="816"/>
      <c r="AO39" s="3"/>
      <c r="AP39" s="162">
        <v>2</v>
      </c>
      <c r="AQ39" s="118"/>
      <c r="AR39" s="815"/>
      <c r="AS39" s="816"/>
      <c r="AV39" s="162">
        <v>2</v>
      </c>
      <c r="AW39" s="118"/>
      <c r="AX39" s="815"/>
      <c r="AY39" s="816"/>
      <c r="BB39" s="162">
        <v>2</v>
      </c>
      <c r="BC39" s="118"/>
      <c r="BD39" s="815"/>
      <c r="BE39" s="816"/>
    </row>
    <row r="40" spans="1:57" ht="16.5" customHeight="1" x14ac:dyDescent="0.2">
      <c r="B40" s="226" t="s">
        <v>24</v>
      </c>
      <c r="C40" s="178" t="s">
        <v>24</v>
      </c>
      <c r="D40" s="173"/>
      <c r="E40" s="173"/>
      <c r="F40" s="272"/>
      <c r="G40" s="604"/>
      <c r="H40" s="226" t="s">
        <v>25</v>
      </c>
      <c r="I40" s="178" t="s">
        <v>25</v>
      </c>
      <c r="J40" s="173"/>
      <c r="K40" s="207"/>
      <c r="M40" s="106"/>
      <c r="N40" s="162" t="s">
        <v>6</v>
      </c>
      <c r="O40" s="118" t="s">
        <v>6</v>
      </c>
      <c r="P40" s="280">
        <f>CL($P$49,$T$49)+CL($T$63,$P$63)+CL($T$53,$P$53)</f>
        <v>0</v>
      </c>
      <c r="Q40" s="281">
        <f>$P$49-$T$49+$T$53-$P$53+$T$63-$P$63</f>
        <v>0</v>
      </c>
      <c r="R40"/>
      <c r="T40" s="162" t="s">
        <v>10</v>
      </c>
      <c r="U40" s="118" t="s">
        <v>10</v>
      </c>
      <c r="V40" s="280">
        <f>CL($AB$49,$AF$49)+CL($AF$53,$AB$53)+CL($T$66,$P$66)</f>
        <v>0</v>
      </c>
      <c r="W40" s="281">
        <f>$AB$49-$AF$49+$AF$53-$AB$53+$T$66-$P$66</f>
        <v>0</v>
      </c>
      <c r="Z40" s="162" t="s">
        <v>43</v>
      </c>
      <c r="AA40" s="118" t="s">
        <v>43</v>
      </c>
      <c r="AB40" s="280">
        <f>CL($AB$51,$AF$51)+CL($T$57,$P$57)+CL($T$69,$P$69)</f>
        <v>0</v>
      </c>
      <c r="AC40" s="281">
        <f>$AB$51-$AF$51+$T$57-$P$57+$T$69-$P$69</f>
        <v>0</v>
      </c>
      <c r="AF40" s="162" t="s">
        <v>85</v>
      </c>
      <c r="AG40" s="118" t="s">
        <v>85</v>
      </c>
      <c r="AH40" s="280">
        <f>CL($AF$63,$AB$63)+CL($AF$69,$AB$69)</f>
        <v>0</v>
      </c>
      <c r="AI40" s="281">
        <f>$AF$63-$AB$63+$AF$69-$AB$69</f>
        <v>0</v>
      </c>
      <c r="AJ40" s="162">
        <v>3</v>
      </c>
      <c r="AK40" s="118"/>
      <c r="AL40" s="815"/>
      <c r="AM40" s="816"/>
      <c r="AO40" s="3"/>
      <c r="AP40" s="162">
        <v>3</v>
      </c>
      <c r="AQ40" s="118"/>
      <c r="AR40" s="815"/>
      <c r="AS40" s="816"/>
      <c r="AV40" s="162">
        <v>3</v>
      </c>
      <c r="AW40" s="118"/>
      <c r="AX40" s="815"/>
      <c r="AY40" s="816"/>
      <c r="BB40" s="852">
        <v>3</v>
      </c>
      <c r="BC40" s="118"/>
      <c r="BD40" s="815"/>
      <c r="BE40" s="816"/>
    </row>
    <row r="41" spans="1:57" ht="16.5" customHeight="1" x14ac:dyDescent="0.2">
      <c r="B41" s="226" t="s">
        <v>26</v>
      </c>
      <c r="C41" s="178" t="s">
        <v>26</v>
      </c>
      <c r="D41" s="173"/>
      <c r="E41" s="173"/>
      <c r="F41" s="173"/>
      <c r="G41" s="207"/>
      <c r="H41" s="226" t="s">
        <v>27</v>
      </c>
      <c r="I41" s="178" t="s">
        <v>27</v>
      </c>
      <c r="J41" s="173"/>
      <c r="K41" s="207"/>
      <c r="M41" s="106"/>
      <c r="N41" s="162" t="s">
        <v>7</v>
      </c>
      <c r="O41" s="118" t="s">
        <v>7</v>
      </c>
      <c r="P41" s="280">
        <f>CL($T$49,$P$49)+CL($T$55,$P$55)+CL($T$60,$P$60)</f>
        <v>0</v>
      </c>
      <c r="Q41" s="281">
        <f>$T$49-$P$49+$T$55-$P$55+$T$60-$P$60</f>
        <v>0</v>
      </c>
      <c r="R41"/>
      <c r="S41"/>
      <c r="T41" s="162" t="s">
        <v>11</v>
      </c>
      <c r="U41" s="118" t="s">
        <v>11</v>
      </c>
      <c r="V41" s="280">
        <f>CL($AF$49,$AB$49)+CL($AF$55,$AB$55)+CL($AF$60,$AB$60)</f>
        <v>0</v>
      </c>
      <c r="W41" s="281">
        <f>$AF$49-$AB$49+$AF$55-$AB$55+$AF$60-$AB$60</f>
        <v>0</v>
      </c>
      <c r="Z41" s="162" t="s">
        <v>44</v>
      </c>
      <c r="AA41" s="118" t="s">
        <v>44</v>
      </c>
      <c r="AB41" s="280">
        <f>CL($AF$51,$AB$51)+CL($AF$57,$AB$57)+CL($AF$66,$AB$66)</f>
        <v>0</v>
      </c>
      <c r="AC41" s="281">
        <f>$AB$51-$AF$51+$T$57-$P$57+$T$69-$P$69</f>
        <v>0</v>
      </c>
      <c r="AJ41" s="162">
        <v>4</v>
      </c>
      <c r="AK41" s="118"/>
      <c r="AL41" s="815"/>
      <c r="AM41" s="816"/>
      <c r="AP41" s="162">
        <v>4</v>
      </c>
      <c r="AQ41" s="118"/>
      <c r="AR41" s="815"/>
      <c r="AS41" s="816"/>
      <c r="AV41" s="162">
        <v>4</v>
      </c>
      <c r="AW41" s="118"/>
      <c r="AX41" s="815"/>
      <c r="AY41" s="816"/>
      <c r="BB41" s="897"/>
      <c r="BC41" s="1020"/>
      <c r="BD41" s="1021"/>
      <c r="BE41" s="1022"/>
    </row>
    <row r="42" spans="1:57" ht="6.75" customHeight="1" x14ac:dyDescent="0.2">
      <c r="B42" s="120"/>
      <c r="C42" s="104"/>
      <c r="D42" s="282"/>
      <c r="E42" s="283"/>
      <c r="F42"/>
      <c r="G42"/>
      <c r="H42" s="120"/>
      <c r="I42" s="104"/>
      <c r="J42" s="282"/>
      <c r="K42" s="283"/>
      <c r="M42" s="106"/>
      <c r="N42" s="120"/>
      <c r="O42" s="104"/>
      <c r="P42" s="282"/>
      <c r="Q42" s="283"/>
      <c r="R42"/>
      <c r="S42"/>
      <c r="T42" s="120"/>
      <c r="U42" s="104"/>
      <c r="V42" s="282"/>
      <c r="W42" s="283"/>
      <c r="AG42" s="53"/>
      <c r="BB42" s="103"/>
      <c r="BC42" s="103"/>
      <c r="BD42" s="103"/>
      <c r="BE42" s="103"/>
    </row>
    <row r="43" spans="1:57" ht="6.75" customHeight="1" x14ac:dyDescent="0.2">
      <c r="B43" s="120"/>
      <c r="C43" s="112"/>
      <c r="D43" s="282"/>
      <c r="E43" s="283"/>
      <c r="F43"/>
      <c r="G43"/>
      <c r="H43" s="120"/>
      <c r="J43" s="282"/>
      <c r="K43" s="283"/>
      <c r="M43" s="106"/>
      <c r="N43" s="120"/>
      <c r="O43" s="112"/>
      <c r="P43" s="282"/>
      <c r="Q43" s="283"/>
      <c r="R43"/>
      <c r="S43"/>
      <c r="T43" s="120"/>
      <c r="V43" s="282"/>
      <c r="W43" s="283"/>
      <c r="AG43" s="53"/>
    </row>
    <row r="44" spans="1:57" x14ac:dyDescent="0.2">
      <c r="A44" s="219"/>
      <c r="B44" s="284"/>
      <c r="C44" s="285"/>
      <c r="D44" s="286"/>
      <c r="E44" s="287"/>
      <c r="F44" s="24"/>
      <c r="G44" s="24"/>
      <c r="H44" s="284"/>
      <c r="I44" s="285"/>
      <c r="J44" s="286"/>
      <c r="K44" s="31"/>
      <c r="L44" s="107"/>
      <c r="M44" s="219"/>
      <c r="N44" s="24"/>
      <c r="O44" s="24"/>
      <c r="P44" s="24"/>
      <c r="Q44" s="24"/>
      <c r="R44" s="24"/>
      <c r="S44" s="24"/>
      <c r="T44" s="284"/>
      <c r="U44" s="285"/>
      <c r="V44" s="286"/>
      <c r="W44" s="31"/>
      <c r="Y44" s="219"/>
      <c r="Z44" s="284"/>
      <c r="AA44" s="24"/>
      <c r="AB44" s="24"/>
      <c r="AC44" s="24"/>
      <c r="AD44" s="24"/>
      <c r="AE44" s="24"/>
      <c r="AF44" s="24"/>
      <c r="AG44" s="1019"/>
      <c r="AH44" s="24"/>
      <c r="AI44" s="31"/>
    </row>
    <row r="45" spans="1:57" ht="15.75" x14ac:dyDescent="0.25">
      <c r="A45" s="44"/>
      <c r="B45"/>
      <c r="D45"/>
      <c r="E45"/>
      <c r="F45" s="768" t="str">
        <f>ACCUEIL!$D$6</f>
        <v>VELODROME</v>
      </c>
      <c r="G45"/>
      <c r="H45"/>
      <c r="J45"/>
      <c r="K45" s="43"/>
      <c r="M45" s="289"/>
      <c r="N45"/>
      <c r="P45"/>
      <c r="Q45"/>
      <c r="R45" s="905" t="str">
        <f>ACCUEIL!$D$7</f>
        <v>SAN SIRO</v>
      </c>
      <c r="S45"/>
      <c r="T45"/>
      <c r="W45" s="43"/>
      <c r="Y45" s="44"/>
      <c r="Z45" s="104"/>
      <c r="AD45" s="768" t="str">
        <f>ACCUEIL!$D$8</f>
        <v>NEU CAMP</v>
      </c>
      <c r="AG45" s="53"/>
      <c r="AI45" s="43"/>
    </row>
    <row r="46" spans="1:57" x14ac:dyDescent="0.2">
      <c r="A46" s="44"/>
      <c r="B46"/>
      <c r="D46"/>
      <c r="E46"/>
      <c r="F46" s="125" t="s">
        <v>95</v>
      </c>
      <c r="G46"/>
      <c r="H46"/>
      <c r="J46"/>
      <c r="K46" s="43"/>
      <c r="L46" s="327" t="s">
        <v>12</v>
      </c>
      <c r="M46" s="292"/>
      <c r="N46"/>
      <c r="P46"/>
      <c r="Q46"/>
      <c r="R46"/>
      <c r="S46"/>
      <c r="T46"/>
      <c r="W46" s="43"/>
      <c r="Y46" s="44"/>
      <c r="AI46" s="43"/>
    </row>
    <row r="47" spans="1:57" ht="15.6" customHeight="1" x14ac:dyDescent="0.2">
      <c r="A47" s="44"/>
      <c r="B47" s="226">
        <v>1</v>
      </c>
      <c r="C47" s="136" t="str">
        <f>C38</f>
        <v>1A</v>
      </c>
      <c r="D47" s="1122"/>
      <c r="E47" s="290"/>
      <c r="F47" s="291"/>
      <c r="G47" s="290"/>
      <c r="H47" s="1122"/>
      <c r="I47" s="136" t="str">
        <f>I38</f>
        <v>1B</v>
      </c>
      <c r="J47" s="210"/>
      <c r="K47" s="43"/>
      <c r="L47" s="927">
        <f>ACCUEIL!$B$9</f>
        <v>1.583333333333333</v>
      </c>
      <c r="M47" s="289"/>
      <c r="N47" s="64" t="s">
        <v>4</v>
      </c>
      <c r="O47" s="136" t="str">
        <f>O38</f>
        <v>A</v>
      </c>
      <c r="P47" s="1122"/>
      <c r="Q47" s="290"/>
      <c r="R47" s="291"/>
      <c r="S47" s="290"/>
      <c r="T47" s="1122"/>
      <c r="U47" s="136" t="str">
        <f>O39</f>
        <v>B</v>
      </c>
      <c r="V47" s="64" t="s">
        <v>5</v>
      </c>
      <c r="W47" s="43"/>
      <c r="Y47" s="44"/>
      <c r="Z47" s="64" t="s">
        <v>8</v>
      </c>
      <c r="AA47" s="136" t="str">
        <f>U38</f>
        <v>E</v>
      </c>
      <c r="AB47" s="1122"/>
      <c r="AC47" s="290"/>
      <c r="AD47" s="291"/>
      <c r="AE47" s="290"/>
      <c r="AF47" s="1122"/>
      <c r="AG47" s="136" t="str">
        <f>U39</f>
        <v>F</v>
      </c>
      <c r="AH47" s="64" t="s">
        <v>9</v>
      </c>
      <c r="AI47" s="43"/>
    </row>
    <row r="48" spans="1:57" ht="15.6" hidden="1" customHeight="1" x14ac:dyDescent="0.2">
      <c r="A48" s="44"/>
      <c r="B48" s="226"/>
      <c r="C48" s="1210" t="s">
        <v>222</v>
      </c>
      <c r="D48" s="1122"/>
      <c r="E48" s="290"/>
      <c r="F48" s="291"/>
      <c r="G48" s="290"/>
      <c r="H48" s="1122"/>
      <c r="I48" s="1210" t="s">
        <v>222</v>
      </c>
      <c r="J48" s="210"/>
      <c r="K48" s="43"/>
      <c r="L48" s="927"/>
      <c r="M48" s="289"/>
      <c r="N48" s="1192"/>
      <c r="O48" s="1193"/>
      <c r="P48" s="1194"/>
      <c r="Q48" s="1195"/>
      <c r="R48" s="1196"/>
      <c r="S48" s="1195"/>
      <c r="T48" s="1194"/>
      <c r="U48" s="1193"/>
      <c r="V48" s="1197"/>
      <c r="W48" s="43"/>
      <c r="Y48" s="44"/>
      <c r="Z48" s="1192"/>
      <c r="AA48" s="1193"/>
      <c r="AB48" s="1194"/>
      <c r="AC48" s="1195"/>
      <c r="AD48" s="1196"/>
      <c r="AE48" s="1195"/>
      <c r="AF48" s="1194"/>
      <c r="AG48" s="1193"/>
      <c r="AH48" s="1197"/>
      <c r="AI48" s="43"/>
    </row>
    <row r="49" spans="1:35" ht="15.6" customHeight="1" x14ac:dyDescent="0.2">
      <c r="A49" s="44"/>
      <c r="B49" s="226">
        <v>2</v>
      </c>
      <c r="C49" s="136" t="str">
        <f>C39</f>
        <v>2A</v>
      </c>
      <c r="D49" s="1122"/>
      <c r="E49" s="290"/>
      <c r="F49" s="291"/>
      <c r="G49" s="290"/>
      <c r="H49" s="1122"/>
      <c r="I49" s="136" t="str">
        <f>I39</f>
        <v>2B</v>
      </c>
      <c r="J49" s="210"/>
      <c r="K49" s="43"/>
      <c r="L49" s="928">
        <f>L47+ACCUEIL!$B$10</f>
        <v>1.5937499999999998</v>
      </c>
      <c r="M49" s="289"/>
      <c r="N49" s="64" t="s">
        <v>6</v>
      </c>
      <c r="O49" s="136" t="str">
        <f>O40</f>
        <v>C</v>
      </c>
      <c r="P49" s="1122"/>
      <c r="Q49" s="290"/>
      <c r="R49" s="291"/>
      <c r="S49" s="290"/>
      <c r="T49" s="1122"/>
      <c r="U49" s="136" t="str">
        <f>O41</f>
        <v>D</v>
      </c>
      <c r="V49" s="64" t="s">
        <v>7</v>
      </c>
      <c r="W49" s="43"/>
      <c r="Y49" s="44"/>
      <c r="Z49" s="64" t="s">
        <v>10</v>
      </c>
      <c r="AA49" s="136" t="str">
        <f>U40</f>
        <v>G</v>
      </c>
      <c r="AB49" s="1122"/>
      <c r="AC49" s="290"/>
      <c r="AD49" s="291"/>
      <c r="AE49" s="290"/>
      <c r="AF49" s="1122"/>
      <c r="AG49" s="136" t="str">
        <f>U41</f>
        <v>H</v>
      </c>
      <c r="AH49" s="64" t="s">
        <v>11</v>
      </c>
      <c r="AI49" s="43"/>
    </row>
    <row r="50" spans="1:35" ht="15.6" hidden="1" customHeight="1" x14ac:dyDescent="0.2">
      <c r="A50" s="44"/>
      <c r="B50" s="226"/>
      <c r="C50" s="1210" t="s">
        <v>222</v>
      </c>
      <c r="D50" s="1122"/>
      <c r="E50" s="290"/>
      <c r="F50" s="291"/>
      <c r="G50" s="290"/>
      <c r="H50" s="1122"/>
      <c r="I50" s="1210" t="s">
        <v>222</v>
      </c>
      <c r="J50" s="210"/>
      <c r="K50" s="43"/>
      <c r="L50" s="928"/>
      <c r="M50" s="289"/>
      <c r="N50" s="1192"/>
      <c r="O50" s="1193"/>
      <c r="P50" s="1194"/>
      <c r="Q50" s="1195"/>
      <c r="R50" s="1196"/>
      <c r="S50" s="1195"/>
      <c r="T50" s="1194"/>
      <c r="U50" s="1193"/>
      <c r="V50" s="1197"/>
      <c r="W50" s="43"/>
      <c r="Y50" s="44"/>
      <c r="Z50" s="1192"/>
      <c r="AA50" s="1193"/>
      <c r="AB50" s="1194"/>
      <c r="AC50" s="1195"/>
      <c r="AD50" s="1196"/>
      <c r="AE50" s="1195"/>
      <c r="AF50" s="1194"/>
      <c r="AG50" s="1193"/>
      <c r="AH50" s="1197"/>
      <c r="AI50" s="43"/>
    </row>
    <row r="51" spans="1:35" ht="15.6" customHeight="1" x14ac:dyDescent="0.2">
      <c r="A51" s="44"/>
      <c r="B51" s="226">
        <v>3</v>
      </c>
      <c r="C51" s="136" t="s">
        <v>24</v>
      </c>
      <c r="D51" s="1122"/>
      <c r="E51" s="290"/>
      <c r="F51" s="291"/>
      <c r="G51" s="290"/>
      <c r="H51" s="1122"/>
      <c r="I51" s="136" t="s">
        <v>25</v>
      </c>
      <c r="J51" s="210"/>
      <c r="K51" s="43"/>
      <c r="L51" s="928">
        <f>L49+ACCUEIL!$B$10</f>
        <v>1.6041666666666665</v>
      </c>
      <c r="M51" s="289"/>
      <c r="N51" s="64" t="s">
        <v>18</v>
      </c>
      <c r="O51" s="136" t="str">
        <f>AA38</f>
        <v>I</v>
      </c>
      <c r="P51" s="1122"/>
      <c r="Q51" s="290"/>
      <c r="R51" s="291"/>
      <c r="S51" s="290"/>
      <c r="T51" s="1122"/>
      <c r="U51" s="136" t="str">
        <f>AA39</f>
        <v>J</v>
      </c>
      <c r="V51" s="64" t="s">
        <v>19</v>
      </c>
      <c r="W51" s="43"/>
      <c r="Y51" s="44"/>
      <c r="Z51" s="64" t="s">
        <v>43</v>
      </c>
      <c r="AA51" s="136" t="str">
        <f>AA40</f>
        <v>K</v>
      </c>
      <c r="AB51" s="1122"/>
      <c r="AC51" s="290"/>
      <c r="AD51" s="291"/>
      <c r="AE51" s="290"/>
      <c r="AF51" s="1122"/>
      <c r="AG51" s="136" t="str">
        <f>AA41</f>
        <v>L</v>
      </c>
      <c r="AH51" s="64" t="s">
        <v>44</v>
      </c>
      <c r="AI51" s="43"/>
    </row>
    <row r="52" spans="1:35" ht="15.6" hidden="1" customHeight="1" x14ac:dyDescent="0.2">
      <c r="A52" s="44"/>
      <c r="B52" s="226"/>
      <c r="C52" s="1210" t="s">
        <v>222</v>
      </c>
      <c r="D52" s="1122"/>
      <c r="E52" s="290"/>
      <c r="F52" s="291"/>
      <c r="G52" s="290"/>
      <c r="H52" s="1122"/>
      <c r="I52" s="1210" t="s">
        <v>222</v>
      </c>
      <c r="J52" s="210"/>
      <c r="K52" s="43"/>
      <c r="L52" s="928"/>
      <c r="M52" s="289"/>
      <c r="N52" s="1192"/>
      <c r="O52" s="1193"/>
      <c r="P52" s="1194"/>
      <c r="Q52" s="1195"/>
      <c r="R52" s="1196"/>
      <c r="S52" s="1195"/>
      <c r="T52" s="1194"/>
      <c r="U52" s="1193"/>
      <c r="V52" s="1197"/>
      <c r="W52" s="43"/>
      <c r="Y52" s="44"/>
      <c r="Z52" s="1192"/>
      <c r="AA52" s="1193"/>
      <c r="AB52" s="1194"/>
      <c r="AC52" s="1195"/>
      <c r="AD52" s="1196"/>
      <c r="AE52" s="1195"/>
      <c r="AF52" s="1194"/>
      <c r="AG52" s="1193"/>
      <c r="AH52" s="1197"/>
      <c r="AI52" s="43"/>
    </row>
    <row r="53" spans="1:35" ht="15.6" customHeight="1" x14ac:dyDescent="0.2">
      <c r="A53" s="44"/>
      <c r="B53" s="226">
        <v>4</v>
      </c>
      <c r="C53" s="136" t="str">
        <f>C41</f>
        <v>4A</v>
      </c>
      <c r="D53" s="1122"/>
      <c r="E53" s="290"/>
      <c r="F53" s="291"/>
      <c r="G53" s="290"/>
      <c r="H53" s="1122"/>
      <c r="I53" s="136" t="str">
        <f>I41</f>
        <v>4B</v>
      </c>
      <c r="J53" s="210"/>
      <c r="K53" s="43"/>
      <c r="L53" s="928">
        <f>L51+ACCUEIL!$B$10</f>
        <v>1.6145833333333333</v>
      </c>
      <c r="M53" s="289"/>
      <c r="N53" s="64" t="s">
        <v>4</v>
      </c>
      <c r="O53" s="136" t="str">
        <f>O38</f>
        <v>A</v>
      </c>
      <c r="P53" s="1122"/>
      <c r="Q53" s="290"/>
      <c r="R53" s="291"/>
      <c r="S53" s="290"/>
      <c r="T53" s="1122"/>
      <c r="U53" s="136" t="str">
        <f>O40</f>
        <v>C</v>
      </c>
      <c r="V53" s="64" t="s">
        <v>6</v>
      </c>
      <c r="W53" s="638"/>
      <c r="Y53" s="44"/>
      <c r="Z53" s="64" t="s">
        <v>8</v>
      </c>
      <c r="AA53" s="136" t="str">
        <f>U38</f>
        <v>E</v>
      </c>
      <c r="AB53" s="1122"/>
      <c r="AC53" s="290"/>
      <c r="AD53" s="291"/>
      <c r="AE53" s="290"/>
      <c r="AF53" s="1122"/>
      <c r="AG53" s="136" t="str">
        <f>U40</f>
        <v>G</v>
      </c>
      <c r="AH53" s="64" t="s">
        <v>10</v>
      </c>
      <c r="AI53" s="43"/>
    </row>
    <row r="54" spans="1:35" ht="15.6" hidden="1" customHeight="1" x14ac:dyDescent="0.2">
      <c r="A54" s="44"/>
      <c r="B54" s="226"/>
      <c r="C54" s="1210" t="s">
        <v>222</v>
      </c>
      <c r="D54" s="1122"/>
      <c r="E54" s="290"/>
      <c r="F54" s="291"/>
      <c r="G54" s="290"/>
      <c r="H54" s="1122"/>
      <c r="I54" s="1210" t="s">
        <v>222</v>
      </c>
      <c r="J54" s="210"/>
      <c r="K54" s="43"/>
      <c r="L54" s="928"/>
      <c r="M54" s="289"/>
      <c r="N54" s="1192"/>
      <c r="O54" s="1193"/>
      <c r="P54" s="1194"/>
      <c r="Q54" s="1195"/>
      <c r="R54" s="1196"/>
      <c r="S54" s="1195"/>
      <c r="T54" s="1194"/>
      <c r="U54" s="1193"/>
      <c r="V54" s="1197"/>
      <c r="W54" s="638"/>
      <c r="Y54" s="44"/>
      <c r="Z54" s="1192"/>
      <c r="AA54" s="1193"/>
      <c r="AB54" s="1194"/>
      <c r="AC54" s="1195"/>
      <c r="AD54" s="1196"/>
      <c r="AE54" s="1195"/>
      <c r="AF54" s="1194"/>
      <c r="AG54" s="1193"/>
      <c r="AH54" s="1197"/>
      <c r="AI54" s="43"/>
    </row>
    <row r="55" spans="1:35" ht="15.6" customHeight="1" x14ac:dyDescent="0.2">
      <c r="A55" s="44"/>
      <c r="B55" s="64" t="s">
        <v>64</v>
      </c>
      <c r="C55" s="136" t="str">
        <f>AG38</f>
        <v>M</v>
      </c>
      <c r="D55" s="1122"/>
      <c r="E55" s="290"/>
      <c r="F55" s="291"/>
      <c r="G55" s="290"/>
      <c r="H55" s="1122"/>
      <c r="I55" s="136" t="str">
        <f>AG39</f>
        <v>N</v>
      </c>
      <c r="J55" s="64" t="s">
        <v>65</v>
      </c>
      <c r="K55" s="43"/>
      <c r="L55" s="928">
        <f>L53+ACCUEIL!$B$10</f>
        <v>1.625</v>
      </c>
      <c r="M55" s="289"/>
      <c r="N55" s="64" t="s">
        <v>5</v>
      </c>
      <c r="O55" s="136" t="str">
        <f>O39</f>
        <v>B</v>
      </c>
      <c r="P55" s="1122"/>
      <c r="Q55" s="290"/>
      <c r="R55" s="291"/>
      <c r="S55" s="290"/>
      <c r="T55" s="1122"/>
      <c r="U55" s="136" t="str">
        <f>O41</f>
        <v>D</v>
      </c>
      <c r="V55" s="64" t="s">
        <v>7</v>
      </c>
      <c r="W55" s="297"/>
      <c r="Y55" s="44"/>
      <c r="Z55" s="64" t="s">
        <v>9</v>
      </c>
      <c r="AA55" s="136" t="str">
        <f>U39</f>
        <v>F</v>
      </c>
      <c r="AB55" s="1122"/>
      <c r="AC55" s="290"/>
      <c r="AD55" s="291"/>
      <c r="AE55" s="290"/>
      <c r="AF55" s="1122"/>
      <c r="AG55" s="136" t="str">
        <f>U41</f>
        <v>H</v>
      </c>
      <c r="AH55" s="64" t="s">
        <v>11</v>
      </c>
      <c r="AI55" s="43"/>
    </row>
    <row r="56" spans="1:35" ht="12.75" customHeight="1" x14ac:dyDescent="0.2">
      <c r="A56" s="44"/>
      <c r="B56" s="162">
        <v>9</v>
      </c>
      <c r="C56" s="293" t="s">
        <v>49</v>
      </c>
      <c r="D56" s="172"/>
      <c r="E56" s="294"/>
      <c r="F56" s="294"/>
      <c r="G56" s="294"/>
      <c r="H56" s="172"/>
      <c r="I56" s="295" t="s">
        <v>50</v>
      </c>
      <c r="J56" s="207"/>
      <c r="K56" s="43"/>
      <c r="M56" s="289"/>
      <c r="N56" s="354"/>
      <c r="O56" s="365"/>
      <c r="P56" s="769"/>
      <c r="Q56" s="365"/>
      <c r="R56" s="365"/>
      <c r="S56" s="365"/>
      <c r="T56" s="770"/>
      <c r="U56" s="365"/>
      <c r="V56" s="304"/>
      <c r="W56" s="297"/>
      <c r="Y56" s="44"/>
      <c r="Z56" s="354"/>
      <c r="AA56" s="365"/>
      <c r="AB56" s="769"/>
      <c r="AC56" s="365"/>
      <c r="AD56" s="365"/>
      <c r="AE56" s="365"/>
      <c r="AF56" s="770"/>
      <c r="AG56" s="365"/>
      <c r="AH56" s="304"/>
      <c r="AI56" s="43"/>
    </row>
    <row r="57" spans="1:35" ht="15.6" customHeight="1" x14ac:dyDescent="0.2">
      <c r="A57" s="44"/>
      <c r="B57" s="162"/>
      <c r="C57" s="117">
        <f>GL(H47,D47,C47,I47,H48,D48)</f>
        <v>0</v>
      </c>
      <c r="D57" s="1122"/>
      <c r="E57" s="246"/>
      <c r="F57" s="244"/>
      <c r="G57" s="246"/>
      <c r="H57" s="1122"/>
      <c r="I57" s="117">
        <f>GL(H49,D49,C49,I49,H50,D50)</f>
        <v>0</v>
      </c>
      <c r="J57" s="207"/>
      <c r="K57" s="43"/>
      <c r="L57" s="928">
        <f>L55+ACCUEIL!$B$10</f>
        <v>1.6354166666666667</v>
      </c>
      <c r="M57" s="289"/>
      <c r="N57" s="64" t="s">
        <v>18</v>
      </c>
      <c r="O57" s="136" t="str">
        <f>AA38</f>
        <v>I</v>
      </c>
      <c r="P57" s="1122"/>
      <c r="Q57" s="290"/>
      <c r="R57" s="291"/>
      <c r="S57" s="290"/>
      <c r="T57" s="1122"/>
      <c r="U57" s="136" t="str">
        <f>AA40</f>
        <v>K</v>
      </c>
      <c r="V57" s="64" t="s">
        <v>43</v>
      </c>
      <c r="W57" s="297"/>
      <c r="Y57" s="44"/>
      <c r="Z57" s="64" t="s">
        <v>19</v>
      </c>
      <c r="AA57" s="136" t="str">
        <f>AA39</f>
        <v>J</v>
      </c>
      <c r="AB57" s="1122"/>
      <c r="AC57" s="290"/>
      <c r="AD57" s="291"/>
      <c r="AE57" s="290"/>
      <c r="AF57" s="1122"/>
      <c r="AG57" s="136" t="str">
        <f>AA41</f>
        <v>L</v>
      </c>
      <c r="AH57" s="64" t="s">
        <v>44</v>
      </c>
      <c r="AI57" s="43"/>
    </row>
    <row r="58" spans="1:35" ht="15.6" hidden="1" customHeight="1" x14ac:dyDescent="0.2">
      <c r="A58" s="44"/>
      <c r="B58" s="226"/>
      <c r="C58" s="1210" t="s">
        <v>222</v>
      </c>
      <c r="D58" s="1122"/>
      <c r="E58" s="290"/>
      <c r="F58" s="291"/>
      <c r="G58" s="290"/>
      <c r="H58" s="1122"/>
      <c r="I58" s="1210" t="s">
        <v>222</v>
      </c>
      <c r="J58" s="210"/>
      <c r="K58" s="43"/>
      <c r="L58" s="928"/>
      <c r="M58" s="289"/>
      <c r="N58" s="1192"/>
      <c r="O58" s="1193"/>
      <c r="P58" s="1194"/>
      <c r="Q58" s="1195"/>
      <c r="R58" s="1196"/>
      <c r="S58" s="1195"/>
      <c r="T58" s="1194"/>
      <c r="U58" s="1193"/>
      <c r="V58" s="1197"/>
      <c r="W58" s="297"/>
      <c r="Y58" s="44"/>
      <c r="Z58" s="1192"/>
      <c r="AA58" s="1193"/>
      <c r="AB58" s="1194"/>
      <c r="AC58" s="1195"/>
      <c r="AD58" s="1196"/>
      <c r="AE58" s="1195"/>
      <c r="AF58" s="1194"/>
      <c r="AG58" s="1193"/>
      <c r="AH58" s="1197"/>
      <c r="AI58" s="43"/>
    </row>
    <row r="59" spans="1:35" ht="12.75" customHeight="1" x14ac:dyDescent="0.2">
      <c r="A59" s="44"/>
      <c r="B59" s="162">
        <v>10</v>
      </c>
      <c r="C59" s="293" t="s">
        <v>51</v>
      </c>
      <c r="D59" s="172"/>
      <c r="E59" s="294"/>
      <c r="F59" s="294"/>
      <c r="G59" s="294"/>
      <c r="H59" s="172"/>
      <c r="I59" s="295" t="s">
        <v>52</v>
      </c>
      <c r="J59" s="207"/>
      <c r="K59" s="43"/>
      <c r="M59" s="289"/>
      <c r="N59" s="354"/>
      <c r="O59" s="365"/>
      <c r="P59" s="769"/>
      <c r="Q59" s="365"/>
      <c r="R59" s="365"/>
      <c r="S59" s="365"/>
      <c r="T59" s="770"/>
      <c r="U59" s="365"/>
      <c r="V59" s="304"/>
      <c r="W59" s="297"/>
      <c r="Y59" s="44"/>
      <c r="Z59" s="354"/>
      <c r="AA59" s="365"/>
      <c r="AB59" s="769"/>
      <c r="AC59" s="365"/>
      <c r="AD59" s="365"/>
      <c r="AE59" s="365"/>
      <c r="AF59" s="770"/>
      <c r="AG59" s="365"/>
      <c r="AH59" s="304"/>
      <c r="AI59" s="43"/>
    </row>
    <row r="60" spans="1:35" ht="15" customHeight="1" x14ac:dyDescent="0.2">
      <c r="A60" s="44"/>
      <c r="B60" s="162"/>
      <c r="C60" s="117">
        <f>GL(H51,D51,C51,I51,H52,D52)</f>
        <v>0</v>
      </c>
      <c r="D60" s="1122"/>
      <c r="E60" s="246"/>
      <c r="F60" s="244"/>
      <c r="G60" s="246"/>
      <c r="H60" s="1122"/>
      <c r="I60" s="117">
        <f>GL(H53,D53,C53,I53,H54,D54)</f>
        <v>0</v>
      </c>
      <c r="J60" s="207"/>
      <c r="K60" s="43"/>
      <c r="L60" s="928">
        <f>L57+ACCUEIL!$B$10</f>
        <v>1.6458333333333335</v>
      </c>
      <c r="M60" s="289"/>
      <c r="N60" s="64" t="s">
        <v>4</v>
      </c>
      <c r="O60" s="136" t="str">
        <f>O38</f>
        <v>A</v>
      </c>
      <c r="P60" s="1122"/>
      <c r="Q60" s="290"/>
      <c r="R60" s="291"/>
      <c r="S60" s="290"/>
      <c r="T60" s="1122"/>
      <c r="U60" s="136" t="str">
        <f>O41</f>
        <v>D</v>
      </c>
      <c r="V60" s="64" t="s">
        <v>7</v>
      </c>
      <c r="W60" s="297"/>
      <c r="Y60" s="44"/>
      <c r="Z60" s="64" t="s">
        <v>8</v>
      </c>
      <c r="AA60" s="136" t="str">
        <f>U38</f>
        <v>E</v>
      </c>
      <c r="AB60" s="1122"/>
      <c r="AC60" s="290"/>
      <c r="AD60" s="291"/>
      <c r="AE60" s="290"/>
      <c r="AF60" s="1122"/>
      <c r="AG60" s="136" t="str">
        <f>U41</f>
        <v>H</v>
      </c>
      <c r="AH60" s="64" t="s">
        <v>11</v>
      </c>
      <c r="AI60" s="43"/>
    </row>
    <row r="61" spans="1:35" ht="15" hidden="1" customHeight="1" x14ac:dyDescent="0.2">
      <c r="A61" s="44"/>
      <c r="B61" s="226"/>
      <c r="C61" s="1210" t="s">
        <v>222</v>
      </c>
      <c r="D61" s="1122"/>
      <c r="E61" s="290"/>
      <c r="F61" s="291"/>
      <c r="G61" s="290"/>
      <c r="H61" s="1122"/>
      <c r="I61" s="1210" t="s">
        <v>222</v>
      </c>
      <c r="J61" s="210"/>
      <c r="K61" s="43"/>
      <c r="L61" s="928"/>
      <c r="M61" s="289"/>
      <c r="N61" s="1192"/>
      <c r="O61" s="1193"/>
      <c r="P61" s="1194"/>
      <c r="Q61" s="1195"/>
      <c r="R61" s="1196"/>
      <c r="S61" s="1195"/>
      <c r="T61" s="1194"/>
      <c r="U61" s="1193"/>
      <c r="V61" s="1197"/>
      <c r="W61" s="297"/>
      <c r="Y61" s="44"/>
      <c r="Z61" s="1192"/>
      <c r="AA61" s="1193"/>
      <c r="AB61" s="1194"/>
      <c r="AC61" s="1195"/>
      <c r="AD61" s="1196"/>
      <c r="AE61" s="1195"/>
      <c r="AF61" s="1194"/>
      <c r="AG61" s="1193"/>
      <c r="AH61" s="1197"/>
      <c r="AI61" s="43"/>
    </row>
    <row r="62" spans="1:35" ht="12.75" customHeight="1" x14ac:dyDescent="0.2">
      <c r="A62" s="44"/>
      <c r="B62" s="162">
        <v>11</v>
      </c>
      <c r="C62" s="301"/>
      <c r="D62" s="172"/>
      <c r="E62" s="294"/>
      <c r="F62" s="294" t="s">
        <v>53</v>
      </c>
      <c r="G62" s="294"/>
      <c r="H62" s="172"/>
      <c r="I62" s="294"/>
      <c r="J62" s="207"/>
      <c r="K62" s="43"/>
      <c r="M62" s="289"/>
      <c r="N62" s="368"/>
      <c r="O62" s="361"/>
      <c r="P62" s="369"/>
      <c r="Q62" s="370"/>
      <c r="R62" s="370"/>
      <c r="S62" s="370"/>
      <c r="T62" s="643"/>
      <c r="U62" s="361"/>
      <c r="V62" s="372"/>
      <c r="W62" s="43"/>
      <c r="Y62" s="44"/>
      <c r="Z62" s="368"/>
      <c r="AA62" s="361"/>
      <c r="AB62" s="369"/>
      <c r="AC62" s="370"/>
      <c r="AD62" s="370"/>
      <c r="AE62" s="370"/>
      <c r="AF62" s="643"/>
      <c r="AG62" s="361"/>
      <c r="AH62" s="372"/>
      <c r="AI62" s="43"/>
    </row>
    <row r="63" spans="1:35" ht="15" customHeight="1" x14ac:dyDescent="0.2">
      <c r="A63" s="44"/>
      <c r="B63" s="162"/>
      <c r="C63" s="781" t="s">
        <v>223</v>
      </c>
      <c r="D63" s="1122"/>
      <c r="E63" s="246"/>
      <c r="F63" s="244"/>
      <c r="G63" s="246"/>
      <c r="H63" s="1122"/>
      <c r="I63" s="1214"/>
      <c r="J63" s="207"/>
      <c r="K63" s="43"/>
      <c r="L63" s="928">
        <f>L60+ACCUEIL!$B$10</f>
        <v>1.6562500000000002</v>
      </c>
      <c r="M63" s="289"/>
      <c r="N63" s="64" t="s">
        <v>5</v>
      </c>
      <c r="O63" s="136" t="str">
        <f>O39</f>
        <v>B</v>
      </c>
      <c r="P63" s="1122"/>
      <c r="Q63" s="290"/>
      <c r="R63" s="291"/>
      <c r="S63" s="290"/>
      <c r="T63" s="1122"/>
      <c r="U63" s="136" t="str">
        <f>O40</f>
        <v>C</v>
      </c>
      <c r="V63" s="64" t="s">
        <v>6</v>
      </c>
      <c r="W63" s="644"/>
      <c r="Y63" s="44"/>
      <c r="Z63" s="64" t="s">
        <v>64</v>
      </c>
      <c r="AA63" s="136" t="str">
        <f>AG38</f>
        <v>M</v>
      </c>
      <c r="AB63" s="1122"/>
      <c r="AC63" s="290"/>
      <c r="AD63" s="291"/>
      <c r="AE63" s="290"/>
      <c r="AF63" s="1122"/>
      <c r="AG63" s="136" t="str">
        <f>AG40</f>
        <v>O</v>
      </c>
      <c r="AH63" s="64" t="s">
        <v>85</v>
      </c>
      <c r="AI63" s="43"/>
    </row>
    <row r="64" spans="1:35" ht="15" hidden="1" customHeight="1" x14ac:dyDescent="0.2">
      <c r="A64" s="44"/>
      <c r="B64" s="226"/>
      <c r="C64" s="1210" t="s">
        <v>222</v>
      </c>
      <c r="D64" s="1122"/>
      <c r="E64" s="290"/>
      <c r="F64" s="291"/>
      <c r="G64" s="290"/>
      <c r="H64" s="1122"/>
      <c r="I64" s="1210" t="s">
        <v>222</v>
      </c>
      <c r="J64" s="210"/>
      <c r="K64" s="43"/>
      <c r="L64" s="928"/>
      <c r="M64" s="289"/>
      <c r="N64" s="1192"/>
      <c r="O64" s="1193"/>
      <c r="P64" s="1194"/>
      <c r="Q64" s="1195"/>
      <c r="R64" s="1196"/>
      <c r="S64" s="1195"/>
      <c r="T64" s="1194"/>
      <c r="U64" s="1193"/>
      <c r="V64" s="1197"/>
      <c r="W64" s="644"/>
      <c r="Y64" s="44"/>
      <c r="Z64" s="1192"/>
      <c r="AA64" s="1193"/>
      <c r="AB64" s="1194"/>
      <c r="AC64" s="1195"/>
      <c r="AD64" s="1196"/>
      <c r="AE64" s="1195"/>
      <c r="AF64" s="1194"/>
      <c r="AG64" s="1193"/>
      <c r="AH64" s="1197"/>
      <c r="AI64" s="43"/>
    </row>
    <row r="65" spans="1:35" ht="12.75" customHeight="1" x14ac:dyDescent="0.2">
      <c r="A65" s="44"/>
      <c r="B65" s="162">
        <v>12</v>
      </c>
      <c r="C65" s="301"/>
      <c r="D65" s="172"/>
      <c r="E65" s="294"/>
      <c r="F65" s="294" t="s">
        <v>56</v>
      </c>
      <c r="G65" s="294"/>
      <c r="H65" s="172"/>
      <c r="I65" s="294"/>
      <c r="J65" s="207"/>
      <c r="K65" s="43"/>
      <c r="M65" s="289"/>
      <c r="N65" s="368"/>
      <c r="O65" s="361"/>
      <c r="P65" s="369"/>
      <c r="Q65" s="370"/>
      <c r="R65" s="370"/>
      <c r="S65" s="370"/>
      <c r="T65" s="643"/>
      <c r="U65" s="361"/>
      <c r="V65" s="372"/>
      <c r="W65" s="43"/>
      <c r="Y65" s="44"/>
      <c r="Z65" s="368"/>
      <c r="AA65" s="361"/>
      <c r="AB65" s="369"/>
      <c r="AC65" s="370"/>
      <c r="AD65" s="370"/>
      <c r="AE65" s="370"/>
      <c r="AF65" s="643"/>
      <c r="AG65" s="361"/>
      <c r="AH65" s="372"/>
      <c r="AI65" s="43"/>
    </row>
    <row r="66" spans="1:35" ht="15" customHeight="1" x14ac:dyDescent="0.2">
      <c r="A66" s="44"/>
      <c r="B66" s="852"/>
      <c r="C66" s="781"/>
      <c r="D66" s="1122"/>
      <c r="E66" s="246"/>
      <c r="F66" s="244"/>
      <c r="G66" s="246"/>
      <c r="H66" s="1122"/>
      <c r="I66" s="1214"/>
      <c r="J66" s="544"/>
      <c r="K66" s="43"/>
      <c r="L66" s="928">
        <f>L63+ACCUEIL!$B$10</f>
        <v>1.666666666666667</v>
      </c>
      <c r="M66" s="289"/>
      <c r="N66" s="64" t="s">
        <v>9</v>
      </c>
      <c r="O66" s="136" t="str">
        <f>U39</f>
        <v>F</v>
      </c>
      <c r="P66" s="1122"/>
      <c r="Q66" s="290"/>
      <c r="R66" s="291"/>
      <c r="S66" s="290"/>
      <c r="T66" s="1122"/>
      <c r="U66" s="136" t="str">
        <f>U40</f>
        <v>G</v>
      </c>
      <c r="V66" s="64" t="s">
        <v>10</v>
      </c>
      <c r="W66" s="644"/>
      <c r="Y66" s="44"/>
      <c r="Z66" s="64" t="s">
        <v>18</v>
      </c>
      <c r="AA66" s="136" t="str">
        <f>AA38</f>
        <v>I</v>
      </c>
      <c r="AB66" s="1122"/>
      <c r="AC66" s="290"/>
      <c r="AD66" s="291"/>
      <c r="AE66" s="290"/>
      <c r="AF66" s="1122"/>
      <c r="AG66" s="136" t="str">
        <f>AA41</f>
        <v>L</v>
      </c>
      <c r="AH66" s="64" t="s">
        <v>44</v>
      </c>
      <c r="AI66" s="43"/>
    </row>
    <row r="67" spans="1:35" ht="15" hidden="1" customHeight="1" x14ac:dyDescent="0.2">
      <c r="A67" s="44"/>
      <c r="B67" s="226"/>
      <c r="C67" s="1210" t="s">
        <v>222</v>
      </c>
      <c r="D67" s="1122"/>
      <c r="E67" s="290"/>
      <c r="F67" s="291"/>
      <c r="G67" s="290"/>
      <c r="H67" s="1122"/>
      <c r="I67" s="1210" t="s">
        <v>222</v>
      </c>
      <c r="J67" s="210"/>
      <c r="K67" s="43"/>
      <c r="L67" s="928"/>
      <c r="M67" s="289"/>
      <c r="N67" s="1192"/>
      <c r="O67" s="1193"/>
      <c r="P67" s="1194"/>
      <c r="Q67" s="1195"/>
      <c r="R67" s="1196"/>
      <c r="S67" s="1195"/>
      <c r="T67" s="1194"/>
      <c r="U67" s="1193"/>
      <c r="V67" s="1197"/>
      <c r="W67" s="644"/>
      <c r="Y67" s="44"/>
      <c r="Z67" s="1192"/>
      <c r="AA67" s="1193"/>
      <c r="AB67" s="1194"/>
      <c r="AC67" s="1195"/>
      <c r="AD67" s="1196"/>
      <c r="AE67" s="1195"/>
      <c r="AF67" s="1194"/>
      <c r="AG67" s="1193"/>
      <c r="AH67" s="1197"/>
      <c r="AI67" s="43"/>
    </row>
    <row r="68" spans="1:35" ht="12.75" customHeight="1" x14ac:dyDescent="0.2">
      <c r="A68" s="44"/>
      <c r="B68" s="892"/>
      <c r="C68" s="295" t="s">
        <v>57</v>
      </c>
      <c r="D68" s="172"/>
      <c r="E68" s="294"/>
      <c r="F68" s="294"/>
      <c r="G68" s="294"/>
      <c r="H68" s="172"/>
      <c r="I68" s="295" t="s">
        <v>58</v>
      </c>
      <c r="J68" s="892"/>
      <c r="K68" s="43"/>
      <c r="M68" s="289"/>
      <c r="N68" s="368"/>
      <c r="O68" s="361"/>
      <c r="P68" s="369"/>
      <c r="Q68" s="370"/>
      <c r="R68" s="370"/>
      <c r="S68" s="370"/>
      <c r="T68" s="643"/>
      <c r="U68" s="361"/>
      <c r="V68" s="372"/>
      <c r="W68" s="43"/>
      <c r="Y68" s="44"/>
      <c r="Z68" s="368"/>
      <c r="AA68" s="361"/>
      <c r="AB68" s="369"/>
      <c r="AC68" s="370"/>
      <c r="AD68" s="370"/>
      <c r="AE68" s="370"/>
      <c r="AF68" s="643"/>
      <c r="AG68" s="361"/>
      <c r="AH68" s="372"/>
      <c r="AI68" s="43"/>
    </row>
    <row r="69" spans="1:35" ht="15" customHeight="1" x14ac:dyDescent="0.2">
      <c r="A69" s="44"/>
      <c r="B69" s="892"/>
      <c r="C69" s="117">
        <f>GL(H57,D57,C57,I57,H58,D58)</f>
        <v>0</v>
      </c>
      <c r="D69" s="1122"/>
      <c r="E69" s="246"/>
      <c r="F69" s="244"/>
      <c r="G69" s="246"/>
      <c r="H69" s="1122"/>
      <c r="I69" s="117">
        <f>GL(H60,D60,C60,I60,H61,D61)</f>
        <v>0</v>
      </c>
      <c r="J69" s="892"/>
      <c r="K69" s="43"/>
      <c r="L69" s="928">
        <f>L66+ACCUEIL!$B$10</f>
        <v>1.6770833333333337</v>
      </c>
      <c r="M69" s="289"/>
      <c r="N69" s="958" t="s">
        <v>19</v>
      </c>
      <c r="O69" s="959" t="str">
        <f>AA39</f>
        <v>J</v>
      </c>
      <c r="P69" s="1190"/>
      <c r="Q69" s="960"/>
      <c r="R69" s="1186"/>
      <c r="S69" s="960"/>
      <c r="T69" s="1190"/>
      <c r="U69" s="959" t="str">
        <f>AA40</f>
        <v>K</v>
      </c>
      <c r="V69" s="958" t="s">
        <v>43</v>
      </c>
      <c r="W69" s="644"/>
      <c r="Y69" s="44"/>
      <c r="Z69" s="64" t="s">
        <v>65</v>
      </c>
      <c r="AA69" s="136" t="str">
        <f>AG39</f>
        <v>N</v>
      </c>
      <c r="AB69" s="1122"/>
      <c r="AC69" s="290"/>
      <c r="AD69" s="291"/>
      <c r="AE69" s="290"/>
      <c r="AF69" s="1122"/>
      <c r="AG69" s="136" t="str">
        <f>AG40</f>
        <v>O</v>
      </c>
      <c r="AH69" s="64" t="s">
        <v>85</v>
      </c>
      <c r="AI69" s="43"/>
    </row>
    <row r="70" spans="1:35" ht="15" hidden="1" customHeight="1" x14ac:dyDescent="0.2">
      <c r="A70" s="44"/>
      <c r="B70" s="226"/>
      <c r="C70" s="1210" t="s">
        <v>222</v>
      </c>
      <c r="D70" s="1122"/>
      <c r="E70" s="290"/>
      <c r="F70" s="291"/>
      <c r="G70" s="290"/>
      <c r="H70" s="1122"/>
      <c r="I70" s="1210" t="s">
        <v>222</v>
      </c>
      <c r="J70" s="210"/>
      <c r="K70" s="914"/>
      <c r="L70" s="928"/>
      <c r="M70" s="289"/>
      <c r="N70" s="1192"/>
      <c r="O70" s="1193"/>
      <c r="P70" s="1194"/>
      <c r="Q70" s="1195"/>
      <c r="R70" s="1196"/>
      <c r="S70" s="1195"/>
      <c r="T70" s="1194"/>
      <c r="U70" s="1193"/>
      <c r="V70" s="1197"/>
      <c r="W70" s="644"/>
      <c r="Y70" s="44"/>
      <c r="Z70" s="1192"/>
      <c r="AA70" s="1193"/>
      <c r="AB70" s="1194"/>
      <c r="AC70" s="1195"/>
      <c r="AD70" s="1196"/>
      <c r="AE70" s="1195"/>
      <c r="AF70" s="1194"/>
      <c r="AG70" s="1193"/>
      <c r="AH70" s="1197"/>
      <c r="AI70" s="43"/>
    </row>
    <row r="71" spans="1:35" ht="12.75" customHeight="1" x14ac:dyDescent="0.2">
      <c r="A71" s="44"/>
      <c r="B71" s="891"/>
      <c r="C71" s="301"/>
      <c r="D71" s="172"/>
      <c r="E71" s="294"/>
      <c r="F71" s="294" t="s">
        <v>36</v>
      </c>
      <c r="G71" s="294"/>
      <c r="H71" s="172"/>
      <c r="I71" s="294"/>
      <c r="J71" s="216"/>
      <c r="K71" s="914"/>
      <c r="L71" s="1212"/>
      <c r="M71" s="289"/>
      <c r="N71" s="891"/>
      <c r="O71" s="214" t="s">
        <v>54</v>
      </c>
      <c r="P71" s="833"/>
      <c r="Q71" s="248"/>
      <c r="R71" s="248"/>
      <c r="S71" s="248"/>
      <c r="T71" s="833"/>
      <c r="U71" s="545" t="s">
        <v>55</v>
      </c>
      <c r="V71" s="216"/>
      <c r="W71" s="43"/>
      <c r="Y71" s="44"/>
      <c r="Z71" s="799">
        <v>23</v>
      </c>
      <c r="AA71" s="293" t="s">
        <v>59</v>
      </c>
      <c r="AB71" s="172"/>
      <c r="AC71" s="294"/>
      <c r="AD71" s="294"/>
      <c r="AE71" s="294"/>
      <c r="AF71" s="172"/>
      <c r="AG71" s="295" t="s">
        <v>60</v>
      </c>
      <c r="AH71" s="207"/>
      <c r="AI71" s="43"/>
    </row>
    <row r="72" spans="1:35" ht="15" customHeight="1" x14ac:dyDescent="0.2">
      <c r="A72" s="44"/>
      <c r="B72" s="136" t="s">
        <v>9</v>
      </c>
      <c r="C72" s="117">
        <f>GL(D63,H63,C63,I63,D64,H64)</f>
        <v>0</v>
      </c>
      <c r="D72" s="1122"/>
      <c r="E72" s="246"/>
      <c r="F72" s="244"/>
      <c r="G72" s="246"/>
      <c r="H72" s="1122"/>
      <c r="I72" s="117">
        <f>GL(D66,H66,C66,I66,D67,H67)</f>
        <v>0</v>
      </c>
      <c r="J72" s="207"/>
      <c r="K72" s="914"/>
      <c r="L72" s="1213">
        <f>L69+ACCUEIL!$B$10</f>
        <v>1.6875000000000004</v>
      </c>
      <c r="M72" s="289"/>
      <c r="N72" s="162"/>
      <c r="O72" s="117">
        <f>GL(D57,H57,C57,I57,D58,H58)</f>
        <v>0</v>
      </c>
      <c r="P72" s="1122"/>
      <c r="Q72" s="246"/>
      <c r="R72" s="244"/>
      <c r="S72" s="246"/>
      <c r="T72" s="1122"/>
      <c r="U72" s="117">
        <f>GL(D60,H60,C60,I60,D61,H61)</f>
        <v>0</v>
      </c>
      <c r="V72" s="207"/>
      <c r="W72" s="644"/>
      <c r="Y72" s="44"/>
      <c r="Z72" s="162"/>
      <c r="AA72" s="117">
        <f>GL(H63,D63,C63,I63,H64,D64)</f>
        <v>0</v>
      </c>
      <c r="AB72" s="1122"/>
      <c r="AC72" s="246"/>
      <c r="AD72" s="244"/>
      <c r="AE72" s="246"/>
      <c r="AF72" s="1122"/>
      <c r="AG72" s="117">
        <f>GL(H66,D66,C66,I66,H67,D67)</f>
        <v>0</v>
      </c>
      <c r="AH72" s="207"/>
      <c r="AI72" s="43"/>
    </row>
    <row r="73" spans="1:35" ht="15" hidden="1" customHeight="1" x14ac:dyDescent="0.2">
      <c r="A73" s="44"/>
      <c r="B73" s="226"/>
      <c r="C73" s="1210" t="s">
        <v>222</v>
      </c>
      <c r="D73" s="1122"/>
      <c r="E73" s="290"/>
      <c r="F73" s="291"/>
      <c r="G73" s="290"/>
      <c r="H73" s="1122"/>
      <c r="I73" s="1210" t="s">
        <v>222</v>
      </c>
      <c r="J73" s="210"/>
      <c r="K73" s="914"/>
      <c r="L73" s="1211"/>
      <c r="M73" s="289"/>
      <c r="N73" s="226"/>
      <c r="O73" s="1210" t="s">
        <v>222</v>
      </c>
      <c r="P73" s="1122"/>
      <c r="Q73" s="290"/>
      <c r="R73" s="291"/>
      <c r="S73" s="290"/>
      <c r="T73" s="1122"/>
      <c r="U73" s="1210" t="s">
        <v>222</v>
      </c>
      <c r="V73" s="210"/>
      <c r="W73" s="644"/>
      <c r="Y73" s="44"/>
      <c r="Z73" s="226"/>
      <c r="AA73" s="1210" t="s">
        <v>222</v>
      </c>
      <c r="AB73" s="1122"/>
      <c r="AC73" s="290"/>
      <c r="AD73" s="291"/>
      <c r="AE73" s="290"/>
      <c r="AF73" s="1122"/>
      <c r="AG73" s="1210" t="s">
        <v>222</v>
      </c>
      <c r="AH73" s="210"/>
      <c r="AI73" s="43"/>
    </row>
    <row r="74" spans="1:35" s="53" customFormat="1" ht="12.2" customHeight="1" x14ac:dyDescent="0.2">
      <c r="A74" s="146"/>
      <c r="B74" s="148"/>
      <c r="C74" s="148"/>
      <c r="D74" s="433"/>
      <c r="E74" s="252"/>
      <c r="F74" s="250"/>
      <c r="G74" s="252"/>
      <c r="H74" s="433"/>
      <c r="I74" s="148"/>
      <c r="J74" s="306"/>
      <c r="K74" s="568"/>
      <c r="L74" s="347"/>
      <c r="M74" s="154"/>
      <c r="N74" s="147"/>
      <c r="O74" s="148"/>
      <c r="P74" s="316"/>
      <c r="Q74" s="317"/>
      <c r="R74" s="318"/>
      <c r="S74" s="317"/>
      <c r="T74" s="319"/>
      <c r="U74" s="148"/>
      <c r="V74" s="147"/>
      <c r="W74" s="568"/>
      <c r="Y74" s="146"/>
      <c r="Z74" s="306"/>
      <c r="AA74" s="306"/>
      <c r="AB74" s="306"/>
      <c r="AC74" s="306"/>
      <c r="AD74" s="306"/>
      <c r="AE74" s="306"/>
      <c r="AF74" s="306"/>
      <c r="AG74" s="306"/>
      <c r="AH74" s="306"/>
      <c r="AI74" s="568"/>
    </row>
    <row r="75" spans="1:35" ht="12.2" customHeight="1" x14ac:dyDescent="0.2">
      <c r="B75"/>
      <c r="C75" t="s">
        <v>61</v>
      </c>
      <c r="D75"/>
      <c r="E75"/>
      <c r="F75"/>
      <c r="G75"/>
      <c r="H75"/>
      <c r="J75"/>
      <c r="L75" s="928">
        <f>L72+ACCUEIL!$B$10</f>
        <v>1.6979166666666672</v>
      </c>
      <c r="M75" s="106"/>
      <c r="N75" s="1"/>
      <c r="O75" s="1"/>
      <c r="P75" s="1"/>
      <c r="Q75" s="1"/>
      <c r="R75" s="1"/>
      <c r="S75" s="1"/>
      <c r="T75" s="1"/>
      <c r="U75" s="1"/>
    </row>
    <row r="76" spans="1:35" ht="12.2" customHeight="1" x14ac:dyDescent="0.2">
      <c r="A76" s="103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771" t="s">
        <v>37</v>
      </c>
      <c r="M76" s="103"/>
      <c r="N76" s="103"/>
      <c r="O76" s="103"/>
      <c r="P76" s="103"/>
      <c r="Q76" s="103"/>
      <c r="R76" s="103"/>
      <c r="S76" s="103"/>
      <c r="T76" s="103"/>
      <c r="U76" s="103"/>
      <c r="V76" s="103"/>
    </row>
    <row r="77" spans="1:35" ht="16.5" customHeight="1" x14ac:dyDescent="0.2">
      <c r="A77" s="103"/>
      <c r="B77" s="162" t="s">
        <v>62</v>
      </c>
      <c r="C77" s="117">
        <f>GL(D72,H72,C72,I72,D73,H73)</f>
        <v>0</v>
      </c>
      <c r="D77"/>
      <c r="E77"/>
      <c r="F77"/>
      <c r="G77"/>
      <c r="H77" s="162">
        <v>5</v>
      </c>
      <c r="I77" s="117">
        <f>GL(P72,T72,O72,U72,P73,T73)</f>
        <v>0</v>
      </c>
      <c r="J77"/>
      <c r="L77" s="107"/>
      <c r="M77"/>
      <c r="N77" s="162">
        <v>9</v>
      </c>
      <c r="O77" s="201">
        <f t="shared" ref="O77:O80" si="0">AK38</f>
        <v>0</v>
      </c>
      <c r="P77"/>
      <c r="Q77"/>
      <c r="R77"/>
      <c r="S77"/>
      <c r="T77" s="162">
        <v>13</v>
      </c>
      <c r="U77" s="201">
        <f t="shared" ref="U77:U80" si="1">AQ38</f>
        <v>0</v>
      </c>
      <c r="V77" s="103"/>
      <c r="Z77" s="162">
        <v>17</v>
      </c>
      <c r="AA77" s="201">
        <f t="shared" ref="AA77:AA80" si="2">AW38</f>
        <v>0</v>
      </c>
      <c r="AF77" s="162">
        <v>21</v>
      </c>
      <c r="AG77" s="201">
        <f t="shared" ref="AG77:AG79" si="3">BC38</f>
        <v>0</v>
      </c>
    </row>
    <row r="78" spans="1:35" ht="16.5" customHeight="1" x14ac:dyDescent="0.2">
      <c r="A78" s="103"/>
      <c r="B78" s="162">
        <v>2</v>
      </c>
      <c r="C78" s="117">
        <f>GL(H72,D72,C72,I72,H73,D73)</f>
        <v>0</v>
      </c>
      <c r="D78"/>
      <c r="E78"/>
      <c r="F78"/>
      <c r="G78"/>
      <c r="H78" s="162">
        <v>6</v>
      </c>
      <c r="I78" s="117">
        <f>GL(T72,P72,O72,U72,T73,P73)</f>
        <v>0</v>
      </c>
      <c r="J78"/>
      <c r="M78"/>
      <c r="N78" s="162">
        <v>10</v>
      </c>
      <c r="O78" s="201">
        <f t="shared" si="0"/>
        <v>0</v>
      </c>
      <c r="P78"/>
      <c r="Q78"/>
      <c r="R78"/>
      <c r="S78"/>
      <c r="T78" s="162">
        <v>14</v>
      </c>
      <c r="U78" s="201">
        <f t="shared" si="1"/>
        <v>0</v>
      </c>
      <c r="V78" s="103"/>
      <c r="Z78" s="162">
        <v>18</v>
      </c>
      <c r="AA78" s="201">
        <f t="shared" si="2"/>
        <v>0</v>
      </c>
      <c r="AF78" s="799">
        <v>22</v>
      </c>
      <c r="AG78" s="201">
        <f t="shared" si="3"/>
        <v>0</v>
      </c>
    </row>
    <row r="79" spans="1:35" ht="16.5" customHeight="1" x14ac:dyDescent="0.2">
      <c r="A79" s="103"/>
      <c r="B79" s="162">
        <v>3</v>
      </c>
      <c r="C79" s="117">
        <f>GL(AB72,AF72,AA72,AG72,AB73,AF73)</f>
        <v>0</v>
      </c>
      <c r="D79"/>
      <c r="E79"/>
      <c r="F79"/>
      <c r="G79"/>
      <c r="H79" s="162">
        <v>7</v>
      </c>
      <c r="I79" s="117">
        <f>GL(D69,H69,C69,I69,D70,H70)</f>
        <v>0</v>
      </c>
      <c r="J79"/>
      <c r="L79" s="107"/>
      <c r="M79"/>
      <c r="N79" s="162">
        <v>11</v>
      </c>
      <c r="O79" s="201">
        <f t="shared" si="0"/>
        <v>0</v>
      </c>
      <c r="P79"/>
      <c r="Q79"/>
      <c r="R79"/>
      <c r="S79"/>
      <c r="T79" s="162">
        <v>15</v>
      </c>
      <c r="U79" s="201">
        <f t="shared" si="1"/>
        <v>0</v>
      </c>
      <c r="V79" s="103"/>
      <c r="Z79" s="162">
        <v>19</v>
      </c>
      <c r="AA79" s="201">
        <f t="shared" si="2"/>
        <v>0</v>
      </c>
      <c r="AF79" s="799">
        <v>23</v>
      </c>
      <c r="AG79" s="201">
        <f t="shared" si="3"/>
        <v>0</v>
      </c>
    </row>
    <row r="80" spans="1:35" ht="16.5" customHeight="1" x14ac:dyDescent="0.2">
      <c r="A80" s="103"/>
      <c r="B80" s="162">
        <v>4</v>
      </c>
      <c r="C80" s="117">
        <f>GL(AF72,AB72,AA72,AG72,AF73,AB73)</f>
        <v>0</v>
      </c>
      <c r="D80"/>
      <c r="E80"/>
      <c r="F80"/>
      <c r="G80"/>
      <c r="H80" s="162">
        <v>8</v>
      </c>
      <c r="I80" s="117">
        <f>GL(H69,D69,C69,I69,H70,D70)</f>
        <v>0</v>
      </c>
      <c r="J80"/>
      <c r="M80"/>
      <c r="N80" s="162">
        <v>12</v>
      </c>
      <c r="O80" s="201">
        <f t="shared" si="0"/>
        <v>0</v>
      </c>
      <c r="P80"/>
      <c r="Q80"/>
      <c r="R80"/>
      <c r="S80"/>
      <c r="T80" s="162">
        <v>16</v>
      </c>
      <c r="U80" s="201">
        <f t="shared" si="1"/>
        <v>0</v>
      </c>
      <c r="V80" s="103"/>
      <c r="Z80" s="799">
        <v>20</v>
      </c>
      <c r="AA80" s="201">
        <f t="shared" si="2"/>
        <v>0</v>
      </c>
    </row>
  </sheetData>
  <sheetProtection password="C9F9" sheet="1" objects="1" scenarios="1" formatCells="0" formatColumns="0" formatRows="0" sort="0" autoFilter="0" pivotTables="0"/>
  <sortState ref="BC38:BE40">
    <sortCondition descending="1" ref="BD38:BD40"/>
    <sortCondition descending="1" ref="BE38:BE40"/>
  </sortState>
  <mergeCells count="2">
    <mergeCell ref="AA1:AA2"/>
    <mergeCell ref="U2:Y2"/>
  </mergeCells>
  <phoneticPr fontId="8" type="noConversion"/>
  <conditionalFormatting sqref="D14:D25">
    <cfRule type="notContainsBlanks" dxfId="673" priority="104">
      <formula>LEN(TRIM(D14))&gt;0</formula>
    </cfRule>
  </conditionalFormatting>
  <conditionalFormatting sqref="H14:H25">
    <cfRule type="notContainsBlanks" dxfId="672" priority="103">
      <formula>LEN(TRIM(H14))&gt;0</formula>
    </cfRule>
  </conditionalFormatting>
  <conditionalFormatting sqref="P14:P25">
    <cfRule type="notContainsBlanks" dxfId="671" priority="102">
      <formula>LEN(TRIM(P14))&gt;0</formula>
    </cfRule>
  </conditionalFormatting>
  <conditionalFormatting sqref="T14:T25">
    <cfRule type="notContainsBlanks" dxfId="670" priority="101">
      <formula>LEN(TRIM(T14))&gt;0</formula>
    </cfRule>
  </conditionalFormatting>
  <conditionalFormatting sqref="AB14:AB22">
    <cfRule type="notContainsBlanks" dxfId="669" priority="100">
      <formula>LEN(TRIM(AB14))&gt;0</formula>
    </cfRule>
  </conditionalFormatting>
  <conditionalFormatting sqref="AF14:AF22">
    <cfRule type="notContainsBlanks" dxfId="668" priority="99">
      <formula>LEN(TRIM(AF14))&gt;0</formula>
    </cfRule>
  </conditionalFormatting>
  <conditionalFormatting sqref="D47:D49 D51 D53 D55">
    <cfRule type="notContainsBlanks" dxfId="667" priority="98">
      <formula>LEN(TRIM(D47))&gt;0</formula>
    </cfRule>
  </conditionalFormatting>
  <conditionalFormatting sqref="H47:H49 H51 H53 H55">
    <cfRule type="notContainsBlanks" dxfId="666" priority="97">
      <formula>LEN(TRIM(H47))&gt;0</formula>
    </cfRule>
  </conditionalFormatting>
  <conditionalFormatting sqref="P47 P55 P53 P51 P49">
    <cfRule type="notContainsBlanks" dxfId="665" priority="96">
      <formula>LEN(TRIM(P47))&gt;0</formula>
    </cfRule>
  </conditionalFormatting>
  <conditionalFormatting sqref="T47 T55 T53 T51 T49">
    <cfRule type="notContainsBlanks" dxfId="664" priority="95">
      <formula>LEN(TRIM(T47))&gt;0</formula>
    </cfRule>
  </conditionalFormatting>
  <conditionalFormatting sqref="AB47 AB49 AB51 AB53 AB55">
    <cfRule type="notContainsBlanks" dxfId="663" priority="94">
      <formula>LEN(TRIM(AB47))&gt;0</formula>
    </cfRule>
  </conditionalFormatting>
  <conditionalFormatting sqref="AF47 AF49 AF51 AF53 AF55">
    <cfRule type="notContainsBlanks" dxfId="662" priority="93">
      <formula>LEN(TRIM(AF47))&gt;0</formula>
    </cfRule>
  </conditionalFormatting>
  <conditionalFormatting sqref="AF57">
    <cfRule type="notContainsBlanks" dxfId="661" priority="92">
      <formula>LEN(TRIM(AF57))&gt;0</formula>
    </cfRule>
  </conditionalFormatting>
  <conditionalFormatting sqref="AB57">
    <cfRule type="notContainsBlanks" dxfId="660" priority="91">
      <formula>LEN(TRIM(AB57))&gt;0</formula>
    </cfRule>
  </conditionalFormatting>
  <conditionalFormatting sqref="AB60">
    <cfRule type="notContainsBlanks" dxfId="659" priority="90">
      <formula>LEN(TRIM(AB60))&gt;0</formula>
    </cfRule>
  </conditionalFormatting>
  <conditionalFormatting sqref="AF60">
    <cfRule type="notContainsBlanks" dxfId="658" priority="89">
      <formula>LEN(TRIM(AF60))&gt;0</formula>
    </cfRule>
  </conditionalFormatting>
  <conditionalFormatting sqref="AF63">
    <cfRule type="notContainsBlanks" dxfId="657" priority="88">
      <formula>LEN(TRIM(AF63))&gt;0</formula>
    </cfRule>
  </conditionalFormatting>
  <conditionalFormatting sqref="AB63">
    <cfRule type="notContainsBlanks" dxfId="656" priority="87">
      <formula>LEN(TRIM(AB63))&gt;0</formula>
    </cfRule>
  </conditionalFormatting>
  <conditionalFormatting sqref="AB66">
    <cfRule type="notContainsBlanks" dxfId="655" priority="86">
      <formula>LEN(TRIM(AB66))&gt;0</formula>
    </cfRule>
  </conditionalFormatting>
  <conditionalFormatting sqref="AF66">
    <cfRule type="notContainsBlanks" dxfId="654" priority="85">
      <formula>LEN(TRIM(AF66))&gt;0</formula>
    </cfRule>
  </conditionalFormatting>
  <conditionalFormatting sqref="AF69">
    <cfRule type="notContainsBlanks" dxfId="653" priority="84">
      <formula>LEN(TRIM(AF69))&gt;0</formula>
    </cfRule>
  </conditionalFormatting>
  <conditionalFormatting sqref="AB69">
    <cfRule type="notContainsBlanks" dxfId="652" priority="83">
      <formula>LEN(TRIM(AB69))&gt;0</formula>
    </cfRule>
  </conditionalFormatting>
  <conditionalFormatting sqref="AB72">
    <cfRule type="notContainsBlanks" dxfId="651" priority="82">
      <formula>LEN(TRIM(AB72))&gt;0</formula>
    </cfRule>
  </conditionalFormatting>
  <conditionalFormatting sqref="AF72">
    <cfRule type="notContainsBlanks" dxfId="650" priority="81">
      <formula>LEN(TRIM(AF72))&gt;0</formula>
    </cfRule>
  </conditionalFormatting>
  <conditionalFormatting sqref="T57">
    <cfRule type="notContainsBlanks" dxfId="649" priority="80">
      <formula>LEN(TRIM(T57))&gt;0</formula>
    </cfRule>
  </conditionalFormatting>
  <conditionalFormatting sqref="P57">
    <cfRule type="notContainsBlanks" dxfId="648" priority="79">
      <formula>LEN(TRIM(P57))&gt;0</formula>
    </cfRule>
  </conditionalFormatting>
  <conditionalFormatting sqref="P60">
    <cfRule type="notContainsBlanks" dxfId="647" priority="78">
      <formula>LEN(TRIM(P60))&gt;0</formula>
    </cfRule>
  </conditionalFormatting>
  <conditionalFormatting sqref="T60">
    <cfRule type="notContainsBlanks" dxfId="646" priority="77">
      <formula>LEN(TRIM(T60))&gt;0</formula>
    </cfRule>
  </conditionalFormatting>
  <conditionalFormatting sqref="T63">
    <cfRule type="notContainsBlanks" dxfId="645" priority="76">
      <formula>LEN(TRIM(T63))&gt;0</formula>
    </cfRule>
  </conditionalFormatting>
  <conditionalFormatting sqref="P63">
    <cfRule type="notContainsBlanks" dxfId="644" priority="75">
      <formula>LEN(TRIM(P63))&gt;0</formula>
    </cfRule>
  </conditionalFormatting>
  <conditionalFormatting sqref="P66">
    <cfRule type="notContainsBlanks" dxfId="643" priority="74">
      <formula>LEN(TRIM(P66))&gt;0</formula>
    </cfRule>
  </conditionalFormatting>
  <conditionalFormatting sqref="T66">
    <cfRule type="notContainsBlanks" dxfId="642" priority="73">
      <formula>LEN(TRIM(T66))&gt;0</formula>
    </cfRule>
  </conditionalFormatting>
  <conditionalFormatting sqref="T69:T70">
    <cfRule type="notContainsBlanks" dxfId="641" priority="72">
      <formula>LEN(TRIM(T69))&gt;0</formula>
    </cfRule>
  </conditionalFormatting>
  <conditionalFormatting sqref="P69:P70">
    <cfRule type="notContainsBlanks" dxfId="640" priority="71">
      <formula>LEN(TRIM(P69))&gt;0</formula>
    </cfRule>
  </conditionalFormatting>
  <conditionalFormatting sqref="P72">
    <cfRule type="notContainsBlanks" dxfId="639" priority="70">
      <formula>LEN(TRIM(P72))&gt;0</formula>
    </cfRule>
  </conditionalFormatting>
  <conditionalFormatting sqref="T72">
    <cfRule type="notContainsBlanks" dxfId="638" priority="69">
      <formula>LEN(TRIM(T72))&gt;0</formula>
    </cfRule>
  </conditionalFormatting>
  <conditionalFormatting sqref="H72">
    <cfRule type="notContainsBlanks" dxfId="637" priority="68">
      <formula>LEN(TRIM(H72))&gt;0</formula>
    </cfRule>
  </conditionalFormatting>
  <conditionalFormatting sqref="D72">
    <cfRule type="notContainsBlanks" dxfId="636" priority="67">
      <formula>LEN(TRIM(D72))&gt;0</formula>
    </cfRule>
  </conditionalFormatting>
  <conditionalFormatting sqref="D69">
    <cfRule type="notContainsBlanks" dxfId="635" priority="66">
      <formula>LEN(TRIM(D69))&gt;0</formula>
    </cfRule>
  </conditionalFormatting>
  <conditionalFormatting sqref="H69">
    <cfRule type="notContainsBlanks" dxfId="634" priority="65">
      <formula>LEN(TRIM(H69))&gt;0</formula>
    </cfRule>
  </conditionalFormatting>
  <conditionalFormatting sqref="H66">
    <cfRule type="notContainsBlanks" dxfId="633" priority="64">
      <formula>LEN(TRIM(H66))&gt;0</formula>
    </cfRule>
  </conditionalFormatting>
  <conditionalFormatting sqref="D66">
    <cfRule type="notContainsBlanks" dxfId="632" priority="63">
      <formula>LEN(TRIM(D66))&gt;0</formula>
    </cfRule>
  </conditionalFormatting>
  <conditionalFormatting sqref="D63">
    <cfRule type="notContainsBlanks" dxfId="631" priority="62">
      <formula>LEN(TRIM(D63))&gt;0</formula>
    </cfRule>
  </conditionalFormatting>
  <conditionalFormatting sqref="H63">
    <cfRule type="notContainsBlanks" dxfId="630" priority="61">
      <formula>LEN(TRIM(H63))&gt;0</formula>
    </cfRule>
  </conditionalFormatting>
  <conditionalFormatting sqref="H60">
    <cfRule type="notContainsBlanks" dxfId="629" priority="60">
      <formula>LEN(TRIM(H60))&gt;0</formula>
    </cfRule>
  </conditionalFormatting>
  <conditionalFormatting sqref="D60">
    <cfRule type="notContainsBlanks" dxfId="628" priority="59">
      <formula>LEN(TRIM(D60))&gt;0</formula>
    </cfRule>
  </conditionalFormatting>
  <conditionalFormatting sqref="D57">
    <cfRule type="notContainsBlanks" dxfId="627" priority="58">
      <formula>LEN(TRIM(D57))&gt;0</formula>
    </cfRule>
  </conditionalFormatting>
  <conditionalFormatting sqref="H57">
    <cfRule type="notContainsBlanks" dxfId="626" priority="57">
      <formula>LEN(TRIM(H57))&gt;0</formula>
    </cfRule>
  </conditionalFormatting>
  <conditionalFormatting sqref="D50">
    <cfRule type="notContainsBlanks" dxfId="625" priority="56">
      <formula>LEN(TRIM(D50))&gt;0</formula>
    </cfRule>
  </conditionalFormatting>
  <conditionalFormatting sqref="H50">
    <cfRule type="notContainsBlanks" dxfId="624" priority="55">
      <formula>LEN(TRIM(H50))&gt;0</formula>
    </cfRule>
  </conditionalFormatting>
  <conditionalFormatting sqref="D52">
    <cfRule type="notContainsBlanks" dxfId="623" priority="54">
      <formula>LEN(TRIM(D52))&gt;0</formula>
    </cfRule>
  </conditionalFormatting>
  <conditionalFormatting sqref="H52">
    <cfRule type="notContainsBlanks" dxfId="622" priority="53">
      <formula>LEN(TRIM(H52))&gt;0</formula>
    </cfRule>
  </conditionalFormatting>
  <conditionalFormatting sqref="D54">
    <cfRule type="notContainsBlanks" dxfId="621" priority="52">
      <formula>LEN(TRIM(D54))&gt;0</formula>
    </cfRule>
  </conditionalFormatting>
  <conditionalFormatting sqref="H54">
    <cfRule type="notContainsBlanks" dxfId="620" priority="51">
      <formula>LEN(TRIM(H54))&gt;0</formula>
    </cfRule>
  </conditionalFormatting>
  <conditionalFormatting sqref="D58">
    <cfRule type="notContainsBlanks" dxfId="619" priority="50">
      <formula>LEN(TRIM(D58))&gt;0</formula>
    </cfRule>
  </conditionalFormatting>
  <conditionalFormatting sqref="H58">
    <cfRule type="notContainsBlanks" dxfId="618" priority="49">
      <formula>LEN(TRIM(H58))&gt;0</formula>
    </cfRule>
  </conditionalFormatting>
  <conditionalFormatting sqref="D61">
    <cfRule type="notContainsBlanks" dxfId="617" priority="48">
      <formula>LEN(TRIM(D61))&gt;0</formula>
    </cfRule>
  </conditionalFormatting>
  <conditionalFormatting sqref="H61">
    <cfRule type="notContainsBlanks" dxfId="616" priority="47">
      <formula>LEN(TRIM(H61))&gt;0</formula>
    </cfRule>
  </conditionalFormatting>
  <conditionalFormatting sqref="D64">
    <cfRule type="notContainsBlanks" dxfId="615" priority="46">
      <formula>LEN(TRIM(D64))&gt;0</formula>
    </cfRule>
  </conditionalFormatting>
  <conditionalFormatting sqref="H64">
    <cfRule type="notContainsBlanks" dxfId="614" priority="45">
      <formula>LEN(TRIM(H64))&gt;0</formula>
    </cfRule>
  </conditionalFormatting>
  <conditionalFormatting sqref="D67">
    <cfRule type="notContainsBlanks" dxfId="613" priority="44">
      <formula>LEN(TRIM(D67))&gt;0</formula>
    </cfRule>
  </conditionalFormatting>
  <conditionalFormatting sqref="H67">
    <cfRule type="notContainsBlanks" dxfId="612" priority="43">
      <formula>LEN(TRIM(H67))&gt;0</formula>
    </cfRule>
  </conditionalFormatting>
  <conditionalFormatting sqref="D70">
    <cfRule type="notContainsBlanks" dxfId="611" priority="42">
      <formula>LEN(TRIM(D70))&gt;0</formula>
    </cfRule>
  </conditionalFormatting>
  <conditionalFormatting sqref="H70">
    <cfRule type="notContainsBlanks" dxfId="610" priority="41">
      <formula>LEN(TRIM(H70))&gt;0</formula>
    </cfRule>
  </conditionalFormatting>
  <conditionalFormatting sqref="D73">
    <cfRule type="notContainsBlanks" dxfId="609" priority="40">
      <formula>LEN(TRIM(D73))&gt;0</formula>
    </cfRule>
  </conditionalFormatting>
  <conditionalFormatting sqref="H73">
    <cfRule type="notContainsBlanks" dxfId="608" priority="39">
      <formula>LEN(TRIM(H73))&gt;0</formula>
    </cfRule>
  </conditionalFormatting>
  <conditionalFormatting sqref="P73">
    <cfRule type="notContainsBlanks" dxfId="607" priority="38">
      <formula>LEN(TRIM(P73))&gt;0</formula>
    </cfRule>
  </conditionalFormatting>
  <conditionalFormatting sqref="T73">
    <cfRule type="notContainsBlanks" dxfId="606" priority="37">
      <formula>LEN(TRIM(T73))&gt;0</formula>
    </cfRule>
  </conditionalFormatting>
  <conditionalFormatting sqref="AB73">
    <cfRule type="notContainsBlanks" dxfId="605" priority="36">
      <formula>LEN(TRIM(AB73))&gt;0</formula>
    </cfRule>
  </conditionalFormatting>
  <conditionalFormatting sqref="AF73">
    <cfRule type="notContainsBlanks" dxfId="604" priority="35">
      <formula>LEN(TRIM(AF73))&gt;0</formula>
    </cfRule>
  </conditionalFormatting>
  <conditionalFormatting sqref="AB70">
    <cfRule type="notContainsBlanks" dxfId="603" priority="1">
      <formula>LEN(TRIM(AB70))&gt;0</formula>
    </cfRule>
  </conditionalFormatting>
  <conditionalFormatting sqref="T67">
    <cfRule type="notContainsBlanks" dxfId="602" priority="34">
      <formula>LEN(TRIM(T67))&gt;0</formula>
    </cfRule>
  </conditionalFormatting>
  <conditionalFormatting sqref="P67">
    <cfRule type="notContainsBlanks" dxfId="601" priority="33">
      <formula>LEN(TRIM(P67))&gt;0</formula>
    </cfRule>
  </conditionalFormatting>
  <conditionalFormatting sqref="T64">
    <cfRule type="notContainsBlanks" dxfId="600" priority="32">
      <formula>LEN(TRIM(T64))&gt;0</formula>
    </cfRule>
  </conditionalFormatting>
  <conditionalFormatting sqref="P64">
    <cfRule type="notContainsBlanks" dxfId="599" priority="31">
      <formula>LEN(TRIM(P64))&gt;0</formula>
    </cfRule>
  </conditionalFormatting>
  <conditionalFormatting sqref="T61">
    <cfRule type="notContainsBlanks" dxfId="598" priority="30">
      <formula>LEN(TRIM(T61))&gt;0</formula>
    </cfRule>
  </conditionalFormatting>
  <conditionalFormatting sqref="P61">
    <cfRule type="notContainsBlanks" dxfId="597" priority="29">
      <formula>LEN(TRIM(P61))&gt;0</formula>
    </cfRule>
  </conditionalFormatting>
  <conditionalFormatting sqref="T58">
    <cfRule type="notContainsBlanks" dxfId="596" priority="28">
      <formula>LEN(TRIM(T58))&gt;0</formula>
    </cfRule>
  </conditionalFormatting>
  <conditionalFormatting sqref="P58">
    <cfRule type="notContainsBlanks" dxfId="595" priority="27">
      <formula>LEN(TRIM(P58))&gt;0</formula>
    </cfRule>
  </conditionalFormatting>
  <conditionalFormatting sqref="T54">
    <cfRule type="notContainsBlanks" dxfId="594" priority="26">
      <formula>LEN(TRIM(T54))&gt;0</formula>
    </cfRule>
  </conditionalFormatting>
  <conditionalFormatting sqref="P54">
    <cfRule type="notContainsBlanks" dxfId="593" priority="25">
      <formula>LEN(TRIM(P54))&gt;0</formula>
    </cfRule>
  </conditionalFormatting>
  <conditionalFormatting sqref="T52">
    <cfRule type="notContainsBlanks" dxfId="592" priority="24">
      <formula>LEN(TRIM(T52))&gt;0</formula>
    </cfRule>
  </conditionalFormatting>
  <conditionalFormatting sqref="P52">
    <cfRule type="notContainsBlanks" dxfId="591" priority="23">
      <formula>LEN(TRIM(P52))&gt;0</formula>
    </cfRule>
  </conditionalFormatting>
  <conditionalFormatting sqref="T50">
    <cfRule type="notContainsBlanks" dxfId="590" priority="22">
      <formula>LEN(TRIM(T50))&gt;0</formula>
    </cfRule>
  </conditionalFormatting>
  <conditionalFormatting sqref="P50">
    <cfRule type="notContainsBlanks" dxfId="589" priority="21">
      <formula>LEN(TRIM(P50))&gt;0</formula>
    </cfRule>
  </conditionalFormatting>
  <conditionalFormatting sqref="T48">
    <cfRule type="notContainsBlanks" dxfId="588" priority="20">
      <formula>LEN(TRIM(T48))&gt;0</formula>
    </cfRule>
  </conditionalFormatting>
  <conditionalFormatting sqref="P48">
    <cfRule type="notContainsBlanks" dxfId="587" priority="19">
      <formula>LEN(TRIM(P48))&gt;0</formula>
    </cfRule>
  </conditionalFormatting>
  <conditionalFormatting sqref="AF48">
    <cfRule type="notContainsBlanks" dxfId="586" priority="18">
      <formula>LEN(TRIM(AF48))&gt;0</formula>
    </cfRule>
  </conditionalFormatting>
  <conditionalFormatting sqref="AB48">
    <cfRule type="notContainsBlanks" dxfId="585" priority="17">
      <formula>LEN(TRIM(AB48))&gt;0</formula>
    </cfRule>
  </conditionalFormatting>
  <conditionalFormatting sqref="AF50">
    <cfRule type="notContainsBlanks" dxfId="584" priority="16">
      <formula>LEN(TRIM(AF50))&gt;0</formula>
    </cfRule>
  </conditionalFormatting>
  <conditionalFormatting sqref="AB50">
    <cfRule type="notContainsBlanks" dxfId="583" priority="15">
      <formula>LEN(TRIM(AB50))&gt;0</formula>
    </cfRule>
  </conditionalFormatting>
  <conditionalFormatting sqref="AF52">
    <cfRule type="notContainsBlanks" dxfId="582" priority="14">
      <formula>LEN(TRIM(AF52))&gt;0</formula>
    </cfRule>
  </conditionalFormatting>
  <conditionalFormatting sqref="AB52">
    <cfRule type="notContainsBlanks" dxfId="581" priority="13">
      <formula>LEN(TRIM(AB52))&gt;0</formula>
    </cfRule>
  </conditionalFormatting>
  <conditionalFormatting sqref="AF54">
    <cfRule type="notContainsBlanks" dxfId="580" priority="12">
      <formula>LEN(TRIM(AF54))&gt;0</formula>
    </cfRule>
  </conditionalFormatting>
  <conditionalFormatting sqref="AB54">
    <cfRule type="notContainsBlanks" dxfId="579" priority="11">
      <formula>LEN(TRIM(AB54))&gt;0</formula>
    </cfRule>
  </conditionalFormatting>
  <conditionalFormatting sqref="AF58">
    <cfRule type="notContainsBlanks" dxfId="578" priority="10">
      <formula>LEN(TRIM(AF58))&gt;0</formula>
    </cfRule>
  </conditionalFormatting>
  <conditionalFormatting sqref="AB58">
    <cfRule type="notContainsBlanks" dxfId="577" priority="9">
      <formula>LEN(TRIM(AB58))&gt;0</formula>
    </cfRule>
  </conditionalFormatting>
  <conditionalFormatting sqref="AF61">
    <cfRule type="notContainsBlanks" dxfId="576" priority="8">
      <formula>LEN(TRIM(AF61))&gt;0</formula>
    </cfRule>
  </conditionalFormatting>
  <conditionalFormatting sqref="AB61">
    <cfRule type="notContainsBlanks" dxfId="575" priority="7">
      <formula>LEN(TRIM(AB61))&gt;0</formula>
    </cfRule>
  </conditionalFormatting>
  <conditionalFormatting sqref="AF64">
    <cfRule type="notContainsBlanks" dxfId="574" priority="6">
      <formula>LEN(TRIM(AF64))&gt;0</formula>
    </cfRule>
  </conditionalFormatting>
  <conditionalFormatting sqref="AB64">
    <cfRule type="notContainsBlanks" dxfId="573" priority="5">
      <formula>LEN(TRIM(AB64))&gt;0</formula>
    </cfRule>
  </conditionalFormatting>
  <conditionalFormatting sqref="AF67">
    <cfRule type="notContainsBlanks" dxfId="572" priority="4">
      <formula>LEN(TRIM(AF67))&gt;0</formula>
    </cfRule>
  </conditionalFormatting>
  <conditionalFormatting sqref="AB67">
    <cfRule type="notContainsBlanks" dxfId="571" priority="3">
      <formula>LEN(TRIM(AB67))&gt;0</formula>
    </cfRule>
  </conditionalFormatting>
  <conditionalFormatting sqref="AF70">
    <cfRule type="notContainsBlanks" dxfId="570" priority="2">
      <formula>LEN(TRIM(AF70))&gt;0</formula>
    </cfRule>
  </conditionalFormatting>
  <printOptions horizontalCentered="1" verticalCentered="1"/>
  <pageMargins left="0" right="0" top="0.98425196850393704" bottom="0" header="0" footer="0"/>
  <pageSetup paperSize="9" scale="82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5" max="34" man="1"/>
  </rowBreaks>
  <ignoredErrors>
    <ignoredError sqref="AA19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5" name="Button 1">
              <controlPr defaultSize="0" print="0" autoFill="0" autoPict="0" macro="[0]!CLASSER23B">
                <anchor>
                  <from>
                    <xdr:col>26</xdr:col>
                    <xdr:colOff>133350</xdr:colOff>
                    <xdr:row>23</xdr:row>
                    <xdr:rowOff>57150</xdr:rowOff>
                  </from>
                  <to>
                    <xdr:col>26</xdr:col>
                    <xdr:colOff>942975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6" name="Button 2">
              <controlPr defaultSize="0" print="0" autoFill="0" autoPict="0" macro="[0]!RAZ23AB">
                <anchor>
                  <from>
                    <xdr:col>32</xdr:col>
                    <xdr:colOff>209550</xdr:colOff>
                    <xdr:row>23</xdr:row>
                    <xdr:rowOff>142875</xdr:rowOff>
                  </from>
                  <to>
                    <xdr:col>32</xdr:col>
                    <xdr:colOff>781050</xdr:colOff>
                    <xdr:row>24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7" name="Button 3">
              <controlPr defaultSize="0" print="0" autoFill="0" autoPict="0" macro="[0]!CLASSER23D">
                <anchor>
                  <from>
                    <xdr:col>32</xdr:col>
                    <xdr:colOff>123825</xdr:colOff>
                    <xdr:row>40</xdr:row>
                    <xdr:rowOff>66675</xdr:rowOff>
                  </from>
                  <to>
                    <xdr:col>32</xdr:col>
                    <xdr:colOff>933450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8" name="Button 4">
              <controlPr defaultSize="0" print="0" autoFill="0" autoPict="0" macro="[0]!RAZ23D">
                <anchor moveWithCells="1" sizeWithCells="1">
                  <from>
                    <xdr:col>32</xdr:col>
                    <xdr:colOff>133350</xdr:colOff>
                    <xdr:row>74</xdr:row>
                    <xdr:rowOff>85725</xdr:rowOff>
                  </from>
                  <to>
                    <xdr:col>32</xdr:col>
                    <xdr:colOff>847725</xdr:colOff>
                    <xdr:row>75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9" name="Button 5">
              <controlPr defaultSize="0" print="0" autoFill="0" autoPict="0" macro="[0]!IMP236EL">
                <anchor>
                  <from>
                    <xdr:col>11</xdr:col>
                    <xdr:colOff>161925</xdr:colOff>
                    <xdr:row>0</xdr:row>
                    <xdr:rowOff>57150</xdr:rowOff>
                  </from>
                  <to>
                    <xdr:col>12</xdr:col>
                    <xdr:colOff>19050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8" r:id="rId10" name="Button 6">
              <controlPr defaultSize="0" print="0" autoFill="0" autoPict="0" macro="[0]!IMP236FI">
                <anchor>
                  <from>
                    <xdr:col>11</xdr:col>
                    <xdr:colOff>66675</xdr:colOff>
                    <xdr:row>36</xdr:row>
                    <xdr:rowOff>38100</xdr:rowOff>
                  </from>
                  <to>
                    <xdr:col>12</xdr:col>
                    <xdr:colOff>38100</xdr:colOff>
                    <xdr:row>40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4" tint="0.39997558519241921"/>
  </sheetPr>
  <dimension ref="A1:IV86"/>
  <sheetViews>
    <sheetView showGridLines="0" showRowColHeaders="0" showRuler="0" showWhiteSpace="0" view="pageBreakPreview" topLeftCell="A61" zoomScale="120" zoomScaleNormal="100" zoomScaleSheetLayoutView="120" zoomScalePageLayoutView="110" workbookViewId="0">
      <selection activeCell="D52" sqref="D52"/>
    </sheetView>
  </sheetViews>
  <sheetFormatPr baseColWidth="10" defaultColWidth="11.5703125" defaultRowHeight="12.75" x14ac:dyDescent="0.2"/>
  <cols>
    <col min="1" max="1" width="1.85546875" customWidth="1"/>
    <col min="2" max="2" width="1.85546875" style="3" customWidth="1"/>
    <col min="3" max="3" width="16.5703125" customWidth="1"/>
    <col min="4" max="5" width="1.85546875" style="3" customWidth="1"/>
    <col min="6" max="6" width="0.85546875" style="3" customWidth="1"/>
    <col min="7" max="8" width="1.85546875" style="3" customWidth="1"/>
    <col min="9" max="9" width="16.5703125" customWidth="1"/>
    <col min="10" max="10" width="1.85546875" style="3" customWidth="1"/>
    <col min="11" max="11" width="1.85546875" customWidth="1"/>
    <col min="12" max="12" width="6.140625" style="106" customWidth="1"/>
    <col min="13" max="13" width="1.85546875" style="229" customWidth="1"/>
    <col min="14" max="14" width="1.85546875" style="3" customWidth="1"/>
    <col min="15" max="15" width="16.5703125" customWidth="1"/>
    <col min="16" max="17" width="1.85546875" style="3" customWidth="1"/>
    <col min="18" max="18" width="0.85546875" style="3" customWidth="1"/>
    <col min="19" max="20" width="1.85546875" style="3" customWidth="1"/>
    <col min="21" max="21" width="16.5703125" customWidth="1"/>
    <col min="22" max="26" width="1.85546875" customWidth="1"/>
    <col min="27" max="27" width="16.7109375" customWidth="1"/>
    <col min="28" max="32" width="1.85546875" customWidth="1"/>
    <col min="33" max="33" width="16.7109375" customWidth="1"/>
    <col min="34" max="36" width="1.85546875" customWidth="1"/>
    <col min="37" max="37" width="7.28515625" customWidth="1"/>
    <col min="38" max="38" width="11.28515625" customWidth="1"/>
    <col min="39" max="43" width="2.28515625" customWidth="1"/>
    <col min="44" max="44" width="11.42578125" customWidth="1"/>
    <col min="45" max="49" width="2.28515625" customWidth="1"/>
    <col min="50" max="50" width="11.28515625" customWidth="1"/>
    <col min="51" max="55" width="2.28515625" customWidth="1"/>
    <col min="56" max="56" width="11.42578125" customWidth="1"/>
    <col min="57" max="58" width="2.28515625" customWidth="1"/>
  </cols>
  <sheetData>
    <row r="1" spans="1:256" s="7" customFormat="1" hidden="1" x14ac:dyDescent="0.2">
      <c r="B1" s="261"/>
      <c r="C1" s="165"/>
      <c r="D1" s="122"/>
      <c r="E1" s="122"/>
      <c r="F1" s="122"/>
      <c r="G1" s="122"/>
      <c r="H1" s="122"/>
      <c r="J1" s="449"/>
      <c r="K1" s="165"/>
      <c r="L1" s="165"/>
      <c r="M1" s="772"/>
      <c r="N1" s="122"/>
      <c r="O1" s="165"/>
      <c r="P1" s="122"/>
      <c r="Q1" s="122"/>
      <c r="R1" s="122"/>
      <c r="S1" s="122"/>
      <c r="T1" s="122"/>
      <c r="U1" s="165"/>
      <c r="V1" s="165"/>
      <c r="IU1"/>
      <c r="IV1"/>
    </row>
    <row r="2" spans="1:256" s="7" customFormat="1" hidden="1" x14ac:dyDescent="0.2">
      <c r="B2" s="261"/>
      <c r="C2" s="165"/>
      <c r="D2" s="122"/>
      <c r="E2" s="122"/>
      <c r="F2" s="122"/>
      <c r="G2" s="122"/>
      <c r="H2" s="122"/>
      <c r="I2" s="165"/>
      <c r="J2" s="122"/>
      <c r="K2" s="165"/>
      <c r="L2" s="135"/>
      <c r="M2" s="463"/>
      <c r="N2" s="122"/>
      <c r="O2" s="165"/>
      <c r="P2" s="122"/>
      <c r="Q2" s="122"/>
      <c r="R2" s="122"/>
      <c r="S2" s="122"/>
      <c r="T2" s="122"/>
      <c r="U2" s="165"/>
      <c r="V2" s="165"/>
      <c r="IU2"/>
      <c r="IV2"/>
    </row>
    <row r="3" spans="1:256" s="7" customFormat="1" ht="1.5" customHeight="1" x14ac:dyDescent="0.2">
      <c r="B3" s="261"/>
      <c r="C3" s="804"/>
      <c r="D3" s="805"/>
      <c r="E3" s="103"/>
      <c r="F3" s="805"/>
      <c r="G3" s="806"/>
      <c r="H3" s="805"/>
      <c r="I3" s="175"/>
      <c r="J3" s="808"/>
      <c r="K3" s="103"/>
      <c r="L3"/>
      <c r="M3"/>
      <c r="N3"/>
      <c r="O3" s="803"/>
      <c r="P3"/>
      <c r="Q3"/>
      <c r="R3"/>
      <c r="S3"/>
      <c r="T3"/>
      <c r="U3" s="462"/>
      <c r="V3" s="893"/>
      <c r="W3" s="893"/>
      <c r="X3" s="893"/>
      <c r="Y3" s="893"/>
      <c r="Z3"/>
      <c r="AA3" s="1352"/>
      <c r="AB3"/>
      <c r="AC3"/>
      <c r="AD3"/>
      <c r="AE3"/>
      <c r="AF3"/>
      <c r="AG3" s="776"/>
      <c r="IU3"/>
      <c r="IV3"/>
    </row>
    <row r="4" spans="1:256" s="7" customFormat="1" ht="1.5" customHeight="1" x14ac:dyDescent="0.2">
      <c r="B4" s="261"/>
      <c r="C4" s="804"/>
      <c r="D4" s="805"/>
      <c r="E4"/>
      <c r="F4" s="805"/>
      <c r="G4" s="806"/>
      <c r="H4" s="805"/>
      <c r="I4" s="175"/>
      <c r="J4" s="808"/>
      <c r="K4"/>
      <c r="L4"/>
      <c r="M4"/>
      <c r="N4"/>
      <c r="O4" s="803"/>
      <c r="P4"/>
      <c r="Q4"/>
      <c r="R4"/>
      <c r="S4"/>
      <c r="T4"/>
      <c r="U4" s="1353"/>
      <c r="V4" s="1353"/>
      <c r="W4" s="1353"/>
      <c r="X4" s="1353"/>
      <c r="Y4" s="1353"/>
      <c r="Z4"/>
      <c r="AA4" s="1352"/>
      <c r="AB4"/>
      <c r="AC4"/>
      <c r="AD4"/>
      <c r="AE4"/>
      <c r="AF4"/>
      <c r="AG4" s="776"/>
      <c r="IU4"/>
      <c r="IV4"/>
    </row>
    <row r="5" spans="1:256" s="7" customFormat="1" ht="1.5" customHeight="1" x14ac:dyDescent="0.25">
      <c r="B5" s="261"/>
      <c r="C5" s="810"/>
      <c r="D5" s="805"/>
      <c r="E5" s="811"/>
      <c r="F5" s="805"/>
      <c r="G5" s="806"/>
      <c r="H5" s="805"/>
      <c r="I5" s="807"/>
      <c r="J5" s="808"/>
      <c r="K5"/>
      <c r="L5"/>
      <c r="M5"/>
      <c r="N5"/>
      <c r="O5" s="803"/>
      <c r="P5"/>
      <c r="Q5"/>
      <c r="R5"/>
      <c r="S5"/>
      <c r="T5"/>
      <c r="U5" s="175"/>
      <c r="V5" s="893"/>
      <c r="W5" s="893"/>
      <c r="X5" s="893"/>
      <c r="Y5" s="893"/>
      <c r="Z5"/>
      <c r="AA5"/>
      <c r="AB5"/>
      <c r="AC5"/>
      <c r="AD5"/>
      <c r="AE5"/>
      <c r="AF5"/>
      <c r="AG5" s="776"/>
      <c r="IU5"/>
      <c r="IV5"/>
    </row>
    <row r="6" spans="1:256" ht="32.25" customHeight="1" x14ac:dyDescent="0.2">
      <c r="B6" s="160"/>
      <c r="C6" s="109" t="s">
        <v>38</v>
      </c>
      <c r="D6" s="773" t="s">
        <v>1</v>
      </c>
      <c r="E6" s="774" t="s">
        <v>2</v>
      </c>
      <c r="F6" s="120"/>
      <c r="G6" s="231"/>
      <c r="H6" s="232" t="s">
        <v>16</v>
      </c>
      <c r="I6" s="109" t="s">
        <v>39</v>
      </c>
      <c r="J6" s="773" t="s">
        <v>1</v>
      </c>
      <c r="K6" s="774" t="s">
        <v>2</v>
      </c>
      <c r="N6" s="232"/>
      <c r="O6" s="109" t="s">
        <v>40</v>
      </c>
      <c r="P6" s="773" t="s">
        <v>1</v>
      </c>
      <c r="Q6" s="774" t="s">
        <v>2</v>
      </c>
      <c r="R6" s="120"/>
      <c r="S6" s="120"/>
      <c r="T6" s="232"/>
      <c r="U6" s="109" t="s">
        <v>93</v>
      </c>
      <c r="V6" s="773" t="s">
        <v>1</v>
      </c>
      <c r="W6" s="774" t="s">
        <v>2</v>
      </c>
      <c r="Z6" s="232"/>
      <c r="AA6" s="109" t="s">
        <v>125</v>
      </c>
      <c r="AB6" s="773" t="s">
        <v>1</v>
      </c>
      <c r="AC6" s="774" t="s">
        <v>2</v>
      </c>
      <c r="AF6" s="232"/>
      <c r="AG6" s="109" t="s">
        <v>137</v>
      </c>
      <c r="AH6" s="773" t="s">
        <v>1</v>
      </c>
      <c r="AI6" s="774" t="s">
        <v>2</v>
      </c>
    </row>
    <row r="7" spans="1:256" ht="17.850000000000001" customHeight="1" x14ac:dyDescent="0.2">
      <c r="B7" s="162" t="s">
        <v>4</v>
      </c>
      <c r="C7" s="1065" t="str">
        <f>ACCUEIL!$H$6</f>
        <v>4</v>
      </c>
      <c r="D7" s="183">
        <f>CL($D$14,$H$14)+CL($H$18,$D$18)+CL($H$23,$D$23)</f>
        <v>0</v>
      </c>
      <c r="E7" s="645">
        <f>$D$14-$H$14+$H$18-$D$18+$H$23-$D$23</f>
        <v>0</v>
      </c>
      <c r="F7" s="120"/>
      <c r="G7" s="231"/>
      <c r="H7" s="162" t="s">
        <v>8</v>
      </c>
      <c r="I7" s="1065">
        <f>ACCUEIL!$H$10</f>
        <v>20</v>
      </c>
      <c r="J7" s="183">
        <f>CL($D$16,$H$16)+CL($H$20,$D$20)+CL($D$25,$H$25)</f>
        <v>0</v>
      </c>
      <c r="K7" s="645">
        <f>$D$16-$H$16+$H$20-$D$20+$D$25-$H$25</f>
        <v>0</v>
      </c>
      <c r="N7" s="162" t="s">
        <v>18</v>
      </c>
      <c r="O7" s="1065">
        <f>ACCUEIL!$H$14</f>
        <v>26</v>
      </c>
      <c r="P7" s="183">
        <f>CL($P$14,$T$14)+CL($T$18,$P$18)+CL($P$22,$T$22)</f>
        <v>0</v>
      </c>
      <c r="Q7" s="645">
        <f>$P$14-$T$14+$T$18-$P$18+$P$22-$T$22</f>
        <v>0</v>
      </c>
      <c r="R7" s="120"/>
      <c r="S7" s="120"/>
      <c r="T7" s="162" t="s">
        <v>64</v>
      </c>
      <c r="U7" s="1065" t="str">
        <f>ACCUEIL!$H$18</f>
        <v>1</v>
      </c>
      <c r="V7" s="183">
        <f>CL($P$16,$T$16)+CL($T$20,$P$20)+CL($P$24,$T$24)</f>
        <v>0</v>
      </c>
      <c r="W7" s="645">
        <f>$P$16-$T$16+$T$20-$P$20+$P$24-$T$24</f>
        <v>0</v>
      </c>
      <c r="Z7" s="162" t="s">
        <v>106</v>
      </c>
      <c r="AA7" s="1065">
        <f>ACCUEIL!$H$22</f>
        <v>15</v>
      </c>
      <c r="AB7" s="183">
        <f>CL($AB$14,$AF$14)+CL($AB$18,$AF$18)+CL($AB$22,$AF$22)</f>
        <v>0</v>
      </c>
      <c r="AC7" s="645">
        <f>$AB$14-$AF$14+$AB$18-$AF$18+$AB$22-$AF$22</f>
        <v>0</v>
      </c>
      <c r="AF7" s="162" t="s">
        <v>128</v>
      </c>
      <c r="AG7" s="1065">
        <f>ACCUEIL!$H$26</f>
        <v>3</v>
      </c>
      <c r="AH7" s="183">
        <f>CL($AB$16,$AF$16)+CL($AF$20,$AB$20)+CL($AB$25,$AF$25)</f>
        <v>0</v>
      </c>
      <c r="AI7" s="645">
        <f>$AB$16-$AF$16+$AF$20-$AB$20+$AB$25-$AF$25</f>
        <v>0</v>
      </c>
    </row>
    <row r="8" spans="1:256" ht="17.850000000000001" customHeight="1" x14ac:dyDescent="0.2">
      <c r="B8" s="162" t="s">
        <v>5</v>
      </c>
      <c r="C8" s="1065">
        <f>ACCUEIL!$H$7</f>
        <v>18</v>
      </c>
      <c r="D8" s="183">
        <f>CL($H$14,$D$14)+CL($H$19,$D$19)+CL($D$22,$H$22)</f>
        <v>0</v>
      </c>
      <c r="E8" s="645">
        <f>$H$14-$D$14+$H$19-$D$19+$D$22-$H$22</f>
        <v>0</v>
      </c>
      <c r="F8" s="120"/>
      <c r="G8" s="231"/>
      <c r="H8" s="162" t="s">
        <v>9</v>
      </c>
      <c r="I8" s="1065">
        <f>ACCUEIL!$H$11</f>
        <v>16</v>
      </c>
      <c r="J8" s="183">
        <f>CL($H$16,$D$16)+CL($H$21,$D$21)+CL($D$24,$H$24)</f>
        <v>0</v>
      </c>
      <c r="K8" s="645">
        <f>$H$16-$D$16+$H$21-$D$21+$D$24-$H$24</f>
        <v>0</v>
      </c>
      <c r="N8" s="162" t="s">
        <v>19</v>
      </c>
      <c r="O8" s="1065">
        <f>ACCUEIL!$H$15</f>
        <v>23</v>
      </c>
      <c r="P8" s="183">
        <f>CL($T$14,$P$14)+CL($T$19,$P$19)+CL($P$23,$T$23)</f>
        <v>0</v>
      </c>
      <c r="Q8" s="645">
        <f>$T$14-$P$14+$T$19-$P$19+$P$23-$T$23</f>
        <v>0</v>
      </c>
      <c r="R8" s="120"/>
      <c r="S8" s="120"/>
      <c r="T8" s="162" t="s">
        <v>65</v>
      </c>
      <c r="U8" s="1065" t="str">
        <f>ACCUEIL!$H$19</f>
        <v>7</v>
      </c>
      <c r="V8" s="183">
        <f>CL($T$16,$P$16)+CL($P$21,$T$21)+CL($P$25,$T$25)</f>
        <v>0</v>
      </c>
      <c r="W8" s="645">
        <f>$T$16-$P$16+$P$21-$T$21+$P$25-$T$25</f>
        <v>0</v>
      </c>
      <c r="Z8" s="162" t="s">
        <v>107</v>
      </c>
      <c r="AA8" s="1065">
        <f>ACCUEIL!$H$23</f>
        <v>11</v>
      </c>
      <c r="AB8" s="183">
        <f>CL($AF$14,$AB$14)+CL($AB$19,$AF$19)+CL($AF$23,$AB$23)</f>
        <v>0</v>
      </c>
      <c r="AC8" s="645">
        <f>$AF$14-$AB$14+$AB$19-$AF$19+$AF$23-$AB$23</f>
        <v>0</v>
      </c>
      <c r="AF8" s="162" t="s">
        <v>129</v>
      </c>
      <c r="AG8" s="1065">
        <f>ACCUEIL!$H$27</f>
        <v>25</v>
      </c>
      <c r="AH8" s="183">
        <f>CL($AF$16,$AB$16)+CL($AF$21,$AB$21)+CL($AB$24,$AF$24)</f>
        <v>0</v>
      </c>
      <c r="AI8" s="645">
        <f>$AF$16-$AB$16+$AF$21-$AB$21+$AB$24-$AF$24</f>
        <v>0</v>
      </c>
    </row>
    <row r="9" spans="1:256" ht="17.850000000000001" customHeight="1" x14ac:dyDescent="0.2">
      <c r="B9" s="162" t="s">
        <v>6</v>
      </c>
      <c r="C9" s="1065">
        <f>ACCUEIL!$H$8</f>
        <v>10</v>
      </c>
      <c r="D9" s="183">
        <f>(CL($H$15,$D$15)+CL($D$18,$H$18)+CL($H$22,$D$22))</f>
        <v>0</v>
      </c>
      <c r="E9" s="645">
        <f>$H$15-$D$15+$D$18-$H$18+$D$22-$H$22</f>
        <v>0</v>
      </c>
      <c r="F9" s="120"/>
      <c r="G9" s="231"/>
      <c r="H9" s="162" t="s">
        <v>10</v>
      </c>
      <c r="I9" s="1065">
        <f>ACCUEIL!$H$12</f>
        <v>12</v>
      </c>
      <c r="J9" s="183">
        <f>CL($H$17,$D$17)+CL($D$20,$H$20)+CL($H$24,$D$24)</f>
        <v>0</v>
      </c>
      <c r="K9" s="645">
        <f>$H$17-$D$17+$D$20-$H$20+$H$24-$D$24</f>
        <v>0</v>
      </c>
      <c r="N9" s="162" t="s">
        <v>43</v>
      </c>
      <c r="O9" s="1065">
        <f>ACCUEIL!$H$16</f>
        <v>21</v>
      </c>
      <c r="P9" s="183">
        <f>CL($T$15,$P$15)+CL($P$18,$T$18)+CL($T$23, $P$23)</f>
        <v>0</v>
      </c>
      <c r="Q9" s="645">
        <f>$T$15-$P$15+$P$18-$T$18+$T$23-$P$23</f>
        <v>0</v>
      </c>
      <c r="R9" s="120"/>
      <c r="S9" s="120"/>
      <c r="T9" s="162" t="s">
        <v>85</v>
      </c>
      <c r="U9" s="1065">
        <f>ACCUEIL!$H$20</f>
        <v>24</v>
      </c>
      <c r="V9" s="183">
        <f>CL($P$17,$T$17)+CL($T$21,$P$21)+CL($T$24,$P$24)</f>
        <v>0</v>
      </c>
      <c r="W9" s="645">
        <f>$P$17-$T$17+$T$21-$P$21+$T$24-$P$24</f>
        <v>0</v>
      </c>
      <c r="Z9" s="162" t="s">
        <v>108</v>
      </c>
      <c r="AA9" s="1065">
        <f>ACCUEIL!$H$24</f>
        <v>17</v>
      </c>
      <c r="AB9" s="183">
        <f>CL($AB$15,$AF$15)+CL($AF$19,$AB$19)+CL($AF$22,$AB$22)</f>
        <v>0</v>
      </c>
      <c r="AC9" s="645">
        <f>$AB$15-$AF$15+$AF$19-$AB$19+$AF$22-$AB$22</f>
        <v>0</v>
      </c>
      <c r="AF9" s="162" t="s">
        <v>130</v>
      </c>
      <c r="AG9" s="1065">
        <f>ACCUEIL!$H$28</f>
        <v>14</v>
      </c>
      <c r="AH9" s="183">
        <f>CL($AB$17,$AF$17)+CL($AB$21,$AF$21)+CL($AB$24,$AF$24)</f>
        <v>0</v>
      </c>
      <c r="AI9" s="645">
        <f>$AB$17-$AF$17+$AB$21-$AF$21+$AF$25-$AB$25</f>
        <v>0</v>
      </c>
    </row>
    <row r="10" spans="1:256" ht="17.850000000000001" customHeight="1" x14ac:dyDescent="0.2">
      <c r="B10" s="162" t="s">
        <v>7</v>
      </c>
      <c r="C10" s="1065" t="str">
        <f>ACCUEIL!$H$9</f>
        <v>2</v>
      </c>
      <c r="D10" s="183">
        <f>CL($D$15,$H$15)+CL($D$19,$H$19)+CL($D$23,$H$23)</f>
        <v>0</v>
      </c>
      <c r="E10" s="645">
        <f>$D$15-$H$15+$D$19-$H$19+$D$23-$H$23</f>
        <v>0</v>
      </c>
      <c r="F10" s="120"/>
      <c r="G10" s="231"/>
      <c r="H10" s="162" t="s">
        <v>11</v>
      </c>
      <c r="I10" s="1065" t="str">
        <f>ACCUEIL!$H$13</f>
        <v>6</v>
      </c>
      <c r="J10" s="183">
        <f>CL($D$17,$H$17)+CL($D$21,$H$21)+CL($H$25,$D$25)</f>
        <v>0</v>
      </c>
      <c r="K10" s="645">
        <f>$D$17-$H$17+$D$21-$H$21+$H$25-$D$25</f>
        <v>0</v>
      </c>
      <c r="N10" s="162" t="s">
        <v>44</v>
      </c>
      <c r="O10" s="1065">
        <f>ACCUEIL!$H$17</f>
        <v>13</v>
      </c>
      <c r="P10" s="183">
        <f>CL($P$15,$T$15)+CL($P$19,$T$19)+CL($T$22,$P$22)</f>
        <v>0</v>
      </c>
      <c r="Q10" s="645">
        <f>$P$15-$T$15+$P$19-$T$19+$T$22-$P$22</f>
        <v>0</v>
      </c>
      <c r="R10" s="120"/>
      <c r="S10" s="120"/>
      <c r="T10" s="162" t="s">
        <v>94</v>
      </c>
      <c r="U10" s="1065">
        <f>ACCUEIL!$H$21</f>
        <v>22</v>
      </c>
      <c r="V10" s="183">
        <f>CL($T$17,$P$17)+CL($P$20,$T$20)+CL($T$25,$P$25)</f>
        <v>0</v>
      </c>
      <c r="W10" s="645">
        <f>$T$17-$P$17+$P$20-$T$20+$T$25-$P$25</f>
        <v>0</v>
      </c>
      <c r="Z10" s="162" t="s">
        <v>126</v>
      </c>
      <c r="AA10" s="1065" t="str">
        <f>ACCUEIL!$H$25</f>
        <v>5</v>
      </c>
      <c r="AB10" s="183">
        <f>CL($AF$15,$AB$15)+CL($AF$18,$AB$18)+CL($AB$23,$AF$23)</f>
        <v>0</v>
      </c>
      <c r="AC10" s="645">
        <f>$AF$15-$AB$15+$AF$18-$AB$18+$AB$23-$AF$23</f>
        <v>0</v>
      </c>
      <c r="AF10" s="162" t="s">
        <v>131</v>
      </c>
      <c r="AG10" s="1065">
        <f>ACCUEIL!$H$29</f>
        <v>19</v>
      </c>
      <c r="AH10" s="183">
        <f>CL($AF$17,$AB$17)+CL($AB$20,$AF$20)+CL($AF$24,$AB$24)</f>
        <v>0</v>
      </c>
      <c r="AI10" s="645">
        <f>$AF$17-$AB$17+$AB$20-$AF$20+$AF$24-$AB$24</f>
        <v>0</v>
      </c>
    </row>
    <row r="11" spans="1:256" ht="8.25" customHeight="1" x14ac:dyDescent="0.2">
      <c r="B11" s="120"/>
      <c r="C11" s="775"/>
      <c r="D11" s="110"/>
      <c r="E11" s="234"/>
      <c r="F11" s="120"/>
      <c r="G11" s="120"/>
      <c r="H11" s="120"/>
      <c r="J11" s="110"/>
      <c r="K11" s="234"/>
      <c r="N11" s="120"/>
      <c r="O11" s="165"/>
      <c r="P11" s="110"/>
      <c r="Q11" s="234"/>
      <c r="R11" s="120"/>
      <c r="S11" s="120"/>
      <c r="T11" s="120"/>
      <c r="U11" s="104"/>
      <c r="V11" s="104"/>
    </row>
    <row r="12" spans="1:256" ht="8.25" customHeight="1" x14ac:dyDescent="0.2">
      <c r="B12" s="120"/>
      <c r="C12" s="776"/>
      <c r="D12" s="777"/>
      <c r="E12" s="778"/>
      <c r="F12" s="777"/>
      <c r="G12" s="777"/>
      <c r="H12" s="777"/>
      <c r="J12" s="777"/>
      <c r="K12" s="778"/>
      <c r="L12" s="779"/>
      <c r="M12" s="780"/>
      <c r="N12" s="777"/>
      <c r="P12" s="120"/>
      <c r="Q12" s="259"/>
      <c r="R12" s="120"/>
      <c r="S12" s="120"/>
      <c r="T12" s="120"/>
      <c r="U12" s="104"/>
      <c r="V12" s="104"/>
    </row>
    <row r="13" spans="1:256" ht="15.75" x14ac:dyDescent="0.25">
      <c r="A13" s="219"/>
      <c r="B13" s="284"/>
      <c r="C13" s="285"/>
      <c r="D13" s="284"/>
      <c r="E13" s="284"/>
      <c r="F13" s="939" t="str">
        <f>ACCUEIL!$D$6</f>
        <v>VELODROME</v>
      </c>
      <c r="G13" s="284"/>
      <c r="H13" s="284"/>
      <c r="I13" s="285"/>
      <c r="J13" s="284"/>
      <c r="K13" s="544"/>
      <c r="M13" s="238"/>
      <c r="N13" s="284"/>
      <c r="O13" s="285"/>
      <c r="P13" s="284"/>
      <c r="Q13" s="284"/>
      <c r="R13" s="940" t="str">
        <f>ACCUEIL!$D$7</f>
        <v>SAN SIRO</v>
      </c>
      <c r="S13" s="284"/>
      <c r="T13" s="284"/>
      <c r="U13" s="285"/>
      <c r="V13" s="285"/>
      <c r="W13" s="31"/>
      <c r="Y13" s="219"/>
      <c r="Z13" s="24"/>
      <c r="AA13" s="24"/>
      <c r="AB13" s="24"/>
      <c r="AC13" s="24"/>
      <c r="AD13" s="939" t="str">
        <f>ACCUEIL!$D$8</f>
        <v>NEU CAMP</v>
      </c>
      <c r="AE13" s="24"/>
      <c r="AF13" s="24"/>
      <c r="AG13" s="24"/>
      <c r="AH13" s="24"/>
      <c r="AI13" s="31"/>
    </row>
    <row r="14" spans="1:256" ht="19.5" customHeight="1" x14ac:dyDescent="0.2">
      <c r="A14" s="44"/>
      <c r="B14" s="162" t="s">
        <v>4</v>
      </c>
      <c r="C14" s="136" t="str">
        <f>C7</f>
        <v>4</v>
      </c>
      <c r="D14" s="1122"/>
      <c r="E14" s="243"/>
      <c r="F14" s="244"/>
      <c r="G14" s="243"/>
      <c r="H14" s="1122"/>
      <c r="I14" s="136">
        <f>C8</f>
        <v>18</v>
      </c>
      <c r="J14" s="162" t="s">
        <v>5</v>
      </c>
      <c r="K14" s="245"/>
      <c r="L14" s="925">
        <f>ACCUEIL!$B$6</f>
        <v>1.4166666666666665</v>
      </c>
      <c r="M14" s="240"/>
      <c r="N14" s="162" t="s">
        <v>18</v>
      </c>
      <c r="O14" s="136">
        <f>O7</f>
        <v>26</v>
      </c>
      <c r="P14" s="1122"/>
      <c r="Q14" s="246"/>
      <c r="R14" s="244"/>
      <c r="S14" s="246"/>
      <c r="T14" s="1122"/>
      <c r="U14" s="136">
        <f>O8</f>
        <v>23</v>
      </c>
      <c r="V14" s="162" t="s">
        <v>19</v>
      </c>
      <c r="W14" s="43"/>
      <c r="Y14" s="44"/>
      <c r="Z14" s="162" t="s">
        <v>106</v>
      </c>
      <c r="AA14" s="136">
        <f>AA7</f>
        <v>15</v>
      </c>
      <c r="AB14" s="1122"/>
      <c r="AC14" s="243"/>
      <c r="AD14" s="244"/>
      <c r="AE14" s="243"/>
      <c r="AF14" s="1122"/>
      <c r="AG14" s="136">
        <f>AA8</f>
        <v>11</v>
      </c>
      <c r="AH14" s="162" t="s">
        <v>107</v>
      </c>
      <c r="AI14" s="43"/>
    </row>
    <row r="15" spans="1:256" ht="19.5" customHeight="1" x14ac:dyDescent="0.2">
      <c r="A15" s="44"/>
      <c r="B15" s="162" t="s">
        <v>7</v>
      </c>
      <c r="C15" s="136" t="str">
        <f>C10</f>
        <v>2</v>
      </c>
      <c r="D15" s="1122"/>
      <c r="E15" s="243"/>
      <c r="F15" s="244"/>
      <c r="G15" s="243"/>
      <c r="H15" s="1122"/>
      <c r="I15" s="136">
        <f>C9</f>
        <v>10</v>
      </c>
      <c r="J15" s="162" t="s">
        <v>6</v>
      </c>
      <c r="K15" s="245"/>
      <c r="L15" s="926">
        <f>L14+ACCUEIL!$B$7</f>
        <v>1.4270833333333333</v>
      </c>
      <c r="M15" s="240"/>
      <c r="N15" s="162" t="s">
        <v>44</v>
      </c>
      <c r="O15" s="136">
        <f>O10</f>
        <v>13</v>
      </c>
      <c r="P15" s="1122"/>
      <c r="Q15" s="246"/>
      <c r="R15" s="244"/>
      <c r="S15" s="246"/>
      <c r="T15" s="1122"/>
      <c r="U15" s="136">
        <f>O9</f>
        <v>21</v>
      </c>
      <c r="V15" s="162" t="s">
        <v>43</v>
      </c>
      <c r="W15" s="43"/>
      <c r="Y15" s="44"/>
      <c r="Z15" s="162" t="s">
        <v>108</v>
      </c>
      <c r="AA15" s="136">
        <f>AA9</f>
        <v>17</v>
      </c>
      <c r="AB15" s="1122"/>
      <c r="AC15" s="243"/>
      <c r="AD15" s="244"/>
      <c r="AE15" s="243"/>
      <c r="AF15" s="1122"/>
      <c r="AG15" s="136" t="str">
        <f>AA10</f>
        <v>5</v>
      </c>
      <c r="AH15" s="162" t="s">
        <v>126</v>
      </c>
      <c r="AI15" s="43"/>
    </row>
    <row r="16" spans="1:256" ht="19.5" customHeight="1" x14ac:dyDescent="0.2">
      <c r="A16" s="44"/>
      <c r="B16" s="162" t="s">
        <v>8</v>
      </c>
      <c r="C16" s="136">
        <f>I7</f>
        <v>20</v>
      </c>
      <c r="D16" s="1122"/>
      <c r="E16" s="243"/>
      <c r="F16" s="244"/>
      <c r="G16" s="243"/>
      <c r="H16" s="1122"/>
      <c r="I16" s="136">
        <f>I8</f>
        <v>16</v>
      </c>
      <c r="J16" s="162" t="s">
        <v>9</v>
      </c>
      <c r="K16" s="245"/>
      <c r="L16" s="926">
        <f>L15+ACCUEIL!$B$7</f>
        <v>1.4375</v>
      </c>
      <c r="M16" s="240"/>
      <c r="N16" s="162" t="s">
        <v>64</v>
      </c>
      <c r="O16" s="136" t="str">
        <f>U7</f>
        <v>1</v>
      </c>
      <c r="P16" s="1122"/>
      <c r="Q16" s="246"/>
      <c r="R16" s="244"/>
      <c r="S16" s="246"/>
      <c r="T16" s="1122"/>
      <c r="U16" s="136" t="str">
        <f>U8</f>
        <v>7</v>
      </c>
      <c r="V16" s="162" t="s">
        <v>65</v>
      </c>
      <c r="W16" s="43"/>
      <c r="Y16" s="44"/>
      <c r="Z16" s="162" t="s">
        <v>128</v>
      </c>
      <c r="AA16" s="245">
        <f>AG7</f>
        <v>3</v>
      </c>
      <c r="AB16" s="1122"/>
      <c r="AC16" s="246"/>
      <c r="AD16" s="244"/>
      <c r="AE16" s="246"/>
      <c r="AF16" s="1122"/>
      <c r="AG16" s="136">
        <f>AG8</f>
        <v>25</v>
      </c>
      <c r="AH16" s="162" t="s">
        <v>129</v>
      </c>
      <c r="AI16" s="43"/>
    </row>
    <row r="17" spans="1:35" ht="19.5" customHeight="1" x14ac:dyDescent="0.2">
      <c r="A17" s="44"/>
      <c r="B17" s="162" t="s">
        <v>11</v>
      </c>
      <c r="C17" s="136" t="str">
        <f>I10</f>
        <v>6</v>
      </c>
      <c r="D17" s="1122"/>
      <c r="E17" s="243"/>
      <c r="F17" s="244"/>
      <c r="G17" s="243"/>
      <c r="H17" s="1122"/>
      <c r="I17" s="136">
        <f>I9</f>
        <v>12</v>
      </c>
      <c r="J17" s="162" t="s">
        <v>10</v>
      </c>
      <c r="K17" s="245"/>
      <c r="L17" s="926">
        <f>L16+ACCUEIL!$B$7</f>
        <v>1.4479166666666667</v>
      </c>
      <c r="M17" s="240"/>
      <c r="N17" s="162" t="s">
        <v>85</v>
      </c>
      <c r="O17" s="136">
        <f>U9</f>
        <v>24</v>
      </c>
      <c r="P17" s="1122"/>
      <c r="Q17" s="246"/>
      <c r="R17" s="244"/>
      <c r="S17" s="246"/>
      <c r="T17" s="1122"/>
      <c r="U17" s="136">
        <f>U10</f>
        <v>22</v>
      </c>
      <c r="V17" s="162" t="s">
        <v>94</v>
      </c>
      <c r="W17" s="43"/>
      <c r="Y17" s="44"/>
      <c r="Z17" s="162" t="s">
        <v>130</v>
      </c>
      <c r="AA17" s="136">
        <f>AG9</f>
        <v>14</v>
      </c>
      <c r="AB17" s="1122"/>
      <c r="AC17" s="246"/>
      <c r="AD17" s="244"/>
      <c r="AE17" s="246"/>
      <c r="AF17" s="1122"/>
      <c r="AG17" s="136">
        <f>AG10</f>
        <v>19</v>
      </c>
      <c r="AH17" s="162" t="s">
        <v>131</v>
      </c>
      <c r="AI17" s="43"/>
    </row>
    <row r="18" spans="1:35" ht="19.5" customHeight="1" x14ac:dyDescent="0.2">
      <c r="A18" s="44"/>
      <c r="B18" s="162" t="s">
        <v>6</v>
      </c>
      <c r="C18" s="136">
        <f>C9</f>
        <v>10</v>
      </c>
      <c r="D18" s="1122"/>
      <c r="E18" s="243"/>
      <c r="F18" s="244"/>
      <c r="G18" s="243"/>
      <c r="H18" s="1122"/>
      <c r="I18" s="136" t="str">
        <f>C7</f>
        <v>4</v>
      </c>
      <c r="J18" s="162" t="s">
        <v>4</v>
      </c>
      <c r="K18" s="245"/>
      <c r="L18" s="926">
        <f>L17+ACCUEIL!$B$7</f>
        <v>1.4583333333333335</v>
      </c>
      <c r="M18" s="240"/>
      <c r="N18" s="162" t="s">
        <v>43</v>
      </c>
      <c r="O18" s="136">
        <f>O9</f>
        <v>21</v>
      </c>
      <c r="P18" s="1122"/>
      <c r="Q18" s="246"/>
      <c r="R18" s="244"/>
      <c r="S18" s="246"/>
      <c r="T18" s="1122"/>
      <c r="U18" s="136">
        <f>O7</f>
        <v>26</v>
      </c>
      <c r="V18" s="162" t="s">
        <v>18</v>
      </c>
      <c r="W18" s="43"/>
      <c r="Y18" s="44"/>
      <c r="Z18" s="162" t="s">
        <v>106</v>
      </c>
      <c r="AA18" s="136">
        <f>AA7</f>
        <v>15</v>
      </c>
      <c r="AB18" s="1122"/>
      <c r="AC18" s="243"/>
      <c r="AD18" s="244"/>
      <c r="AE18" s="243"/>
      <c r="AF18" s="1122"/>
      <c r="AG18" s="136" t="str">
        <f>AA10</f>
        <v>5</v>
      </c>
      <c r="AH18" s="162" t="s">
        <v>126</v>
      </c>
      <c r="AI18" s="43"/>
    </row>
    <row r="19" spans="1:35" ht="19.5" customHeight="1" x14ac:dyDescent="0.2">
      <c r="A19" s="44"/>
      <c r="B19" s="162" t="s">
        <v>7</v>
      </c>
      <c r="C19" s="136" t="str">
        <f>C10</f>
        <v>2</v>
      </c>
      <c r="D19" s="1122"/>
      <c r="E19" s="243"/>
      <c r="F19" s="244"/>
      <c r="G19" s="243"/>
      <c r="H19" s="1122"/>
      <c r="I19" s="136">
        <f>C8</f>
        <v>18</v>
      </c>
      <c r="J19" s="162" t="s">
        <v>5</v>
      </c>
      <c r="K19" s="245"/>
      <c r="L19" s="926">
        <f>L18+ACCUEIL!$B$7</f>
        <v>1.4687500000000002</v>
      </c>
      <c r="M19" s="240"/>
      <c r="N19" s="162" t="s">
        <v>44</v>
      </c>
      <c r="O19" s="136">
        <f>O10</f>
        <v>13</v>
      </c>
      <c r="P19" s="1122"/>
      <c r="Q19" s="246"/>
      <c r="R19" s="244"/>
      <c r="S19" s="246"/>
      <c r="T19" s="1122"/>
      <c r="U19" s="136">
        <f>O8</f>
        <v>23</v>
      </c>
      <c r="V19" s="162" t="s">
        <v>19</v>
      </c>
      <c r="W19" s="635"/>
      <c r="Y19" s="44"/>
      <c r="Z19" s="162" t="s">
        <v>107</v>
      </c>
      <c r="AA19" s="136">
        <f>AA8</f>
        <v>11</v>
      </c>
      <c r="AB19" s="1122"/>
      <c r="AC19" s="243"/>
      <c r="AD19" s="244"/>
      <c r="AE19" s="243"/>
      <c r="AF19" s="1122"/>
      <c r="AG19" s="136">
        <f>AA9</f>
        <v>17</v>
      </c>
      <c r="AH19" s="162" t="s">
        <v>108</v>
      </c>
      <c r="AI19" s="43"/>
    </row>
    <row r="20" spans="1:35" ht="19.5" customHeight="1" x14ac:dyDescent="0.2">
      <c r="A20" s="44"/>
      <c r="B20" s="162" t="s">
        <v>10</v>
      </c>
      <c r="C20" s="136">
        <f>I9</f>
        <v>12</v>
      </c>
      <c r="D20" s="1122"/>
      <c r="E20" s="243"/>
      <c r="F20" s="244"/>
      <c r="G20" s="243"/>
      <c r="H20" s="1122"/>
      <c r="I20" s="136">
        <f>I7</f>
        <v>20</v>
      </c>
      <c r="J20" s="162" t="s">
        <v>8</v>
      </c>
      <c r="K20" s="245"/>
      <c r="L20" s="926">
        <f>L19+ACCUEIL!$B$7</f>
        <v>1.479166666666667</v>
      </c>
      <c r="M20" s="240"/>
      <c r="N20" s="162" t="s">
        <v>94</v>
      </c>
      <c r="O20" s="136">
        <f>U10</f>
        <v>22</v>
      </c>
      <c r="P20" s="1122"/>
      <c r="Q20" s="246"/>
      <c r="R20" s="244"/>
      <c r="S20" s="246"/>
      <c r="T20" s="1122"/>
      <c r="U20" s="136" t="str">
        <f>U7</f>
        <v>1</v>
      </c>
      <c r="V20" s="162" t="s">
        <v>64</v>
      </c>
      <c r="W20" s="141"/>
      <c r="Y20" s="44"/>
      <c r="Z20" s="162" t="s">
        <v>131</v>
      </c>
      <c r="AA20" s="136">
        <f>AG10</f>
        <v>19</v>
      </c>
      <c r="AB20" s="1122"/>
      <c r="AC20" s="246"/>
      <c r="AD20" s="244"/>
      <c r="AE20" s="246"/>
      <c r="AF20" s="1122"/>
      <c r="AG20" s="136">
        <f>AG7</f>
        <v>3</v>
      </c>
      <c r="AH20" s="162" t="s">
        <v>128</v>
      </c>
      <c r="AI20" s="43"/>
    </row>
    <row r="21" spans="1:35" ht="19.5" customHeight="1" x14ac:dyDescent="0.2">
      <c r="A21" s="44"/>
      <c r="B21" s="162" t="s">
        <v>11</v>
      </c>
      <c r="C21" s="136" t="str">
        <f>I10</f>
        <v>6</v>
      </c>
      <c r="D21" s="1122"/>
      <c r="E21" s="243"/>
      <c r="F21" s="244"/>
      <c r="G21" s="243"/>
      <c r="H21" s="1122"/>
      <c r="I21" s="136">
        <f>I8</f>
        <v>16</v>
      </c>
      <c r="J21" s="162" t="s">
        <v>9</v>
      </c>
      <c r="K21" s="245"/>
      <c r="L21" s="926">
        <f>L20+ACCUEIL!$B$7</f>
        <v>1.4895833333333337</v>
      </c>
      <c r="M21" s="240"/>
      <c r="N21" s="162" t="s">
        <v>65</v>
      </c>
      <c r="O21" s="136" t="str">
        <f>U8</f>
        <v>7</v>
      </c>
      <c r="P21" s="1122"/>
      <c r="Q21" s="246"/>
      <c r="R21" s="244"/>
      <c r="S21" s="246"/>
      <c r="T21" s="1122"/>
      <c r="U21" s="136">
        <f>U9</f>
        <v>24</v>
      </c>
      <c r="V21" s="162" t="s">
        <v>85</v>
      </c>
      <c r="W21" s="141"/>
      <c r="Y21" s="44"/>
      <c r="Z21" s="162" t="s">
        <v>130</v>
      </c>
      <c r="AA21" s="141">
        <f>AG9</f>
        <v>14</v>
      </c>
      <c r="AB21" s="1122"/>
      <c r="AC21" s="246"/>
      <c r="AD21" s="244"/>
      <c r="AE21" s="246"/>
      <c r="AF21" s="1122"/>
      <c r="AG21" s="136">
        <f>AG8</f>
        <v>25</v>
      </c>
      <c r="AH21" s="162" t="s">
        <v>129</v>
      </c>
      <c r="AI21" s="43"/>
    </row>
    <row r="22" spans="1:35" ht="19.5" customHeight="1" x14ac:dyDescent="0.2">
      <c r="A22" s="44"/>
      <c r="B22" s="162" t="s">
        <v>5</v>
      </c>
      <c r="C22" s="136">
        <f>C8</f>
        <v>18</v>
      </c>
      <c r="D22" s="1122"/>
      <c r="E22" s="243"/>
      <c r="F22" s="244"/>
      <c r="G22" s="243"/>
      <c r="H22" s="1122"/>
      <c r="I22" s="136">
        <f>C9</f>
        <v>10</v>
      </c>
      <c r="J22" s="162" t="s">
        <v>6</v>
      </c>
      <c r="K22" s="245"/>
      <c r="L22" s="926">
        <f>L21+ACCUEIL!$B$7</f>
        <v>1.5000000000000004</v>
      </c>
      <c r="M22" s="240"/>
      <c r="N22" s="162" t="s">
        <v>18</v>
      </c>
      <c r="O22" s="136">
        <f>O7</f>
        <v>26</v>
      </c>
      <c r="P22" s="1122"/>
      <c r="Q22" s="246"/>
      <c r="R22" s="244"/>
      <c r="S22" s="246"/>
      <c r="T22" s="1122"/>
      <c r="U22" s="136">
        <f>O10</f>
        <v>13</v>
      </c>
      <c r="V22" s="162" t="s">
        <v>44</v>
      </c>
      <c r="W22" s="43"/>
      <c r="Y22" s="44"/>
      <c r="Z22" s="162" t="s">
        <v>106</v>
      </c>
      <c r="AA22" s="136">
        <f>AA7</f>
        <v>15</v>
      </c>
      <c r="AB22" s="1122"/>
      <c r="AC22" s="243"/>
      <c r="AD22" s="244"/>
      <c r="AE22" s="243"/>
      <c r="AF22" s="1122"/>
      <c r="AG22" s="136">
        <f>AA9</f>
        <v>17</v>
      </c>
      <c r="AH22" s="162" t="s">
        <v>108</v>
      </c>
      <c r="AI22" s="43"/>
    </row>
    <row r="23" spans="1:35" ht="19.5" customHeight="1" x14ac:dyDescent="0.2">
      <c r="A23" s="44"/>
      <c r="B23" s="162" t="s">
        <v>7</v>
      </c>
      <c r="C23" s="136" t="str">
        <f>C10</f>
        <v>2</v>
      </c>
      <c r="D23" s="1122"/>
      <c r="E23" s="243"/>
      <c r="F23" s="244"/>
      <c r="G23" s="243"/>
      <c r="H23" s="1122"/>
      <c r="I23" s="136" t="str">
        <f>C7</f>
        <v>4</v>
      </c>
      <c r="J23" s="162" t="s">
        <v>4</v>
      </c>
      <c r="K23" s="245"/>
      <c r="L23" s="926">
        <f>L22+ACCUEIL!$B$7</f>
        <v>1.5104166666666672</v>
      </c>
      <c r="M23" s="240"/>
      <c r="N23" s="162" t="s">
        <v>19</v>
      </c>
      <c r="O23" s="136">
        <f>O8</f>
        <v>23</v>
      </c>
      <c r="P23" s="1122"/>
      <c r="Q23" s="246"/>
      <c r="R23" s="244"/>
      <c r="S23" s="246"/>
      <c r="T23" s="1122"/>
      <c r="U23" s="136">
        <f>O9</f>
        <v>21</v>
      </c>
      <c r="V23" s="162" t="s">
        <v>43</v>
      </c>
      <c r="W23" s="43"/>
      <c r="Y23" s="44"/>
      <c r="Z23" s="162" t="s">
        <v>126</v>
      </c>
      <c r="AA23" s="136" t="str">
        <f>AA10</f>
        <v>5</v>
      </c>
      <c r="AB23" s="1122"/>
      <c r="AC23" s="243"/>
      <c r="AD23" s="244"/>
      <c r="AE23" s="243"/>
      <c r="AF23" s="1122"/>
      <c r="AG23" s="136">
        <f>AA8</f>
        <v>11</v>
      </c>
      <c r="AH23" s="162" t="s">
        <v>107</v>
      </c>
      <c r="AI23" s="43"/>
    </row>
    <row r="24" spans="1:35" ht="19.5" customHeight="1" x14ac:dyDescent="0.2">
      <c r="A24" s="44"/>
      <c r="B24" s="162" t="s">
        <v>9</v>
      </c>
      <c r="C24" s="136">
        <f>I8</f>
        <v>16</v>
      </c>
      <c r="D24" s="1122"/>
      <c r="E24" s="243"/>
      <c r="F24" s="244"/>
      <c r="G24" s="243"/>
      <c r="H24" s="1122"/>
      <c r="I24" s="136">
        <f>I9</f>
        <v>12</v>
      </c>
      <c r="J24" s="162" t="s">
        <v>10</v>
      </c>
      <c r="K24" s="245"/>
      <c r="L24" s="926">
        <f>L23+ACCUEIL!$B$7</f>
        <v>1.5208333333333339</v>
      </c>
      <c r="M24" s="240"/>
      <c r="N24" s="162" t="s">
        <v>64</v>
      </c>
      <c r="O24" s="136" t="str">
        <f>U7</f>
        <v>1</v>
      </c>
      <c r="P24" s="1122"/>
      <c r="Q24" s="246"/>
      <c r="R24" s="244"/>
      <c r="S24" s="246"/>
      <c r="T24" s="1122"/>
      <c r="U24" s="136">
        <f>U9</f>
        <v>24</v>
      </c>
      <c r="V24" s="162" t="s">
        <v>85</v>
      </c>
      <c r="W24" s="43"/>
      <c r="Y24" s="44"/>
      <c r="Z24" s="162" t="s">
        <v>129</v>
      </c>
      <c r="AA24" s="136">
        <f>AG8</f>
        <v>25</v>
      </c>
      <c r="AB24" s="1122"/>
      <c r="AC24" s="246"/>
      <c r="AD24" s="244"/>
      <c r="AE24" s="246"/>
      <c r="AF24" s="1122"/>
      <c r="AG24" s="136">
        <f>AG10</f>
        <v>19</v>
      </c>
      <c r="AH24" s="162" t="s">
        <v>131</v>
      </c>
      <c r="AI24" s="43"/>
    </row>
    <row r="25" spans="1:35" ht="19.5" customHeight="1" x14ac:dyDescent="0.2">
      <c r="A25" s="44"/>
      <c r="B25" s="162" t="s">
        <v>8</v>
      </c>
      <c r="C25" s="136">
        <f>I7</f>
        <v>20</v>
      </c>
      <c r="D25" s="1122"/>
      <c r="E25" s="243"/>
      <c r="F25" s="244"/>
      <c r="G25" s="243"/>
      <c r="H25" s="1122"/>
      <c r="I25" s="136" t="str">
        <f>I10</f>
        <v>6</v>
      </c>
      <c r="J25" s="162" t="s">
        <v>11</v>
      </c>
      <c r="K25" s="245"/>
      <c r="L25" s="926">
        <f>L24+ACCUEIL!$B$7</f>
        <v>1.5312500000000007</v>
      </c>
      <c r="M25" s="240"/>
      <c r="N25" s="162" t="s">
        <v>65</v>
      </c>
      <c r="O25" s="136" t="str">
        <f>U8</f>
        <v>7</v>
      </c>
      <c r="P25" s="1122"/>
      <c r="Q25" s="246"/>
      <c r="R25" s="244"/>
      <c r="S25" s="246"/>
      <c r="T25" s="1122"/>
      <c r="U25" s="136">
        <f>U10</f>
        <v>22</v>
      </c>
      <c r="V25" s="162" t="s">
        <v>94</v>
      </c>
      <c r="W25" s="43"/>
      <c r="Y25" s="44"/>
      <c r="Z25" s="162" t="s">
        <v>128</v>
      </c>
      <c r="AA25" s="136">
        <f>AG7</f>
        <v>3</v>
      </c>
      <c r="AB25" s="1122"/>
      <c r="AC25" s="246"/>
      <c r="AD25" s="244"/>
      <c r="AE25" s="246"/>
      <c r="AF25" s="1122"/>
      <c r="AG25" s="136">
        <f>AG9</f>
        <v>14</v>
      </c>
      <c r="AH25" s="162" t="s">
        <v>130</v>
      </c>
      <c r="AI25" s="43"/>
    </row>
    <row r="26" spans="1:35" ht="9.75" customHeight="1" x14ac:dyDescent="0.2">
      <c r="A26" s="217"/>
      <c r="B26" s="247"/>
      <c r="C26" s="248"/>
      <c r="D26" s="151"/>
      <c r="E26" s="249"/>
      <c r="F26" s="250"/>
      <c r="G26" s="249"/>
      <c r="H26" s="151"/>
      <c r="I26" s="248"/>
      <c r="J26" s="247"/>
      <c r="K26" s="216"/>
      <c r="M26" s="251"/>
      <c r="N26" s="247"/>
      <c r="O26" s="248"/>
      <c r="P26" s="151"/>
      <c r="Q26" s="252"/>
      <c r="R26" s="250"/>
      <c r="S26" s="252"/>
      <c r="T26" s="151"/>
      <c r="U26" s="248"/>
      <c r="V26" s="247"/>
      <c r="W26" s="216"/>
      <c r="Y26" s="217"/>
      <c r="Z26" s="215"/>
      <c r="AA26" s="215"/>
      <c r="AB26" s="215"/>
      <c r="AC26" s="215"/>
      <c r="AD26" s="215"/>
      <c r="AE26" s="215"/>
      <c r="AF26" s="215"/>
      <c r="AG26" s="215"/>
      <c r="AH26" s="215"/>
      <c r="AI26" s="216"/>
    </row>
    <row r="27" spans="1:35" ht="9.75" customHeight="1" x14ac:dyDescent="0.2">
      <c r="A27" s="103"/>
      <c r="B27" s="120"/>
      <c r="C27" s="104"/>
      <c r="D27" s="45"/>
      <c r="E27" s="253"/>
      <c r="F27" s="254"/>
      <c r="G27" s="253"/>
      <c r="H27" s="45"/>
      <c r="I27" s="104"/>
      <c r="J27" s="120"/>
      <c r="K27" s="103"/>
      <c r="M27" s="636"/>
      <c r="N27" s="120"/>
      <c r="O27" s="104"/>
      <c r="P27" s="45"/>
      <c r="Q27" s="255"/>
      <c r="R27" s="254"/>
      <c r="S27" s="255"/>
      <c r="T27" s="45"/>
      <c r="U27" s="104"/>
      <c r="V27" s="120"/>
      <c r="W27" s="103"/>
    </row>
    <row r="28" spans="1:35" ht="9.75" customHeight="1" x14ac:dyDescent="0.2">
      <c r="A28" s="103"/>
      <c r="B28" s="212"/>
      <c r="C28" s="103"/>
      <c r="D28" s="212"/>
      <c r="E28" s="212"/>
      <c r="F28" s="212"/>
      <c r="G28" s="212"/>
      <c r="H28" s="212"/>
      <c r="I28" s="103"/>
      <c r="J28" s="212"/>
      <c r="K28" s="103"/>
      <c r="L28" s="208"/>
      <c r="M28" s="636"/>
      <c r="N28" s="212"/>
      <c r="O28" s="103"/>
      <c r="P28" s="212"/>
      <c r="Q28" s="212"/>
      <c r="R28" s="212"/>
      <c r="S28" s="212"/>
      <c r="T28" s="212"/>
      <c r="U28" s="103"/>
      <c r="V28" s="103"/>
      <c r="W28" s="103"/>
    </row>
    <row r="29" spans="1:35" ht="34.5" x14ac:dyDescent="0.25">
      <c r="A29" s="103"/>
      <c r="B29" s="160"/>
      <c r="C29" s="257" t="str">
        <f>C6</f>
        <v>POULE 1</v>
      </c>
      <c r="D29" s="773" t="s">
        <v>1</v>
      </c>
      <c r="E29" s="774" t="s">
        <v>2</v>
      </c>
      <c r="H29" s="160"/>
      <c r="I29" s="257" t="str">
        <f>I6</f>
        <v>POULE 2</v>
      </c>
      <c r="J29" s="773" t="s">
        <v>1</v>
      </c>
      <c r="K29" s="774" t="s">
        <v>2</v>
      </c>
      <c r="L29" s="1"/>
      <c r="M29"/>
      <c r="N29" s="160"/>
      <c r="O29" s="257" t="str">
        <f>O6</f>
        <v>POULE 3</v>
      </c>
      <c r="P29" s="773" t="s">
        <v>1</v>
      </c>
      <c r="Q29" s="774" t="s">
        <v>2</v>
      </c>
      <c r="T29" s="160"/>
      <c r="U29" s="257" t="str">
        <f>U6</f>
        <v>POULE 4</v>
      </c>
      <c r="V29" s="773" t="s">
        <v>1</v>
      </c>
      <c r="W29" s="774" t="s">
        <v>2</v>
      </c>
      <c r="Z29" s="160"/>
      <c r="AA29" s="257" t="str">
        <f>AA6</f>
        <v>POULE 5</v>
      </c>
      <c r="AB29" s="773" t="s">
        <v>1</v>
      </c>
      <c r="AC29" s="774" t="s">
        <v>2</v>
      </c>
      <c r="AF29" s="160"/>
      <c r="AG29" s="257" t="str">
        <f>AG6</f>
        <v>POULE 6</v>
      </c>
      <c r="AH29" s="773" t="s">
        <v>1</v>
      </c>
      <c r="AI29" s="774" t="s">
        <v>2</v>
      </c>
    </row>
    <row r="30" spans="1:35" ht="15.75" customHeight="1" x14ac:dyDescent="0.2">
      <c r="A30" s="103"/>
      <c r="B30" s="226">
        <v>1</v>
      </c>
      <c r="C30" s="1072"/>
      <c r="D30" s="814"/>
      <c r="E30" s="1006"/>
      <c r="H30" s="226">
        <v>1</v>
      </c>
      <c r="I30" s="1072"/>
      <c r="J30" s="814"/>
      <c r="K30" s="1006"/>
      <c r="L30" s="1"/>
      <c r="M30"/>
      <c r="N30" s="226">
        <v>1</v>
      </c>
      <c r="O30" s="1072"/>
      <c r="P30" s="814"/>
      <c r="Q30" s="1006"/>
      <c r="T30" s="226">
        <v>1</v>
      </c>
      <c r="U30" s="1072"/>
      <c r="V30" s="814"/>
      <c r="W30" s="1006"/>
      <c r="Z30" s="226">
        <v>1</v>
      </c>
      <c r="AA30" s="1072"/>
      <c r="AB30" s="814"/>
      <c r="AC30" s="1006"/>
      <c r="AF30" s="226">
        <v>1</v>
      </c>
      <c r="AG30" s="1072"/>
      <c r="AH30" s="814"/>
      <c r="AI30" s="1006"/>
    </row>
    <row r="31" spans="1:35" ht="15.75" customHeight="1" x14ac:dyDescent="0.2">
      <c r="A31" s="103"/>
      <c r="B31" s="226">
        <v>2</v>
      </c>
      <c r="C31" s="1072"/>
      <c r="D31" s="814"/>
      <c r="E31" s="1006"/>
      <c r="H31" s="226">
        <v>2</v>
      </c>
      <c r="I31" s="1072"/>
      <c r="J31" s="814"/>
      <c r="K31" s="1006"/>
      <c r="L31" s="1"/>
      <c r="M31"/>
      <c r="N31" s="226">
        <v>2</v>
      </c>
      <c r="O31" s="1072"/>
      <c r="P31" s="814"/>
      <c r="Q31" s="1006"/>
      <c r="T31" s="226">
        <v>2</v>
      </c>
      <c r="U31" s="1072"/>
      <c r="V31" s="814"/>
      <c r="W31" s="1006"/>
      <c r="Z31" s="226">
        <v>2</v>
      </c>
      <c r="AA31" s="1072"/>
      <c r="AB31" s="814"/>
      <c r="AC31" s="1006"/>
      <c r="AF31" s="226">
        <v>2</v>
      </c>
      <c r="AG31" s="1072"/>
      <c r="AH31" s="814"/>
      <c r="AI31" s="1006"/>
    </row>
    <row r="32" spans="1:35" ht="15.75" customHeight="1" x14ac:dyDescent="0.2">
      <c r="A32" s="103"/>
      <c r="B32" s="226">
        <v>3</v>
      </c>
      <c r="C32" s="1072"/>
      <c r="D32" s="814"/>
      <c r="E32" s="1006"/>
      <c r="H32" s="226">
        <v>3</v>
      </c>
      <c r="I32" s="1072"/>
      <c r="J32" s="814"/>
      <c r="K32" s="1006"/>
      <c r="L32" s="1"/>
      <c r="M32"/>
      <c r="N32" s="226">
        <v>3</v>
      </c>
      <c r="O32" s="1072"/>
      <c r="P32" s="814"/>
      <c r="Q32" s="1006"/>
      <c r="T32" s="226">
        <v>3</v>
      </c>
      <c r="U32" s="1072"/>
      <c r="V32" s="814"/>
      <c r="W32" s="1006"/>
      <c r="Z32" s="226">
        <v>3</v>
      </c>
      <c r="AA32" s="1072"/>
      <c r="AB32" s="814"/>
      <c r="AC32" s="1006"/>
      <c r="AF32" s="226">
        <v>3</v>
      </c>
      <c r="AG32" s="1072"/>
      <c r="AH32" s="814"/>
      <c r="AI32" s="1006"/>
    </row>
    <row r="33" spans="1:58" ht="15.75" customHeight="1" x14ac:dyDescent="0.2">
      <c r="A33" s="103"/>
      <c r="B33" s="226">
        <v>4</v>
      </c>
      <c r="C33" s="1072"/>
      <c r="D33" s="814"/>
      <c r="E33" s="1006"/>
      <c r="H33" s="226">
        <v>4</v>
      </c>
      <c r="I33" s="1072"/>
      <c r="J33" s="814"/>
      <c r="K33" s="1006"/>
      <c r="L33" s="1"/>
      <c r="M33"/>
      <c r="N33" s="226">
        <v>4</v>
      </c>
      <c r="O33" s="1072"/>
      <c r="P33" s="814"/>
      <c r="Q33" s="1006"/>
      <c r="T33" s="226">
        <v>4</v>
      </c>
      <c r="U33" s="1072"/>
      <c r="V33" s="814"/>
      <c r="W33" s="1006"/>
      <c r="Z33" s="226">
        <v>4</v>
      </c>
      <c r="AA33" s="1072"/>
      <c r="AB33" s="814"/>
      <c r="AC33" s="1006"/>
      <c r="AF33" s="226">
        <v>4</v>
      </c>
      <c r="AG33" s="1072"/>
      <c r="AH33" s="814"/>
      <c r="AI33" s="1006"/>
    </row>
    <row r="34" spans="1:58" x14ac:dyDescent="0.2">
      <c r="A34" s="103"/>
      <c r="B34" s="212"/>
      <c r="C34" s="103"/>
      <c r="D34" s="212"/>
      <c r="E34" s="212"/>
      <c r="F34" s="212"/>
      <c r="G34" s="212"/>
      <c r="H34" s="212"/>
      <c r="I34" s="103"/>
      <c r="J34" s="212"/>
      <c r="K34" s="103"/>
      <c r="L34" s="208"/>
      <c r="M34" s="636"/>
      <c r="N34" s="212"/>
      <c r="O34" s="103"/>
      <c r="P34" s="212"/>
      <c r="Q34" s="212"/>
      <c r="R34" s="212"/>
      <c r="S34" s="212"/>
      <c r="T34" s="212"/>
      <c r="U34" s="103"/>
      <c r="V34" s="103"/>
      <c r="W34" s="103"/>
    </row>
    <row r="35" spans="1:58" x14ac:dyDescent="0.2">
      <c r="A35" s="219"/>
      <c r="B35" s="235"/>
      <c r="C35" s="24"/>
      <c r="D35" s="235"/>
      <c r="E35" s="24"/>
      <c r="F35" s="235"/>
      <c r="G35" s="235"/>
      <c r="H35" s="235"/>
      <c r="I35" s="24"/>
      <c r="J35" s="235"/>
      <c r="K35" s="235"/>
      <c r="L35" s="24"/>
      <c r="M35" s="130"/>
      <c r="N35" s="284"/>
      <c r="O35" s="285"/>
      <c r="P35" s="24"/>
      <c r="Q35" s="24"/>
      <c r="R35" s="235"/>
      <c r="S35" s="235"/>
      <c r="T35" s="235"/>
      <c r="U35" s="782" t="s">
        <v>47</v>
      </c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31"/>
    </row>
    <row r="36" spans="1:58" ht="34.5" x14ac:dyDescent="0.2">
      <c r="A36" s="44"/>
      <c r="B36" s="196"/>
      <c r="C36" s="266" t="s">
        <v>45</v>
      </c>
      <c r="D36" s="336"/>
      <c r="E36" s="336"/>
      <c r="F36" s="267"/>
      <c r="G36" s="267"/>
      <c r="H36" s="336"/>
      <c r="I36" s="140" t="s">
        <v>46</v>
      </c>
      <c r="J36"/>
      <c r="M36" s="106"/>
      <c r="N36" s="160"/>
      <c r="O36" s="109" t="s">
        <v>15</v>
      </c>
      <c r="P36" s="773" t="s">
        <v>1</v>
      </c>
      <c r="Q36" s="774" t="s">
        <v>2</v>
      </c>
      <c r="R36"/>
      <c r="T36" s="232" t="s">
        <v>16</v>
      </c>
      <c r="U36" s="109" t="s">
        <v>17</v>
      </c>
      <c r="V36" s="773" t="s">
        <v>1</v>
      </c>
      <c r="W36" s="774" t="s">
        <v>2</v>
      </c>
      <c r="Z36" s="232"/>
      <c r="AA36" s="109" t="s">
        <v>63</v>
      </c>
      <c r="AB36" s="773" t="s">
        <v>1</v>
      </c>
      <c r="AC36" s="774" t="s">
        <v>2</v>
      </c>
      <c r="AF36" s="232"/>
      <c r="AG36" s="109" t="s">
        <v>93</v>
      </c>
      <c r="AH36" s="773" t="s">
        <v>1</v>
      </c>
      <c r="AI36" s="774" t="s">
        <v>2</v>
      </c>
      <c r="AJ36" s="43"/>
      <c r="AK36" s="160"/>
      <c r="AL36" s="161" t="str">
        <f>O36</f>
        <v>POULE A</v>
      </c>
      <c r="AM36" s="773" t="s">
        <v>1</v>
      </c>
      <c r="AN36" s="774" t="s">
        <v>2</v>
      </c>
      <c r="AP36" s="3"/>
      <c r="AQ36" s="232" t="s">
        <v>16</v>
      </c>
      <c r="AR36" s="161" t="str">
        <f>U36</f>
        <v>POULE B</v>
      </c>
      <c r="AS36" s="773" t="s">
        <v>1</v>
      </c>
      <c r="AT36" s="774" t="s">
        <v>2</v>
      </c>
      <c r="AW36" s="232"/>
      <c r="AX36" s="161" t="str">
        <f>AA36</f>
        <v>POULE C</v>
      </c>
      <c r="AY36" s="773" t="s">
        <v>1</v>
      </c>
      <c r="AZ36" s="774" t="s">
        <v>2</v>
      </c>
      <c r="BC36" s="232"/>
      <c r="BD36" s="161" t="str">
        <f>AG36</f>
        <v>POULE 4</v>
      </c>
      <c r="BE36" s="773" t="s">
        <v>1</v>
      </c>
      <c r="BF36" s="774" t="s">
        <v>2</v>
      </c>
    </row>
    <row r="37" spans="1:58" x14ac:dyDescent="0.2">
      <c r="A37" s="44"/>
      <c r="B37" s="260" t="s">
        <v>20</v>
      </c>
      <c r="C37" s="178" t="s">
        <v>20</v>
      </c>
      <c r="D37" s="336"/>
      <c r="E37" s="199"/>
      <c r="F37" s="265"/>
      <c r="G37" s="276" t="s">
        <v>21</v>
      </c>
      <c r="H37" s="196"/>
      <c r="I37" s="174" t="s">
        <v>21</v>
      </c>
      <c r="J37"/>
      <c r="M37" s="106"/>
      <c r="N37" s="162" t="s">
        <v>4</v>
      </c>
      <c r="O37" s="118" t="s">
        <v>4</v>
      </c>
      <c r="P37" s="280">
        <f>CL($P$46,$T$46)+CL($P$55,$T$55)+CL($P$67,$T$67)</f>
        <v>0</v>
      </c>
      <c r="Q37" s="281">
        <f>P46-T46+P55-T55+P67-T67</f>
        <v>0</v>
      </c>
      <c r="R37"/>
      <c r="T37" s="162" t="s">
        <v>8</v>
      </c>
      <c r="U37" s="118" t="s">
        <v>8</v>
      </c>
      <c r="V37" s="280">
        <f>CL($P$50,$T$50)+CL($P$73,$T$73)+CL($P$61,$T$61)</f>
        <v>0</v>
      </c>
      <c r="W37" s="281">
        <f>P50-T50+P61-T61+P73-T73</f>
        <v>0</v>
      </c>
      <c r="Z37" s="162" t="s">
        <v>18</v>
      </c>
      <c r="AA37" s="118" t="s">
        <v>18</v>
      </c>
      <c r="AB37" s="280">
        <f>CL($AB$46,$AF$46)+CL($AB$55,$AF$55)+CL($AB$67,$AF$67)</f>
        <v>0</v>
      </c>
      <c r="AC37" s="281">
        <f>AB46-AF46+AB55-AF55+AB67-AF67</f>
        <v>0</v>
      </c>
      <c r="AF37" s="162" t="s">
        <v>64</v>
      </c>
      <c r="AG37" s="118" t="s">
        <v>64</v>
      </c>
      <c r="AH37" s="280">
        <f>CL($AB$50,$AF$50)+CL($AB$61,$AF$61)+CL($AB$73,$AF$73)</f>
        <v>0</v>
      </c>
      <c r="AI37" s="281">
        <f>AB50-AF50+AB61-AF61+AB73-AF73</f>
        <v>0</v>
      </c>
      <c r="AJ37" s="43"/>
      <c r="AK37" s="162">
        <v>1</v>
      </c>
      <c r="AL37" s="118"/>
      <c r="AM37" s="815"/>
      <c r="AN37" s="816"/>
      <c r="AP37" s="3"/>
      <c r="AQ37" s="162">
        <v>1</v>
      </c>
      <c r="AR37" s="118"/>
      <c r="AS37" s="815"/>
      <c r="AT37" s="816"/>
      <c r="AW37" s="162">
        <v>1</v>
      </c>
      <c r="AX37" s="118"/>
      <c r="AY37" s="815"/>
      <c r="AZ37" s="816"/>
      <c r="BC37" s="162">
        <v>1</v>
      </c>
      <c r="BD37" s="118"/>
      <c r="BE37" s="815"/>
      <c r="BF37" s="816"/>
    </row>
    <row r="38" spans="1:58" x14ac:dyDescent="0.2">
      <c r="A38" s="44"/>
      <c r="B38" s="260" t="s">
        <v>22</v>
      </c>
      <c r="C38" s="178" t="s">
        <v>22</v>
      </c>
      <c r="D38" s="336"/>
      <c r="E38" s="199"/>
      <c r="F38" s="265"/>
      <c r="G38" s="276" t="s">
        <v>23</v>
      </c>
      <c r="H38" s="196"/>
      <c r="I38" s="174" t="s">
        <v>23</v>
      </c>
      <c r="J38"/>
      <c r="M38" s="106"/>
      <c r="N38" s="162" t="s">
        <v>5</v>
      </c>
      <c r="O38" s="118" t="s">
        <v>5</v>
      </c>
      <c r="P38" s="280">
        <f>CL($T$46,$P$46)+CL($P$58,$T$58)+CL($P$70,$T$70)</f>
        <v>0</v>
      </c>
      <c r="Q38" s="281">
        <f>T46-P46+P58-T58+P70-T70</f>
        <v>0</v>
      </c>
      <c r="R38"/>
      <c r="T38" s="162" t="s">
        <v>9</v>
      </c>
      <c r="U38" s="118" t="s">
        <v>9</v>
      </c>
      <c r="V38" s="280">
        <f>CL($T$50,$P$50)+CL($P$64,$T$64)+CL($P$76,$T$76)</f>
        <v>0</v>
      </c>
      <c r="W38" s="281">
        <f>T50-P50+P64-T64+P76-T76</f>
        <v>0</v>
      </c>
      <c r="Z38" s="162" t="s">
        <v>19</v>
      </c>
      <c r="AA38" s="118" t="s">
        <v>19</v>
      </c>
      <c r="AB38" s="280">
        <f>CL($AF$46,$AB$46)+CL($AB$58,$AF$58)+CL($AB$70,$AF$70)</f>
        <v>0</v>
      </c>
      <c r="AC38" s="281">
        <f>AF46-AB46+AB58-AF58+AB70-AF70</f>
        <v>0</v>
      </c>
      <c r="AF38" s="162" t="s">
        <v>65</v>
      </c>
      <c r="AG38" s="118" t="s">
        <v>65</v>
      </c>
      <c r="AH38" s="280">
        <f>CL($AF$50,$AB$50)+CL($AB$64,$AF$64)+CL($AB$76,$AF$76)</f>
        <v>0</v>
      </c>
      <c r="AI38" s="281">
        <f>AF50-AB50+AB64-AF64+AB76-AF76</f>
        <v>0</v>
      </c>
      <c r="AJ38" s="43"/>
      <c r="AK38" s="162">
        <v>2</v>
      </c>
      <c r="AL38" s="118"/>
      <c r="AM38" s="815"/>
      <c r="AN38" s="816"/>
      <c r="AP38" s="3"/>
      <c r="AQ38" s="162">
        <v>2</v>
      </c>
      <c r="AR38" s="118"/>
      <c r="AS38" s="815"/>
      <c r="AT38" s="816"/>
      <c r="AW38" s="162">
        <v>2</v>
      </c>
      <c r="AX38" s="118"/>
      <c r="AY38" s="815"/>
      <c r="AZ38" s="816"/>
      <c r="BC38" s="162">
        <v>2</v>
      </c>
      <c r="BD38" s="118"/>
      <c r="BE38" s="815"/>
      <c r="BF38" s="816"/>
    </row>
    <row r="39" spans="1:58" x14ac:dyDescent="0.2">
      <c r="A39" s="44"/>
      <c r="B39" s="260" t="s">
        <v>24</v>
      </c>
      <c r="C39" s="178" t="s">
        <v>24</v>
      </c>
      <c r="D39" s="336"/>
      <c r="E39" s="199"/>
      <c r="F39" s="265"/>
      <c r="G39" s="276" t="s">
        <v>25</v>
      </c>
      <c r="H39" s="196"/>
      <c r="I39" s="174" t="s">
        <v>25</v>
      </c>
      <c r="J39"/>
      <c r="M39" s="106"/>
      <c r="N39" s="162" t="s">
        <v>6</v>
      </c>
      <c r="O39" s="118" t="s">
        <v>6</v>
      </c>
      <c r="P39" s="280">
        <f>CL($P$48,$T$48)+CL($T$70,$P$70)+CL($T$55,$P$55)</f>
        <v>0</v>
      </c>
      <c r="Q39" s="281">
        <f>P48-T48+T55-P55+T70-P70</f>
        <v>0</v>
      </c>
      <c r="R39"/>
      <c r="T39" s="162" t="s">
        <v>10</v>
      </c>
      <c r="U39" s="118" t="s">
        <v>10</v>
      </c>
      <c r="V39" s="280">
        <f>CL($P$52,$T$52)+CL($T$61,$P$61)+CL($T$76,$P$76)</f>
        <v>0</v>
      </c>
      <c r="W39" s="281">
        <f>P52-T52+T61-P61+T76-P76</f>
        <v>0</v>
      </c>
      <c r="Z39" s="162" t="s">
        <v>43</v>
      </c>
      <c r="AA39" s="118" t="s">
        <v>43</v>
      </c>
      <c r="AB39" s="280">
        <f>CL($AB$48,$AF$48)+CL($AF$55,$AB$55)+CL($AF$70,$AB$70)</f>
        <v>0</v>
      </c>
      <c r="AC39" s="281">
        <f>AB48-AF48+AF55-AB55+AF70-AB70</f>
        <v>0</v>
      </c>
      <c r="AF39" s="162" t="s">
        <v>85</v>
      </c>
      <c r="AG39" s="118" t="s">
        <v>85</v>
      </c>
      <c r="AH39" s="280">
        <f>CL($AB$52,$AF$52)+CL($AF$61,$AB$61)+CL($AF$76,$AB$76)</f>
        <v>0</v>
      </c>
      <c r="AI39" s="281">
        <f>AB52-AF52+AF61-AB61+AF76-AB76</f>
        <v>0</v>
      </c>
      <c r="AJ39" s="43"/>
      <c r="AK39" s="162">
        <v>3</v>
      </c>
      <c r="AL39" s="118"/>
      <c r="AM39" s="815"/>
      <c r="AN39" s="816"/>
      <c r="AP39" s="3"/>
      <c r="AQ39" s="162">
        <v>3</v>
      </c>
      <c r="AR39" s="118"/>
      <c r="AS39" s="815"/>
      <c r="AT39" s="816"/>
      <c r="AW39" s="162">
        <v>3</v>
      </c>
      <c r="AX39" s="118"/>
      <c r="AY39" s="815"/>
      <c r="AZ39" s="816"/>
      <c r="BC39" s="162">
        <v>3</v>
      </c>
      <c r="BD39" s="118"/>
      <c r="BE39" s="815"/>
      <c r="BF39" s="816"/>
    </row>
    <row r="40" spans="1:58" x14ac:dyDescent="0.2">
      <c r="A40" s="44"/>
      <c r="B40" s="260" t="s">
        <v>26</v>
      </c>
      <c r="C40" s="178" t="s">
        <v>26</v>
      </c>
      <c r="D40" s="336"/>
      <c r="E40" s="199"/>
      <c r="F40" s="196"/>
      <c r="G40" s="276" t="s">
        <v>27</v>
      </c>
      <c r="H40" s="196"/>
      <c r="I40" s="174" t="s">
        <v>27</v>
      </c>
      <c r="J40"/>
      <c r="M40" s="106"/>
      <c r="N40" s="162" t="s">
        <v>7</v>
      </c>
      <c r="O40" s="118" t="s">
        <v>7</v>
      </c>
      <c r="P40" s="280">
        <f>CL($T$48,$P$48)+CL($T$58,$P$58)+CL($T$67,$P$67)</f>
        <v>0</v>
      </c>
      <c r="Q40" s="281">
        <f>T48-P48+T58-P58+T67-P67</f>
        <v>0</v>
      </c>
      <c r="R40"/>
      <c r="S40"/>
      <c r="T40" s="162" t="s">
        <v>11</v>
      </c>
      <c r="U40" s="118" t="s">
        <v>11</v>
      </c>
      <c r="V40" s="280">
        <f>CL($T$52,$P$52)+CL($T$64,$P$64)+CL($T$73,$P$73)</f>
        <v>0</v>
      </c>
      <c r="W40" s="281">
        <f>T52-P52+T64-P64+T73-P73</f>
        <v>0</v>
      </c>
      <c r="Z40" s="162" t="s">
        <v>44</v>
      </c>
      <c r="AA40" s="118" t="s">
        <v>44</v>
      </c>
      <c r="AB40" s="280">
        <f>CL($AF$48,$AB$48)+CL($AF$58,$AB$58)+CL($AF$67,$AB$67)</f>
        <v>0</v>
      </c>
      <c r="AC40" s="281">
        <f>AB48-AF48+AF55-AB55+AF70-AB70</f>
        <v>0</v>
      </c>
      <c r="AF40" s="162" t="s">
        <v>94</v>
      </c>
      <c r="AG40" s="118" t="s">
        <v>94</v>
      </c>
      <c r="AH40" s="280">
        <f>CL($AF$52,$AB$52)+CL($AF$64,$AB$64)+CL($AF$73,$AB$73)</f>
        <v>0</v>
      </c>
      <c r="AI40" s="281">
        <f>AF64-AB64+AF52-AB52+AF73-AB73</f>
        <v>0</v>
      </c>
      <c r="AJ40" s="43"/>
      <c r="AK40" s="162">
        <v>4</v>
      </c>
      <c r="AL40" s="118"/>
      <c r="AM40" s="815"/>
      <c r="AN40" s="816"/>
      <c r="AQ40" s="162">
        <v>4</v>
      </c>
      <c r="AR40" s="118"/>
      <c r="AS40" s="815"/>
      <c r="AT40" s="816"/>
      <c r="AW40" s="162">
        <v>4</v>
      </c>
      <c r="AX40" s="118"/>
      <c r="AY40" s="815"/>
      <c r="AZ40" s="816"/>
      <c r="BC40" s="162">
        <v>4</v>
      </c>
      <c r="BD40" s="118"/>
      <c r="BE40" s="815"/>
      <c r="BF40" s="816"/>
    </row>
    <row r="41" spans="1:58" ht="9" customHeight="1" x14ac:dyDescent="0.2">
      <c r="A41" s="217"/>
      <c r="B41" s="247"/>
      <c r="C41" s="248"/>
      <c r="D41" s="783"/>
      <c r="E41" s="784"/>
      <c r="F41" s="215"/>
      <c r="G41" s="215"/>
      <c r="H41" s="247"/>
      <c r="I41" s="248"/>
      <c r="J41" s="783"/>
      <c r="K41" s="784"/>
      <c r="L41" s="218"/>
      <c r="M41" s="218"/>
      <c r="N41" s="247"/>
      <c r="O41" s="248"/>
      <c r="P41" s="783"/>
      <c r="Q41" s="784"/>
      <c r="R41" s="215"/>
      <c r="S41" s="215"/>
      <c r="T41" s="247"/>
      <c r="U41" s="248"/>
      <c r="V41" s="783"/>
      <c r="W41" s="784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6"/>
    </row>
    <row r="42" spans="1:58" ht="9" customHeight="1" x14ac:dyDescent="0.2">
      <c r="A42" s="103"/>
      <c r="B42" s="120"/>
      <c r="C42" s="104"/>
      <c r="D42" s="282"/>
      <c r="E42" s="283"/>
      <c r="F42" s="103"/>
      <c r="G42" s="103"/>
      <c r="H42" s="120"/>
      <c r="I42" s="104"/>
      <c r="J42" s="282"/>
      <c r="K42" s="283"/>
      <c r="L42" s="208"/>
      <c r="M42" s="208"/>
      <c r="N42" s="120"/>
      <c r="O42" s="104"/>
      <c r="P42" s="282"/>
      <c r="Q42" s="283"/>
      <c r="R42" s="103"/>
      <c r="S42" s="103"/>
      <c r="T42" s="120"/>
      <c r="U42" s="104"/>
      <c r="V42" s="282"/>
      <c r="W42" s="283"/>
    </row>
    <row r="43" spans="1:58" hidden="1" x14ac:dyDescent="0.2">
      <c r="B43" s="120"/>
      <c r="C43" s="104"/>
      <c r="D43" s="282"/>
      <c r="E43" s="283"/>
      <c r="F43"/>
      <c r="G43"/>
      <c r="H43" s="120"/>
      <c r="I43" s="104"/>
      <c r="J43" s="282"/>
      <c r="L43" s="1"/>
      <c r="M43"/>
      <c r="N43"/>
      <c r="P43"/>
      <c r="Q43"/>
      <c r="R43"/>
      <c r="S43"/>
      <c r="T43" s="120"/>
      <c r="U43" s="104"/>
      <c r="V43" s="282"/>
    </row>
    <row r="44" spans="1:58" ht="15.75" x14ac:dyDescent="0.25">
      <c r="A44" s="219"/>
      <c r="B44" s="24"/>
      <c r="C44" s="24"/>
      <c r="D44" s="24"/>
      <c r="E44" s="24"/>
      <c r="F44" s="898" t="str">
        <f>ACCUEIL!$D$6</f>
        <v>VELODROME</v>
      </c>
      <c r="G44" s="24"/>
      <c r="H44" s="24"/>
      <c r="I44" s="24"/>
      <c r="J44" s="24"/>
      <c r="K44" s="31"/>
      <c r="M44" s="637"/>
      <c r="N44" s="24"/>
      <c r="O44" s="24"/>
      <c r="P44" s="24"/>
      <c r="Q44" s="24"/>
      <c r="R44" s="936" t="str">
        <f>ACCUEIL!$D$7</f>
        <v>SAN SIRO</v>
      </c>
      <c r="S44" s="24"/>
      <c r="T44" s="24"/>
      <c r="U44" s="24"/>
      <c r="V44" s="24"/>
      <c r="W44" s="31"/>
      <c r="Y44" s="219"/>
      <c r="Z44" s="24"/>
      <c r="AA44" s="24"/>
      <c r="AB44" s="24"/>
      <c r="AC44" s="24"/>
      <c r="AD44" s="898" t="str">
        <f>ACCUEIL!$D$8</f>
        <v>NEU CAMP</v>
      </c>
      <c r="AE44" s="24"/>
      <c r="AF44" s="24"/>
      <c r="AG44" s="24"/>
      <c r="AH44" s="24"/>
      <c r="AI44" s="31"/>
    </row>
    <row r="45" spans="1:58" x14ac:dyDescent="0.2">
      <c r="A45" s="44"/>
      <c r="B45"/>
      <c r="D45"/>
      <c r="E45"/>
      <c r="F45" s="125" t="s">
        <v>95</v>
      </c>
      <c r="G45"/>
      <c r="H45"/>
      <c r="J45"/>
      <c r="K45" s="43"/>
      <c r="L45" s="327" t="s">
        <v>12</v>
      </c>
      <c r="M45" s="292"/>
      <c r="N45"/>
      <c r="P45"/>
      <c r="Q45"/>
      <c r="R45"/>
      <c r="S45"/>
      <c r="T45"/>
      <c r="W45" s="43"/>
      <c r="Y45" s="44"/>
      <c r="AI45" s="43"/>
    </row>
    <row r="46" spans="1:58" ht="17.850000000000001" customHeight="1" x14ac:dyDescent="0.2">
      <c r="A46" s="44"/>
      <c r="B46" s="226">
        <v>1</v>
      </c>
      <c r="C46" s="136" t="str">
        <f>C37</f>
        <v>1A</v>
      </c>
      <c r="D46" s="1122"/>
      <c r="E46" s="290"/>
      <c r="F46" s="291"/>
      <c r="G46" s="290"/>
      <c r="H46" s="1122"/>
      <c r="I46" s="136" t="str">
        <f>I37</f>
        <v>1B</v>
      </c>
      <c r="J46" s="210"/>
      <c r="K46" s="43"/>
      <c r="L46" s="927">
        <f>ACCUEIL!$B$9</f>
        <v>1.583333333333333</v>
      </c>
      <c r="M46" s="289"/>
      <c r="N46" s="958" t="s">
        <v>4</v>
      </c>
      <c r="O46" s="959" t="str">
        <f>O37</f>
        <v>A</v>
      </c>
      <c r="P46" s="1190"/>
      <c r="Q46" s="960"/>
      <c r="R46" s="1186"/>
      <c r="S46" s="960"/>
      <c r="T46" s="1190"/>
      <c r="U46" s="959" t="str">
        <f>O38</f>
        <v>B</v>
      </c>
      <c r="V46" s="958" t="s">
        <v>5</v>
      </c>
      <c r="W46" s="43"/>
      <c r="Y46" s="44"/>
      <c r="Z46" s="64" t="s">
        <v>18</v>
      </c>
      <c r="AA46" s="136" t="str">
        <f>AA37</f>
        <v>I</v>
      </c>
      <c r="AB46" s="1122"/>
      <c r="AC46" s="290"/>
      <c r="AD46" s="291"/>
      <c r="AE46" s="290"/>
      <c r="AF46" s="1122"/>
      <c r="AG46" s="136" t="str">
        <f>AA38</f>
        <v>J</v>
      </c>
      <c r="AH46" s="64" t="s">
        <v>19</v>
      </c>
      <c r="AI46" s="43"/>
    </row>
    <row r="47" spans="1:58" ht="17.850000000000001" hidden="1" customHeight="1" x14ac:dyDescent="0.2">
      <c r="A47" s="44"/>
      <c r="B47" s="226"/>
      <c r="C47" s="1210" t="s">
        <v>222</v>
      </c>
      <c r="D47" s="1122"/>
      <c r="E47" s="290"/>
      <c r="F47" s="291"/>
      <c r="G47" s="290"/>
      <c r="H47" s="1122"/>
      <c r="I47" s="1210" t="s">
        <v>222</v>
      </c>
      <c r="J47" s="210"/>
      <c r="K47" s="43"/>
      <c r="L47" s="927"/>
      <c r="M47" s="289"/>
      <c r="N47" s="1192"/>
      <c r="O47" s="1193"/>
      <c r="P47" s="1194"/>
      <c r="Q47" s="1195"/>
      <c r="R47" s="1196"/>
      <c r="S47" s="1195"/>
      <c r="T47" s="1194"/>
      <c r="U47" s="1193"/>
      <c r="V47" s="1197"/>
      <c r="W47" s="43"/>
      <c r="Y47" s="44"/>
      <c r="Z47" s="1192"/>
      <c r="AA47" s="1193"/>
      <c r="AB47" s="1194"/>
      <c r="AC47" s="1195"/>
      <c r="AD47" s="1196"/>
      <c r="AE47" s="1195"/>
      <c r="AF47" s="1194"/>
      <c r="AG47" s="1193"/>
      <c r="AH47" s="1197"/>
      <c r="AI47" s="43"/>
    </row>
    <row r="48" spans="1:58" ht="17.850000000000001" customHeight="1" x14ac:dyDescent="0.2">
      <c r="A48" s="44"/>
      <c r="B48" s="226">
        <v>2</v>
      </c>
      <c r="C48" s="136" t="str">
        <f>C38</f>
        <v>2A</v>
      </c>
      <c r="D48" s="1122"/>
      <c r="E48" s="290"/>
      <c r="F48" s="291"/>
      <c r="G48" s="290"/>
      <c r="H48" s="1122"/>
      <c r="I48" s="136" t="str">
        <f>I38</f>
        <v>2B</v>
      </c>
      <c r="J48" s="210"/>
      <c r="K48" s="43"/>
      <c r="L48" s="928">
        <f>L46+ACCUEIL!$B$10</f>
        <v>1.5937499999999998</v>
      </c>
      <c r="M48" s="289"/>
      <c r="N48" s="951" t="s">
        <v>6</v>
      </c>
      <c r="O48" s="1191" t="str">
        <f>O39</f>
        <v>C</v>
      </c>
      <c r="P48" s="1126"/>
      <c r="Q48" s="1118"/>
      <c r="R48" s="1127"/>
      <c r="S48" s="1118"/>
      <c r="T48" s="1126"/>
      <c r="U48" s="1191" t="str">
        <f>O40</f>
        <v>D</v>
      </c>
      <c r="V48" s="951" t="s">
        <v>7</v>
      </c>
      <c r="W48" s="43"/>
      <c r="Y48" s="44"/>
      <c r="Z48" s="64" t="s">
        <v>43</v>
      </c>
      <c r="AA48" s="136" t="str">
        <f>AA39</f>
        <v>K</v>
      </c>
      <c r="AB48" s="1122"/>
      <c r="AC48" s="290"/>
      <c r="AD48" s="291"/>
      <c r="AE48" s="290"/>
      <c r="AF48" s="1122"/>
      <c r="AG48" s="136" t="str">
        <f>AA40</f>
        <v>L</v>
      </c>
      <c r="AH48" s="64" t="s">
        <v>44</v>
      </c>
      <c r="AI48" s="43"/>
    </row>
    <row r="49" spans="1:35" ht="17.850000000000001" hidden="1" customHeight="1" x14ac:dyDescent="0.2">
      <c r="A49" s="44"/>
      <c r="B49" s="226"/>
      <c r="C49" s="1210" t="s">
        <v>222</v>
      </c>
      <c r="D49" s="1122"/>
      <c r="E49" s="290"/>
      <c r="F49" s="291"/>
      <c r="G49" s="290"/>
      <c r="H49" s="1122"/>
      <c r="I49" s="1210" t="s">
        <v>222</v>
      </c>
      <c r="J49" s="210"/>
      <c r="K49" s="43"/>
      <c r="L49" s="928"/>
      <c r="M49" s="289"/>
      <c r="N49" s="1192"/>
      <c r="O49" s="1193"/>
      <c r="P49" s="1194"/>
      <c r="Q49" s="1195"/>
      <c r="R49" s="1196"/>
      <c r="S49" s="1195"/>
      <c r="T49" s="1194"/>
      <c r="U49" s="1193"/>
      <c r="V49" s="1197"/>
      <c r="W49" s="43"/>
      <c r="Y49" s="44"/>
      <c r="Z49" s="1192"/>
      <c r="AA49" s="1193"/>
      <c r="AB49" s="1194"/>
      <c r="AC49" s="1195"/>
      <c r="AD49" s="1196"/>
      <c r="AE49" s="1195"/>
      <c r="AF49" s="1194"/>
      <c r="AG49" s="1193"/>
      <c r="AH49" s="1197"/>
      <c r="AI49" s="43"/>
    </row>
    <row r="50" spans="1:35" ht="17.850000000000001" customHeight="1" x14ac:dyDescent="0.2">
      <c r="A50" s="44"/>
      <c r="B50" s="226">
        <v>3</v>
      </c>
      <c r="C50" s="136" t="s">
        <v>24</v>
      </c>
      <c r="D50" s="1122"/>
      <c r="E50" s="290"/>
      <c r="F50" s="291"/>
      <c r="G50" s="290"/>
      <c r="H50" s="1122"/>
      <c r="I50" s="136" t="s">
        <v>25</v>
      </c>
      <c r="J50" s="210"/>
      <c r="K50" s="43"/>
      <c r="L50" s="928">
        <f>L48+ACCUEIL!$B$10</f>
        <v>1.6041666666666665</v>
      </c>
      <c r="M50" s="289"/>
      <c r="N50" s="64" t="s">
        <v>8</v>
      </c>
      <c r="O50" s="136" t="str">
        <f>U37</f>
        <v>E</v>
      </c>
      <c r="P50" s="1122"/>
      <c r="Q50" s="290"/>
      <c r="R50" s="291"/>
      <c r="S50" s="290"/>
      <c r="T50" s="1122"/>
      <c r="U50" s="136" t="str">
        <f>U38</f>
        <v>F</v>
      </c>
      <c r="V50" s="64" t="s">
        <v>9</v>
      </c>
      <c r="W50" s="43"/>
      <c r="Y50" s="44"/>
      <c r="Z50" s="64" t="s">
        <v>64</v>
      </c>
      <c r="AA50" s="136" t="str">
        <f>AG37</f>
        <v>M</v>
      </c>
      <c r="AB50" s="1122"/>
      <c r="AC50" s="290"/>
      <c r="AD50" s="291"/>
      <c r="AE50" s="290"/>
      <c r="AF50" s="1122"/>
      <c r="AG50" s="136" t="str">
        <f>AG38</f>
        <v>N</v>
      </c>
      <c r="AH50" s="64" t="s">
        <v>65</v>
      </c>
      <c r="AI50" s="43"/>
    </row>
    <row r="51" spans="1:35" ht="17.850000000000001" hidden="1" customHeight="1" x14ac:dyDescent="0.2">
      <c r="A51" s="44"/>
      <c r="B51" s="226"/>
      <c r="C51" s="1210" t="s">
        <v>222</v>
      </c>
      <c r="D51" s="1122"/>
      <c r="E51" s="290"/>
      <c r="F51" s="291"/>
      <c r="G51" s="290"/>
      <c r="H51" s="1122"/>
      <c r="I51" s="1210" t="s">
        <v>222</v>
      </c>
      <c r="J51" s="210"/>
      <c r="K51" s="43"/>
      <c r="L51" s="928"/>
      <c r="M51" s="289"/>
      <c r="N51" s="1192"/>
      <c r="O51" s="1193"/>
      <c r="P51" s="1194"/>
      <c r="Q51" s="1195"/>
      <c r="R51" s="1196"/>
      <c r="S51" s="1195"/>
      <c r="T51" s="1194"/>
      <c r="U51" s="1193"/>
      <c r="V51" s="1197"/>
      <c r="W51" s="43"/>
      <c r="Y51" s="44"/>
      <c r="Z51" s="1192"/>
      <c r="AA51" s="1193"/>
      <c r="AB51" s="1194"/>
      <c r="AC51" s="1195"/>
      <c r="AD51" s="1196"/>
      <c r="AE51" s="1195"/>
      <c r="AF51" s="1194"/>
      <c r="AG51" s="1193"/>
      <c r="AH51" s="1197"/>
      <c r="AI51" s="43"/>
    </row>
    <row r="52" spans="1:35" ht="17.850000000000001" customHeight="1" x14ac:dyDescent="0.2">
      <c r="A52" s="44"/>
      <c r="B52" s="226">
        <v>4</v>
      </c>
      <c r="C52" s="136" t="str">
        <f>C40</f>
        <v>4A</v>
      </c>
      <c r="D52" s="1122"/>
      <c r="E52" s="290"/>
      <c r="F52" s="291"/>
      <c r="G52" s="290"/>
      <c r="H52" s="1122"/>
      <c r="I52" s="136" t="str">
        <f>I40</f>
        <v>4B</v>
      </c>
      <c r="J52" s="210"/>
      <c r="K52" s="43"/>
      <c r="L52" s="928">
        <f>L50+ACCUEIL!$B$10</f>
        <v>1.6145833333333333</v>
      </c>
      <c r="M52" s="289"/>
      <c r="N52" s="64" t="s">
        <v>10</v>
      </c>
      <c r="O52" s="136" t="str">
        <f>U39</f>
        <v>G</v>
      </c>
      <c r="P52" s="1122"/>
      <c r="Q52" s="290"/>
      <c r="R52" s="291"/>
      <c r="S52" s="290"/>
      <c r="T52" s="1122"/>
      <c r="U52" s="136" t="str">
        <f>U40</f>
        <v>H</v>
      </c>
      <c r="V52" s="64" t="s">
        <v>11</v>
      </c>
      <c r="W52" s="638"/>
      <c r="Y52" s="44"/>
      <c r="Z52" s="64" t="s">
        <v>85</v>
      </c>
      <c r="AA52" s="136" t="str">
        <f>AG39</f>
        <v>O</v>
      </c>
      <c r="AB52" s="1122"/>
      <c r="AC52" s="290"/>
      <c r="AD52" s="291"/>
      <c r="AE52" s="290"/>
      <c r="AF52" s="1122"/>
      <c r="AG52" s="136" t="str">
        <f>AG40</f>
        <v>P</v>
      </c>
      <c r="AH52" s="64" t="s">
        <v>94</v>
      </c>
      <c r="AI52" s="43"/>
    </row>
    <row r="53" spans="1:35" ht="17.850000000000001" hidden="1" customHeight="1" x14ac:dyDescent="0.2">
      <c r="A53" s="44"/>
      <c r="B53" s="226"/>
      <c r="C53" s="1210" t="s">
        <v>222</v>
      </c>
      <c r="D53" s="1122"/>
      <c r="E53" s="290"/>
      <c r="F53" s="291"/>
      <c r="G53" s="290"/>
      <c r="H53" s="1122"/>
      <c r="I53" s="1210" t="s">
        <v>222</v>
      </c>
      <c r="J53" s="210"/>
      <c r="K53" s="43"/>
      <c r="L53" s="928"/>
      <c r="M53" s="289"/>
      <c r="N53" s="1192"/>
      <c r="O53" s="1193"/>
      <c r="P53" s="1194"/>
      <c r="Q53" s="1195"/>
      <c r="R53" s="1196"/>
      <c r="S53" s="1195"/>
      <c r="T53" s="1194"/>
      <c r="U53" s="1193"/>
      <c r="V53" s="1197"/>
      <c r="W53" s="638"/>
      <c r="Y53" s="44"/>
      <c r="Z53" s="1192"/>
      <c r="AA53" s="1193"/>
      <c r="AB53" s="1194"/>
      <c r="AC53" s="1195"/>
      <c r="AD53" s="1196"/>
      <c r="AE53" s="1195"/>
      <c r="AF53" s="1194"/>
      <c r="AG53" s="1193"/>
      <c r="AH53" s="1197"/>
      <c r="AI53" s="43"/>
    </row>
    <row r="54" spans="1:35" ht="12.2" customHeight="1" x14ac:dyDescent="0.2">
      <c r="A54" s="44"/>
      <c r="B54" s="162">
        <v>9</v>
      </c>
      <c r="C54" s="293" t="s">
        <v>49</v>
      </c>
      <c r="D54" s="172"/>
      <c r="E54" s="294"/>
      <c r="F54" s="294"/>
      <c r="G54" s="294"/>
      <c r="H54" s="172"/>
      <c r="I54" s="295" t="s">
        <v>50</v>
      </c>
      <c r="J54" s="207"/>
      <c r="K54" s="43"/>
      <c r="M54" s="289"/>
      <c r="N54" s="368"/>
      <c r="O54" s="361"/>
      <c r="P54" s="369"/>
      <c r="Q54" s="370"/>
      <c r="R54" s="370"/>
      <c r="S54" s="370"/>
      <c r="T54" s="643"/>
      <c r="U54" s="361"/>
      <c r="V54" s="372"/>
      <c r="W54" s="297"/>
      <c r="Y54" s="44"/>
      <c r="Z54" s="368"/>
      <c r="AA54" s="361"/>
      <c r="AB54" s="369"/>
      <c r="AC54" s="370"/>
      <c r="AD54" s="370"/>
      <c r="AE54" s="370"/>
      <c r="AF54" s="643"/>
      <c r="AG54" s="361"/>
      <c r="AH54" s="372"/>
      <c r="AI54" s="43"/>
    </row>
    <row r="55" spans="1:35" ht="17.850000000000001" customHeight="1" x14ac:dyDescent="0.2">
      <c r="A55" s="44"/>
      <c r="B55" s="162"/>
      <c r="C55" s="117">
        <f>GL(H46,D46,C46,I46,H47,D47)</f>
        <v>0</v>
      </c>
      <c r="D55" s="1122"/>
      <c r="E55" s="246"/>
      <c r="F55" s="244"/>
      <c r="G55" s="246"/>
      <c r="H55" s="1122"/>
      <c r="I55" s="117">
        <f>GL(H48,D48,C48,I48,H49,D49)</f>
        <v>0</v>
      </c>
      <c r="J55" s="207"/>
      <c r="K55" s="43"/>
      <c r="L55" s="928">
        <f>L52+ACCUEIL!$B$10</f>
        <v>1.625</v>
      </c>
      <c r="M55" s="289"/>
      <c r="N55" s="64" t="s">
        <v>4</v>
      </c>
      <c r="O55" s="136" t="str">
        <f>O37</f>
        <v>A</v>
      </c>
      <c r="P55" s="1122"/>
      <c r="Q55" s="290"/>
      <c r="R55" s="291"/>
      <c r="S55" s="290"/>
      <c r="T55" s="1122"/>
      <c r="U55" s="136" t="str">
        <f>O39</f>
        <v>C</v>
      </c>
      <c r="V55" s="64" t="s">
        <v>6</v>
      </c>
      <c r="W55" s="297"/>
      <c r="Y55" s="44"/>
      <c r="Z55" s="64" t="s">
        <v>18</v>
      </c>
      <c r="AA55" s="136" t="str">
        <f>AA37</f>
        <v>I</v>
      </c>
      <c r="AB55" s="1122"/>
      <c r="AC55" s="290"/>
      <c r="AD55" s="291"/>
      <c r="AE55" s="290"/>
      <c r="AF55" s="1122"/>
      <c r="AG55" s="136" t="str">
        <f>AA39</f>
        <v>K</v>
      </c>
      <c r="AH55" s="64" t="s">
        <v>43</v>
      </c>
      <c r="AI55" s="43"/>
    </row>
    <row r="56" spans="1:35" ht="17.850000000000001" hidden="1" customHeight="1" x14ac:dyDescent="0.2">
      <c r="A56" s="44"/>
      <c r="B56" s="226"/>
      <c r="C56" s="1210" t="s">
        <v>222</v>
      </c>
      <c r="D56" s="1122"/>
      <c r="E56" s="290"/>
      <c r="F56" s="291"/>
      <c r="G56" s="290"/>
      <c r="H56" s="1122"/>
      <c r="I56" s="1210" t="s">
        <v>222</v>
      </c>
      <c r="J56" s="210"/>
      <c r="K56" s="43"/>
      <c r="L56" s="928"/>
      <c r="M56" s="289"/>
      <c r="N56" s="1192"/>
      <c r="O56" s="1193"/>
      <c r="P56" s="1194"/>
      <c r="Q56" s="1195"/>
      <c r="R56" s="1196"/>
      <c r="S56" s="1195"/>
      <c r="T56" s="1194"/>
      <c r="U56" s="1193"/>
      <c r="V56" s="1197"/>
      <c r="W56" s="297"/>
      <c r="Y56" s="44"/>
      <c r="Z56" s="1192"/>
      <c r="AA56" s="1193"/>
      <c r="AB56" s="1194"/>
      <c r="AC56" s="1195"/>
      <c r="AD56" s="1196"/>
      <c r="AE56" s="1195"/>
      <c r="AF56" s="1194"/>
      <c r="AG56" s="1193"/>
      <c r="AH56" s="1197"/>
      <c r="AI56" s="43"/>
    </row>
    <row r="57" spans="1:35" ht="12.2" customHeight="1" x14ac:dyDescent="0.2">
      <c r="A57" s="44"/>
      <c r="B57" s="162">
        <v>10</v>
      </c>
      <c r="C57" s="293" t="s">
        <v>51</v>
      </c>
      <c r="D57" s="172"/>
      <c r="E57" s="294"/>
      <c r="F57" s="294"/>
      <c r="G57" s="294"/>
      <c r="H57" s="172"/>
      <c r="I57" s="295" t="s">
        <v>52</v>
      </c>
      <c r="J57" s="207"/>
      <c r="K57" s="43"/>
      <c r="M57" s="289"/>
      <c r="N57" s="368"/>
      <c r="O57" s="361"/>
      <c r="P57" s="369"/>
      <c r="Q57" s="370"/>
      <c r="R57" s="370"/>
      <c r="S57" s="370"/>
      <c r="T57" s="643"/>
      <c r="U57" s="361"/>
      <c r="V57" s="372"/>
      <c r="W57" s="297"/>
      <c r="Y57" s="44"/>
      <c r="Z57" s="368"/>
      <c r="AA57" s="361"/>
      <c r="AB57" s="369"/>
      <c r="AC57" s="370"/>
      <c r="AD57" s="370"/>
      <c r="AE57" s="370"/>
      <c r="AF57" s="643"/>
      <c r="AG57" s="361"/>
      <c r="AH57" s="372"/>
      <c r="AI57" s="43"/>
    </row>
    <row r="58" spans="1:35" ht="17.850000000000001" customHeight="1" x14ac:dyDescent="0.2">
      <c r="A58" s="44"/>
      <c r="B58" s="162"/>
      <c r="C58" s="117">
        <f>GL(H50,D50,C50,I50,H51,D51)</f>
        <v>0</v>
      </c>
      <c r="D58" s="1122"/>
      <c r="E58" s="290"/>
      <c r="F58" s="291"/>
      <c r="G58" s="290"/>
      <c r="H58" s="1122"/>
      <c r="I58" s="117">
        <f>GL(H52,D52,C52,I52,H53,D53)</f>
        <v>0</v>
      </c>
      <c r="J58" s="207"/>
      <c r="K58" s="43"/>
      <c r="L58" s="928">
        <f>L55+ACCUEIL!$B$10</f>
        <v>1.6354166666666667</v>
      </c>
      <c r="M58" s="289"/>
      <c r="N58" s="64" t="s">
        <v>5</v>
      </c>
      <c r="O58" s="136" t="str">
        <f>O38</f>
        <v>B</v>
      </c>
      <c r="P58" s="1122"/>
      <c r="Q58" s="290"/>
      <c r="R58" s="291"/>
      <c r="S58" s="290"/>
      <c r="T58" s="1122"/>
      <c r="U58" s="136" t="str">
        <f>O40</f>
        <v>D</v>
      </c>
      <c r="V58" s="64" t="s">
        <v>7</v>
      </c>
      <c r="W58" s="297"/>
      <c r="Y58" s="44"/>
      <c r="Z58" s="64" t="s">
        <v>19</v>
      </c>
      <c r="AA58" s="136" t="str">
        <f>AA38</f>
        <v>J</v>
      </c>
      <c r="AB58" s="1122"/>
      <c r="AC58" s="290"/>
      <c r="AD58" s="291"/>
      <c r="AE58" s="290"/>
      <c r="AF58" s="1122"/>
      <c r="AG58" s="136" t="str">
        <f>AA40</f>
        <v>L</v>
      </c>
      <c r="AH58" s="64" t="s">
        <v>44</v>
      </c>
      <c r="AI58" s="43"/>
    </row>
    <row r="59" spans="1:35" ht="17.850000000000001" hidden="1" customHeight="1" x14ac:dyDescent="0.2">
      <c r="A59" s="44"/>
      <c r="B59" s="226"/>
      <c r="C59" s="1210" t="s">
        <v>222</v>
      </c>
      <c r="D59" s="1122"/>
      <c r="E59" s="290"/>
      <c r="F59" s="291"/>
      <c r="G59" s="290"/>
      <c r="H59" s="1122"/>
      <c r="I59" s="1210" t="s">
        <v>222</v>
      </c>
      <c r="J59" s="210"/>
      <c r="K59" s="43"/>
      <c r="L59" s="928"/>
      <c r="M59" s="289"/>
      <c r="N59" s="1192"/>
      <c r="O59" s="1193"/>
      <c r="P59" s="1194"/>
      <c r="Q59" s="1195"/>
      <c r="R59" s="1196"/>
      <c r="S59" s="1195"/>
      <c r="T59" s="1194"/>
      <c r="U59" s="1193"/>
      <c r="V59" s="1197"/>
      <c r="W59" s="297"/>
      <c r="Y59" s="44"/>
      <c r="Z59" s="1192"/>
      <c r="AA59" s="1193"/>
      <c r="AB59" s="1194"/>
      <c r="AC59" s="1195"/>
      <c r="AD59" s="1196"/>
      <c r="AE59" s="1195"/>
      <c r="AF59" s="1194"/>
      <c r="AG59" s="1193"/>
      <c r="AH59" s="1197"/>
      <c r="AI59" s="43"/>
    </row>
    <row r="60" spans="1:35" ht="12.2" customHeight="1" x14ac:dyDescent="0.2">
      <c r="A60" s="44"/>
      <c r="B60" s="162">
        <v>11</v>
      </c>
      <c r="C60" s="301"/>
      <c r="D60" s="172"/>
      <c r="E60" s="294"/>
      <c r="F60" s="294" t="s">
        <v>53</v>
      </c>
      <c r="G60" s="294"/>
      <c r="H60" s="172"/>
      <c r="I60" s="294"/>
      <c r="J60" s="207"/>
      <c r="K60" s="43"/>
      <c r="M60" s="289"/>
      <c r="N60" s="298"/>
      <c r="O60" s="299"/>
      <c r="P60" s="640"/>
      <c r="Q60" s="299"/>
      <c r="R60" s="299"/>
      <c r="S60" s="299"/>
      <c r="T60" s="641"/>
      <c r="U60" s="299"/>
      <c r="V60" s="300"/>
      <c r="W60" s="297"/>
      <c r="Y60" s="44"/>
      <c r="Z60" s="368"/>
      <c r="AA60" s="361"/>
      <c r="AB60" s="369"/>
      <c r="AC60" s="370"/>
      <c r="AD60" s="370"/>
      <c r="AE60" s="370"/>
      <c r="AF60" s="643"/>
      <c r="AG60" s="361"/>
      <c r="AH60" s="372"/>
      <c r="AI60" s="43"/>
    </row>
    <row r="61" spans="1:35" ht="17.850000000000001" customHeight="1" x14ac:dyDescent="0.2">
      <c r="A61" s="44"/>
      <c r="B61" s="162"/>
      <c r="C61" s="118"/>
      <c r="D61" s="1122"/>
      <c r="E61" s="290"/>
      <c r="F61" s="291"/>
      <c r="G61" s="290"/>
      <c r="H61" s="1122"/>
      <c r="I61" s="178"/>
      <c r="J61" s="207"/>
      <c r="K61" s="43"/>
      <c r="L61" s="928">
        <f>L58+ACCUEIL!$B$10</f>
        <v>1.6458333333333335</v>
      </c>
      <c r="M61" s="289"/>
      <c r="N61" s="64" t="s">
        <v>8</v>
      </c>
      <c r="O61" s="136" t="str">
        <f>U37</f>
        <v>E</v>
      </c>
      <c r="P61" s="1122"/>
      <c r="Q61" s="290"/>
      <c r="R61" s="291"/>
      <c r="S61" s="290"/>
      <c r="T61" s="1122"/>
      <c r="U61" s="136" t="str">
        <f>U39</f>
        <v>G</v>
      </c>
      <c r="V61" s="64" t="s">
        <v>10</v>
      </c>
      <c r="W61" s="43"/>
      <c r="Y61" s="44"/>
      <c r="Z61" s="64" t="s">
        <v>64</v>
      </c>
      <c r="AA61" s="136" t="str">
        <f>AG37</f>
        <v>M</v>
      </c>
      <c r="AB61" s="1122"/>
      <c r="AC61" s="290"/>
      <c r="AD61" s="291"/>
      <c r="AE61" s="290"/>
      <c r="AF61" s="1122"/>
      <c r="AG61" s="136" t="str">
        <f>AG39</f>
        <v>O</v>
      </c>
      <c r="AH61" s="64" t="s">
        <v>85</v>
      </c>
      <c r="AI61" s="43"/>
    </row>
    <row r="62" spans="1:35" ht="17.850000000000001" hidden="1" customHeight="1" x14ac:dyDescent="0.2">
      <c r="A62" s="44"/>
      <c r="B62" s="226"/>
      <c r="C62" s="1210" t="s">
        <v>222</v>
      </c>
      <c r="D62" s="1122"/>
      <c r="E62" s="290"/>
      <c r="F62" s="291"/>
      <c r="G62" s="290"/>
      <c r="H62" s="1122"/>
      <c r="I62" s="1210" t="s">
        <v>222</v>
      </c>
      <c r="J62" s="210"/>
      <c r="K62" s="43"/>
      <c r="L62" s="928"/>
      <c r="M62" s="289"/>
      <c r="N62" s="1192"/>
      <c r="O62" s="1193"/>
      <c r="P62" s="1194"/>
      <c r="Q62" s="1195"/>
      <c r="R62" s="1196"/>
      <c r="S62" s="1195"/>
      <c r="T62" s="1194"/>
      <c r="U62" s="1193"/>
      <c r="V62" s="1197"/>
      <c r="W62" s="43"/>
      <c r="Y62" s="44"/>
      <c r="Z62" s="1192"/>
      <c r="AA62" s="1193"/>
      <c r="AB62" s="1194"/>
      <c r="AC62" s="1195"/>
      <c r="AD62" s="1196"/>
      <c r="AE62" s="1195"/>
      <c r="AF62" s="1194"/>
      <c r="AG62" s="1193"/>
      <c r="AH62" s="1197"/>
      <c r="AI62" s="43"/>
    </row>
    <row r="63" spans="1:35" ht="12.2" customHeight="1" x14ac:dyDescent="0.2">
      <c r="A63" s="44"/>
      <c r="B63" s="162">
        <v>12</v>
      </c>
      <c r="C63" s="301"/>
      <c r="D63" s="172"/>
      <c r="E63" s="294"/>
      <c r="F63" s="294" t="s">
        <v>56</v>
      </c>
      <c r="G63" s="294"/>
      <c r="H63" s="172"/>
      <c r="I63" s="294"/>
      <c r="J63" s="207"/>
      <c r="K63" s="43"/>
      <c r="M63" s="289"/>
      <c r="N63" s="368"/>
      <c r="O63" s="361"/>
      <c r="P63" s="369"/>
      <c r="Q63" s="370"/>
      <c r="R63" s="370"/>
      <c r="S63" s="370"/>
      <c r="T63" s="643"/>
      <c r="U63" s="361"/>
      <c r="V63" s="372"/>
      <c r="W63" s="43"/>
      <c r="Y63" s="44"/>
      <c r="Z63" s="368"/>
      <c r="AA63" s="361"/>
      <c r="AB63" s="369"/>
      <c r="AC63" s="370"/>
      <c r="AD63" s="370"/>
      <c r="AE63" s="370"/>
      <c r="AF63" s="643"/>
      <c r="AG63" s="361"/>
      <c r="AH63" s="372"/>
      <c r="AI63" s="43"/>
    </row>
    <row r="64" spans="1:35" ht="17.850000000000001" customHeight="1" x14ac:dyDescent="0.2">
      <c r="A64" s="44"/>
      <c r="B64" s="162"/>
      <c r="C64" s="118"/>
      <c r="D64" s="1122"/>
      <c r="E64" s="290"/>
      <c r="F64" s="291"/>
      <c r="G64" s="290"/>
      <c r="H64" s="1122"/>
      <c r="I64" s="178"/>
      <c r="J64" s="305"/>
      <c r="K64" s="43"/>
      <c r="L64" s="928">
        <f>L61+ACCUEIL!$B$10</f>
        <v>1.6562500000000002</v>
      </c>
      <c r="M64" s="289"/>
      <c r="N64" s="64" t="s">
        <v>9</v>
      </c>
      <c r="O64" s="136" t="str">
        <f>U38</f>
        <v>F</v>
      </c>
      <c r="P64" s="1122"/>
      <c r="Q64" s="290"/>
      <c r="R64" s="291"/>
      <c r="S64" s="290"/>
      <c r="T64" s="1122"/>
      <c r="U64" s="136" t="str">
        <f>U40</f>
        <v>H</v>
      </c>
      <c r="V64" s="64" t="s">
        <v>11</v>
      </c>
      <c r="W64" s="43"/>
      <c r="Y64" s="44"/>
      <c r="Z64" s="64" t="s">
        <v>65</v>
      </c>
      <c r="AA64" s="136" t="str">
        <f>AG38</f>
        <v>N</v>
      </c>
      <c r="AB64" s="1122"/>
      <c r="AC64" s="290"/>
      <c r="AD64" s="291"/>
      <c r="AE64" s="290"/>
      <c r="AF64" s="1122"/>
      <c r="AG64" s="136" t="str">
        <f>AG40</f>
        <v>P</v>
      </c>
      <c r="AH64" s="64" t="s">
        <v>94</v>
      </c>
      <c r="AI64" s="43"/>
    </row>
    <row r="65" spans="1:35" ht="17.850000000000001" hidden="1" customHeight="1" x14ac:dyDescent="0.2">
      <c r="A65" s="44"/>
      <c r="B65" s="226"/>
      <c r="C65" s="1210" t="s">
        <v>222</v>
      </c>
      <c r="D65" s="1122"/>
      <c r="E65" s="290"/>
      <c r="F65" s="291"/>
      <c r="G65" s="290"/>
      <c r="H65" s="1122"/>
      <c r="I65" s="1210" t="s">
        <v>222</v>
      </c>
      <c r="J65" s="210"/>
      <c r="K65" s="43"/>
      <c r="L65" s="928"/>
      <c r="M65" s="289"/>
      <c r="N65" s="1192"/>
      <c r="O65" s="1193"/>
      <c r="P65" s="1194"/>
      <c r="Q65" s="1195"/>
      <c r="R65" s="1196"/>
      <c r="S65" s="1195"/>
      <c r="T65" s="1194"/>
      <c r="U65" s="1193"/>
      <c r="V65" s="1197"/>
      <c r="W65" s="43"/>
      <c r="Y65" s="44"/>
      <c r="Z65" s="1192"/>
      <c r="AA65" s="1193"/>
      <c r="AB65" s="1194"/>
      <c r="AC65" s="1195"/>
      <c r="AD65" s="1196"/>
      <c r="AE65" s="1195"/>
      <c r="AF65" s="1194"/>
      <c r="AG65" s="1193"/>
      <c r="AH65" s="1197"/>
      <c r="AI65" s="43"/>
    </row>
    <row r="66" spans="1:35" ht="12.2" customHeight="1" x14ac:dyDescent="0.2">
      <c r="A66" s="44"/>
      <c r="B66" s="162"/>
      <c r="C66" s="293" t="s">
        <v>57</v>
      </c>
      <c r="D66" s="172"/>
      <c r="E66" s="294"/>
      <c r="F66" s="294"/>
      <c r="G66" s="294"/>
      <c r="H66" s="172"/>
      <c r="I66" s="295" t="s">
        <v>58</v>
      </c>
      <c r="J66" s="207"/>
      <c r="K66" s="43"/>
      <c r="M66" s="289"/>
      <c r="N66" s="368"/>
      <c r="O66" s="361"/>
      <c r="P66" s="369"/>
      <c r="Q66" s="370"/>
      <c r="R66" s="370"/>
      <c r="S66" s="370"/>
      <c r="T66" s="643"/>
      <c r="U66" s="361"/>
      <c r="V66" s="372"/>
      <c r="W66" s="644"/>
      <c r="Y66" s="44"/>
      <c r="Z66" s="368"/>
      <c r="AA66" s="361"/>
      <c r="AB66" s="369"/>
      <c r="AC66" s="370"/>
      <c r="AD66" s="370"/>
      <c r="AE66" s="370"/>
      <c r="AF66" s="643"/>
      <c r="AG66" s="361"/>
      <c r="AH66" s="372"/>
      <c r="AI66" s="43"/>
    </row>
    <row r="67" spans="1:35" ht="17.850000000000001" customHeight="1" x14ac:dyDescent="0.2">
      <c r="A67" s="44"/>
      <c r="B67" s="162"/>
      <c r="C67" s="117">
        <f>GL(H55,D55,C55,I55,H56,D56)</f>
        <v>0</v>
      </c>
      <c r="D67" s="1122"/>
      <c r="E67" s="290"/>
      <c r="F67" s="291"/>
      <c r="G67" s="290"/>
      <c r="H67" s="1122"/>
      <c r="I67" s="117">
        <f>GL(H58,D58,C58,I58,H59,D59)</f>
        <v>0</v>
      </c>
      <c r="J67" s="207"/>
      <c r="K67" s="43"/>
      <c r="L67" s="928">
        <f>L64+ACCUEIL!$B$10</f>
        <v>1.666666666666667</v>
      </c>
      <c r="M67" s="289"/>
      <c r="N67" s="64" t="s">
        <v>4</v>
      </c>
      <c r="O67" s="136" t="str">
        <f>O37</f>
        <v>A</v>
      </c>
      <c r="P67" s="1122"/>
      <c r="Q67" s="290"/>
      <c r="R67" s="291"/>
      <c r="S67" s="290"/>
      <c r="T67" s="1122"/>
      <c r="U67" s="136" t="str">
        <f>O40</f>
        <v>D</v>
      </c>
      <c r="V67" s="64" t="s">
        <v>7</v>
      </c>
      <c r="W67" s="43"/>
      <c r="Y67" s="44"/>
      <c r="Z67" s="64" t="s">
        <v>18</v>
      </c>
      <c r="AA67" s="136" t="str">
        <f>AA37</f>
        <v>I</v>
      </c>
      <c r="AB67" s="1122"/>
      <c r="AC67" s="290"/>
      <c r="AD67" s="291"/>
      <c r="AE67" s="290"/>
      <c r="AF67" s="1122"/>
      <c r="AG67" s="136" t="str">
        <f>AA40</f>
        <v>L</v>
      </c>
      <c r="AH67" s="64" t="s">
        <v>44</v>
      </c>
      <c r="AI67" s="43"/>
    </row>
    <row r="68" spans="1:35" ht="17.850000000000001" hidden="1" customHeight="1" x14ac:dyDescent="0.2">
      <c r="A68" s="44"/>
      <c r="B68" s="226"/>
      <c r="C68" s="1210" t="s">
        <v>222</v>
      </c>
      <c r="D68" s="1122"/>
      <c r="E68" s="290"/>
      <c r="F68" s="291"/>
      <c r="G68" s="290"/>
      <c r="H68" s="1122"/>
      <c r="I68" s="1210" t="s">
        <v>222</v>
      </c>
      <c r="J68" s="210"/>
      <c r="K68" s="43"/>
      <c r="L68" s="928"/>
      <c r="M68" s="289"/>
      <c r="N68" s="1192"/>
      <c r="O68" s="1193"/>
      <c r="P68" s="1194"/>
      <c r="Q68" s="1195"/>
      <c r="R68" s="1196"/>
      <c r="S68" s="1195"/>
      <c r="T68" s="1194"/>
      <c r="U68" s="1193"/>
      <c r="V68" s="1197"/>
      <c r="W68" s="43"/>
      <c r="Y68" s="44"/>
      <c r="Z68" s="1192"/>
      <c r="AA68" s="1193"/>
      <c r="AB68" s="1194"/>
      <c r="AC68" s="1195"/>
      <c r="AD68" s="1196"/>
      <c r="AE68" s="1195"/>
      <c r="AF68" s="1194"/>
      <c r="AG68" s="1193"/>
      <c r="AH68" s="1197"/>
      <c r="AI68" s="43"/>
    </row>
    <row r="69" spans="1:35" ht="12.2" customHeight="1" x14ac:dyDescent="0.2">
      <c r="A69" s="44"/>
      <c r="B69" s="162"/>
      <c r="C69" s="293" t="s">
        <v>54</v>
      </c>
      <c r="D69" s="172"/>
      <c r="E69" s="294"/>
      <c r="F69" s="294"/>
      <c r="G69" s="294"/>
      <c r="H69" s="172"/>
      <c r="I69" s="295" t="s">
        <v>55</v>
      </c>
      <c r="J69" s="207"/>
      <c r="K69" s="43"/>
      <c r="M69" s="289"/>
      <c r="N69" s="368"/>
      <c r="O69" s="361"/>
      <c r="P69" s="369"/>
      <c r="Q69" s="370"/>
      <c r="R69" s="370"/>
      <c r="S69" s="370"/>
      <c r="T69" s="643"/>
      <c r="U69" s="361"/>
      <c r="V69" s="372"/>
      <c r="W69" s="644"/>
      <c r="Y69" s="44"/>
      <c r="Z69" s="368"/>
      <c r="AA69" s="361"/>
      <c r="AB69" s="369"/>
      <c r="AC69" s="370"/>
      <c r="AD69" s="370"/>
      <c r="AE69" s="370"/>
      <c r="AF69" s="643"/>
      <c r="AG69" s="361"/>
      <c r="AH69" s="372"/>
      <c r="AI69" s="43"/>
    </row>
    <row r="70" spans="1:35" ht="17.850000000000001" customHeight="1" x14ac:dyDescent="0.2">
      <c r="A70" s="44"/>
      <c r="B70" s="162"/>
      <c r="C70" s="117">
        <f>GL(D55,H55,C55,I55,D56,H56)</f>
        <v>0</v>
      </c>
      <c r="D70" s="1122"/>
      <c r="E70" s="290"/>
      <c r="F70" s="291"/>
      <c r="G70" s="290"/>
      <c r="H70" s="1122"/>
      <c r="I70" s="117">
        <f>GL(D58,H58,C58,I58,D59,H59)</f>
        <v>0</v>
      </c>
      <c r="J70" s="207"/>
      <c r="K70" s="43"/>
      <c r="L70" s="928">
        <f>L67+ACCUEIL!$B$10</f>
        <v>1.6770833333333337</v>
      </c>
      <c r="M70" s="289"/>
      <c r="N70" s="64" t="s">
        <v>5</v>
      </c>
      <c r="O70" s="136" t="str">
        <f>O38</f>
        <v>B</v>
      </c>
      <c r="P70" s="1122"/>
      <c r="Q70" s="290"/>
      <c r="R70" s="291"/>
      <c r="S70" s="290"/>
      <c r="T70" s="1122"/>
      <c r="U70" s="136" t="str">
        <f>O39</f>
        <v>C</v>
      </c>
      <c r="V70" s="64" t="s">
        <v>6</v>
      </c>
      <c r="W70" s="43"/>
      <c r="Y70" s="44"/>
      <c r="Z70" s="64" t="s">
        <v>19</v>
      </c>
      <c r="AA70" s="136" t="str">
        <f>AA38</f>
        <v>J</v>
      </c>
      <c r="AB70" s="1122"/>
      <c r="AC70" s="290"/>
      <c r="AD70" s="291"/>
      <c r="AE70" s="290"/>
      <c r="AF70" s="1122"/>
      <c r="AG70" s="136" t="str">
        <f>AA39</f>
        <v>K</v>
      </c>
      <c r="AH70" s="64" t="s">
        <v>43</v>
      </c>
      <c r="AI70" s="43"/>
    </row>
    <row r="71" spans="1:35" ht="17.850000000000001" hidden="1" customHeight="1" x14ac:dyDescent="0.2">
      <c r="A71" s="44"/>
      <c r="B71" s="226"/>
      <c r="C71" s="1210" t="s">
        <v>222</v>
      </c>
      <c r="D71" s="1122"/>
      <c r="E71" s="290"/>
      <c r="F71" s="291"/>
      <c r="G71" s="290"/>
      <c r="H71" s="1122"/>
      <c r="I71" s="1210" t="s">
        <v>222</v>
      </c>
      <c r="J71" s="210"/>
      <c r="K71" s="43"/>
      <c r="L71" s="928"/>
      <c r="M71" s="289"/>
      <c r="N71" s="1192"/>
      <c r="O71" s="1193"/>
      <c r="P71" s="1194"/>
      <c r="Q71" s="1195"/>
      <c r="R71" s="1196"/>
      <c r="S71" s="1195"/>
      <c r="T71" s="1194"/>
      <c r="U71" s="1193"/>
      <c r="V71" s="1197"/>
      <c r="W71" s="43"/>
      <c r="Y71" s="44"/>
      <c r="Z71" s="1192"/>
      <c r="AA71" s="1193"/>
      <c r="AB71" s="1194"/>
      <c r="AC71" s="1195"/>
      <c r="AD71" s="1196"/>
      <c r="AE71" s="1195"/>
      <c r="AF71" s="1194"/>
      <c r="AG71" s="1193"/>
      <c r="AH71" s="1197"/>
      <c r="AI71" s="43"/>
    </row>
    <row r="72" spans="1:35" ht="12.2" customHeight="1" x14ac:dyDescent="0.2">
      <c r="A72" s="44"/>
      <c r="B72" s="799">
        <v>23</v>
      </c>
      <c r="C72" s="293" t="s">
        <v>59</v>
      </c>
      <c r="D72" s="172"/>
      <c r="E72" s="294"/>
      <c r="F72" s="294"/>
      <c r="G72" s="294"/>
      <c r="H72" s="172"/>
      <c r="I72" s="295" t="s">
        <v>60</v>
      </c>
      <c r="J72" s="207"/>
      <c r="K72" s="43"/>
      <c r="M72" s="289"/>
      <c r="N72" s="368"/>
      <c r="O72" s="361"/>
      <c r="P72" s="369"/>
      <c r="Q72" s="370"/>
      <c r="R72" s="370"/>
      <c r="S72" s="370"/>
      <c r="T72" s="643"/>
      <c r="U72" s="361"/>
      <c r="V72" s="372"/>
      <c r="W72" s="644"/>
      <c r="Y72" s="44"/>
      <c r="Z72" s="368"/>
      <c r="AA72" s="361"/>
      <c r="AB72" s="369"/>
      <c r="AC72" s="370"/>
      <c r="AD72" s="370"/>
      <c r="AE72" s="370"/>
      <c r="AF72" s="643"/>
      <c r="AG72" s="361"/>
      <c r="AH72" s="372"/>
      <c r="AI72" s="43"/>
    </row>
    <row r="73" spans="1:35" ht="17.850000000000001" customHeight="1" x14ac:dyDescent="0.2">
      <c r="A73" s="44"/>
      <c r="B73" s="162"/>
      <c r="C73" s="117">
        <f>GL(H61,D61,C61,I61,H62,D62)</f>
        <v>0</v>
      </c>
      <c r="D73" s="1122"/>
      <c r="E73" s="290"/>
      <c r="F73" s="291"/>
      <c r="G73" s="290"/>
      <c r="H73" s="1122"/>
      <c r="I73" s="117">
        <f>GL(H64,D64,C64,I64,H65,D65)</f>
        <v>0</v>
      </c>
      <c r="J73" s="207"/>
      <c r="K73" s="43"/>
      <c r="L73" s="928">
        <f>L70+ACCUEIL!$B$10</f>
        <v>1.6875000000000004</v>
      </c>
      <c r="M73" s="289"/>
      <c r="N73" s="64" t="s">
        <v>8</v>
      </c>
      <c r="O73" s="136" t="str">
        <f>U37</f>
        <v>E</v>
      </c>
      <c r="P73" s="1122"/>
      <c r="Q73" s="290"/>
      <c r="R73" s="291"/>
      <c r="S73" s="290"/>
      <c r="T73" s="1122"/>
      <c r="U73" s="136" t="str">
        <f>U40</f>
        <v>H</v>
      </c>
      <c r="V73" s="64" t="s">
        <v>11</v>
      </c>
      <c r="W73" s="43"/>
      <c r="Y73" s="44"/>
      <c r="Z73" s="64" t="s">
        <v>64</v>
      </c>
      <c r="AA73" s="136" t="str">
        <f>AG37</f>
        <v>M</v>
      </c>
      <c r="AB73" s="1122"/>
      <c r="AC73" s="290"/>
      <c r="AD73" s="291"/>
      <c r="AE73" s="290"/>
      <c r="AF73" s="1122"/>
      <c r="AG73" s="136" t="str">
        <f>AG40</f>
        <v>P</v>
      </c>
      <c r="AH73" s="64" t="s">
        <v>94</v>
      </c>
      <c r="AI73" s="43"/>
    </row>
    <row r="74" spans="1:35" ht="17.850000000000001" hidden="1" customHeight="1" x14ac:dyDescent="0.2">
      <c r="A74" s="44"/>
      <c r="B74" s="226"/>
      <c r="C74" s="1210" t="s">
        <v>222</v>
      </c>
      <c r="D74" s="1122"/>
      <c r="E74" s="290"/>
      <c r="F74" s="291"/>
      <c r="G74" s="290"/>
      <c r="H74" s="1122"/>
      <c r="I74" s="1210" t="s">
        <v>222</v>
      </c>
      <c r="J74" s="210"/>
      <c r="K74" s="43"/>
      <c r="L74" s="928"/>
      <c r="M74" s="289"/>
      <c r="N74" s="1192"/>
      <c r="O74" s="1193"/>
      <c r="P74" s="1194"/>
      <c r="Q74" s="1195"/>
      <c r="R74" s="1196"/>
      <c r="S74" s="1195"/>
      <c r="T74" s="1194"/>
      <c r="U74" s="1193"/>
      <c r="V74" s="1197"/>
      <c r="W74" s="43"/>
      <c r="Y74" s="44"/>
      <c r="Z74" s="1192"/>
      <c r="AA74" s="1193"/>
      <c r="AB74" s="1194"/>
      <c r="AC74" s="1195"/>
      <c r="AD74" s="1196"/>
      <c r="AE74" s="1195"/>
      <c r="AF74" s="1194"/>
      <c r="AG74" s="1193"/>
      <c r="AH74" s="1197"/>
      <c r="AI74" s="43"/>
    </row>
    <row r="75" spans="1:35" ht="12.2" customHeight="1" x14ac:dyDescent="0.2">
      <c r="A75" s="44"/>
      <c r="B75" s="162"/>
      <c r="C75" s="301"/>
      <c r="D75" s="172"/>
      <c r="E75" s="294"/>
      <c r="F75" s="294" t="s">
        <v>36</v>
      </c>
      <c r="G75" s="294"/>
      <c r="H75" s="172"/>
      <c r="I75" s="294"/>
      <c r="J75" s="207"/>
      <c r="K75" s="43"/>
      <c r="M75" s="289"/>
      <c r="N75" s="368"/>
      <c r="O75" s="361"/>
      <c r="P75" s="369"/>
      <c r="Q75" s="370"/>
      <c r="R75" s="370"/>
      <c r="S75" s="370"/>
      <c r="T75" s="643"/>
      <c r="U75" s="361"/>
      <c r="V75" s="372"/>
      <c r="W75" s="644"/>
      <c r="Y75" s="44"/>
      <c r="Z75" s="368"/>
      <c r="AA75" s="361"/>
      <c r="AB75" s="369"/>
      <c r="AC75" s="370"/>
      <c r="AD75" s="370"/>
      <c r="AE75" s="370"/>
      <c r="AF75" s="643"/>
      <c r="AG75" s="361"/>
      <c r="AH75" s="372"/>
      <c r="AI75" s="43"/>
    </row>
    <row r="76" spans="1:35" ht="17.850000000000001" customHeight="1" x14ac:dyDescent="0.2">
      <c r="A76" s="44"/>
      <c r="B76" s="136" t="s">
        <v>9</v>
      </c>
      <c r="C76" s="117">
        <f>GL(D61,H61,C61,I61,D62,H62)</f>
        <v>0</v>
      </c>
      <c r="D76" s="1122"/>
      <c r="E76" s="290"/>
      <c r="F76" s="291"/>
      <c r="G76" s="290"/>
      <c r="H76" s="1122"/>
      <c r="I76" s="117">
        <f>GL(D64,H64,C64,I64,D65,H65)</f>
        <v>0</v>
      </c>
      <c r="J76" s="207"/>
      <c r="K76" s="43"/>
      <c r="L76" s="928">
        <f>L73+ACCUEIL!$B$10</f>
        <v>1.6979166666666672</v>
      </c>
      <c r="M76" s="289"/>
      <c r="N76" s="64" t="s">
        <v>9</v>
      </c>
      <c r="O76" s="136" t="str">
        <f>U38</f>
        <v>F</v>
      </c>
      <c r="P76" s="1122"/>
      <c r="Q76" s="290"/>
      <c r="R76" s="291"/>
      <c r="S76" s="290"/>
      <c r="T76" s="1122"/>
      <c r="U76" s="136" t="str">
        <f>U39</f>
        <v>G</v>
      </c>
      <c r="V76" s="64" t="s">
        <v>10</v>
      </c>
      <c r="W76" s="43"/>
      <c r="Y76" s="44"/>
      <c r="Z76" s="64" t="s">
        <v>65</v>
      </c>
      <c r="AA76" s="136" t="str">
        <f>AG38</f>
        <v>N</v>
      </c>
      <c r="AB76" s="1122"/>
      <c r="AC76" s="290"/>
      <c r="AD76" s="291"/>
      <c r="AE76" s="290"/>
      <c r="AF76" s="1122"/>
      <c r="AG76" s="136" t="str">
        <f>AG39</f>
        <v>O</v>
      </c>
      <c r="AH76" s="64" t="s">
        <v>85</v>
      </c>
      <c r="AI76" s="43"/>
    </row>
    <row r="77" spans="1:35" ht="17.850000000000001" hidden="1" customHeight="1" x14ac:dyDescent="0.2">
      <c r="A77" s="44"/>
      <c r="B77" s="226"/>
      <c r="C77" s="1210" t="s">
        <v>222</v>
      </c>
      <c r="D77" s="1122"/>
      <c r="E77" s="290"/>
      <c r="F77" s="291"/>
      <c r="G77" s="290"/>
      <c r="H77" s="1122"/>
      <c r="I77" s="1210" t="s">
        <v>222</v>
      </c>
      <c r="J77" s="210"/>
      <c r="K77" s="43"/>
      <c r="L77" s="928"/>
      <c r="M77" s="289"/>
      <c r="N77" s="1192"/>
      <c r="O77" s="1193"/>
      <c r="P77" s="1194"/>
      <c r="Q77" s="1195"/>
      <c r="R77" s="1196"/>
      <c r="S77" s="1195"/>
      <c r="T77" s="1194"/>
      <c r="U77" s="1193"/>
      <c r="V77" s="1197"/>
      <c r="W77" s="43"/>
      <c r="Y77" s="44"/>
      <c r="Z77" s="1192"/>
      <c r="AA77" s="1193"/>
      <c r="AB77" s="1194"/>
      <c r="AC77" s="1195"/>
      <c r="AD77" s="1196"/>
      <c r="AE77" s="1195"/>
      <c r="AF77" s="1194"/>
      <c r="AG77" s="1193"/>
      <c r="AH77" s="1197"/>
      <c r="AI77" s="43"/>
    </row>
    <row r="78" spans="1:35" ht="12.2" customHeight="1" x14ac:dyDescent="0.2">
      <c r="A78" s="217"/>
      <c r="B78" s="215"/>
      <c r="C78" s="215"/>
      <c r="D78" s="215"/>
      <c r="E78" s="215"/>
      <c r="F78" s="215"/>
      <c r="G78" s="215"/>
      <c r="H78" s="215"/>
      <c r="I78" s="215"/>
      <c r="J78" s="215"/>
      <c r="K78" s="216"/>
      <c r="M78" s="483"/>
      <c r="N78" s="248"/>
      <c r="O78" s="248"/>
      <c r="P78" s="248"/>
      <c r="Q78" s="248"/>
      <c r="R78" s="248"/>
      <c r="S78" s="248"/>
      <c r="T78" s="248"/>
      <c r="U78" s="248"/>
      <c r="V78" s="215"/>
      <c r="W78" s="216"/>
      <c r="Y78" s="217"/>
      <c r="Z78" s="215"/>
      <c r="AA78" s="215"/>
      <c r="AB78" s="215"/>
      <c r="AC78" s="215"/>
      <c r="AD78" s="215"/>
      <c r="AE78" s="215"/>
      <c r="AF78" s="215"/>
      <c r="AG78" s="215"/>
      <c r="AH78" s="215"/>
      <c r="AI78" s="216"/>
    </row>
    <row r="79" spans="1:35" ht="12.2" customHeight="1" x14ac:dyDescent="0.2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M79" s="208"/>
      <c r="N79" s="104"/>
      <c r="O79" s="104"/>
      <c r="P79" s="104"/>
      <c r="Q79" s="104"/>
      <c r="R79" s="104"/>
      <c r="S79" s="104"/>
      <c r="T79" s="104"/>
      <c r="U79" s="104"/>
      <c r="V79" s="103"/>
      <c r="W79" s="103"/>
    </row>
    <row r="80" spans="1:35" ht="12.2" customHeight="1" x14ac:dyDescent="0.2">
      <c r="A80" s="103"/>
      <c r="B80" s="103"/>
      <c r="C80" s="103" t="s">
        <v>133</v>
      </c>
      <c r="D80" s="103"/>
      <c r="E80" s="103"/>
      <c r="F80" s="103"/>
      <c r="G80" s="103"/>
      <c r="H80" s="103"/>
      <c r="I80" s="103"/>
      <c r="J80" s="103"/>
      <c r="K80" s="103"/>
      <c r="L80" s="928">
        <f>L76+ACCUEIL!$B$10</f>
        <v>1.7083333333333339</v>
      </c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</row>
    <row r="81" spans="1:34" x14ac:dyDescent="0.2">
      <c r="A81" s="219"/>
      <c r="B81" s="1354" t="s">
        <v>37</v>
      </c>
      <c r="C81" s="1354"/>
      <c r="D81" s="1354"/>
      <c r="E81" s="1354"/>
      <c r="F81" s="1354"/>
      <c r="G81" s="1354"/>
      <c r="H81" s="1354"/>
      <c r="I81" s="1354"/>
      <c r="J81" s="1354"/>
      <c r="K81" s="1354"/>
      <c r="L81" s="1354"/>
      <c r="M81" s="1354"/>
      <c r="N81" s="1354"/>
      <c r="O81" s="1354"/>
      <c r="P81" s="1354"/>
      <c r="Q81" s="1354"/>
      <c r="R81" s="1354"/>
      <c r="S81" s="1354"/>
      <c r="T81" s="1354"/>
      <c r="U81" s="1354"/>
      <c r="V81" s="135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31"/>
    </row>
    <row r="82" spans="1:34" ht="15" customHeight="1" x14ac:dyDescent="0.2">
      <c r="A82" s="44"/>
      <c r="B82" s="162">
        <v>1</v>
      </c>
      <c r="C82" s="117">
        <f>GL(D76,H76,C76,I76,D77,H77)</f>
        <v>0</v>
      </c>
      <c r="D82"/>
      <c r="E82"/>
      <c r="F82"/>
      <c r="G82"/>
      <c r="H82" s="162">
        <v>5</v>
      </c>
      <c r="I82" s="117">
        <f>GL(D70,H70,C70,I70,D71,H71)</f>
        <v>0</v>
      </c>
      <c r="J82"/>
      <c r="M82"/>
      <c r="N82" s="162">
        <v>9</v>
      </c>
      <c r="O82" s="201">
        <f t="shared" ref="O82:O85" si="0">AL37</f>
        <v>0</v>
      </c>
      <c r="P82"/>
      <c r="Q82"/>
      <c r="R82"/>
      <c r="S82"/>
      <c r="T82" s="162">
        <v>13</v>
      </c>
      <c r="U82" s="201">
        <f t="shared" ref="U82:U85" si="1">AR37</f>
        <v>0</v>
      </c>
      <c r="W82" s="103"/>
      <c r="Z82" s="162">
        <v>17</v>
      </c>
      <c r="AA82" s="201">
        <f t="shared" ref="AA82:AA85" si="2">AX37</f>
        <v>0</v>
      </c>
      <c r="AF82" s="162">
        <v>21</v>
      </c>
      <c r="AG82" s="201">
        <f t="shared" ref="AG82:AG85" si="3">BD37</f>
        <v>0</v>
      </c>
      <c r="AH82" s="43"/>
    </row>
    <row r="83" spans="1:34" ht="15" customHeight="1" x14ac:dyDescent="0.2">
      <c r="A83" s="44"/>
      <c r="B83" s="162">
        <v>2</v>
      </c>
      <c r="C83" s="117">
        <f>GL(H76,D76,C76,I76,H77,D77)</f>
        <v>0</v>
      </c>
      <c r="D83"/>
      <c r="E83"/>
      <c r="F83"/>
      <c r="G83"/>
      <c r="H83" s="162">
        <v>6</v>
      </c>
      <c r="I83" s="117">
        <f>GL(H70,D70,C70,I70,H71,D71)</f>
        <v>0</v>
      </c>
      <c r="J83"/>
      <c r="L83" s="1"/>
      <c r="M83"/>
      <c r="N83" s="162">
        <v>10</v>
      </c>
      <c r="O83" s="201">
        <f t="shared" si="0"/>
        <v>0</v>
      </c>
      <c r="P83"/>
      <c r="Q83"/>
      <c r="R83"/>
      <c r="S83"/>
      <c r="T83" s="162">
        <v>14</v>
      </c>
      <c r="U83" s="201">
        <f t="shared" si="1"/>
        <v>0</v>
      </c>
      <c r="W83" s="103"/>
      <c r="Z83" s="162">
        <v>18</v>
      </c>
      <c r="AA83" s="201">
        <f t="shared" si="2"/>
        <v>0</v>
      </c>
      <c r="AF83" s="799">
        <v>22</v>
      </c>
      <c r="AG83" s="201">
        <f t="shared" si="3"/>
        <v>0</v>
      </c>
      <c r="AH83" s="43"/>
    </row>
    <row r="84" spans="1:34" ht="15" customHeight="1" x14ac:dyDescent="0.2">
      <c r="A84" s="44"/>
      <c r="B84" s="162">
        <v>3</v>
      </c>
      <c r="C84" s="117">
        <f>GL(D73,H73,C73,I73,D74,H74)</f>
        <v>0</v>
      </c>
      <c r="D84"/>
      <c r="E84"/>
      <c r="F84"/>
      <c r="G84"/>
      <c r="H84" s="162">
        <v>7</v>
      </c>
      <c r="I84" s="117">
        <f>GL(D67,H67,C67,I67,D68,H68)</f>
        <v>0</v>
      </c>
      <c r="J84"/>
      <c r="M84"/>
      <c r="N84" s="162">
        <v>11</v>
      </c>
      <c r="O84" s="201">
        <f t="shared" si="0"/>
        <v>0</v>
      </c>
      <c r="P84"/>
      <c r="Q84"/>
      <c r="R84"/>
      <c r="S84"/>
      <c r="T84" s="162">
        <v>15</v>
      </c>
      <c r="U84" s="201">
        <f t="shared" si="1"/>
        <v>0</v>
      </c>
      <c r="W84" s="103"/>
      <c r="Z84" s="162">
        <v>19</v>
      </c>
      <c r="AA84" s="201">
        <f t="shared" si="2"/>
        <v>0</v>
      </c>
      <c r="AF84" s="799">
        <v>23</v>
      </c>
      <c r="AG84" s="201">
        <f t="shared" si="3"/>
        <v>0</v>
      </c>
      <c r="AH84" s="43"/>
    </row>
    <row r="85" spans="1:34" ht="15" customHeight="1" x14ac:dyDescent="0.2">
      <c r="A85" s="44"/>
      <c r="B85" s="162">
        <v>4</v>
      </c>
      <c r="C85" s="117">
        <f>GL(H73,D73,C73,I73,H74,D74)</f>
        <v>0</v>
      </c>
      <c r="D85"/>
      <c r="E85"/>
      <c r="F85"/>
      <c r="G85"/>
      <c r="H85" s="162">
        <v>8</v>
      </c>
      <c r="I85" s="117">
        <f>GL(H67,D67,C67,I67,H68,D68)</f>
        <v>0</v>
      </c>
      <c r="J85"/>
      <c r="L85" s="1"/>
      <c r="M85"/>
      <c r="N85" s="162">
        <v>12</v>
      </c>
      <c r="O85" s="201">
        <f t="shared" si="0"/>
        <v>0</v>
      </c>
      <c r="P85"/>
      <c r="Q85"/>
      <c r="R85"/>
      <c r="S85"/>
      <c r="T85" s="162">
        <v>16</v>
      </c>
      <c r="U85" s="201">
        <f t="shared" si="1"/>
        <v>0</v>
      </c>
      <c r="W85" s="103"/>
      <c r="Z85" s="799">
        <v>20</v>
      </c>
      <c r="AA85" s="201">
        <f t="shared" si="2"/>
        <v>0</v>
      </c>
      <c r="AF85" s="799">
        <v>24</v>
      </c>
      <c r="AG85" s="201">
        <f t="shared" si="3"/>
        <v>0</v>
      </c>
      <c r="AH85" s="43"/>
    </row>
    <row r="86" spans="1:34" x14ac:dyDescent="0.2">
      <c r="A86" s="217"/>
      <c r="B86" s="215"/>
      <c r="C86" s="215"/>
      <c r="D86" s="215"/>
      <c r="E86" s="215"/>
      <c r="F86" s="215"/>
      <c r="G86" s="215"/>
      <c r="H86" s="215"/>
      <c r="I86" s="215"/>
      <c r="J86" s="215"/>
      <c r="K86" s="215"/>
      <c r="L86" s="218"/>
      <c r="M86" s="215"/>
      <c r="N86" s="215"/>
      <c r="O86" s="215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6"/>
    </row>
  </sheetData>
  <sheetProtection password="C9F9" sheet="1" objects="1" scenarios="1" formatCells="0" formatColumns="0" formatRows="0" sort="0" autoFilter="0" pivotTables="0"/>
  <sortState ref="BD37:BF40">
    <sortCondition descending="1" ref="BE37:BE40"/>
    <sortCondition descending="1" ref="BF37:BF40"/>
  </sortState>
  <mergeCells count="3">
    <mergeCell ref="B81:V81"/>
    <mergeCell ref="AA3:AA4"/>
    <mergeCell ref="U4:Y4"/>
  </mergeCells>
  <phoneticPr fontId="8" type="noConversion"/>
  <conditionalFormatting sqref="D46:D48 D50 D52">
    <cfRule type="notContainsBlanks" dxfId="569" priority="128">
      <formula>LEN(TRIM(D46))&gt;0</formula>
    </cfRule>
  </conditionalFormatting>
  <conditionalFormatting sqref="H46:H48 H50 H52">
    <cfRule type="notContainsBlanks" dxfId="568" priority="127">
      <formula>LEN(TRIM(H46))&gt;0</formula>
    </cfRule>
  </conditionalFormatting>
  <conditionalFormatting sqref="P46:P48 P50 P52">
    <cfRule type="notContainsBlanks" dxfId="567" priority="126">
      <formula>LEN(TRIM(P46))&gt;0</formula>
    </cfRule>
  </conditionalFormatting>
  <conditionalFormatting sqref="T46:T48 T50 T52">
    <cfRule type="notContainsBlanks" dxfId="566" priority="125">
      <formula>LEN(TRIM(T46))&gt;0</formula>
    </cfRule>
  </conditionalFormatting>
  <conditionalFormatting sqref="AB46 AB48 AB50 AB52">
    <cfRule type="notContainsBlanks" dxfId="565" priority="124">
      <formula>LEN(TRIM(AB46))&gt;0</formula>
    </cfRule>
  </conditionalFormatting>
  <conditionalFormatting sqref="AF46 AF48 AF50 AF52">
    <cfRule type="notContainsBlanks" dxfId="564" priority="123">
      <formula>LEN(TRIM(AF46))&gt;0</formula>
    </cfRule>
  </conditionalFormatting>
  <conditionalFormatting sqref="D55">
    <cfRule type="notContainsBlanks" dxfId="563" priority="122">
      <formula>LEN(TRIM(D55))&gt;0</formula>
    </cfRule>
  </conditionalFormatting>
  <conditionalFormatting sqref="H55">
    <cfRule type="notContainsBlanks" dxfId="562" priority="121">
      <formula>LEN(TRIM(H55))&gt;0</formula>
    </cfRule>
  </conditionalFormatting>
  <conditionalFormatting sqref="P55">
    <cfRule type="notContainsBlanks" dxfId="561" priority="120">
      <formula>LEN(TRIM(P55))&gt;0</formula>
    </cfRule>
  </conditionalFormatting>
  <conditionalFormatting sqref="T55">
    <cfRule type="notContainsBlanks" dxfId="560" priority="119">
      <formula>LEN(TRIM(T55))&gt;0</formula>
    </cfRule>
  </conditionalFormatting>
  <conditionalFormatting sqref="AB55">
    <cfRule type="notContainsBlanks" dxfId="559" priority="118">
      <formula>LEN(TRIM(AB55))&gt;0</formula>
    </cfRule>
  </conditionalFormatting>
  <conditionalFormatting sqref="AF55">
    <cfRule type="notContainsBlanks" dxfId="558" priority="117">
      <formula>LEN(TRIM(AF55))&gt;0</formula>
    </cfRule>
  </conditionalFormatting>
  <conditionalFormatting sqref="AF58">
    <cfRule type="notContainsBlanks" dxfId="557" priority="116">
      <formula>LEN(TRIM(AF58))&gt;0</formula>
    </cfRule>
  </conditionalFormatting>
  <conditionalFormatting sqref="AB58">
    <cfRule type="notContainsBlanks" dxfId="556" priority="115">
      <formula>LEN(TRIM(AB58))&gt;0</formula>
    </cfRule>
  </conditionalFormatting>
  <conditionalFormatting sqref="T58">
    <cfRule type="notContainsBlanks" dxfId="555" priority="114">
      <formula>LEN(TRIM(T58))&gt;0</formula>
    </cfRule>
  </conditionalFormatting>
  <conditionalFormatting sqref="P58">
    <cfRule type="notContainsBlanks" dxfId="554" priority="113">
      <formula>LEN(TRIM(P58))&gt;0</formula>
    </cfRule>
  </conditionalFormatting>
  <conditionalFormatting sqref="H58">
    <cfRule type="notContainsBlanks" dxfId="553" priority="112">
      <formula>LEN(TRIM(H58))&gt;0</formula>
    </cfRule>
  </conditionalFormatting>
  <conditionalFormatting sqref="D58">
    <cfRule type="notContainsBlanks" dxfId="552" priority="111">
      <formula>LEN(TRIM(D58))&gt;0</formula>
    </cfRule>
  </conditionalFormatting>
  <conditionalFormatting sqref="D61">
    <cfRule type="notContainsBlanks" dxfId="551" priority="110">
      <formula>LEN(TRIM(D61))&gt;0</formula>
    </cfRule>
  </conditionalFormatting>
  <conditionalFormatting sqref="H61">
    <cfRule type="notContainsBlanks" dxfId="550" priority="109">
      <formula>LEN(TRIM(H61))&gt;0</formula>
    </cfRule>
  </conditionalFormatting>
  <conditionalFormatting sqref="T61 P61">
    <cfRule type="notContainsBlanks" dxfId="549" priority="107">
      <formula>LEN(TRIM(P61))&gt;0</formula>
    </cfRule>
  </conditionalFormatting>
  <conditionalFormatting sqref="AB61">
    <cfRule type="notContainsBlanks" dxfId="548" priority="106">
      <formula>LEN(TRIM(AB61))&gt;0</formula>
    </cfRule>
  </conditionalFormatting>
  <conditionalFormatting sqref="AF61">
    <cfRule type="notContainsBlanks" dxfId="547" priority="105">
      <formula>LEN(TRIM(AF61))&gt;0</formula>
    </cfRule>
  </conditionalFormatting>
  <conditionalFormatting sqref="AF64">
    <cfRule type="notContainsBlanks" dxfId="546" priority="104">
      <formula>LEN(TRIM(AF64))&gt;0</formula>
    </cfRule>
  </conditionalFormatting>
  <conditionalFormatting sqref="AB64">
    <cfRule type="notContainsBlanks" dxfId="545" priority="103">
      <formula>LEN(TRIM(AB64))&gt;0</formula>
    </cfRule>
  </conditionalFormatting>
  <conditionalFormatting sqref="T64">
    <cfRule type="notContainsBlanks" dxfId="544" priority="102">
      <formula>LEN(TRIM(T64))&gt;0</formula>
    </cfRule>
  </conditionalFormatting>
  <conditionalFormatting sqref="P64">
    <cfRule type="notContainsBlanks" dxfId="543" priority="101">
      <formula>LEN(TRIM(P64))&gt;0</formula>
    </cfRule>
  </conditionalFormatting>
  <conditionalFormatting sqref="H64">
    <cfRule type="notContainsBlanks" dxfId="542" priority="100">
      <formula>LEN(TRIM(H64))&gt;0</formula>
    </cfRule>
  </conditionalFormatting>
  <conditionalFormatting sqref="D64">
    <cfRule type="notContainsBlanks" dxfId="541" priority="99">
      <formula>LEN(TRIM(D64))&gt;0</formula>
    </cfRule>
  </conditionalFormatting>
  <conditionalFormatting sqref="D67">
    <cfRule type="notContainsBlanks" dxfId="540" priority="98">
      <formula>LEN(TRIM(D67))&gt;0</formula>
    </cfRule>
  </conditionalFormatting>
  <conditionalFormatting sqref="H67">
    <cfRule type="notContainsBlanks" dxfId="539" priority="97">
      <formula>LEN(TRIM(H67))&gt;0</formula>
    </cfRule>
  </conditionalFormatting>
  <conditionalFormatting sqref="P67">
    <cfRule type="notContainsBlanks" dxfId="538" priority="96">
      <formula>LEN(TRIM(P67))&gt;0</formula>
    </cfRule>
  </conditionalFormatting>
  <conditionalFormatting sqref="T67">
    <cfRule type="notContainsBlanks" dxfId="537" priority="95">
      <formula>LEN(TRIM(T67))&gt;0</formula>
    </cfRule>
  </conditionalFormatting>
  <conditionalFormatting sqref="AB67">
    <cfRule type="notContainsBlanks" dxfId="536" priority="94">
      <formula>LEN(TRIM(AB67))&gt;0</formula>
    </cfRule>
  </conditionalFormatting>
  <conditionalFormatting sqref="AF67">
    <cfRule type="notContainsBlanks" dxfId="535" priority="93">
      <formula>LEN(TRIM(AF67))&gt;0</formula>
    </cfRule>
  </conditionalFormatting>
  <conditionalFormatting sqref="AF70">
    <cfRule type="notContainsBlanks" dxfId="534" priority="92">
      <formula>LEN(TRIM(AF70))&gt;0</formula>
    </cfRule>
  </conditionalFormatting>
  <conditionalFormatting sqref="AB70">
    <cfRule type="notContainsBlanks" dxfId="533" priority="91">
      <formula>LEN(TRIM(AB70))&gt;0</formula>
    </cfRule>
  </conditionalFormatting>
  <conditionalFormatting sqref="P70">
    <cfRule type="notContainsBlanks" dxfId="532" priority="90">
      <formula>LEN(TRIM(P70))&gt;0</formula>
    </cfRule>
  </conditionalFormatting>
  <conditionalFormatting sqref="T70">
    <cfRule type="notContainsBlanks" dxfId="531" priority="89">
      <formula>LEN(TRIM(T70))&gt;0</formula>
    </cfRule>
  </conditionalFormatting>
  <conditionalFormatting sqref="H70">
    <cfRule type="notContainsBlanks" dxfId="530" priority="88">
      <formula>LEN(TRIM(H70))&gt;0</formula>
    </cfRule>
  </conditionalFormatting>
  <conditionalFormatting sqref="D70">
    <cfRule type="notContainsBlanks" dxfId="529" priority="87">
      <formula>LEN(TRIM(D70))&gt;0</formula>
    </cfRule>
  </conditionalFormatting>
  <conditionalFormatting sqref="D73">
    <cfRule type="notContainsBlanks" dxfId="528" priority="86">
      <formula>LEN(TRIM(D73))&gt;0</formula>
    </cfRule>
  </conditionalFormatting>
  <conditionalFormatting sqref="H73">
    <cfRule type="notContainsBlanks" dxfId="527" priority="85">
      <formula>LEN(TRIM(H73))&gt;0</formula>
    </cfRule>
  </conditionalFormatting>
  <conditionalFormatting sqref="H76">
    <cfRule type="notContainsBlanks" dxfId="526" priority="84">
      <formula>LEN(TRIM(H76))&gt;0</formula>
    </cfRule>
  </conditionalFormatting>
  <conditionalFormatting sqref="D76">
    <cfRule type="notContainsBlanks" dxfId="525" priority="83">
      <formula>LEN(TRIM(D76))&gt;0</formula>
    </cfRule>
  </conditionalFormatting>
  <conditionalFormatting sqref="P76">
    <cfRule type="notContainsBlanks" dxfId="524" priority="82">
      <formula>LEN(TRIM(P76))&gt;0</formula>
    </cfRule>
  </conditionalFormatting>
  <conditionalFormatting sqref="P73">
    <cfRule type="notContainsBlanks" dxfId="523" priority="81">
      <formula>LEN(TRIM(P73))&gt;0</formula>
    </cfRule>
  </conditionalFormatting>
  <conditionalFormatting sqref="T73">
    <cfRule type="notContainsBlanks" dxfId="522" priority="80">
      <formula>LEN(TRIM(T73))&gt;0</formula>
    </cfRule>
  </conditionalFormatting>
  <conditionalFormatting sqref="T76">
    <cfRule type="notContainsBlanks" dxfId="521" priority="79">
      <formula>LEN(TRIM(T76))&gt;0</formula>
    </cfRule>
  </conditionalFormatting>
  <conditionalFormatting sqref="AB76">
    <cfRule type="notContainsBlanks" dxfId="520" priority="78">
      <formula>LEN(TRIM(AB76))&gt;0</formula>
    </cfRule>
  </conditionalFormatting>
  <conditionalFormatting sqref="AF76">
    <cfRule type="notContainsBlanks" dxfId="519" priority="77">
      <formula>LEN(TRIM(AF76))&gt;0</formula>
    </cfRule>
  </conditionalFormatting>
  <conditionalFormatting sqref="AF73">
    <cfRule type="notContainsBlanks" dxfId="518" priority="76">
      <formula>LEN(TRIM(AF73))&gt;0</formula>
    </cfRule>
  </conditionalFormatting>
  <conditionalFormatting sqref="AB73">
    <cfRule type="notContainsBlanks" dxfId="517" priority="75">
      <formula>LEN(TRIM(AB73))&gt;0</formula>
    </cfRule>
  </conditionalFormatting>
  <conditionalFormatting sqref="D14:D25">
    <cfRule type="notContainsBlanks" dxfId="516" priority="74">
      <formula>LEN(TRIM(D14))&gt;0</formula>
    </cfRule>
  </conditionalFormatting>
  <conditionalFormatting sqref="H14:H25">
    <cfRule type="notContainsBlanks" dxfId="515" priority="73">
      <formula>LEN(TRIM(H14))&gt;0</formula>
    </cfRule>
  </conditionalFormatting>
  <conditionalFormatting sqref="P14:P25">
    <cfRule type="notContainsBlanks" dxfId="514" priority="72">
      <formula>LEN(TRIM(P14))&gt;0</formula>
    </cfRule>
  </conditionalFormatting>
  <conditionalFormatting sqref="T14:T25">
    <cfRule type="notContainsBlanks" dxfId="513" priority="71">
      <formula>LEN(TRIM(T14))&gt;0</formula>
    </cfRule>
  </conditionalFormatting>
  <conditionalFormatting sqref="AB14:AB25">
    <cfRule type="notContainsBlanks" dxfId="512" priority="70">
      <formula>LEN(TRIM(AB14))&gt;0</formula>
    </cfRule>
  </conditionalFormatting>
  <conditionalFormatting sqref="AF14:AF25">
    <cfRule type="notContainsBlanks" dxfId="511" priority="69">
      <formula>LEN(TRIM(AF14))&gt;0</formula>
    </cfRule>
  </conditionalFormatting>
  <conditionalFormatting sqref="D49">
    <cfRule type="notContainsBlanks" dxfId="510" priority="68">
      <formula>LEN(TRIM(D49))&gt;0</formula>
    </cfRule>
  </conditionalFormatting>
  <conditionalFormatting sqref="H49">
    <cfRule type="notContainsBlanks" dxfId="509" priority="67">
      <formula>LEN(TRIM(H49))&gt;0</formula>
    </cfRule>
  </conditionalFormatting>
  <conditionalFormatting sqref="D51">
    <cfRule type="notContainsBlanks" dxfId="508" priority="66">
      <formula>LEN(TRIM(D51))&gt;0</formula>
    </cfRule>
  </conditionalFormatting>
  <conditionalFormatting sqref="H51">
    <cfRule type="notContainsBlanks" dxfId="507" priority="65">
      <formula>LEN(TRIM(H51))&gt;0</formula>
    </cfRule>
  </conditionalFormatting>
  <conditionalFormatting sqref="D53">
    <cfRule type="notContainsBlanks" dxfId="506" priority="64">
      <formula>LEN(TRIM(D53))&gt;0</formula>
    </cfRule>
  </conditionalFormatting>
  <conditionalFormatting sqref="H53">
    <cfRule type="notContainsBlanks" dxfId="505" priority="63">
      <formula>LEN(TRIM(H53))&gt;0</formula>
    </cfRule>
  </conditionalFormatting>
  <conditionalFormatting sqref="D56">
    <cfRule type="notContainsBlanks" dxfId="504" priority="62">
      <formula>LEN(TRIM(D56))&gt;0</formula>
    </cfRule>
  </conditionalFormatting>
  <conditionalFormatting sqref="H56">
    <cfRule type="notContainsBlanks" dxfId="503" priority="61">
      <formula>LEN(TRIM(H56))&gt;0</formula>
    </cfRule>
  </conditionalFormatting>
  <conditionalFormatting sqref="D59">
    <cfRule type="notContainsBlanks" dxfId="502" priority="60">
      <formula>LEN(TRIM(D59))&gt;0</formula>
    </cfRule>
  </conditionalFormatting>
  <conditionalFormatting sqref="H59">
    <cfRule type="notContainsBlanks" dxfId="501" priority="59">
      <formula>LEN(TRIM(H59))&gt;0</formula>
    </cfRule>
  </conditionalFormatting>
  <conditionalFormatting sqref="D62">
    <cfRule type="notContainsBlanks" dxfId="500" priority="58">
      <formula>LEN(TRIM(D62))&gt;0</formula>
    </cfRule>
  </conditionalFormatting>
  <conditionalFormatting sqref="H62">
    <cfRule type="notContainsBlanks" dxfId="499" priority="57">
      <formula>LEN(TRIM(H62))&gt;0</formula>
    </cfRule>
  </conditionalFormatting>
  <conditionalFormatting sqref="AF77">
    <cfRule type="notContainsBlanks" dxfId="498" priority="1">
      <formula>LEN(TRIM(AF77))&gt;0</formula>
    </cfRule>
  </conditionalFormatting>
  <conditionalFormatting sqref="D65">
    <cfRule type="notContainsBlanks" dxfId="497" priority="56">
      <formula>LEN(TRIM(D65))&gt;0</formula>
    </cfRule>
  </conditionalFormatting>
  <conditionalFormatting sqref="H65">
    <cfRule type="notContainsBlanks" dxfId="496" priority="55">
      <formula>LEN(TRIM(H65))&gt;0</formula>
    </cfRule>
  </conditionalFormatting>
  <conditionalFormatting sqref="D68">
    <cfRule type="notContainsBlanks" dxfId="495" priority="54">
      <formula>LEN(TRIM(D68))&gt;0</formula>
    </cfRule>
  </conditionalFormatting>
  <conditionalFormatting sqref="H68">
    <cfRule type="notContainsBlanks" dxfId="494" priority="53">
      <formula>LEN(TRIM(H68))&gt;0</formula>
    </cfRule>
  </conditionalFormatting>
  <conditionalFormatting sqref="D71">
    <cfRule type="notContainsBlanks" dxfId="493" priority="52">
      <formula>LEN(TRIM(D71))&gt;0</formula>
    </cfRule>
  </conditionalFormatting>
  <conditionalFormatting sqref="H71">
    <cfRule type="notContainsBlanks" dxfId="492" priority="51">
      <formula>LEN(TRIM(H71))&gt;0</formula>
    </cfRule>
  </conditionalFormatting>
  <conditionalFormatting sqref="D74">
    <cfRule type="notContainsBlanks" dxfId="491" priority="50">
      <formula>LEN(TRIM(D74))&gt;0</formula>
    </cfRule>
  </conditionalFormatting>
  <conditionalFormatting sqref="H74">
    <cfRule type="notContainsBlanks" dxfId="490" priority="49">
      <formula>LEN(TRIM(H74))&gt;0</formula>
    </cfRule>
  </conditionalFormatting>
  <conditionalFormatting sqref="D77">
    <cfRule type="notContainsBlanks" dxfId="489" priority="48">
      <formula>LEN(TRIM(D77))&gt;0</formula>
    </cfRule>
  </conditionalFormatting>
  <conditionalFormatting sqref="H77">
    <cfRule type="notContainsBlanks" dxfId="488" priority="47">
      <formula>LEN(TRIM(H77))&gt;0</formula>
    </cfRule>
  </conditionalFormatting>
  <conditionalFormatting sqref="AB47">
    <cfRule type="notContainsBlanks" dxfId="487" priority="46">
      <formula>LEN(TRIM(AB47))&gt;0</formula>
    </cfRule>
  </conditionalFormatting>
  <conditionalFormatting sqref="AF47">
    <cfRule type="notContainsBlanks" dxfId="486" priority="45">
      <formula>LEN(TRIM(AF47))&gt;0</formula>
    </cfRule>
  </conditionalFormatting>
  <conditionalFormatting sqref="P49">
    <cfRule type="notContainsBlanks" dxfId="485" priority="44">
      <formula>LEN(TRIM(P49))&gt;0</formula>
    </cfRule>
  </conditionalFormatting>
  <conditionalFormatting sqref="T49">
    <cfRule type="notContainsBlanks" dxfId="484" priority="43">
      <formula>LEN(TRIM(T49))&gt;0</formula>
    </cfRule>
  </conditionalFormatting>
  <conditionalFormatting sqref="AB49">
    <cfRule type="notContainsBlanks" dxfId="483" priority="42">
      <formula>LEN(TRIM(AB49))&gt;0</formula>
    </cfRule>
  </conditionalFormatting>
  <conditionalFormatting sqref="AF49">
    <cfRule type="notContainsBlanks" dxfId="482" priority="41">
      <formula>LEN(TRIM(AF49))&gt;0</formula>
    </cfRule>
  </conditionalFormatting>
  <conditionalFormatting sqref="P51">
    <cfRule type="notContainsBlanks" dxfId="481" priority="40">
      <formula>LEN(TRIM(P51))&gt;0</formula>
    </cfRule>
  </conditionalFormatting>
  <conditionalFormatting sqref="T51">
    <cfRule type="notContainsBlanks" dxfId="480" priority="39">
      <formula>LEN(TRIM(T51))&gt;0</formula>
    </cfRule>
  </conditionalFormatting>
  <conditionalFormatting sqref="AB51">
    <cfRule type="notContainsBlanks" dxfId="479" priority="38">
      <formula>LEN(TRIM(AB51))&gt;0</formula>
    </cfRule>
  </conditionalFormatting>
  <conditionalFormatting sqref="AF51">
    <cfRule type="notContainsBlanks" dxfId="478" priority="37">
      <formula>LEN(TRIM(AF51))&gt;0</formula>
    </cfRule>
  </conditionalFormatting>
  <conditionalFormatting sqref="P53">
    <cfRule type="notContainsBlanks" dxfId="477" priority="36">
      <formula>LEN(TRIM(P53))&gt;0</formula>
    </cfRule>
  </conditionalFormatting>
  <conditionalFormatting sqref="T53">
    <cfRule type="notContainsBlanks" dxfId="476" priority="35">
      <formula>LEN(TRIM(T53))&gt;0</formula>
    </cfRule>
  </conditionalFormatting>
  <conditionalFormatting sqref="AB53">
    <cfRule type="notContainsBlanks" dxfId="475" priority="34">
      <formula>LEN(TRIM(AB53))&gt;0</formula>
    </cfRule>
  </conditionalFormatting>
  <conditionalFormatting sqref="AF53">
    <cfRule type="notContainsBlanks" dxfId="474" priority="33">
      <formula>LEN(TRIM(AF53))&gt;0</formula>
    </cfRule>
  </conditionalFormatting>
  <conditionalFormatting sqref="P56">
    <cfRule type="notContainsBlanks" dxfId="473" priority="32">
      <formula>LEN(TRIM(P56))&gt;0</formula>
    </cfRule>
  </conditionalFormatting>
  <conditionalFormatting sqref="T56">
    <cfRule type="notContainsBlanks" dxfId="472" priority="31">
      <formula>LEN(TRIM(T56))&gt;0</formula>
    </cfRule>
  </conditionalFormatting>
  <conditionalFormatting sqref="AB56">
    <cfRule type="notContainsBlanks" dxfId="471" priority="30">
      <formula>LEN(TRIM(AB56))&gt;0</formula>
    </cfRule>
  </conditionalFormatting>
  <conditionalFormatting sqref="AF56">
    <cfRule type="notContainsBlanks" dxfId="470" priority="29">
      <formula>LEN(TRIM(AF56))&gt;0</formula>
    </cfRule>
  </conditionalFormatting>
  <conditionalFormatting sqref="P59">
    <cfRule type="notContainsBlanks" dxfId="469" priority="28">
      <formula>LEN(TRIM(P59))&gt;0</formula>
    </cfRule>
  </conditionalFormatting>
  <conditionalFormatting sqref="T59">
    <cfRule type="notContainsBlanks" dxfId="468" priority="27">
      <formula>LEN(TRIM(T59))&gt;0</formula>
    </cfRule>
  </conditionalFormatting>
  <conditionalFormatting sqref="AB59">
    <cfRule type="notContainsBlanks" dxfId="467" priority="26">
      <formula>LEN(TRIM(AB59))&gt;0</formula>
    </cfRule>
  </conditionalFormatting>
  <conditionalFormatting sqref="AF59">
    <cfRule type="notContainsBlanks" dxfId="466" priority="25">
      <formula>LEN(TRIM(AF59))&gt;0</formula>
    </cfRule>
  </conditionalFormatting>
  <conditionalFormatting sqref="P62">
    <cfRule type="notContainsBlanks" dxfId="465" priority="24">
      <formula>LEN(TRIM(P62))&gt;0</formula>
    </cfRule>
  </conditionalFormatting>
  <conditionalFormatting sqref="T62">
    <cfRule type="notContainsBlanks" dxfId="464" priority="23">
      <formula>LEN(TRIM(T62))&gt;0</formula>
    </cfRule>
  </conditionalFormatting>
  <conditionalFormatting sqref="AB62">
    <cfRule type="notContainsBlanks" dxfId="463" priority="22">
      <formula>LEN(TRIM(AB62))&gt;0</formula>
    </cfRule>
  </conditionalFormatting>
  <conditionalFormatting sqref="AF62">
    <cfRule type="notContainsBlanks" dxfId="462" priority="21">
      <formula>LEN(TRIM(AF62))&gt;0</formula>
    </cfRule>
  </conditionalFormatting>
  <conditionalFormatting sqref="P65">
    <cfRule type="notContainsBlanks" dxfId="461" priority="20">
      <formula>LEN(TRIM(P65))&gt;0</formula>
    </cfRule>
  </conditionalFormatting>
  <conditionalFormatting sqref="T65">
    <cfRule type="notContainsBlanks" dxfId="460" priority="19">
      <formula>LEN(TRIM(T65))&gt;0</formula>
    </cfRule>
  </conditionalFormatting>
  <conditionalFormatting sqref="AB65">
    <cfRule type="notContainsBlanks" dxfId="459" priority="18">
      <formula>LEN(TRIM(AB65))&gt;0</formula>
    </cfRule>
  </conditionalFormatting>
  <conditionalFormatting sqref="AF65">
    <cfRule type="notContainsBlanks" dxfId="458" priority="17">
      <formula>LEN(TRIM(AF65))&gt;0</formula>
    </cfRule>
  </conditionalFormatting>
  <conditionalFormatting sqref="P68">
    <cfRule type="notContainsBlanks" dxfId="457" priority="16">
      <formula>LEN(TRIM(P68))&gt;0</formula>
    </cfRule>
  </conditionalFormatting>
  <conditionalFormatting sqref="T68">
    <cfRule type="notContainsBlanks" dxfId="456" priority="15">
      <formula>LEN(TRIM(T68))&gt;0</formula>
    </cfRule>
  </conditionalFormatting>
  <conditionalFormatting sqref="AB68">
    <cfRule type="notContainsBlanks" dxfId="455" priority="14">
      <formula>LEN(TRIM(AB68))&gt;0</formula>
    </cfRule>
  </conditionalFormatting>
  <conditionalFormatting sqref="AF68">
    <cfRule type="notContainsBlanks" dxfId="454" priority="13">
      <formula>LEN(TRIM(AF68))&gt;0</formula>
    </cfRule>
  </conditionalFormatting>
  <conditionalFormatting sqref="P71">
    <cfRule type="notContainsBlanks" dxfId="453" priority="12">
      <formula>LEN(TRIM(P71))&gt;0</formula>
    </cfRule>
  </conditionalFormatting>
  <conditionalFormatting sqref="T71">
    <cfRule type="notContainsBlanks" dxfId="452" priority="11">
      <formula>LEN(TRIM(T71))&gt;0</formula>
    </cfRule>
  </conditionalFormatting>
  <conditionalFormatting sqref="AB71">
    <cfRule type="notContainsBlanks" dxfId="451" priority="10">
      <formula>LEN(TRIM(AB71))&gt;0</formula>
    </cfRule>
  </conditionalFormatting>
  <conditionalFormatting sqref="AF71">
    <cfRule type="notContainsBlanks" dxfId="450" priority="9">
      <formula>LEN(TRIM(AF71))&gt;0</formula>
    </cfRule>
  </conditionalFormatting>
  <conditionalFormatting sqref="P74">
    <cfRule type="notContainsBlanks" dxfId="449" priority="8">
      <formula>LEN(TRIM(P74))&gt;0</formula>
    </cfRule>
  </conditionalFormatting>
  <conditionalFormatting sqref="T74">
    <cfRule type="notContainsBlanks" dxfId="448" priority="7">
      <formula>LEN(TRIM(T74))&gt;0</formula>
    </cfRule>
  </conditionalFormatting>
  <conditionalFormatting sqref="AB74">
    <cfRule type="notContainsBlanks" dxfId="447" priority="6">
      <formula>LEN(TRIM(AB74))&gt;0</formula>
    </cfRule>
  </conditionalFormatting>
  <conditionalFormatting sqref="AF74">
    <cfRule type="notContainsBlanks" dxfId="446" priority="5">
      <formula>LEN(TRIM(AF74))&gt;0</formula>
    </cfRule>
  </conditionalFormatting>
  <conditionalFormatting sqref="P77">
    <cfRule type="notContainsBlanks" dxfId="445" priority="4">
      <formula>LEN(TRIM(P77))&gt;0</formula>
    </cfRule>
  </conditionalFormatting>
  <conditionalFormatting sqref="T77">
    <cfRule type="notContainsBlanks" dxfId="444" priority="3">
      <formula>LEN(TRIM(T77))&gt;0</formula>
    </cfRule>
  </conditionalFormatting>
  <conditionalFormatting sqref="AB77">
    <cfRule type="notContainsBlanks" dxfId="443" priority="2">
      <formula>LEN(TRIM(AB77))&gt;0</formula>
    </cfRule>
  </conditionalFormatting>
  <printOptions horizontalCentered="1" verticalCentered="1"/>
  <pageMargins left="0" right="0" top="0.98425196850393704" bottom="0" header="0" footer="0"/>
  <pageSetup paperSize="9" scale="68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4" max="35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5" name="Button 1">
              <controlPr defaultSize="0" print="0" autoFill="0" autoPict="0" macro="[0]!CLASSER24">
                <anchor>
                  <from>
                    <xdr:col>37</xdr:col>
                    <xdr:colOff>123825</xdr:colOff>
                    <xdr:row>8</xdr:row>
                    <xdr:rowOff>47625</xdr:rowOff>
                  </from>
                  <to>
                    <xdr:col>38</xdr:col>
                    <xdr:colOff>0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6" name="Button 2">
              <controlPr defaultSize="0" print="0" autoFill="0" autoPict="0" macro="[0]!RAZ24A">
                <anchor>
                  <from>
                    <xdr:col>37</xdr:col>
                    <xdr:colOff>95250</xdr:colOff>
                    <xdr:row>10</xdr:row>
                    <xdr:rowOff>85725</xdr:rowOff>
                  </from>
                  <to>
                    <xdr:col>38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" r:id="rId7" name="Button 5">
              <controlPr defaultSize="0" print="0" autoFill="0" autoPict="0" macro="[0]!CLASSER24C">
                <anchor moveWithCells="1" sizeWithCells="1">
                  <from>
                    <xdr:col>24</xdr:col>
                    <xdr:colOff>57150</xdr:colOff>
                    <xdr:row>78</xdr:row>
                    <xdr:rowOff>28575</xdr:rowOff>
                  </from>
                  <to>
                    <xdr:col>26</xdr:col>
                    <xdr:colOff>466725</xdr:colOff>
                    <xdr:row>79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" r:id="rId8" name="Button 6">
              <controlPr defaultSize="0" print="0" autoFill="0" autoPict="0" macro="[0]!RAZ24C">
                <anchor moveWithCells="1" sizeWithCells="1">
                  <from>
                    <xdr:col>28</xdr:col>
                    <xdr:colOff>28575</xdr:colOff>
                    <xdr:row>78</xdr:row>
                    <xdr:rowOff>38100</xdr:rowOff>
                  </from>
                  <to>
                    <xdr:col>32</xdr:col>
                    <xdr:colOff>209550</xdr:colOff>
                    <xdr:row>79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" r:id="rId9" name="Button 7">
              <controlPr defaultSize="0" print="0" autoFill="0" autoPict="0" macro="[0]!IMP24EL">
                <anchor>
                  <from>
                    <xdr:col>11</xdr:col>
                    <xdr:colOff>66675</xdr:colOff>
                    <xdr:row>5</xdr:row>
                    <xdr:rowOff>19050</xdr:rowOff>
                  </from>
                  <to>
                    <xdr:col>12</xdr:col>
                    <xdr:colOff>66675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" r:id="rId10" name="Button 8">
              <controlPr defaultSize="0" print="0" autoFill="0" autoPict="0" macro="[0]!IMP24FI">
                <anchor>
                  <from>
                    <xdr:col>10</xdr:col>
                    <xdr:colOff>9525</xdr:colOff>
                    <xdr:row>35</xdr:row>
                    <xdr:rowOff>19050</xdr:rowOff>
                  </from>
                  <to>
                    <xdr:col>12</xdr:col>
                    <xdr:colOff>57150</xdr:colOff>
                    <xdr:row>39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theme="3" tint="-0.249977111117893"/>
  </sheetPr>
  <dimension ref="A1:IV86"/>
  <sheetViews>
    <sheetView showGridLines="0" showRowColHeaders="0" showRuler="0" view="pageBreakPreview" topLeftCell="A3" zoomScale="120" zoomScaleNormal="100" zoomScaleSheetLayoutView="120" zoomScalePageLayoutView="130" workbookViewId="0">
      <selection activeCell="AG30" sqref="AG30:AI33"/>
    </sheetView>
  </sheetViews>
  <sheetFormatPr baseColWidth="10" defaultColWidth="11.5703125" defaultRowHeight="12.75" x14ac:dyDescent="0.2"/>
  <cols>
    <col min="1" max="1" width="1.85546875" customWidth="1"/>
    <col min="2" max="2" width="1.85546875" style="3" customWidth="1"/>
    <col min="3" max="3" width="16.5703125" customWidth="1"/>
    <col min="4" max="5" width="1.85546875" style="3" customWidth="1"/>
    <col min="6" max="6" width="0.85546875" style="3" customWidth="1"/>
    <col min="7" max="8" width="1.85546875" style="3" customWidth="1"/>
    <col min="9" max="9" width="16.5703125" customWidth="1"/>
    <col min="10" max="10" width="1.85546875" style="3" customWidth="1"/>
    <col min="11" max="11" width="1.85546875" customWidth="1"/>
    <col min="12" max="12" width="7.28515625" style="106" customWidth="1"/>
    <col min="13" max="13" width="1.85546875" style="229" customWidth="1"/>
    <col min="14" max="14" width="1.85546875" style="3" customWidth="1"/>
    <col min="15" max="15" width="16.5703125" customWidth="1"/>
    <col min="16" max="17" width="1.85546875" style="3" customWidth="1"/>
    <col min="18" max="18" width="0.85546875" style="3" customWidth="1"/>
    <col min="19" max="20" width="1.85546875" style="3" customWidth="1"/>
    <col min="21" max="21" width="16.5703125" customWidth="1"/>
    <col min="22" max="26" width="1.85546875" customWidth="1"/>
    <col min="27" max="27" width="16.7109375" customWidth="1"/>
    <col min="28" max="32" width="1.85546875" customWidth="1"/>
    <col min="33" max="33" width="16.7109375" customWidth="1"/>
    <col min="34" max="36" width="1.85546875" customWidth="1"/>
  </cols>
  <sheetData>
    <row r="1" spans="1:256" s="7" customFormat="1" hidden="1" x14ac:dyDescent="0.2">
      <c r="B1" s="261"/>
      <c r="C1" s="165"/>
      <c r="D1" s="122"/>
      <c r="E1" s="122"/>
      <c r="F1" s="122"/>
      <c r="G1" s="122"/>
      <c r="H1" s="122"/>
      <c r="J1" s="449"/>
      <c r="K1" s="165"/>
      <c r="L1" s="165"/>
      <c r="M1" s="772"/>
      <c r="N1" s="122"/>
      <c r="O1" s="165"/>
      <c r="P1" s="122"/>
      <c r="Q1" s="122"/>
      <c r="R1" s="122"/>
      <c r="S1" s="122"/>
      <c r="T1" s="122"/>
      <c r="U1" s="165"/>
      <c r="V1" s="165"/>
      <c r="IU1"/>
      <c r="IV1"/>
    </row>
    <row r="2" spans="1:256" s="7" customFormat="1" hidden="1" x14ac:dyDescent="0.2">
      <c r="B2" s="261"/>
      <c r="C2" s="165"/>
      <c r="D2" s="122"/>
      <c r="E2" s="122"/>
      <c r="F2" s="122"/>
      <c r="G2" s="122"/>
      <c r="H2" s="122"/>
      <c r="I2" s="165"/>
      <c r="J2" s="122"/>
      <c r="K2" s="165"/>
      <c r="L2" s="135"/>
      <c r="M2" s="463"/>
      <c r="N2" s="122"/>
      <c r="O2" s="165"/>
      <c r="P2" s="122"/>
      <c r="Q2" s="122"/>
      <c r="R2" s="122"/>
      <c r="S2" s="122"/>
      <c r="T2" s="122"/>
      <c r="U2" s="165"/>
      <c r="V2" s="165"/>
      <c r="IU2"/>
      <c r="IV2"/>
    </row>
    <row r="3" spans="1:256" s="7" customFormat="1" ht="1.5" customHeight="1" x14ac:dyDescent="0.2">
      <c r="B3" s="261"/>
      <c r="C3" s="804"/>
      <c r="D3" s="805"/>
      <c r="E3" s="103"/>
      <c r="F3" s="805"/>
      <c r="G3" s="806"/>
      <c r="H3" s="805"/>
      <c r="I3" s="175"/>
      <c r="J3" s="808"/>
      <c r="K3" s="103"/>
      <c r="L3"/>
      <c r="M3"/>
      <c r="N3"/>
      <c r="O3" s="803"/>
      <c r="P3"/>
      <c r="Q3"/>
      <c r="R3"/>
      <c r="S3"/>
      <c r="T3"/>
      <c r="U3" s="462"/>
      <c r="V3" s="1004"/>
      <c r="W3" s="1004"/>
      <c r="X3" s="1004"/>
      <c r="Y3" s="1004"/>
      <c r="Z3"/>
      <c r="AA3" s="1352"/>
      <c r="AB3"/>
      <c r="AC3"/>
      <c r="AD3"/>
      <c r="AE3"/>
      <c r="AF3"/>
      <c r="AG3" s="776"/>
      <c r="IU3"/>
      <c r="IV3"/>
    </row>
    <row r="4" spans="1:256" s="7" customFormat="1" ht="1.5" customHeight="1" x14ac:dyDescent="0.2">
      <c r="B4" s="261"/>
      <c r="C4" s="804"/>
      <c r="D4" s="805"/>
      <c r="E4"/>
      <c r="F4" s="805"/>
      <c r="G4" s="806"/>
      <c r="H4" s="805"/>
      <c r="I4" s="175"/>
      <c r="J4" s="808"/>
      <c r="K4"/>
      <c r="L4"/>
      <c r="M4"/>
      <c r="N4"/>
      <c r="O4" s="803"/>
      <c r="P4"/>
      <c r="Q4"/>
      <c r="R4"/>
      <c r="S4"/>
      <c r="T4"/>
      <c r="U4" s="1353"/>
      <c r="V4" s="1353"/>
      <c r="W4" s="1353"/>
      <c r="X4" s="1353"/>
      <c r="Y4" s="1353"/>
      <c r="Z4"/>
      <c r="AA4" s="1352"/>
      <c r="AB4"/>
      <c r="AC4"/>
      <c r="AD4"/>
      <c r="AE4"/>
      <c r="AF4"/>
      <c r="AG4" s="776"/>
      <c r="IU4"/>
      <c r="IV4"/>
    </row>
    <row r="5" spans="1:256" s="7" customFormat="1" ht="1.5" customHeight="1" x14ac:dyDescent="0.25">
      <c r="B5" s="261"/>
      <c r="C5" s="810"/>
      <c r="D5" s="805"/>
      <c r="E5" s="811"/>
      <c r="F5" s="805"/>
      <c r="G5" s="806"/>
      <c r="H5" s="805"/>
      <c r="I5" s="807"/>
      <c r="J5" s="808"/>
      <c r="K5"/>
      <c r="L5"/>
      <c r="M5"/>
      <c r="N5"/>
      <c r="O5" s="803"/>
      <c r="P5"/>
      <c r="Q5"/>
      <c r="R5"/>
      <c r="S5"/>
      <c r="T5"/>
      <c r="U5" s="175"/>
      <c r="V5" s="1004"/>
      <c r="W5" s="1004"/>
      <c r="X5" s="1004"/>
      <c r="Y5" s="1004"/>
      <c r="Z5"/>
      <c r="AA5"/>
      <c r="AB5"/>
      <c r="AC5"/>
      <c r="AD5"/>
      <c r="AE5"/>
      <c r="AF5"/>
      <c r="AG5" s="776"/>
      <c r="IU5"/>
      <c r="IV5"/>
    </row>
    <row r="6" spans="1:256" ht="32.25" customHeight="1" x14ac:dyDescent="0.2">
      <c r="B6" s="160"/>
      <c r="C6" s="109" t="s">
        <v>38</v>
      </c>
      <c r="D6" s="773" t="s">
        <v>1</v>
      </c>
      <c r="E6" s="774" t="s">
        <v>2</v>
      </c>
      <c r="F6" s="120"/>
      <c r="G6" s="231"/>
      <c r="H6" s="232" t="s">
        <v>16</v>
      </c>
      <c r="I6" s="109" t="s">
        <v>39</v>
      </c>
      <c r="J6" s="773" t="s">
        <v>1</v>
      </c>
      <c r="K6" s="774" t="s">
        <v>2</v>
      </c>
      <c r="N6" s="232"/>
      <c r="O6" s="109" t="s">
        <v>40</v>
      </c>
      <c r="P6" s="773" t="s">
        <v>1</v>
      </c>
      <c r="Q6" s="774" t="s">
        <v>2</v>
      </c>
      <c r="R6" s="120"/>
      <c r="S6" s="120"/>
      <c r="T6" s="232"/>
      <c r="U6" s="109" t="s">
        <v>93</v>
      </c>
      <c r="V6" s="773" t="s">
        <v>1</v>
      </c>
      <c r="W6" s="774" t="s">
        <v>2</v>
      </c>
      <c r="Z6" s="232"/>
      <c r="AA6" s="109" t="s">
        <v>125</v>
      </c>
      <c r="AB6" s="773" t="s">
        <v>1</v>
      </c>
      <c r="AC6" s="774" t="s">
        <v>2</v>
      </c>
      <c r="AF6" s="232"/>
      <c r="AG6" s="109" t="s">
        <v>137</v>
      </c>
      <c r="AH6" s="773" t="s">
        <v>1</v>
      </c>
      <c r="AI6" s="774" t="s">
        <v>2</v>
      </c>
    </row>
    <row r="7" spans="1:256" ht="17.850000000000001" customHeight="1" x14ac:dyDescent="0.2">
      <c r="B7" s="162" t="s">
        <v>4</v>
      </c>
      <c r="C7" s="1065" t="str">
        <f>ACCUEIL!$H$6</f>
        <v>4</v>
      </c>
      <c r="D7" s="183">
        <f>CL($D$14,$H$14)+CL($H$18,$D$18)+CL($H$23,$D$23)</f>
        <v>0</v>
      </c>
      <c r="E7" s="645">
        <f>$D$14-$H$14+$H$18-$D$18+$H$23-$D$23</f>
        <v>0</v>
      </c>
      <c r="F7" s="120"/>
      <c r="G7" s="231"/>
      <c r="H7" s="162" t="s">
        <v>8</v>
      </c>
      <c r="I7" s="1065">
        <f>ACCUEIL!$H$10</f>
        <v>20</v>
      </c>
      <c r="J7" s="183">
        <f>CL($D$16,$H$16)+CL($H$20,$D$20)+CL($D$25,$H$25)</f>
        <v>0</v>
      </c>
      <c r="K7" s="645">
        <f>$D$16-$H$16+$H$20-$D$20+$D$25-$H$25</f>
        <v>0</v>
      </c>
      <c r="N7" s="162" t="s">
        <v>18</v>
      </c>
      <c r="O7" s="1065">
        <f>ACCUEIL!$H$14</f>
        <v>26</v>
      </c>
      <c r="P7" s="183">
        <f>CL($P$14,$T$14)+CL($T$18,$P$18)+CL($P$22,$T$22)</f>
        <v>0</v>
      </c>
      <c r="Q7" s="645">
        <f>$P$14-$T$14+$T$18-$P$18+$P$22-$T$22</f>
        <v>0</v>
      </c>
      <c r="R7" s="120"/>
      <c r="S7" s="120"/>
      <c r="T7" s="162" t="s">
        <v>64</v>
      </c>
      <c r="U7" s="1065" t="str">
        <f>ACCUEIL!$H$18</f>
        <v>1</v>
      </c>
      <c r="V7" s="183">
        <f>CL($P$16,$T$16)+CL($T$20,$P$20)+CL($P$24,$T$24)</f>
        <v>0</v>
      </c>
      <c r="W7" s="645">
        <f>$P$16-$T$16+$T$20-$P$20+$P$24-$T$24</f>
        <v>0</v>
      </c>
      <c r="Z7" s="162" t="s">
        <v>106</v>
      </c>
      <c r="AA7" s="1065">
        <f>ACCUEIL!$H$22</f>
        <v>15</v>
      </c>
      <c r="AB7" s="183">
        <f>CL($AB$14,$AF$14)+CL($AB$18,$AF$18)+CL($AB$22,$AF$22)</f>
        <v>0</v>
      </c>
      <c r="AC7" s="645">
        <f>$AB$14-$AF$14+$AB$18-$AF$18+$AB$22-$AF$22</f>
        <v>0</v>
      </c>
      <c r="AF7" s="162" t="s">
        <v>128</v>
      </c>
      <c r="AG7" s="1065">
        <f>ACCUEIL!$H$26</f>
        <v>3</v>
      </c>
      <c r="AH7" s="183">
        <f>CL($AB$16,$AF$16)+CL($AF$20,$AB$20)+CL($AB$25,$AF$25)</f>
        <v>0</v>
      </c>
      <c r="AI7" s="645">
        <f>$AB$16-$AF$16+$AF$20-$AB$20+$AB$25-$AF$25</f>
        <v>0</v>
      </c>
    </row>
    <row r="8" spans="1:256" ht="17.850000000000001" customHeight="1" x14ac:dyDescent="0.2">
      <c r="B8" s="162" t="s">
        <v>5</v>
      </c>
      <c r="C8" s="1065">
        <f>ACCUEIL!$H$7</f>
        <v>18</v>
      </c>
      <c r="D8" s="183">
        <f>CL($H$14,$D$14)+CL($H$19,$D$19)+CL($D$22,$H$22)</f>
        <v>0</v>
      </c>
      <c r="E8" s="645">
        <f>$H$14-$D$14+$H$19-$D$19+$D$22-$H$22</f>
        <v>0</v>
      </c>
      <c r="F8" s="120"/>
      <c r="G8" s="231"/>
      <c r="H8" s="162" t="s">
        <v>9</v>
      </c>
      <c r="I8" s="1065">
        <f>ACCUEIL!$H$11</f>
        <v>16</v>
      </c>
      <c r="J8" s="183">
        <f>CL($H$16,$D$16)+CL($H$21,$D$21)+CL($D$24,$H$24)</f>
        <v>0</v>
      </c>
      <c r="K8" s="645">
        <f>$H$16-$D$16+$H$21-$D$21+$D$24-$H$24</f>
        <v>0</v>
      </c>
      <c r="N8" s="162" t="s">
        <v>19</v>
      </c>
      <c r="O8" s="1065">
        <f>ACCUEIL!$H$15</f>
        <v>23</v>
      </c>
      <c r="P8" s="183">
        <f>CL($T$14,$P$14)+CL($T$19,$P$19)+CL($P$23,$T$23)</f>
        <v>0</v>
      </c>
      <c r="Q8" s="645">
        <f>$T$14-$P$14+$T$19-$P$19+$P$23-$T$23</f>
        <v>0</v>
      </c>
      <c r="R8" s="120"/>
      <c r="S8" s="120"/>
      <c r="T8" s="162" t="s">
        <v>65</v>
      </c>
      <c r="U8" s="1065" t="str">
        <f>ACCUEIL!$H$19</f>
        <v>7</v>
      </c>
      <c r="V8" s="183">
        <f>CL($T$16,$P$16)+CL($P$21,$T$21)+CL($P$25,$T$25)</f>
        <v>0</v>
      </c>
      <c r="W8" s="645">
        <f>$T$16-$P$16+$P$21-$T$21+$P$25-$T$25</f>
        <v>0</v>
      </c>
      <c r="Z8" s="162" t="s">
        <v>107</v>
      </c>
      <c r="AA8" s="1065">
        <f>ACCUEIL!$H$23</f>
        <v>11</v>
      </c>
      <c r="AB8" s="183">
        <f>CL($AF$14,$AB$14)+CL($AB$19,$AF$19)+CL($AF$23,$AB$23)</f>
        <v>0</v>
      </c>
      <c r="AC8" s="645">
        <f>$AF$14-$AB$14+$AB$19-$AF$19+$AF$23-$AB$23</f>
        <v>0</v>
      </c>
      <c r="AF8" s="162" t="s">
        <v>129</v>
      </c>
      <c r="AG8" s="1065">
        <f>ACCUEIL!$H$27</f>
        <v>25</v>
      </c>
      <c r="AH8" s="183">
        <f>CL($AF$16,$AB$16)+CL($AF$21,$AB$21)+CL($AB$24,$AF$24)</f>
        <v>0</v>
      </c>
      <c r="AI8" s="645">
        <f>$AF$16-$AB$16+$AF$21-$AB$21+$AB$24-$AF$24</f>
        <v>0</v>
      </c>
    </row>
    <row r="9" spans="1:256" ht="17.850000000000001" customHeight="1" x14ac:dyDescent="0.2">
      <c r="B9" s="162" t="s">
        <v>6</v>
      </c>
      <c r="C9" s="1065">
        <f>ACCUEIL!$H$8</f>
        <v>10</v>
      </c>
      <c r="D9" s="183">
        <f>(CL($H$15,$D$15)+CL($D$18,$H$18)+CL($H$22,$D$22))</f>
        <v>0</v>
      </c>
      <c r="E9" s="645">
        <f>$H$15-$D$15+$D$18-$H$18+$D$22-$H$22</f>
        <v>0</v>
      </c>
      <c r="F9" s="120"/>
      <c r="G9" s="231"/>
      <c r="H9" s="162" t="s">
        <v>10</v>
      </c>
      <c r="I9" s="1065">
        <f>ACCUEIL!$H$12</f>
        <v>12</v>
      </c>
      <c r="J9" s="183">
        <f>CL($H$17,$D$17)+CL($D$20,$H$20)+CL($H$24,$D$24)</f>
        <v>0</v>
      </c>
      <c r="K9" s="645">
        <f>$H$17-$D$17+$D$20-$H$20+$H$24-$D$24</f>
        <v>0</v>
      </c>
      <c r="N9" s="162" t="s">
        <v>43</v>
      </c>
      <c r="O9" s="1065">
        <f>ACCUEIL!$H$16</f>
        <v>21</v>
      </c>
      <c r="P9" s="183">
        <f>CL($T$15,$P$15)+CL($P$18,$T$18)+CL($T$23, $P$23)</f>
        <v>0</v>
      </c>
      <c r="Q9" s="645">
        <f>$T$15-$P$15+$P$18-$T$18+$T$23-$P$23</f>
        <v>0</v>
      </c>
      <c r="R9" s="120"/>
      <c r="S9" s="120"/>
      <c r="T9" s="162" t="s">
        <v>85</v>
      </c>
      <c r="U9" s="1065">
        <f>ACCUEIL!$H$20</f>
        <v>24</v>
      </c>
      <c r="V9" s="183">
        <f>CL($P$17,$T$17)+CL($T$21,$P$21)+CL($T$24,$P$24)</f>
        <v>0</v>
      </c>
      <c r="W9" s="645">
        <f>$P$17-$T$17+$T$21-$P$21+$T$24-$P$24</f>
        <v>0</v>
      </c>
      <c r="Z9" s="162" t="s">
        <v>108</v>
      </c>
      <c r="AA9" s="1065">
        <f>ACCUEIL!$H$24</f>
        <v>17</v>
      </c>
      <c r="AB9" s="183">
        <f>CL($AB$15,$AF$15)+CL($AF$19,$AB$19)+CL($AF$22,$AB$22)</f>
        <v>0</v>
      </c>
      <c r="AC9" s="645">
        <f>$AB$15-$AF$15+$AF$19-$AB$19+$AF$22-$AB$22</f>
        <v>0</v>
      </c>
      <c r="AF9" s="162" t="s">
        <v>130</v>
      </c>
      <c r="AG9" s="1065">
        <f>ACCUEIL!$H$28</f>
        <v>14</v>
      </c>
      <c r="AH9" s="183">
        <f>CL($AB$17,$AF$17)+CL($AB$21,$AF$21)+CL($AB$24,$AF$24)</f>
        <v>0</v>
      </c>
      <c r="AI9" s="645">
        <f>$AB$17-$AF$17+$AB$21-$AF$21+$AF$25-$AB$25</f>
        <v>0</v>
      </c>
    </row>
    <row r="10" spans="1:256" ht="17.850000000000001" customHeight="1" x14ac:dyDescent="0.2">
      <c r="B10" s="162" t="s">
        <v>7</v>
      </c>
      <c r="C10" s="1065" t="str">
        <f>ACCUEIL!$H$9</f>
        <v>2</v>
      </c>
      <c r="D10" s="183">
        <f>CL($D$15,$H$15)+CL($D$19,$H$19)+CL($D$23,$H$23)</f>
        <v>0</v>
      </c>
      <c r="E10" s="645">
        <f>$D$15-$H$15+$D$19-$H$19+$D$23-$H$23</f>
        <v>0</v>
      </c>
      <c r="F10" s="120"/>
      <c r="G10" s="231"/>
      <c r="H10" s="162" t="s">
        <v>11</v>
      </c>
      <c r="I10" s="1065" t="str">
        <f>ACCUEIL!$H$13</f>
        <v>6</v>
      </c>
      <c r="J10" s="183">
        <f>CL($D$17,$H$17)+CL($D$21,$H$21)+CL($H$25,$D$25)</f>
        <v>0</v>
      </c>
      <c r="K10" s="645">
        <f>$D$17-$H$17+$D$21-$H$21+$H$25-$D$25</f>
        <v>0</v>
      </c>
      <c r="N10" s="162" t="s">
        <v>44</v>
      </c>
      <c r="O10" s="1065">
        <f>ACCUEIL!$H$17</f>
        <v>13</v>
      </c>
      <c r="P10" s="183">
        <f>CL($P$15,$T$15)+CL($P$19,$T$19)+CL($T$22,$P$22)</f>
        <v>0</v>
      </c>
      <c r="Q10" s="645">
        <f>$P$15-$T$15+$P$19-$T$19+$T$22-$P$22</f>
        <v>0</v>
      </c>
      <c r="R10" s="120"/>
      <c r="S10" s="120"/>
      <c r="T10" s="162" t="s">
        <v>94</v>
      </c>
      <c r="U10" s="1065">
        <f>ACCUEIL!$H$21</f>
        <v>22</v>
      </c>
      <c r="V10" s="183">
        <f>CL($T$17,$P$17)+CL($P$20,$T$20)+CL($T$25,$P$25)</f>
        <v>0</v>
      </c>
      <c r="W10" s="645">
        <f>$T$17-$P$17+$P$20-$T$20+$T$25-$P$25</f>
        <v>0</v>
      </c>
      <c r="Z10" s="162" t="s">
        <v>126</v>
      </c>
      <c r="AA10" s="1065" t="str">
        <f>ACCUEIL!$H$25</f>
        <v>5</v>
      </c>
      <c r="AB10" s="183">
        <f>CL($AF$15,$AB$15)+CL($AF$18,$AB$18)+CL($AB$23,$AF$23)</f>
        <v>0</v>
      </c>
      <c r="AC10" s="645">
        <f>$AF$15-$AB$15+$AF$18-$AB$18+$AB$23-$AF$23</f>
        <v>0</v>
      </c>
      <c r="AF10" s="162" t="s">
        <v>131</v>
      </c>
      <c r="AG10" s="1065">
        <f>ACCUEIL!$H$29</f>
        <v>19</v>
      </c>
      <c r="AH10" s="183">
        <f>CL($AF$17,$AB$17)+CL($AB$20,$AF$20)+CL($AF$24,$AB$24)</f>
        <v>0</v>
      </c>
      <c r="AI10" s="645">
        <f>$AF$17-$AB$17+$AB$20-$AF$20+$AF$24-$AB$24</f>
        <v>0</v>
      </c>
    </row>
    <row r="11" spans="1:256" ht="8.25" customHeight="1" x14ac:dyDescent="0.2">
      <c r="B11" s="120"/>
      <c r="C11" s="775"/>
      <c r="D11" s="110"/>
      <c r="E11" s="234"/>
      <c r="F11" s="120"/>
      <c r="G11" s="120"/>
      <c r="H11" s="120"/>
      <c r="J11" s="110"/>
      <c r="K11" s="234"/>
      <c r="N11" s="120"/>
      <c r="O11" s="165"/>
      <c r="P11" s="110"/>
      <c r="Q11" s="234"/>
      <c r="R11" s="120"/>
      <c r="S11" s="120"/>
      <c r="T11" s="120"/>
      <c r="U11" s="104"/>
      <c r="V11" s="104"/>
    </row>
    <row r="12" spans="1:256" ht="8.25" customHeight="1" x14ac:dyDescent="0.2">
      <c r="B12" s="120"/>
      <c r="C12" s="776"/>
      <c r="D12" s="777"/>
      <c r="E12" s="778"/>
      <c r="F12" s="777"/>
      <c r="G12" s="777"/>
      <c r="H12" s="777"/>
      <c r="J12" s="777"/>
      <c r="K12" s="778"/>
      <c r="L12" s="779"/>
      <c r="M12" s="780"/>
      <c r="N12" s="777"/>
      <c r="P12" s="120"/>
      <c r="Q12" s="259"/>
      <c r="R12" s="120"/>
      <c r="S12" s="120"/>
      <c r="T12" s="120"/>
      <c r="U12" s="104"/>
      <c r="V12" s="104"/>
    </row>
    <row r="13" spans="1:256" ht="15.75" x14ac:dyDescent="0.25">
      <c r="A13" s="219"/>
      <c r="B13" s="284"/>
      <c r="C13" s="285"/>
      <c r="D13" s="284"/>
      <c r="E13" s="284"/>
      <c r="F13" s="939" t="str">
        <f>ACCUEIL!$D$6</f>
        <v>VELODROME</v>
      </c>
      <c r="G13" s="284"/>
      <c r="H13" s="284"/>
      <c r="I13" s="285"/>
      <c r="J13" s="284"/>
      <c r="K13" s="544"/>
      <c r="M13" s="238"/>
      <c r="N13" s="284"/>
      <c r="O13" s="285"/>
      <c r="P13" s="284"/>
      <c r="Q13" s="284"/>
      <c r="R13" s="940" t="str">
        <f>ACCUEIL!$D$7</f>
        <v>SAN SIRO</v>
      </c>
      <c r="S13" s="284"/>
      <c r="T13" s="284"/>
      <c r="U13" s="285"/>
      <c r="V13" s="285"/>
      <c r="W13" s="31"/>
      <c r="Y13" s="219"/>
      <c r="Z13" s="24"/>
      <c r="AA13" s="24"/>
      <c r="AB13" s="24"/>
      <c r="AC13" s="24"/>
      <c r="AD13" s="939" t="str">
        <f>ACCUEIL!$D$8</f>
        <v>NEU CAMP</v>
      </c>
      <c r="AE13" s="24"/>
      <c r="AF13" s="24"/>
      <c r="AG13" s="24"/>
      <c r="AH13" s="24"/>
      <c r="AI13" s="31"/>
    </row>
    <row r="14" spans="1:256" ht="19.5" customHeight="1" x14ac:dyDescent="0.2">
      <c r="A14" s="44"/>
      <c r="B14" s="162" t="s">
        <v>4</v>
      </c>
      <c r="C14" s="136" t="str">
        <f>C7</f>
        <v>4</v>
      </c>
      <c r="D14" s="1122"/>
      <c r="E14" s="243"/>
      <c r="F14" s="244"/>
      <c r="G14" s="243"/>
      <c r="H14" s="1122"/>
      <c r="I14" s="136">
        <f>C8</f>
        <v>18</v>
      </c>
      <c r="J14" s="162" t="s">
        <v>5</v>
      </c>
      <c r="K14" s="245"/>
      <c r="L14" s="925">
        <f>ACCUEIL!$B$6</f>
        <v>1.4166666666666665</v>
      </c>
      <c r="M14" s="240"/>
      <c r="N14" s="162" t="s">
        <v>18</v>
      </c>
      <c r="O14" s="136">
        <f>O7</f>
        <v>26</v>
      </c>
      <c r="P14" s="1122"/>
      <c r="Q14" s="246"/>
      <c r="R14" s="244"/>
      <c r="S14" s="246"/>
      <c r="T14" s="1122"/>
      <c r="U14" s="136">
        <f>O8</f>
        <v>23</v>
      </c>
      <c r="V14" s="162" t="s">
        <v>19</v>
      </c>
      <c r="W14" s="43"/>
      <c r="Y14" s="44"/>
      <c r="Z14" s="162" t="s">
        <v>106</v>
      </c>
      <c r="AA14" s="136">
        <f>AA7</f>
        <v>15</v>
      </c>
      <c r="AB14" s="1122"/>
      <c r="AC14" s="243"/>
      <c r="AD14" s="244"/>
      <c r="AE14" s="243"/>
      <c r="AF14" s="1122"/>
      <c r="AG14" s="136">
        <f>AA8</f>
        <v>11</v>
      </c>
      <c r="AH14" s="162" t="s">
        <v>107</v>
      </c>
      <c r="AI14" s="43"/>
    </row>
    <row r="15" spans="1:256" ht="19.5" customHeight="1" x14ac:dyDescent="0.2">
      <c r="A15" s="44"/>
      <c r="B15" s="162" t="s">
        <v>7</v>
      </c>
      <c r="C15" s="136" t="str">
        <f>C10</f>
        <v>2</v>
      </c>
      <c r="D15" s="1122"/>
      <c r="E15" s="243"/>
      <c r="F15" s="244"/>
      <c r="G15" s="243"/>
      <c r="H15" s="1122"/>
      <c r="I15" s="136">
        <f>C9</f>
        <v>10</v>
      </c>
      <c r="J15" s="162" t="s">
        <v>6</v>
      </c>
      <c r="K15" s="245"/>
      <c r="L15" s="926">
        <f>L14+ACCUEIL!$B$7</f>
        <v>1.4270833333333333</v>
      </c>
      <c r="M15" s="240"/>
      <c r="N15" s="162" t="s">
        <v>44</v>
      </c>
      <c r="O15" s="136">
        <f>O10</f>
        <v>13</v>
      </c>
      <c r="P15" s="1122"/>
      <c r="Q15" s="246"/>
      <c r="R15" s="244"/>
      <c r="S15" s="246"/>
      <c r="T15" s="1122"/>
      <c r="U15" s="136">
        <f>O9</f>
        <v>21</v>
      </c>
      <c r="V15" s="162" t="s">
        <v>43</v>
      </c>
      <c r="W15" s="43"/>
      <c r="Y15" s="44"/>
      <c r="Z15" s="162" t="s">
        <v>108</v>
      </c>
      <c r="AA15" s="136">
        <f>AA9</f>
        <v>17</v>
      </c>
      <c r="AB15" s="1122"/>
      <c r="AC15" s="243"/>
      <c r="AD15" s="244"/>
      <c r="AE15" s="243"/>
      <c r="AF15" s="1122"/>
      <c r="AG15" s="136" t="str">
        <f>AA10</f>
        <v>5</v>
      </c>
      <c r="AH15" s="162" t="s">
        <v>126</v>
      </c>
      <c r="AI15" s="43"/>
    </row>
    <row r="16" spans="1:256" ht="19.5" customHeight="1" x14ac:dyDescent="0.2">
      <c r="A16" s="44"/>
      <c r="B16" s="162" t="s">
        <v>8</v>
      </c>
      <c r="C16" s="136">
        <f>I7</f>
        <v>20</v>
      </c>
      <c r="D16" s="1122"/>
      <c r="E16" s="243"/>
      <c r="F16" s="244"/>
      <c r="G16" s="243"/>
      <c r="H16" s="1122"/>
      <c r="I16" s="136">
        <f>I8</f>
        <v>16</v>
      </c>
      <c r="J16" s="162" t="s">
        <v>9</v>
      </c>
      <c r="K16" s="245"/>
      <c r="L16" s="926">
        <f>L15+ACCUEIL!$B$7</f>
        <v>1.4375</v>
      </c>
      <c r="M16" s="240"/>
      <c r="N16" s="162" t="s">
        <v>64</v>
      </c>
      <c r="O16" s="136" t="str">
        <f>U7</f>
        <v>1</v>
      </c>
      <c r="P16" s="1122"/>
      <c r="Q16" s="246"/>
      <c r="R16" s="244"/>
      <c r="S16" s="246"/>
      <c r="T16" s="1122"/>
      <c r="U16" s="136" t="str">
        <f>U8</f>
        <v>7</v>
      </c>
      <c r="V16" s="162" t="s">
        <v>65</v>
      </c>
      <c r="W16" s="43"/>
      <c r="Y16" s="44"/>
      <c r="Z16" s="162" t="s">
        <v>128</v>
      </c>
      <c r="AA16" s="245">
        <f>AG7</f>
        <v>3</v>
      </c>
      <c r="AB16" s="1122"/>
      <c r="AC16" s="246"/>
      <c r="AD16" s="244"/>
      <c r="AE16" s="246"/>
      <c r="AF16" s="1122"/>
      <c r="AG16" s="136">
        <f>AG8</f>
        <v>25</v>
      </c>
      <c r="AH16" s="162" t="s">
        <v>129</v>
      </c>
      <c r="AI16" s="43"/>
    </row>
    <row r="17" spans="1:35" ht="19.5" customHeight="1" x14ac:dyDescent="0.2">
      <c r="A17" s="44"/>
      <c r="B17" s="162" t="s">
        <v>11</v>
      </c>
      <c r="C17" s="136" t="str">
        <f>I10</f>
        <v>6</v>
      </c>
      <c r="D17" s="1122"/>
      <c r="E17" s="243"/>
      <c r="F17" s="244"/>
      <c r="G17" s="243"/>
      <c r="H17" s="1122"/>
      <c r="I17" s="136">
        <f>I9</f>
        <v>12</v>
      </c>
      <c r="J17" s="162" t="s">
        <v>10</v>
      </c>
      <c r="K17" s="245"/>
      <c r="L17" s="926">
        <f>L16+ACCUEIL!$B$7</f>
        <v>1.4479166666666667</v>
      </c>
      <c r="M17" s="240"/>
      <c r="N17" s="162" t="s">
        <v>85</v>
      </c>
      <c r="O17" s="136">
        <f>U9</f>
        <v>24</v>
      </c>
      <c r="P17" s="1122"/>
      <c r="Q17" s="246"/>
      <c r="R17" s="244"/>
      <c r="S17" s="246"/>
      <c r="T17" s="1122"/>
      <c r="U17" s="136">
        <f>U10</f>
        <v>22</v>
      </c>
      <c r="V17" s="162" t="s">
        <v>94</v>
      </c>
      <c r="W17" s="43"/>
      <c r="Y17" s="44"/>
      <c r="Z17" s="162" t="s">
        <v>130</v>
      </c>
      <c r="AA17" s="136">
        <f>AG9</f>
        <v>14</v>
      </c>
      <c r="AB17" s="1122"/>
      <c r="AC17" s="246"/>
      <c r="AD17" s="244"/>
      <c r="AE17" s="246"/>
      <c r="AF17" s="1122"/>
      <c r="AG17" s="136">
        <f>AG10</f>
        <v>19</v>
      </c>
      <c r="AH17" s="162" t="s">
        <v>131</v>
      </c>
      <c r="AI17" s="43"/>
    </row>
    <row r="18" spans="1:35" ht="19.5" customHeight="1" x14ac:dyDescent="0.2">
      <c r="A18" s="44"/>
      <c r="B18" s="162" t="s">
        <v>6</v>
      </c>
      <c r="C18" s="136">
        <f>C9</f>
        <v>10</v>
      </c>
      <c r="D18" s="1122"/>
      <c r="E18" s="243"/>
      <c r="F18" s="244"/>
      <c r="G18" s="243"/>
      <c r="H18" s="1122"/>
      <c r="I18" s="136" t="str">
        <f>C7</f>
        <v>4</v>
      </c>
      <c r="J18" s="162" t="s">
        <v>4</v>
      </c>
      <c r="K18" s="245"/>
      <c r="L18" s="926">
        <f>L17+ACCUEIL!$B$7</f>
        <v>1.4583333333333335</v>
      </c>
      <c r="M18" s="240"/>
      <c r="N18" s="162" t="s">
        <v>43</v>
      </c>
      <c r="O18" s="136">
        <f>O9</f>
        <v>21</v>
      </c>
      <c r="P18" s="1122"/>
      <c r="Q18" s="246"/>
      <c r="R18" s="244"/>
      <c r="S18" s="246"/>
      <c r="T18" s="1122"/>
      <c r="U18" s="136">
        <f>O7</f>
        <v>26</v>
      </c>
      <c r="V18" s="162" t="s">
        <v>18</v>
      </c>
      <c r="W18" s="43"/>
      <c r="Y18" s="44"/>
      <c r="Z18" s="162" t="s">
        <v>106</v>
      </c>
      <c r="AA18" s="136">
        <f>AA7</f>
        <v>15</v>
      </c>
      <c r="AB18" s="1122"/>
      <c r="AC18" s="243"/>
      <c r="AD18" s="244"/>
      <c r="AE18" s="243"/>
      <c r="AF18" s="1122"/>
      <c r="AG18" s="136" t="str">
        <f>AA10</f>
        <v>5</v>
      </c>
      <c r="AH18" s="162" t="s">
        <v>126</v>
      </c>
      <c r="AI18" s="43"/>
    </row>
    <row r="19" spans="1:35" ht="19.5" customHeight="1" x14ac:dyDescent="0.2">
      <c r="A19" s="44"/>
      <c r="B19" s="162" t="s">
        <v>7</v>
      </c>
      <c r="C19" s="136" t="str">
        <f>C10</f>
        <v>2</v>
      </c>
      <c r="D19" s="1122"/>
      <c r="E19" s="243"/>
      <c r="F19" s="244"/>
      <c r="G19" s="243"/>
      <c r="H19" s="1122"/>
      <c r="I19" s="136">
        <f>C8</f>
        <v>18</v>
      </c>
      <c r="J19" s="162" t="s">
        <v>5</v>
      </c>
      <c r="K19" s="245"/>
      <c r="L19" s="926">
        <f>L18+ACCUEIL!$B$7</f>
        <v>1.4687500000000002</v>
      </c>
      <c r="M19" s="240"/>
      <c r="N19" s="162" t="s">
        <v>44</v>
      </c>
      <c r="O19" s="136">
        <f>O10</f>
        <v>13</v>
      </c>
      <c r="P19" s="1122"/>
      <c r="Q19" s="246"/>
      <c r="R19" s="244"/>
      <c r="S19" s="246"/>
      <c r="T19" s="1122"/>
      <c r="U19" s="136">
        <f>O8</f>
        <v>23</v>
      </c>
      <c r="V19" s="162" t="s">
        <v>19</v>
      </c>
      <c r="W19" s="635"/>
      <c r="Y19" s="44"/>
      <c r="Z19" s="162" t="s">
        <v>107</v>
      </c>
      <c r="AA19" s="136">
        <f>AA8</f>
        <v>11</v>
      </c>
      <c r="AB19" s="1122"/>
      <c r="AC19" s="243"/>
      <c r="AD19" s="244"/>
      <c r="AE19" s="243"/>
      <c r="AF19" s="1122"/>
      <c r="AG19" s="136">
        <f>AA9</f>
        <v>17</v>
      </c>
      <c r="AH19" s="162" t="s">
        <v>108</v>
      </c>
      <c r="AI19" s="43"/>
    </row>
    <row r="20" spans="1:35" ht="19.5" customHeight="1" x14ac:dyDescent="0.2">
      <c r="A20" s="44"/>
      <c r="B20" s="162" t="s">
        <v>10</v>
      </c>
      <c r="C20" s="136">
        <f>I9</f>
        <v>12</v>
      </c>
      <c r="D20" s="1122"/>
      <c r="E20" s="243"/>
      <c r="F20" s="244"/>
      <c r="G20" s="243"/>
      <c r="H20" s="1122"/>
      <c r="I20" s="136">
        <f>I7</f>
        <v>20</v>
      </c>
      <c r="J20" s="162" t="s">
        <v>8</v>
      </c>
      <c r="K20" s="245"/>
      <c r="L20" s="926">
        <f>L19+ACCUEIL!$B$7</f>
        <v>1.479166666666667</v>
      </c>
      <c r="M20" s="240"/>
      <c r="N20" s="162" t="s">
        <v>94</v>
      </c>
      <c r="O20" s="136">
        <f>U10</f>
        <v>22</v>
      </c>
      <c r="P20" s="1122"/>
      <c r="Q20" s="246"/>
      <c r="R20" s="244"/>
      <c r="S20" s="246"/>
      <c r="T20" s="1122"/>
      <c r="U20" s="136" t="str">
        <f>U7</f>
        <v>1</v>
      </c>
      <c r="V20" s="162" t="s">
        <v>64</v>
      </c>
      <c r="W20" s="141"/>
      <c r="Y20" s="44"/>
      <c r="Z20" s="162" t="s">
        <v>131</v>
      </c>
      <c r="AA20" s="136">
        <f>AG10</f>
        <v>19</v>
      </c>
      <c r="AB20" s="1122"/>
      <c r="AC20" s="246"/>
      <c r="AD20" s="244"/>
      <c r="AE20" s="246"/>
      <c r="AF20" s="1122"/>
      <c r="AG20" s="136">
        <f>AG7</f>
        <v>3</v>
      </c>
      <c r="AH20" s="162" t="s">
        <v>128</v>
      </c>
      <c r="AI20" s="43"/>
    </row>
    <row r="21" spans="1:35" ht="19.5" customHeight="1" x14ac:dyDescent="0.2">
      <c r="A21" s="44"/>
      <c r="B21" s="162" t="s">
        <v>11</v>
      </c>
      <c r="C21" s="136" t="str">
        <f>I10</f>
        <v>6</v>
      </c>
      <c r="D21" s="1122"/>
      <c r="E21" s="243"/>
      <c r="F21" s="244"/>
      <c r="G21" s="243"/>
      <c r="H21" s="1122"/>
      <c r="I21" s="136">
        <f>I8</f>
        <v>16</v>
      </c>
      <c r="J21" s="162" t="s">
        <v>9</v>
      </c>
      <c r="K21" s="245"/>
      <c r="L21" s="926">
        <f>L20+ACCUEIL!$B$7</f>
        <v>1.4895833333333337</v>
      </c>
      <c r="M21" s="240"/>
      <c r="N21" s="162" t="s">
        <v>65</v>
      </c>
      <c r="O21" s="136" t="str">
        <f>U8</f>
        <v>7</v>
      </c>
      <c r="P21" s="1122"/>
      <c r="Q21" s="246"/>
      <c r="R21" s="244"/>
      <c r="S21" s="246"/>
      <c r="T21" s="1122"/>
      <c r="U21" s="136">
        <f>U9</f>
        <v>24</v>
      </c>
      <c r="V21" s="162" t="s">
        <v>85</v>
      </c>
      <c r="W21" s="141"/>
      <c r="Y21" s="44"/>
      <c r="Z21" s="162" t="s">
        <v>130</v>
      </c>
      <c r="AA21" s="141">
        <f>AG9</f>
        <v>14</v>
      </c>
      <c r="AB21" s="1122"/>
      <c r="AC21" s="246"/>
      <c r="AD21" s="244"/>
      <c r="AE21" s="246"/>
      <c r="AF21" s="1122"/>
      <c r="AG21" s="136">
        <f>AG8</f>
        <v>25</v>
      </c>
      <c r="AH21" s="162" t="s">
        <v>129</v>
      </c>
      <c r="AI21" s="43"/>
    </row>
    <row r="22" spans="1:35" ht="19.5" customHeight="1" x14ac:dyDescent="0.2">
      <c r="A22" s="44"/>
      <c r="B22" s="162" t="s">
        <v>5</v>
      </c>
      <c r="C22" s="136">
        <f>C8</f>
        <v>18</v>
      </c>
      <c r="D22" s="1122"/>
      <c r="E22" s="243"/>
      <c r="F22" s="244"/>
      <c r="G22" s="243"/>
      <c r="H22" s="1122"/>
      <c r="I22" s="136">
        <f>C9</f>
        <v>10</v>
      </c>
      <c r="J22" s="162" t="s">
        <v>6</v>
      </c>
      <c r="K22" s="245"/>
      <c r="L22" s="926">
        <f>L21+ACCUEIL!$B$7</f>
        <v>1.5000000000000004</v>
      </c>
      <c r="M22" s="240"/>
      <c r="N22" s="162" t="s">
        <v>18</v>
      </c>
      <c r="O22" s="136">
        <f>O7</f>
        <v>26</v>
      </c>
      <c r="P22" s="1122"/>
      <c r="Q22" s="246"/>
      <c r="R22" s="244"/>
      <c r="S22" s="246"/>
      <c r="T22" s="1122"/>
      <c r="U22" s="136">
        <f>O10</f>
        <v>13</v>
      </c>
      <c r="V22" s="162" t="s">
        <v>44</v>
      </c>
      <c r="W22" s="43"/>
      <c r="Y22" s="44"/>
      <c r="Z22" s="162" t="s">
        <v>106</v>
      </c>
      <c r="AA22" s="136">
        <f>AA7</f>
        <v>15</v>
      </c>
      <c r="AB22" s="1122"/>
      <c r="AC22" s="243"/>
      <c r="AD22" s="244"/>
      <c r="AE22" s="243"/>
      <c r="AF22" s="1122"/>
      <c r="AG22" s="136">
        <f>AA9</f>
        <v>17</v>
      </c>
      <c r="AH22" s="162" t="s">
        <v>108</v>
      </c>
      <c r="AI22" s="43"/>
    </row>
    <row r="23" spans="1:35" ht="19.5" customHeight="1" x14ac:dyDescent="0.2">
      <c r="A23" s="44"/>
      <c r="B23" s="162" t="s">
        <v>7</v>
      </c>
      <c r="C23" s="136" t="str">
        <f>C10</f>
        <v>2</v>
      </c>
      <c r="D23" s="1122"/>
      <c r="E23" s="243"/>
      <c r="F23" s="244"/>
      <c r="G23" s="243"/>
      <c r="H23" s="1122"/>
      <c r="I23" s="136" t="str">
        <f>C7</f>
        <v>4</v>
      </c>
      <c r="J23" s="162" t="s">
        <v>4</v>
      </c>
      <c r="K23" s="245"/>
      <c r="L23" s="926">
        <f>L22+ACCUEIL!$B$7</f>
        <v>1.5104166666666672</v>
      </c>
      <c r="M23" s="240"/>
      <c r="N23" s="162" t="s">
        <v>19</v>
      </c>
      <c r="O23" s="136">
        <f>O8</f>
        <v>23</v>
      </c>
      <c r="P23" s="1122"/>
      <c r="Q23" s="246"/>
      <c r="R23" s="244"/>
      <c r="S23" s="246"/>
      <c r="T23" s="1122"/>
      <c r="U23" s="136">
        <f>O9</f>
        <v>21</v>
      </c>
      <c r="V23" s="162" t="s">
        <v>43</v>
      </c>
      <c r="W23" s="43"/>
      <c r="Y23" s="44"/>
      <c r="Z23" s="162" t="s">
        <v>126</v>
      </c>
      <c r="AA23" s="136" t="str">
        <f>AA10</f>
        <v>5</v>
      </c>
      <c r="AB23" s="1122"/>
      <c r="AC23" s="243"/>
      <c r="AD23" s="244"/>
      <c r="AE23" s="243"/>
      <c r="AF23" s="1122"/>
      <c r="AG23" s="136">
        <f>AA8</f>
        <v>11</v>
      </c>
      <c r="AH23" s="162" t="s">
        <v>107</v>
      </c>
      <c r="AI23" s="43"/>
    </row>
    <row r="24" spans="1:35" ht="19.5" customHeight="1" x14ac:dyDescent="0.2">
      <c r="A24" s="44"/>
      <c r="B24" s="162" t="s">
        <v>9</v>
      </c>
      <c r="C24" s="136">
        <f>I8</f>
        <v>16</v>
      </c>
      <c r="D24" s="1122"/>
      <c r="E24" s="243"/>
      <c r="F24" s="244"/>
      <c r="G24" s="243"/>
      <c r="H24" s="1122"/>
      <c r="I24" s="136">
        <f>I9</f>
        <v>12</v>
      </c>
      <c r="J24" s="162" t="s">
        <v>10</v>
      </c>
      <c r="K24" s="245"/>
      <c r="L24" s="926">
        <f>L23+ACCUEIL!$B$7</f>
        <v>1.5208333333333339</v>
      </c>
      <c r="M24" s="240"/>
      <c r="N24" s="162" t="s">
        <v>64</v>
      </c>
      <c r="O24" s="136" t="str">
        <f>U7</f>
        <v>1</v>
      </c>
      <c r="P24" s="1122"/>
      <c r="Q24" s="246"/>
      <c r="R24" s="244"/>
      <c r="S24" s="246"/>
      <c r="T24" s="1122"/>
      <c r="U24" s="136">
        <f>U9</f>
        <v>24</v>
      </c>
      <c r="V24" s="162" t="s">
        <v>85</v>
      </c>
      <c r="W24" s="43"/>
      <c r="Y24" s="44"/>
      <c r="Z24" s="162" t="s">
        <v>129</v>
      </c>
      <c r="AA24" s="136">
        <f>AG8</f>
        <v>25</v>
      </c>
      <c r="AB24" s="1122"/>
      <c r="AC24" s="246"/>
      <c r="AD24" s="244"/>
      <c r="AE24" s="246"/>
      <c r="AF24" s="1122"/>
      <c r="AG24" s="136">
        <f>AG10</f>
        <v>19</v>
      </c>
      <c r="AH24" s="162" t="s">
        <v>131</v>
      </c>
      <c r="AI24" s="43"/>
    </row>
    <row r="25" spans="1:35" ht="19.5" customHeight="1" x14ac:dyDescent="0.2">
      <c r="A25" s="44"/>
      <c r="B25" s="162" t="s">
        <v>8</v>
      </c>
      <c r="C25" s="136">
        <f>I7</f>
        <v>20</v>
      </c>
      <c r="D25" s="1122"/>
      <c r="E25" s="243"/>
      <c r="F25" s="244"/>
      <c r="G25" s="243"/>
      <c r="H25" s="1122"/>
      <c r="I25" s="136" t="str">
        <f>I10</f>
        <v>6</v>
      </c>
      <c r="J25" s="162" t="s">
        <v>11</v>
      </c>
      <c r="K25" s="245"/>
      <c r="L25" s="926">
        <f>L24+ACCUEIL!$B$7</f>
        <v>1.5312500000000007</v>
      </c>
      <c r="M25" s="240"/>
      <c r="N25" s="162" t="s">
        <v>65</v>
      </c>
      <c r="O25" s="136" t="str">
        <f>U8</f>
        <v>7</v>
      </c>
      <c r="P25" s="1122"/>
      <c r="Q25" s="246"/>
      <c r="R25" s="244"/>
      <c r="S25" s="246"/>
      <c r="T25" s="1122"/>
      <c r="U25" s="136">
        <f>U10</f>
        <v>22</v>
      </c>
      <c r="V25" s="162" t="s">
        <v>94</v>
      </c>
      <c r="W25" s="43"/>
      <c r="Y25" s="44"/>
      <c r="Z25" s="162" t="s">
        <v>128</v>
      </c>
      <c r="AA25" s="136">
        <f>AG7</f>
        <v>3</v>
      </c>
      <c r="AB25" s="1122"/>
      <c r="AC25" s="246"/>
      <c r="AD25" s="244"/>
      <c r="AE25" s="246"/>
      <c r="AF25" s="1122"/>
      <c r="AG25" s="136">
        <f>AG9</f>
        <v>14</v>
      </c>
      <c r="AH25" s="162" t="s">
        <v>130</v>
      </c>
      <c r="AI25" s="43"/>
    </row>
    <row r="26" spans="1:35" ht="9.75" customHeight="1" x14ac:dyDescent="0.2">
      <c r="A26" s="217"/>
      <c r="B26" s="247"/>
      <c r="C26" s="248"/>
      <c r="D26" s="151"/>
      <c r="E26" s="249"/>
      <c r="F26" s="250"/>
      <c r="G26" s="249"/>
      <c r="H26" s="151"/>
      <c r="I26" s="248"/>
      <c r="J26" s="247"/>
      <c r="K26" s="216"/>
      <c r="M26" s="251"/>
      <c r="N26" s="247"/>
      <c r="O26" s="248"/>
      <c r="P26" s="151"/>
      <c r="Q26" s="252"/>
      <c r="R26" s="250"/>
      <c r="S26" s="252"/>
      <c r="T26" s="151"/>
      <c r="U26" s="248"/>
      <c r="V26" s="247"/>
      <c r="W26" s="216"/>
      <c r="Y26" s="217"/>
      <c r="Z26" s="215"/>
      <c r="AA26" s="215"/>
      <c r="AB26" s="215"/>
      <c r="AC26" s="215"/>
      <c r="AD26" s="215"/>
      <c r="AE26" s="215"/>
      <c r="AF26" s="215"/>
      <c r="AG26" s="215"/>
      <c r="AH26" s="215"/>
      <c r="AI26" s="216"/>
    </row>
    <row r="27" spans="1:35" ht="9.75" customHeight="1" x14ac:dyDescent="0.2">
      <c r="A27" s="103"/>
      <c r="B27" s="120"/>
      <c r="C27" s="104"/>
      <c r="D27" s="45"/>
      <c r="E27" s="253"/>
      <c r="F27" s="254"/>
      <c r="G27" s="253"/>
      <c r="H27" s="45"/>
      <c r="I27" s="104"/>
      <c r="J27" s="120"/>
      <c r="K27" s="103"/>
      <c r="M27" s="636"/>
      <c r="N27" s="120"/>
      <c r="O27" s="104"/>
      <c r="P27" s="45"/>
      <c r="Q27" s="255"/>
      <c r="R27" s="254"/>
      <c r="S27" s="255"/>
      <c r="T27" s="45"/>
      <c r="U27" s="104"/>
      <c r="V27" s="120"/>
      <c r="W27" s="103"/>
    </row>
    <row r="28" spans="1:35" ht="9.75" customHeight="1" x14ac:dyDescent="0.2">
      <c r="A28" s="103"/>
      <c r="B28" s="212"/>
      <c r="C28" s="103"/>
      <c r="D28" s="212"/>
      <c r="E28" s="212"/>
      <c r="F28" s="212"/>
      <c r="G28" s="212"/>
      <c r="H28" s="212"/>
      <c r="I28" s="103"/>
      <c r="J28" s="212"/>
      <c r="K28" s="103"/>
      <c r="L28" s="208"/>
      <c r="M28" s="636"/>
      <c r="N28" s="212"/>
      <c r="O28" s="103"/>
      <c r="P28" s="212"/>
      <c r="Q28" s="212"/>
      <c r="R28" s="212"/>
      <c r="S28" s="212"/>
      <c r="T28" s="212"/>
      <c r="U28" s="103"/>
      <c r="V28" s="103"/>
      <c r="W28" s="103"/>
    </row>
    <row r="29" spans="1:35" ht="34.5" x14ac:dyDescent="0.25">
      <c r="A29" s="103"/>
      <c r="B29" s="160"/>
      <c r="C29" s="257" t="str">
        <f>C6</f>
        <v>POULE 1</v>
      </c>
      <c r="D29" s="773" t="s">
        <v>1</v>
      </c>
      <c r="E29" s="774" t="s">
        <v>2</v>
      </c>
      <c r="H29" s="160"/>
      <c r="I29" s="257" t="str">
        <f>I6</f>
        <v>POULE 2</v>
      </c>
      <c r="J29" s="773" t="s">
        <v>1</v>
      </c>
      <c r="K29" s="774" t="s">
        <v>2</v>
      </c>
      <c r="L29" s="1"/>
      <c r="M29"/>
      <c r="N29" s="160"/>
      <c r="O29" s="257" t="str">
        <f>O6</f>
        <v>POULE 3</v>
      </c>
      <c r="P29" s="773" t="s">
        <v>1</v>
      </c>
      <c r="Q29" s="774" t="s">
        <v>2</v>
      </c>
      <c r="T29" s="160"/>
      <c r="U29" s="257" t="str">
        <f>U6</f>
        <v>POULE 4</v>
      </c>
      <c r="V29" s="773" t="s">
        <v>1</v>
      </c>
      <c r="W29" s="774" t="s">
        <v>2</v>
      </c>
      <c r="Z29" s="160"/>
      <c r="AA29" s="257" t="str">
        <f>AA6</f>
        <v>POULE 5</v>
      </c>
      <c r="AB29" s="773" t="s">
        <v>1</v>
      </c>
      <c r="AC29" s="774" t="s">
        <v>2</v>
      </c>
      <c r="AF29" s="160"/>
      <c r="AG29" s="257" t="str">
        <f>AG6</f>
        <v>POULE 6</v>
      </c>
      <c r="AH29" s="773" t="s">
        <v>1</v>
      </c>
      <c r="AI29" s="774" t="s">
        <v>2</v>
      </c>
    </row>
    <row r="30" spans="1:35" ht="15.75" customHeight="1" x14ac:dyDescent="0.2">
      <c r="A30" s="103"/>
      <c r="B30" s="226">
        <v>1</v>
      </c>
      <c r="C30" s="1072"/>
      <c r="D30" s="814"/>
      <c r="E30" s="1006"/>
      <c r="H30" s="226">
        <v>1</v>
      </c>
      <c r="I30" s="1072"/>
      <c r="J30" s="814"/>
      <c r="K30" s="1006"/>
      <c r="L30"/>
      <c r="M30"/>
      <c r="N30" s="226">
        <v>1</v>
      </c>
      <c r="O30" s="1072"/>
      <c r="P30" s="814"/>
      <c r="Q30" s="1006"/>
      <c r="T30" s="226">
        <v>1</v>
      </c>
      <c r="U30" s="1072"/>
      <c r="V30" s="814"/>
      <c r="W30" s="1006"/>
      <c r="Z30" s="226">
        <v>1</v>
      </c>
      <c r="AA30" s="1072"/>
      <c r="AB30" s="814"/>
      <c r="AC30" s="1006"/>
      <c r="AF30" s="226">
        <v>1</v>
      </c>
      <c r="AG30" s="1072"/>
      <c r="AH30" s="814"/>
      <c r="AI30" s="1006"/>
    </row>
    <row r="31" spans="1:35" ht="15.75" customHeight="1" x14ac:dyDescent="0.2">
      <c r="A31" s="103"/>
      <c r="B31" s="226">
        <v>2</v>
      </c>
      <c r="C31" s="1072"/>
      <c r="D31" s="814"/>
      <c r="E31" s="1006"/>
      <c r="H31" s="226">
        <v>2</v>
      </c>
      <c r="I31" s="1072"/>
      <c r="J31" s="814"/>
      <c r="K31" s="1006"/>
      <c r="L31"/>
      <c r="M31"/>
      <c r="N31" s="226">
        <v>2</v>
      </c>
      <c r="O31" s="1072"/>
      <c r="P31" s="814"/>
      <c r="Q31" s="1006"/>
      <c r="T31" s="226">
        <v>2</v>
      </c>
      <c r="U31" s="1072"/>
      <c r="V31" s="814"/>
      <c r="W31" s="1006"/>
      <c r="Z31" s="226">
        <v>2</v>
      </c>
      <c r="AA31" s="1072"/>
      <c r="AB31" s="814"/>
      <c r="AC31" s="1006"/>
      <c r="AF31" s="226">
        <v>2</v>
      </c>
      <c r="AG31" s="1072"/>
      <c r="AH31" s="814"/>
      <c r="AI31" s="1006"/>
    </row>
    <row r="32" spans="1:35" ht="15.75" customHeight="1" x14ac:dyDescent="0.2">
      <c r="A32" s="103"/>
      <c r="B32" s="226">
        <v>3</v>
      </c>
      <c r="C32" s="1072"/>
      <c r="D32" s="814"/>
      <c r="E32" s="1006"/>
      <c r="H32" s="226">
        <v>3</v>
      </c>
      <c r="I32" s="1072"/>
      <c r="J32" s="814"/>
      <c r="K32" s="1006"/>
      <c r="L32"/>
      <c r="M32"/>
      <c r="N32" s="226">
        <v>3</v>
      </c>
      <c r="O32" s="1072"/>
      <c r="P32" s="814"/>
      <c r="Q32" s="1006"/>
      <c r="T32" s="226">
        <v>3</v>
      </c>
      <c r="U32" s="1072"/>
      <c r="V32" s="814"/>
      <c r="W32" s="1006"/>
      <c r="Z32" s="226">
        <v>3</v>
      </c>
      <c r="AA32" s="1072"/>
      <c r="AB32" s="814"/>
      <c r="AC32" s="1006"/>
      <c r="AF32" s="226">
        <v>3</v>
      </c>
      <c r="AG32" s="1072"/>
      <c r="AH32" s="814"/>
      <c r="AI32" s="1006"/>
    </row>
    <row r="33" spans="1:36" ht="15.75" customHeight="1" x14ac:dyDescent="0.2">
      <c r="A33" s="103"/>
      <c r="B33" s="226">
        <v>4</v>
      </c>
      <c r="C33" s="1072"/>
      <c r="D33" s="814"/>
      <c r="E33" s="1006"/>
      <c r="H33" s="226">
        <v>4</v>
      </c>
      <c r="I33" s="1072"/>
      <c r="J33" s="814"/>
      <c r="K33" s="1006"/>
      <c r="L33"/>
      <c r="M33"/>
      <c r="N33" s="226">
        <v>4</v>
      </c>
      <c r="O33" s="1072"/>
      <c r="P33" s="814"/>
      <c r="Q33" s="1006"/>
      <c r="T33" s="226">
        <v>4</v>
      </c>
      <c r="U33" s="1072"/>
      <c r="V33" s="814"/>
      <c r="W33" s="1006"/>
      <c r="Z33" s="226">
        <v>4</v>
      </c>
      <c r="AA33" s="1072"/>
      <c r="AB33" s="814"/>
      <c r="AC33" s="1006"/>
      <c r="AF33" s="226">
        <v>4</v>
      </c>
      <c r="AG33" s="1072"/>
      <c r="AH33" s="814"/>
      <c r="AI33" s="1006"/>
    </row>
    <row r="34" spans="1:36" x14ac:dyDescent="0.2">
      <c r="A34" s="103"/>
      <c r="B34" s="212"/>
      <c r="C34" s="103"/>
      <c r="D34" s="212"/>
      <c r="E34" s="212"/>
      <c r="F34" s="212"/>
      <c r="G34" s="212"/>
      <c r="H34" s="212"/>
      <c r="I34" s="103"/>
      <c r="J34" s="212"/>
      <c r="K34" s="103"/>
      <c r="L34"/>
      <c r="M34" s="636"/>
      <c r="N34" s="212"/>
      <c r="O34" s="103"/>
      <c r="P34" s="212"/>
      <c r="Q34" s="212"/>
      <c r="R34" s="212"/>
      <c r="S34" s="212"/>
      <c r="T34" s="212"/>
      <c r="U34" s="103"/>
      <c r="V34" s="103"/>
      <c r="W34" s="103"/>
    </row>
    <row r="35" spans="1:36" x14ac:dyDescent="0.2">
      <c r="A35" s="219"/>
      <c r="B35" s="235"/>
      <c r="C35" s="24"/>
      <c r="D35" s="235"/>
      <c r="E35" s="24"/>
      <c r="F35" s="235"/>
      <c r="G35" s="235"/>
      <c r="H35" s="235"/>
      <c r="I35" s="24"/>
      <c r="J35" s="235"/>
      <c r="K35" s="235"/>
      <c r="L35" s="24"/>
      <c r="M35" s="130"/>
      <c r="N35" s="284"/>
      <c r="O35" s="285"/>
      <c r="P35" s="24"/>
      <c r="Q35" s="24"/>
      <c r="R35" s="235"/>
      <c r="S35" s="235"/>
      <c r="T35" s="235"/>
      <c r="U35" s="782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31"/>
    </row>
    <row r="36" spans="1:36" x14ac:dyDescent="0.2">
      <c r="A36" s="44"/>
      <c r="B36" s="196"/>
      <c r="C36" s="266" t="s">
        <v>180</v>
      </c>
      <c r="D36" s="336"/>
      <c r="E36" s="336"/>
      <c r="F36" s="267"/>
      <c r="G36" s="267"/>
      <c r="H36" s="336"/>
      <c r="I36" s="140"/>
      <c r="J36"/>
      <c r="M36" s="106"/>
      <c r="N36" s="196"/>
      <c r="O36" s="266" t="s">
        <v>181</v>
      </c>
      <c r="P36" s="336"/>
      <c r="Q36" s="336"/>
      <c r="R36" s="267"/>
      <c r="S36" s="267"/>
      <c r="T36" s="336"/>
      <c r="U36" s="266"/>
      <c r="V36" s="1026"/>
      <c r="W36" s="1025"/>
      <c r="Z36" s="196"/>
      <c r="AA36" s="1024" t="s">
        <v>182</v>
      </c>
      <c r="AB36" s="5"/>
      <c r="AC36" s="5"/>
      <c r="AD36" s="1023"/>
      <c r="AE36" s="1023"/>
      <c r="AF36" s="5"/>
      <c r="AG36" s="1024"/>
      <c r="AH36" s="1026"/>
      <c r="AI36" s="1025"/>
      <c r="AJ36" s="43"/>
    </row>
    <row r="37" spans="1:36" x14ac:dyDescent="0.2">
      <c r="A37" s="44"/>
      <c r="B37" s="260" t="s">
        <v>20</v>
      </c>
      <c r="C37" s="178" t="s">
        <v>20</v>
      </c>
      <c r="D37" s="336"/>
      <c r="E37" s="199"/>
      <c r="F37" s="265"/>
      <c r="G37" s="276" t="s">
        <v>21</v>
      </c>
      <c r="H37" s="196"/>
      <c r="I37" s="1003" t="s">
        <v>21</v>
      </c>
      <c r="J37"/>
      <c r="M37" s="106"/>
      <c r="N37" s="260" t="s">
        <v>20</v>
      </c>
      <c r="O37" s="178" t="s">
        <v>66</v>
      </c>
      <c r="P37" s="336"/>
      <c r="Q37" s="199"/>
      <c r="R37" s="265"/>
      <c r="S37" s="276" t="s">
        <v>21</v>
      </c>
      <c r="T37" s="196"/>
      <c r="U37" s="1002" t="s">
        <v>98</v>
      </c>
      <c r="V37" s="1027"/>
      <c r="W37" s="279"/>
      <c r="Z37" s="260" t="s">
        <v>20</v>
      </c>
      <c r="AA37" s="178" t="s">
        <v>172</v>
      </c>
      <c r="AB37" s="336"/>
      <c r="AC37" s="199"/>
      <c r="AD37" s="265"/>
      <c r="AE37" s="276" t="s">
        <v>21</v>
      </c>
      <c r="AF37" s="196"/>
      <c r="AG37" s="1002" t="s">
        <v>176</v>
      </c>
      <c r="AH37" s="1027"/>
      <c r="AI37" s="279"/>
      <c r="AJ37" s="43"/>
    </row>
    <row r="38" spans="1:36" x14ac:dyDescent="0.2">
      <c r="A38" s="44"/>
      <c r="B38" s="260" t="s">
        <v>22</v>
      </c>
      <c r="C38" s="178" t="s">
        <v>22</v>
      </c>
      <c r="D38" s="336"/>
      <c r="E38" s="199"/>
      <c r="F38" s="265"/>
      <c r="G38" s="276" t="s">
        <v>23</v>
      </c>
      <c r="H38" s="196"/>
      <c r="I38" s="1003" t="s">
        <v>23</v>
      </c>
      <c r="J38"/>
      <c r="M38" s="106"/>
      <c r="N38" s="260" t="s">
        <v>22</v>
      </c>
      <c r="O38" s="178" t="s">
        <v>31</v>
      </c>
      <c r="P38" s="336"/>
      <c r="Q38" s="199"/>
      <c r="R38" s="265"/>
      <c r="S38" s="276" t="s">
        <v>23</v>
      </c>
      <c r="T38" s="196"/>
      <c r="U38" s="1002" t="s">
        <v>33</v>
      </c>
      <c r="V38" s="1027"/>
      <c r="W38" s="279"/>
      <c r="Z38" s="260" t="s">
        <v>22</v>
      </c>
      <c r="AA38" s="178" t="s">
        <v>173</v>
      </c>
      <c r="AB38" s="336"/>
      <c r="AC38" s="199"/>
      <c r="AD38" s="265"/>
      <c r="AE38" s="276" t="s">
        <v>23</v>
      </c>
      <c r="AF38" s="196"/>
      <c r="AG38" s="1002" t="s">
        <v>177</v>
      </c>
      <c r="AH38" s="1027"/>
      <c r="AI38" s="279"/>
      <c r="AJ38" s="43"/>
    </row>
    <row r="39" spans="1:36" x14ac:dyDescent="0.2">
      <c r="A39" s="44"/>
      <c r="B39" s="260" t="s">
        <v>24</v>
      </c>
      <c r="C39" s="178" t="s">
        <v>24</v>
      </c>
      <c r="D39" s="336"/>
      <c r="E39" s="199"/>
      <c r="F39" s="265"/>
      <c r="G39" s="276" t="s">
        <v>25</v>
      </c>
      <c r="H39" s="196"/>
      <c r="I39" s="1003" t="s">
        <v>25</v>
      </c>
      <c r="J39"/>
      <c r="M39" s="106"/>
      <c r="N39" s="260" t="s">
        <v>24</v>
      </c>
      <c r="O39" s="178" t="s">
        <v>67</v>
      </c>
      <c r="P39" s="336"/>
      <c r="Q39" s="199"/>
      <c r="R39" s="265"/>
      <c r="S39" s="276" t="s">
        <v>25</v>
      </c>
      <c r="T39" s="196"/>
      <c r="U39" s="1002" t="s">
        <v>99</v>
      </c>
      <c r="V39" s="1027"/>
      <c r="W39" s="279"/>
      <c r="Z39" s="260" t="s">
        <v>24</v>
      </c>
      <c r="AA39" s="178" t="s">
        <v>174</v>
      </c>
      <c r="AB39" s="336"/>
      <c r="AC39" s="199"/>
      <c r="AD39" s="265"/>
      <c r="AE39" s="276" t="s">
        <v>25</v>
      </c>
      <c r="AF39" s="196"/>
      <c r="AG39" s="1002" t="s">
        <v>178</v>
      </c>
      <c r="AH39" s="1027"/>
      <c r="AI39" s="279"/>
      <c r="AJ39" s="43"/>
    </row>
    <row r="40" spans="1:36" x14ac:dyDescent="0.2">
      <c r="A40" s="44"/>
      <c r="B40" s="260" t="s">
        <v>26</v>
      </c>
      <c r="C40" s="178" t="s">
        <v>26</v>
      </c>
      <c r="D40" s="336"/>
      <c r="E40" s="199"/>
      <c r="F40" s="196"/>
      <c r="G40" s="276" t="s">
        <v>27</v>
      </c>
      <c r="H40" s="196"/>
      <c r="I40" s="1003" t="s">
        <v>27</v>
      </c>
      <c r="J40"/>
      <c r="M40" s="106"/>
      <c r="N40" s="260" t="s">
        <v>26</v>
      </c>
      <c r="O40" s="178" t="s">
        <v>68</v>
      </c>
      <c r="P40" s="336"/>
      <c r="Q40" s="199"/>
      <c r="R40" s="196"/>
      <c r="S40" s="276" t="s">
        <v>27</v>
      </c>
      <c r="T40" s="196"/>
      <c r="U40" s="1002" t="s">
        <v>100</v>
      </c>
      <c r="V40" s="1027"/>
      <c r="W40" s="279"/>
      <c r="Z40" s="260" t="s">
        <v>26</v>
      </c>
      <c r="AA40" s="178" t="s">
        <v>175</v>
      </c>
      <c r="AB40" s="336"/>
      <c r="AC40" s="199"/>
      <c r="AD40" s="196"/>
      <c r="AE40" s="276" t="s">
        <v>27</v>
      </c>
      <c r="AF40" s="196"/>
      <c r="AG40" s="1002" t="s">
        <v>179</v>
      </c>
      <c r="AH40" s="1027"/>
      <c r="AI40" s="279"/>
      <c r="AJ40" s="43"/>
    </row>
    <row r="41" spans="1:36" ht="9" customHeight="1" x14ac:dyDescent="0.2">
      <c r="A41" s="217"/>
      <c r="B41" s="247"/>
      <c r="C41" s="248"/>
      <c r="D41" s="783"/>
      <c r="E41" s="784"/>
      <c r="F41" s="215"/>
      <c r="G41" s="215"/>
      <c r="H41" s="247"/>
      <c r="I41" s="248"/>
      <c r="J41" s="783"/>
      <c r="K41" s="784"/>
      <c r="L41" s="218"/>
      <c r="M41" s="218"/>
      <c r="N41" s="247"/>
      <c r="O41" s="248"/>
      <c r="P41" s="783"/>
      <c r="Q41" s="784"/>
      <c r="R41" s="215"/>
      <c r="S41" s="215"/>
      <c r="T41" s="247"/>
      <c r="U41" s="248"/>
      <c r="V41" s="783"/>
      <c r="W41" s="784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6"/>
    </row>
    <row r="42" spans="1:36" ht="9" customHeight="1" x14ac:dyDescent="0.2">
      <c r="A42" s="103"/>
      <c r="B42" s="120"/>
      <c r="C42" s="104"/>
      <c r="D42" s="282"/>
      <c r="E42" s="283"/>
      <c r="F42" s="103"/>
      <c r="G42" s="103"/>
      <c r="H42" s="120"/>
      <c r="I42" s="104"/>
      <c r="J42" s="282"/>
      <c r="K42" s="283"/>
      <c r="L42" s="208"/>
      <c r="M42" s="208"/>
      <c r="N42" s="120"/>
      <c r="O42" s="104"/>
      <c r="P42" s="282"/>
      <c r="Q42" s="283"/>
      <c r="R42" s="103"/>
      <c r="S42" s="103"/>
      <c r="T42" s="120"/>
      <c r="U42" s="104"/>
      <c r="V42" s="282"/>
      <c r="W42" s="283"/>
    </row>
    <row r="43" spans="1:36" hidden="1" x14ac:dyDescent="0.2">
      <c r="B43" s="120"/>
      <c r="C43" s="104"/>
      <c r="D43" s="282"/>
      <c r="E43" s="283"/>
      <c r="F43"/>
      <c r="G43"/>
      <c r="H43" s="120"/>
      <c r="I43" s="104"/>
      <c r="J43" s="282"/>
      <c r="L43" s="1"/>
      <c r="M43"/>
      <c r="N43"/>
      <c r="P43"/>
      <c r="Q43"/>
      <c r="R43"/>
      <c r="S43"/>
      <c r="T43" s="120"/>
      <c r="U43" s="104"/>
      <c r="V43" s="282"/>
    </row>
    <row r="44" spans="1:36" ht="15.75" x14ac:dyDescent="0.25">
      <c r="A44" s="219"/>
      <c r="B44" s="24"/>
      <c r="C44" s="24"/>
      <c r="D44" s="24"/>
      <c r="E44" s="24"/>
      <c r="F44" s="898" t="str">
        <f>ACCUEIL!$D$6</f>
        <v>VELODROME</v>
      </c>
      <c r="G44" s="24"/>
      <c r="H44" s="24"/>
      <c r="I44" s="24"/>
      <c r="J44" s="24"/>
      <c r="K44" s="31"/>
      <c r="M44" s="637"/>
      <c r="N44" s="24"/>
      <c r="O44" s="24"/>
      <c r="P44" s="24"/>
      <c r="Q44" s="24"/>
      <c r="R44" s="936" t="str">
        <f>ACCUEIL!$D$7</f>
        <v>SAN SIRO</v>
      </c>
      <c r="S44" s="24"/>
      <c r="T44" s="24"/>
      <c r="U44" s="24"/>
      <c r="V44" s="24"/>
      <c r="W44" s="31"/>
      <c r="Y44" s="219"/>
      <c r="Z44" s="24"/>
      <c r="AA44" s="24"/>
      <c r="AB44" s="24"/>
      <c r="AC44" s="24"/>
      <c r="AD44" s="898" t="str">
        <f>ACCUEIL!$D$8</f>
        <v>NEU CAMP</v>
      </c>
      <c r="AE44" s="24"/>
      <c r="AF44" s="24"/>
      <c r="AG44" s="24"/>
      <c r="AH44" s="24"/>
      <c r="AI44" s="31"/>
    </row>
    <row r="45" spans="1:36" x14ac:dyDescent="0.2">
      <c r="A45" s="44"/>
      <c r="B45"/>
      <c r="D45"/>
      <c r="E45"/>
      <c r="F45" s="125" t="s">
        <v>95</v>
      </c>
      <c r="G45"/>
      <c r="H45"/>
      <c r="J45"/>
      <c r="K45" s="43"/>
      <c r="L45" s="327" t="s">
        <v>12</v>
      </c>
      <c r="M45" s="292"/>
      <c r="N45"/>
      <c r="P45"/>
      <c r="Q45"/>
      <c r="R45"/>
      <c r="S45"/>
      <c r="T45"/>
      <c r="W45" s="43"/>
      <c r="Y45" s="44"/>
      <c r="AI45" s="43"/>
    </row>
    <row r="46" spans="1:36" ht="17.850000000000001" customHeight="1" x14ac:dyDescent="0.2">
      <c r="A46" s="44"/>
      <c r="B46" s="226">
        <v>1</v>
      </c>
      <c r="C46" s="136" t="str">
        <f>C37</f>
        <v>1A</v>
      </c>
      <c r="D46" s="1122"/>
      <c r="E46" s="290"/>
      <c r="F46" s="291"/>
      <c r="G46" s="290"/>
      <c r="H46" s="1122"/>
      <c r="I46" s="136" t="str">
        <f>I37</f>
        <v>1B</v>
      </c>
      <c r="J46" s="210"/>
      <c r="K46" s="43"/>
      <c r="L46" s="927">
        <f>ACCUEIL!$B$9</f>
        <v>1.583333333333333</v>
      </c>
      <c r="M46" s="289"/>
      <c r="N46" s="226">
        <v>1</v>
      </c>
      <c r="O46" s="136" t="str">
        <f>O37</f>
        <v>1C</v>
      </c>
      <c r="P46" s="1122"/>
      <c r="Q46" s="290"/>
      <c r="R46" s="291"/>
      <c r="S46" s="290"/>
      <c r="T46" s="1122"/>
      <c r="U46" s="136" t="str">
        <f>U37</f>
        <v>1D</v>
      </c>
      <c r="V46" s="210"/>
      <c r="W46" s="43"/>
      <c r="Y46" s="44"/>
      <c r="Z46" s="226">
        <v>1</v>
      </c>
      <c r="AA46" s="136" t="str">
        <f>AA37</f>
        <v>1E</v>
      </c>
      <c r="AB46" s="1122"/>
      <c r="AC46" s="290"/>
      <c r="AD46" s="291"/>
      <c r="AE46" s="290"/>
      <c r="AF46" s="1122"/>
      <c r="AG46" s="136" t="str">
        <f>AG37</f>
        <v>1F</v>
      </c>
      <c r="AH46" s="210"/>
      <c r="AI46" s="43"/>
    </row>
    <row r="47" spans="1:36" ht="17.850000000000001" hidden="1" customHeight="1" x14ac:dyDescent="0.2">
      <c r="A47" s="44"/>
      <c r="B47" s="226"/>
      <c r="C47" s="1210" t="s">
        <v>222</v>
      </c>
      <c r="D47" s="1122"/>
      <c r="E47" s="290"/>
      <c r="F47" s="291"/>
      <c r="G47" s="290"/>
      <c r="H47" s="1122"/>
      <c r="I47" s="1210" t="s">
        <v>222</v>
      </c>
      <c r="J47" s="210"/>
      <c r="K47" s="43"/>
      <c r="L47" s="927"/>
      <c r="M47" s="289"/>
      <c r="N47" s="226"/>
      <c r="O47" s="1210" t="s">
        <v>222</v>
      </c>
      <c r="P47" s="1122"/>
      <c r="Q47" s="290"/>
      <c r="R47" s="291"/>
      <c r="S47" s="290"/>
      <c r="T47" s="1122"/>
      <c r="U47" s="1210" t="s">
        <v>222</v>
      </c>
      <c r="V47" s="210"/>
      <c r="W47" s="43"/>
      <c r="Y47" s="44"/>
      <c r="Z47" s="226"/>
      <c r="AA47" s="1210" t="s">
        <v>222</v>
      </c>
      <c r="AB47" s="1122"/>
      <c r="AC47" s="290"/>
      <c r="AD47" s="291"/>
      <c r="AE47" s="290"/>
      <c r="AF47" s="1122"/>
      <c r="AG47" s="1210" t="s">
        <v>222</v>
      </c>
      <c r="AH47" s="210"/>
      <c r="AI47" s="43"/>
    </row>
    <row r="48" spans="1:36" ht="17.850000000000001" customHeight="1" x14ac:dyDescent="0.2">
      <c r="A48" s="44"/>
      <c r="B48" s="226">
        <v>2</v>
      </c>
      <c r="C48" s="136" t="str">
        <f>C38</f>
        <v>2A</v>
      </c>
      <c r="D48" s="1122"/>
      <c r="E48" s="290"/>
      <c r="F48" s="291"/>
      <c r="G48" s="290"/>
      <c r="H48" s="1122"/>
      <c r="I48" s="136" t="str">
        <f>I38</f>
        <v>2B</v>
      </c>
      <c r="J48" s="210"/>
      <c r="K48" s="43"/>
      <c r="L48" s="928">
        <f>L46+ACCUEIL!$B$10</f>
        <v>1.5937499999999998</v>
      </c>
      <c r="M48" s="289"/>
      <c r="N48" s="226">
        <v>2</v>
      </c>
      <c r="O48" s="136" t="str">
        <f>O38</f>
        <v>2C</v>
      </c>
      <c r="P48" s="1122"/>
      <c r="Q48" s="290"/>
      <c r="R48" s="291"/>
      <c r="S48" s="290"/>
      <c r="T48" s="1122"/>
      <c r="U48" s="136" t="str">
        <f>U38</f>
        <v>2D</v>
      </c>
      <c r="V48" s="210"/>
      <c r="W48" s="43"/>
      <c r="Y48" s="44"/>
      <c r="Z48" s="226">
        <v>2</v>
      </c>
      <c r="AA48" s="136" t="str">
        <f>AA38</f>
        <v>2E</v>
      </c>
      <c r="AB48" s="1122"/>
      <c r="AC48" s="290"/>
      <c r="AD48" s="291"/>
      <c r="AE48" s="290"/>
      <c r="AF48" s="1122"/>
      <c r="AG48" s="136" t="str">
        <f>AG38</f>
        <v>2F</v>
      </c>
      <c r="AH48" s="210"/>
      <c r="AI48" s="43"/>
    </row>
    <row r="49" spans="1:35" ht="17.850000000000001" hidden="1" customHeight="1" x14ac:dyDescent="0.2">
      <c r="A49" s="44"/>
      <c r="B49" s="226"/>
      <c r="C49" s="1210" t="s">
        <v>222</v>
      </c>
      <c r="D49" s="1122"/>
      <c r="E49" s="290"/>
      <c r="F49" s="291"/>
      <c r="G49" s="290"/>
      <c r="H49" s="1122"/>
      <c r="I49" s="1210" t="s">
        <v>222</v>
      </c>
      <c r="J49" s="210"/>
      <c r="K49" s="43"/>
      <c r="L49" s="928"/>
      <c r="M49" s="289"/>
      <c r="N49" s="226"/>
      <c r="O49" s="1210" t="s">
        <v>222</v>
      </c>
      <c r="P49" s="1122"/>
      <c r="Q49" s="290"/>
      <c r="R49" s="291"/>
      <c r="S49" s="290"/>
      <c r="T49" s="1122"/>
      <c r="U49" s="1210" t="s">
        <v>222</v>
      </c>
      <c r="V49" s="210"/>
      <c r="W49" s="43"/>
      <c r="Y49" s="44"/>
      <c r="Z49" s="226"/>
      <c r="AA49" s="1210" t="s">
        <v>222</v>
      </c>
      <c r="AB49" s="1122"/>
      <c r="AC49" s="290"/>
      <c r="AD49" s="291"/>
      <c r="AE49" s="290"/>
      <c r="AF49" s="1122"/>
      <c r="AG49" s="1210" t="s">
        <v>222</v>
      </c>
      <c r="AH49" s="210"/>
      <c r="AI49" s="43"/>
    </row>
    <row r="50" spans="1:35" ht="17.850000000000001" customHeight="1" x14ac:dyDescent="0.2">
      <c r="A50" s="44"/>
      <c r="B50" s="226">
        <v>3</v>
      </c>
      <c r="C50" s="136" t="s">
        <v>24</v>
      </c>
      <c r="D50" s="1122"/>
      <c r="E50" s="290"/>
      <c r="F50" s="291"/>
      <c r="G50" s="290"/>
      <c r="H50" s="1122"/>
      <c r="I50" s="136" t="s">
        <v>25</v>
      </c>
      <c r="J50" s="210"/>
      <c r="K50" s="43"/>
      <c r="L50" s="928">
        <f>L48+ACCUEIL!$B$10</f>
        <v>1.6041666666666665</v>
      </c>
      <c r="M50" s="289"/>
      <c r="N50" s="226">
        <v>3</v>
      </c>
      <c r="O50" s="136" t="s">
        <v>24</v>
      </c>
      <c r="P50" s="1122"/>
      <c r="Q50" s="290"/>
      <c r="R50" s="291"/>
      <c r="S50" s="290"/>
      <c r="T50" s="1122"/>
      <c r="U50" s="136" t="s">
        <v>25</v>
      </c>
      <c r="V50" s="210"/>
      <c r="W50" s="43"/>
      <c r="Y50" s="44"/>
      <c r="Z50" s="226">
        <v>3</v>
      </c>
      <c r="AA50" s="136" t="s">
        <v>24</v>
      </c>
      <c r="AB50" s="1122"/>
      <c r="AC50" s="290"/>
      <c r="AD50" s="291"/>
      <c r="AE50" s="290"/>
      <c r="AF50" s="1122"/>
      <c r="AG50" s="136" t="s">
        <v>25</v>
      </c>
      <c r="AH50" s="210"/>
      <c r="AI50" s="43"/>
    </row>
    <row r="51" spans="1:35" ht="17.850000000000001" hidden="1" customHeight="1" x14ac:dyDescent="0.2">
      <c r="A51" s="44"/>
      <c r="B51" s="226"/>
      <c r="C51" s="1210" t="s">
        <v>222</v>
      </c>
      <c r="D51" s="1122"/>
      <c r="E51" s="290"/>
      <c r="F51" s="291"/>
      <c r="G51" s="290"/>
      <c r="H51" s="1122"/>
      <c r="I51" s="1210" t="s">
        <v>222</v>
      </c>
      <c r="J51" s="210"/>
      <c r="K51" s="43"/>
      <c r="L51" s="928"/>
      <c r="M51" s="289"/>
      <c r="N51" s="226"/>
      <c r="O51" s="1210" t="s">
        <v>222</v>
      </c>
      <c r="P51" s="1122"/>
      <c r="Q51" s="290"/>
      <c r="R51" s="291"/>
      <c r="S51" s="290"/>
      <c r="T51" s="1122"/>
      <c r="U51" s="1210" t="s">
        <v>222</v>
      </c>
      <c r="V51" s="210"/>
      <c r="W51" s="43"/>
      <c r="Y51" s="44"/>
      <c r="Z51" s="226"/>
      <c r="AA51" s="1210" t="s">
        <v>222</v>
      </c>
      <c r="AB51" s="1122"/>
      <c r="AC51" s="290"/>
      <c r="AD51" s="291"/>
      <c r="AE51" s="290"/>
      <c r="AF51" s="1122"/>
      <c r="AG51" s="1210" t="s">
        <v>222</v>
      </c>
      <c r="AH51" s="210"/>
      <c r="AI51" s="43"/>
    </row>
    <row r="52" spans="1:35" ht="17.850000000000001" customHeight="1" x14ac:dyDescent="0.2">
      <c r="A52" s="44"/>
      <c r="B52" s="226">
        <v>4</v>
      </c>
      <c r="C52" s="136" t="str">
        <f>C40</f>
        <v>4A</v>
      </c>
      <c r="D52" s="1122"/>
      <c r="E52" s="290"/>
      <c r="F52" s="291"/>
      <c r="G52" s="290"/>
      <c r="H52" s="1122"/>
      <c r="I52" s="136" t="str">
        <f>I40</f>
        <v>4B</v>
      </c>
      <c r="J52" s="210"/>
      <c r="K52" s="43"/>
      <c r="L52" s="928">
        <f>L50+ACCUEIL!$B$10</f>
        <v>1.6145833333333333</v>
      </c>
      <c r="M52" s="289"/>
      <c r="N52" s="226">
        <v>4</v>
      </c>
      <c r="O52" s="136" t="str">
        <f>O40</f>
        <v>4C</v>
      </c>
      <c r="P52" s="1122"/>
      <c r="Q52" s="290"/>
      <c r="R52" s="291"/>
      <c r="S52" s="290"/>
      <c r="T52" s="1122"/>
      <c r="U52" s="136" t="str">
        <f>U40</f>
        <v>4D</v>
      </c>
      <c r="V52" s="210"/>
      <c r="W52" s="638"/>
      <c r="Y52" s="44"/>
      <c r="Z52" s="226">
        <v>4</v>
      </c>
      <c r="AA52" s="136" t="str">
        <f>AA40</f>
        <v>4E</v>
      </c>
      <c r="AB52" s="1122"/>
      <c r="AC52" s="290"/>
      <c r="AD52" s="291"/>
      <c r="AE52" s="290"/>
      <c r="AF52" s="1122"/>
      <c r="AG52" s="136" t="str">
        <f>AG40</f>
        <v>4F</v>
      </c>
      <c r="AH52" s="210"/>
      <c r="AI52" s="43"/>
    </row>
    <row r="53" spans="1:35" ht="17.850000000000001" hidden="1" customHeight="1" x14ac:dyDescent="0.2">
      <c r="A53" s="44"/>
      <c r="B53" s="226"/>
      <c r="C53" s="1210" t="s">
        <v>222</v>
      </c>
      <c r="D53" s="1122"/>
      <c r="E53" s="290"/>
      <c r="F53" s="291"/>
      <c r="G53" s="290"/>
      <c r="H53" s="1122"/>
      <c r="I53" s="1210" t="s">
        <v>222</v>
      </c>
      <c r="J53" s="210"/>
      <c r="K53" s="43"/>
      <c r="L53" s="928"/>
      <c r="M53" s="289"/>
      <c r="N53" s="226"/>
      <c r="O53" s="1210" t="s">
        <v>222</v>
      </c>
      <c r="P53" s="1122"/>
      <c r="Q53" s="290"/>
      <c r="R53" s="291"/>
      <c r="S53" s="290"/>
      <c r="T53" s="1122"/>
      <c r="U53" s="1210" t="s">
        <v>222</v>
      </c>
      <c r="V53" s="210"/>
      <c r="W53" s="638"/>
      <c r="Y53" s="44"/>
      <c r="Z53" s="226"/>
      <c r="AA53" s="1210" t="s">
        <v>222</v>
      </c>
      <c r="AB53" s="1122"/>
      <c r="AC53" s="290"/>
      <c r="AD53" s="291"/>
      <c r="AE53" s="290"/>
      <c r="AF53" s="1122"/>
      <c r="AG53" s="1210" t="s">
        <v>222</v>
      </c>
      <c r="AH53" s="210"/>
      <c r="AI53" s="43"/>
    </row>
    <row r="54" spans="1:35" ht="12.2" customHeight="1" x14ac:dyDescent="0.2">
      <c r="A54" s="44"/>
      <c r="B54" s="162">
        <v>9</v>
      </c>
      <c r="C54" s="293" t="s">
        <v>49</v>
      </c>
      <c r="D54" s="1002"/>
      <c r="E54" s="294"/>
      <c r="F54" s="294"/>
      <c r="G54" s="294"/>
      <c r="H54" s="1002"/>
      <c r="I54" s="295" t="s">
        <v>50</v>
      </c>
      <c r="J54" s="207"/>
      <c r="K54" s="43"/>
      <c r="M54" s="289"/>
      <c r="N54" s="162">
        <v>9</v>
      </c>
      <c r="O54" s="293" t="s">
        <v>49</v>
      </c>
      <c r="P54" s="1002"/>
      <c r="Q54" s="294"/>
      <c r="R54" s="294"/>
      <c r="S54" s="294"/>
      <c r="T54" s="1002"/>
      <c r="U54" s="295" t="s">
        <v>50</v>
      </c>
      <c r="V54" s="207"/>
      <c r="W54" s="297"/>
      <c r="Y54" s="44"/>
      <c r="Z54" s="162">
        <v>9</v>
      </c>
      <c r="AA54" s="293" t="s">
        <v>49</v>
      </c>
      <c r="AB54" s="1002"/>
      <c r="AC54" s="294"/>
      <c r="AD54" s="294"/>
      <c r="AE54" s="294"/>
      <c r="AF54" s="1002"/>
      <c r="AG54" s="295" t="s">
        <v>50</v>
      </c>
      <c r="AH54" s="207"/>
      <c r="AI54" s="43"/>
    </row>
    <row r="55" spans="1:35" ht="17.850000000000001" customHeight="1" x14ac:dyDescent="0.2">
      <c r="A55" s="44"/>
      <c r="B55" s="162"/>
      <c r="C55" s="117">
        <f>GL(H46,D46,C46,I46,H47,D47)</f>
        <v>0</v>
      </c>
      <c r="D55" s="1122"/>
      <c r="E55" s="246"/>
      <c r="F55" s="244"/>
      <c r="G55" s="246"/>
      <c r="H55" s="1122"/>
      <c r="I55" s="117">
        <f>GL(H48,D48,C48,I48,H49,D49)</f>
        <v>0</v>
      </c>
      <c r="J55" s="207"/>
      <c r="K55" s="43"/>
      <c r="L55" s="928">
        <f>L52+ACCUEIL!$B$10</f>
        <v>1.625</v>
      </c>
      <c r="M55" s="289"/>
      <c r="N55" s="162"/>
      <c r="O55" s="117">
        <f>GL(T46,P46,O46,U46,T47,P47)</f>
        <v>0</v>
      </c>
      <c r="P55" s="1122"/>
      <c r="Q55" s="246"/>
      <c r="R55" s="244"/>
      <c r="S55" s="246"/>
      <c r="T55" s="1122"/>
      <c r="U55" s="117">
        <f>GL(T48,P48,O48,U48,T49,P49)</f>
        <v>0</v>
      </c>
      <c r="V55" s="207"/>
      <c r="W55" s="297"/>
      <c r="Y55" s="44"/>
      <c r="Z55" s="162"/>
      <c r="AA55" s="117">
        <f>GL(AF46,AB46,AA46,AG46,AF47,AB47)</f>
        <v>0</v>
      </c>
      <c r="AB55" s="1122"/>
      <c r="AC55" s="246"/>
      <c r="AD55" s="244"/>
      <c r="AE55" s="246"/>
      <c r="AF55" s="1122"/>
      <c r="AG55" s="117">
        <f>GL(AF48,AB48,AA48,AG48,AF49,AB49)</f>
        <v>0</v>
      </c>
      <c r="AH55" s="207"/>
      <c r="AI55" s="43"/>
    </row>
    <row r="56" spans="1:35" ht="17.850000000000001" hidden="1" customHeight="1" x14ac:dyDescent="0.2">
      <c r="A56" s="44"/>
      <c r="B56" s="226"/>
      <c r="C56" s="1210" t="s">
        <v>222</v>
      </c>
      <c r="D56" s="1122"/>
      <c r="E56" s="290"/>
      <c r="F56" s="291"/>
      <c r="G56" s="290"/>
      <c r="H56" s="1122"/>
      <c r="I56" s="1210" t="s">
        <v>222</v>
      </c>
      <c r="J56" s="210"/>
      <c r="K56" s="43"/>
      <c r="L56" s="928"/>
      <c r="M56" s="289"/>
      <c r="N56" s="226"/>
      <c r="O56" s="1210" t="s">
        <v>222</v>
      </c>
      <c r="P56" s="1122"/>
      <c r="Q56" s="290"/>
      <c r="R56" s="291"/>
      <c r="S56" s="290"/>
      <c r="T56" s="1122"/>
      <c r="U56" s="1210" t="s">
        <v>222</v>
      </c>
      <c r="V56" s="210"/>
      <c r="W56" s="297"/>
      <c r="Y56" s="44"/>
      <c r="Z56" s="226"/>
      <c r="AA56" s="1210" t="s">
        <v>222</v>
      </c>
      <c r="AB56" s="1122"/>
      <c r="AC56" s="290"/>
      <c r="AD56" s="291"/>
      <c r="AE56" s="290"/>
      <c r="AF56" s="1122"/>
      <c r="AG56" s="1210" t="s">
        <v>222</v>
      </c>
      <c r="AH56" s="210"/>
      <c r="AI56" s="43"/>
    </row>
    <row r="57" spans="1:35" ht="12.2" customHeight="1" x14ac:dyDescent="0.2">
      <c r="A57" s="44"/>
      <c r="B57" s="162">
        <v>10</v>
      </c>
      <c r="C57" s="293" t="s">
        <v>51</v>
      </c>
      <c r="D57" s="1002"/>
      <c r="E57" s="294"/>
      <c r="F57" s="294"/>
      <c r="G57" s="294"/>
      <c r="H57" s="1002"/>
      <c r="I57" s="295" t="s">
        <v>52</v>
      </c>
      <c r="J57" s="207"/>
      <c r="K57" s="43"/>
      <c r="M57" s="289"/>
      <c r="N57" s="162">
        <v>10</v>
      </c>
      <c r="O57" s="293" t="s">
        <v>51</v>
      </c>
      <c r="P57" s="1002"/>
      <c r="Q57" s="294"/>
      <c r="R57" s="294"/>
      <c r="S57" s="294"/>
      <c r="T57" s="1002"/>
      <c r="U57" s="295" t="s">
        <v>52</v>
      </c>
      <c r="V57" s="207"/>
      <c r="W57" s="297"/>
      <c r="Y57" s="44"/>
      <c r="Z57" s="162">
        <v>10</v>
      </c>
      <c r="AA57" s="293" t="s">
        <v>51</v>
      </c>
      <c r="AB57" s="1002"/>
      <c r="AC57" s="294"/>
      <c r="AD57" s="294"/>
      <c r="AE57" s="294"/>
      <c r="AF57" s="1002"/>
      <c r="AG57" s="295" t="s">
        <v>52</v>
      </c>
      <c r="AH57" s="207"/>
      <c r="AI57" s="43"/>
    </row>
    <row r="58" spans="1:35" ht="17.850000000000001" customHeight="1" x14ac:dyDescent="0.2">
      <c r="A58" s="44"/>
      <c r="B58" s="162"/>
      <c r="C58" s="117">
        <f>GL(H50,D50,C50,I50,H51,D51)</f>
        <v>0</v>
      </c>
      <c r="D58" s="1122"/>
      <c r="E58" s="290"/>
      <c r="F58" s="291"/>
      <c r="G58" s="290"/>
      <c r="H58" s="1122"/>
      <c r="I58" s="117">
        <f>GL(H52,D52,C52,I52,H53,D53)</f>
        <v>0</v>
      </c>
      <c r="J58" s="207"/>
      <c r="K58" s="43"/>
      <c r="L58" s="928">
        <f>L55+ACCUEIL!$B$10</f>
        <v>1.6354166666666667</v>
      </c>
      <c r="M58" s="289"/>
      <c r="N58" s="162"/>
      <c r="O58" s="117">
        <f>GL(T50,P50,O50,U50,T51,P51)</f>
        <v>0</v>
      </c>
      <c r="P58" s="1122"/>
      <c r="Q58" s="290"/>
      <c r="R58" s="291"/>
      <c r="S58" s="290"/>
      <c r="T58" s="1122"/>
      <c r="U58" s="117">
        <f>GL(T52,P52,O52,U52,T53,P53)</f>
        <v>0</v>
      </c>
      <c r="V58" s="207"/>
      <c r="W58" s="297"/>
      <c r="Y58" s="44"/>
      <c r="Z58" s="162"/>
      <c r="AA58" s="117">
        <f>GL(AF50,AB50,AA50,AG50,AF51,AB51)</f>
        <v>0</v>
      </c>
      <c r="AB58" s="1122"/>
      <c r="AC58" s="290"/>
      <c r="AD58" s="291"/>
      <c r="AE58" s="290"/>
      <c r="AF58" s="1122"/>
      <c r="AG58" s="117">
        <f>GL(AF52,AB52,AA52,AG52,AF53,AB53)</f>
        <v>0</v>
      </c>
      <c r="AH58" s="207"/>
      <c r="AI58" s="43"/>
    </row>
    <row r="59" spans="1:35" ht="17.850000000000001" hidden="1" customHeight="1" x14ac:dyDescent="0.2">
      <c r="A59" s="44"/>
      <c r="B59" s="226"/>
      <c r="C59" s="1210" t="s">
        <v>222</v>
      </c>
      <c r="D59" s="1122"/>
      <c r="E59" s="290"/>
      <c r="F59" s="291"/>
      <c r="G59" s="290"/>
      <c r="H59" s="1122"/>
      <c r="I59" s="1210" t="s">
        <v>222</v>
      </c>
      <c r="J59" s="210"/>
      <c r="K59" s="43"/>
      <c r="L59" s="928"/>
      <c r="M59" s="289"/>
      <c r="N59" s="226"/>
      <c r="O59" s="1210" t="s">
        <v>222</v>
      </c>
      <c r="P59" s="1122"/>
      <c r="Q59" s="290"/>
      <c r="R59" s="291"/>
      <c r="S59" s="290"/>
      <c r="T59" s="1122"/>
      <c r="U59" s="1210" t="s">
        <v>222</v>
      </c>
      <c r="V59" s="210"/>
      <c r="W59" s="297"/>
      <c r="Y59" s="44"/>
      <c r="Z59" s="226"/>
      <c r="AA59" s="1210" t="s">
        <v>222</v>
      </c>
      <c r="AB59" s="1122"/>
      <c r="AC59" s="290"/>
      <c r="AD59" s="291"/>
      <c r="AE59" s="290"/>
      <c r="AF59" s="1122"/>
      <c r="AG59" s="1210" t="s">
        <v>222</v>
      </c>
      <c r="AH59" s="210"/>
      <c r="AI59" s="43"/>
    </row>
    <row r="60" spans="1:35" ht="12.2" customHeight="1" x14ac:dyDescent="0.2">
      <c r="A60" s="44"/>
      <c r="B60" s="162">
        <v>11</v>
      </c>
      <c r="C60" s="301"/>
      <c r="D60" s="1002"/>
      <c r="E60" s="294"/>
      <c r="F60" s="294" t="s">
        <v>53</v>
      </c>
      <c r="G60" s="294"/>
      <c r="H60" s="1002"/>
      <c r="I60" s="294"/>
      <c r="J60" s="207"/>
      <c r="K60" s="43"/>
      <c r="M60" s="289"/>
      <c r="N60" s="162">
        <v>11</v>
      </c>
      <c r="O60" s="301"/>
      <c r="P60" s="1002"/>
      <c r="Q60" s="294"/>
      <c r="R60" s="294" t="s">
        <v>53</v>
      </c>
      <c r="S60" s="294"/>
      <c r="T60" s="1002"/>
      <c r="U60" s="294"/>
      <c r="V60" s="207"/>
      <c r="W60" s="297"/>
      <c r="Y60" s="44"/>
      <c r="Z60" s="162">
        <v>11</v>
      </c>
      <c r="AA60" s="301"/>
      <c r="AB60" s="1002"/>
      <c r="AC60" s="294"/>
      <c r="AD60" s="294" t="s">
        <v>53</v>
      </c>
      <c r="AE60" s="294"/>
      <c r="AF60" s="1002"/>
      <c r="AG60" s="294"/>
      <c r="AH60" s="207"/>
      <c r="AI60" s="43"/>
    </row>
    <row r="61" spans="1:35" ht="17.850000000000001" customHeight="1" x14ac:dyDescent="0.2">
      <c r="A61" s="44"/>
      <c r="B61" s="162"/>
      <c r="C61" s="118"/>
      <c r="D61" s="1122"/>
      <c r="E61" s="290"/>
      <c r="F61" s="291"/>
      <c r="G61" s="290"/>
      <c r="H61" s="1122"/>
      <c r="I61" s="178"/>
      <c r="J61" s="207"/>
      <c r="K61" s="43"/>
      <c r="L61" s="928">
        <f>L58+ACCUEIL!$B$10</f>
        <v>1.6458333333333335</v>
      </c>
      <c r="M61" s="289"/>
      <c r="N61" s="162"/>
      <c r="O61" s="118"/>
      <c r="P61" s="1122"/>
      <c r="Q61" s="290"/>
      <c r="R61" s="291"/>
      <c r="S61" s="290"/>
      <c r="T61" s="1122"/>
      <c r="U61" s="178"/>
      <c r="V61" s="207"/>
      <c r="W61" s="43"/>
      <c r="Y61" s="44"/>
      <c r="Z61" s="162"/>
      <c r="AA61" s="118"/>
      <c r="AB61" s="1122"/>
      <c r="AC61" s="290"/>
      <c r="AD61" s="291"/>
      <c r="AE61" s="290"/>
      <c r="AF61" s="1122"/>
      <c r="AG61" s="178"/>
      <c r="AH61" s="207"/>
      <c r="AI61" s="43"/>
    </row>
    <row r="62" spans="1:35" ht="17.850000000000001" hidden="1" customHeight="1" x14ac:dyDescent="0.2">
      <c r="A62" s="44"/>
      <c r="B62" s="226"/>
      <c r="C62" s="1210" t="s">
        <v>222</v>
      </c>
      <c r="D62" s="1122"/>
      <c r="E62" s="290"/>
      <c r="F62" s="291"/>
      <c r="G62" s="290"/>
      <c r="H62" s="1122"/>
      <c r="I62" s="1210" t="s">
        <v>222</v>
      </c>
      <c r="J62" s="210"/>
      <c r="K62" s="43"/>
      <c r="L62" s="928"/>
      <c r="M62" s="289"/>
      <c r="N62" s="226"/>
      <c r="O62" s="1210" t="s">
        <v>222</v>
      </c>
      <c r="P62" s="1122"/>
      <c r="Q62" s="290"/>
      <c r="R62" s="291"/>
      <c r="S62" s="290"/>
      <c r="T62" s="1122"/>
      <c r="U62" s="1210" t="s">
        <v>222</v>
      </c>
      <c r="V62" s="210"/>
      <c r="W62" s="43"/>
      <c r="Y62" s="44"/>
      <c r="Z62" s="226"/>
      <c r="AA62" s="1210" t="s">
        <v>222</v>
      </c>
      <c r="AB62" s="1122"/>
      <c r="AC62" s="290"/>
      <c r="AD62" s="291"/>
      <c r="AE62" s="290"/>
      <c r="AF62" s="1122"/>
      <c r="AG62" s="1210" t="s">
        <v>222</v>
      </c>
      <c r="AH62" s="210"/>
      <c r="AI62" s="43"/>
    </row>
    <row r="63" spans="1:35" ht="12.2" customHeight="1" x14ac:dyDescent="0.2">
      <c r="A63" s="44"/>
      <c r="B63" s="162">
        <v>12</v>
      </c>
      <c r="C63" s="301"/>
      <c r="D63" s="1002"/>
      <c r="E63" s="294"/>
      <c r="F63" s="294" t="s">
        <v>56</v>
      </c>
      <c r="G63" s="294"/>
      <c r="H63" s="1002"/>
      <c r="I63" s="294"/>
      <c r="J63" s="207"/>
      <c r="K63" s="43"/>
      <c r="M63" s="289"/>
      <c r="N63" s="162">
        <v>12</v>
      </c>
      <c r="O63" s="301"/>
      <c r="P63" s="1002"/>
      <c r="Q63" s="294"/>
      <c r="R63" s="294" t="s">
        <v>56</v>
      </c>
      <c r="S63" s="294"/>
      <c r="T63" s="1002"/>
      <c r="U63" s="294"/>
      <c r="V63" s="207"/>
      <c r="W63" s="43"/>
      <c r="Y63" s="44"/>
      <c r="Z63" s="162">
        <v>12</v>
      </c>
      <c r="AA63" s="301"/>
      <c r="AB63" s="1002"/>
      <c r="AC63" s="294"/>
      <c r="AD63" s="294" t="s">
        <v>56</v>
      </c>
      <c r="AE63" s="294"/>
      <c r="AF63" s="1002"/>
      <c r="AG63" s="294"/>
      <c r="AH63" s="207"/>
      <c r="AI63" s="43"/>
    </row>
    <row r="64" spans="1:35" ht="17.850000000000001" customHeight="1" x14ac:dyDescent="0.2">
      <c r="A64" s="44"/>
      <c r="B64" s="162"/>
      <c r="C64" s="118"/>
      <c r="D64" s="1122"/>
      <c r="E64" s="290"/>
      <c r="F64" s="291"/>
      <c r="G64" s="290"/>
      <c r="H64" s="1122"/>
      <c r="I64" s="178"/>
      <c r="J64" s="305"/>
      <c r="K64" s="43"/>
      <c r="L64" s="928">
        <f>L61+ACCUEIL!$B$10</f>
        <v>1.6562500000000002</v>
      </c>
      <c r="M64" s="289"/>
      <c r="N64" s="162"/>
      <c r="O64" s="118"/>
      <c r="P64" s="1122"/>
      <c r="Q64" s="290"/>
      <c r="R64" s="291"/>
      <c r="S64" s="290"/>
      <c r="T64" s="1122"/>
      <c r="U64" s="178"/>
      <c r="V64" s="305"/>
      <c r="W64" s="43"/>
      <c r="Y64" s="44"/>
      <c r="Z64" s="162"/>
      <c r="AA64" s="118"/>
      <c r="AB64" s="1122"/>
      <c r="AC64" s="290"/>
      <c r="AD64" s="291"/>
      <c r="AE64" s="290"/>
      <c r="AF64" s="1122"/>
      <c r="AG64" s="178"/>
      <c r="AH64" s="305"/>
      <c r="AI64" s="43"/>
    </row>
    <row r="65" spans="1:35" ht="17.850000000000001" hidden="1" customHeight="1" x14ac:dyDescent="0.2">
      <c r="A65" s="44"/>
      <c r="B65" s="226"/>
      <c r="C65" s="1210" t="s">
        <v>222</v>
      </c>
      <c r="D65" s="1122"/>
      <c r="E65" s="290"/>
      <c r="F65" s="291"/>
      <c r="G65" s="290"/>
      <c r="H65" s="1122"/>
      <c r="I65" s="1210" t="s">
        <v>222</v>
      </c>
      <c r="J65" s="210"/>
      <c r="K65" s="43"/>
      <c r="L65" s="928"/>
      <c r="M65" s="289"/>
      <c r="N65" s="226"/>
      <c r="O65" s="1210" t="s">
        <v>222</v>
      </c>
      <c r="P65" s="1122"/>
      <c r="Q65" s="290"/>
      <c r="R65" s="291"/>
      <c r="S65" s="290"/>
      <c r="T65" s="1122"/>
      <c r="U65" s="1210" t="s">
        <v>222</v>
      </c>
      <c r="V65" s="210"/>
      <c r="W65" s="43"/>
      <c r="Y65" s="44"/>
      <c r="Z65" s="226"/>
      <c r="AA65" s="1210" t="s">
        <v>222</v>
      </c>
      <c r="AB65" s="1122"/>
      <c r="AC65" s="290"/>
      <c r="AD65" s="291"/>
      <c r="AE65" s="290"/>
      <c r="AF65" s="1122"/>
      <c r="AG65" s="1210" t="s">
        <v>222</v>
      </c>
      <c r="AH65" s="210"/>
      <c r="AI65" s="43"/>
    </row>
    <row r="66" spans="1:35" ht="12.2" customHeight="1" x14ac:dyDescent="0.2">
      <c r="A66" s="44"/>
      <c r="B66" s="162"/>
      <c r="C66" s="293" t="s">
        <v>57</v>
      </c>
      <c r="D66" s="1002"/>
      <c r="E66" s="294"/>
      <c r="F66" s="294"/>
      <c r="G66" s="294"/>
      <c r="H66" s="1002"/>
      <c r="I66" s="295" t="s">
        <v>58</v>
      </c>
      <c r="J66" s="207"/>
      <c r="K66" s="43"/>
      <c r="M66" s="289"/>
      <c r="N66" s="162"/>
      <c r="O66" s="293" t="s">
        <v>57</v>
      </c>
      <c r="P66" s="1002"/>
      <c r="Q66" s="294"/>
      <c r="R66" s="294"/>
      <c r="S66" s="294"/>
      <c r="T66" s="1002"/>
      <c r="U66" s="295" t="s">
        <v>58</v>
      </c>
      <c r="V66" s="207"/>
      <c r="W66" s="644"/>
      <c r="Y66" s="44"/>
      <c r="Z66" s="162"/>
      <c r="AA66" s="293" t="s">
        <v>57</v>
      </c>
      <c r="AB66" s="1002"/>
      <c r="AC66" s="294"/>
      <c r="AD66" s="294"/>
      <c r="AE66" s="294"/>
      <c r="AF66" s="1002"/>
      <c r="AG66" s="295" t="s">
        <v>58</v>
      </c>
      <c r="AH66" s="207"/>
      <c r="AI66" s="43"/>
    </row>
    <row r="67" spans="1:35" ht="17.850000000000001" customHeight="1" x14ac:dyDescent="0.2">
      <c r="A67" s="44"/>
      <c r="B67" s="162"/>
      <c r="C67" s="117">
        <f>GL(H55,D55,C55,I55,H56,D56)</f>
        <v>0</v>
      </c>
      <c r="D67" s="1122"/>
      <c r="E67" s="290"/>
      <c r="F67" s="291"/>
      <c r="G67" s="290"/>
      <c r="H67" s="1122"/>
      <c r="I67" s="117">
        <f>GL(H58,D58,C58,I58,H59,D59)</f>
        <v>0</v>
      </c>
      <c r="J67" s="207"/>
      <c r="K67" s="43"/>
      <c r="L67" s="928">
        <f>L64+ACCUEIL!$B$10</f>
        <v>1.666666666666667</v>
      </c>
      <c r="M67" s="289"/>
      <c r="N67" s="162"/>
      <c r="O67" s="117">
        <f>GL(T55,P55,O55,U55,T56,P56)</f>
        <v>0</v>
      </c>
      <c r="P67" s="1122"/>
      <c r="Q67" s="290"/>
      <c r="R67" s="291"/>
      <c r="S67" s="290"/>
      <c r="T67" s="1122"/>
      <c r="U67" s="117">
        <f>GL(T58,P58,O58,U58,T59,P59)</f>
        <v>0</v>
      </c>
      <c r="V67" s="207"/>
      <c r="W67" s="43"/>
      <c r="Y67" s="44"/>
      <c r="Z67" s="162"/>
      <c r="AA67" s="117">
        <f>GL(AF55,AB55,AA55,AG55,AF56,AB56)</f>
        <v>0</v>
      </c>
      <c r="AB67" s="1122"/>
      <c r="AC67" s="290"/>
      <c r="AD67" s="291"/>
      <c r="AE67" s="290"/>
      <c r="AF67" s="1122"/>
      <c r="AG67" s="117">
        <f>GL(AF58,AB58,AA58,AG58,AF59,AB59)</f>
        <v>0</v>
      </c>
      <c r="AH67" s="207"/>
      <c r="AI67" s="43"/>
    </row>
    <row r="68" spans="1:35" ht="17.850000000000001" hidden="1" customHeight="1" x14ac:dyDescent="0.2">
      <c r="A68" s="44"/>
      <c r="B68" s="226"/>
      <c r="C68" s="1210" t="s">
        <v>222</v>
      </c>
      <c r="D68" s="1122"/>
      <c r="E68" s="290"/>
      <c r="F68" s="291"/>
      <c r="G68" s="290"/>
      <c r="H68" s="1122"/>
      <c r="I68" s="1210" t="s">
        <v>222</v>
      </c>
      <c r="J68" s="210"/>
      <c r="K68" s="43"/>
      <c r="L68" s="928"/>
      <c r="M68" s="289"/>
      <c r="N68" s="226"/>
      <c r="O68" s="1210" t="s">
        <v>222</v>
      </c>
      <c r="P68" s="1122"/>
      <c r="Q68" s="290"/>
      <c r="R68" s="291"/>
      <c r="S68" s="290"/>
      <c r="T68" s="1122"/>
      <c r="U68" s="1210" t="s">
        <v>222</v>
      </c>
      <c r="V68" s="210"/>
      <c r="W68" s="43"/>
      <c r="Y68" s="44"/>
      <c r="Z68" s="226"/>
      <c r="AA68" s="1210" t="s">
        <v>222</v>
      </c>
      <c r="AB68" s="1122"/>
      <c r="AC68" s="290"/>
      <c r="AD68" s="291"/>
      <c r="AE68" s="290"/>
      <c r="AF68" s="1122"/>
      <c r="AG68" s="1210" t="s">
        <v>222</v>
      </c>
      <c r="AH68" s="210"/>
      <c r="AI68" s="43"/>
    </row>
    <row r="69" spans="1:35" ht="12.2" customHeight="1" x14ac:dyDescent="0.2">
      <c r="A69" s="44"/>
      <c r="B69" s="162"/>
      <c r="C69" s="293" t="s">
        <v>54</v>
      </c>
      <c r="D69" s="1002"/>
      <c r="E69" s="294"/>
      <c r="F69" s="294"/>
      <c r="G69" s="294"/>
      <c r="H69" s="1002"/>
      <c r="I69" s="295" t="s">
        <v>55</v>
      </c>
      <c r="J69" s="207"/>
      <c r="K69" s="43"/>
      <c r="M69" s="289"/>
      <c r="N69" s="162"/>
      <c r="O69" s="293" t="s">
        <v>54</v>
      </c>
      <c r="P69" s="1002"/>
      <c r="Q69" s="294"/>
      <c r="R69" s="294"/>
      <c r="S69" s="294"/>
      <c r="T69" s="1002"/>
      <c r="U69" s="295" t="s">
        <v>55</v>
      </c>
      <c r="V69" s="207"/>
      <c r="W69" s="644"/>
      <c r="Y69" s="44"/>
      <c r="Z69" s="162"/>
      <c r="AA69" s="293" t="s">
        <v>54</v>
      </c>
      <c r="AB69" s="1002"/>
      <c r="AC69" s="294"/>
      <c r="AD69" s="294"/>
      <c r="AE69" s="294"/>
      <c r="AF69" s="1002"/>
      <c r="AG69" s="295" t="s">
        <v>55</v>
      </c>
      <c r="AH69" s="207"/>
      <c r="AI69" s="43"/>
    </row>
    <row r="70" spans="1:35" ht="17.850000000000001" customHeight="1" x14ac:dyDescent="0.2">
      <c r="A70" s="44"/>
      <c r="B70" s="162"/>
      <c r="C70" s="117">
        <f>GL(D55,H55,C55,I55,D56,H56)</f>
        <v>0</v>
      </c>
      <c r="D70" s="1122"/>
      <c r="E70" s="290"/>
      <c r="F70" s="291"/>
      <c r="G70" s="290"/>
      <c r="H70" s="1122"/>
      <c r="I70" s="117">
        <f>GL(D58,H58,C58,I58,D59,H59)</f>
        <v>0</v>
      </c>
      <c r="J70" s="207"/>
      <c r="K70" s="43"/>
      <c r="L70" s="928">
        <f>L67+ACCUEIL!$B$10</f>
        <v>1.6770833333333337</v>
      </c>
      <c r="M70" s="289"/>
      <c r="N70" s="162"/>
      <c r="O70" s="117">
        <f>GL(P55,T55,O55,U55,P56,T56)</f>
        <v>0</v>
      </c>
      <c r="P70" s="1122"/>
      <c r="Q70" s="290"/>
      <c r="R70" s="291"/>
      <c r="S70" s="290"/>
      <c r="T70" s="1122"/>
      <c r="U70" s="117">
        <f>GL(P58,T58,O58,U58,P59,T59)</f>
        <v>0</v>
      </c>
      <c r="V70" s="207"/>
      <c r="W70" s="43"/>
      <c r="Y70" s="44"/>
      <c r="Z70" s="162"/>
      <c r="AA70" s="117">
        <f>GL(AB55,AF55,AA55,AG55,AB56,AF56)</f>
        <v>0</v>
      </c>
      <c r="AB70" s="1122"/>
      <c r="AC70" s="290"/>
      <c r="AD70" s="291"/>
      <c r="AE70" s="290"/>
      <c r="AF70" s="1122"/>
      <c r="AG70" s="117">
        <f>GL(AB58,AF58,AA58,AG58,AB59,AF59)</f>
        <v>0</v>
      </c>
      <c r="AH70" s="207"/>
      <c r="AI70" s="43"/>
    </row>
    <row r="71" spans="1:35" ht="17.850000000000001" hidden="1" customHeight="1" x14ac:dyDescent="0.2">
      <c r="A71" s="44"/>
      <c r="B71" s="226"/>
      <c r="C71" s="1210" t="s">
        <v>222</v>
      </c>
      <c r="D71" s="1122"/>
      <c r="E71" s="290"/>
      <c r="F71" s="291"/>
      <c r="G71" s="290"/>
      <c r="H71" s="1122"/>
      <c r="I71" s="1210" t="s">
        <v>222</v>
      </c>
      <c r="J71" s="210"/>
      <c r="K71" s="43"/>
      <c r="L71" s="928"/>
      <c r="M71" s="289"/>
      <c r="N71" s="226"/>
      <c r="O71" s="1210" t="s">
        <v>222</v>
      </c>
      <c r="P71" s="1122"/>
      <c r="Q71" s="290"/>
      <c r="R71" s="291"/>
      <c r="S71" s="290"/>
      <c r="T71" s="1122"/>
      <c r="U71" s="1210" t="s">
        <v>222</v>
      </c>
      <c r="V71" s="210"/>
      <c r="W71" s="43"/>
      <c r="Y71" s="44"/>
      <c r="Z71" s="226"/>
      <c r="AA71" s="1210" t="s">
        <v>222</v>
      </c>
      <c r="AB71" s="1122"/>
      <c r="AC71" s="290"/>
      <c r="AD71" s="291"/>
      <c r="AE71" s="290"/>
      <c r="AF71" s="1122"/>
      <c r="AG71" s="1210" t="s">
        <v>222</v>
      </c>
      <c r="AH71" s="210"/>
      <c r="AI71" s="43"/>
    </row>
    <row r="72" spans="1:35" ht="12.2" customHeight="1" x14ac:dyDescent="0.2">
      <c r="A72" s="44"/>
      <c r="B72" s="799">
        <v>23</v>
      </c>
      <c r="C72" s="293" t="s">
        <v>59</v>
      </c>
      <c r="D72" s="1002"/>
      <c r="E72" s="294"/>
      <c r="F72" s="294"/>
      <c r="G72" s="294"/>
      <c r="H72" s="1002"/>
      <c r="I72" s="295" t="s">
        <v>60</v>
      </c>
      <c r="J72" s="207"/>
      <c r="K72" s="43"/>
      <c r="M72" s="289"/>
      <c r="N72" s="799">
        <v>23</v>
      </c>
      <c r="O72" s="293" t="s">
        <v>59</v>
      </c>
      <c r="P72" s="1002"/>
      <c r="Q72" s="294"/>
      <c r="R72" s="294"/>
      <c r="S72" s="294"/>
      <c r="T72" s="1002"/>
      <c r="U72" s="295" t="s">
        <v>60</v>
      </c>
      <c r="V72" s="207"/>
      <c r="W72" s="644"/>
      <c r="Y72" s="44"/>
      <c r="Z72" s="799">
        <v>23</v>
      </c>
      <c r="AA72" s="293" t="s">
        <v>59</v>
      </c>
      <c r="AB72" s="1002"/>
      <c r="AC72" s="294"/>
      <c r="AD72" s="294"/>
      <c r="AE72" s="294"/>
      <c r="AF72" s="1002"/>
      <c r="AG72" s="295" t="s">
        <v>60</v>
      </c>
      <c r="AH72" s="207"/>
      <c r="AI72" s="43"/>
    </row>
    <row r="73" spans="1:35" ht="17.850000000000001" customHeight="1" x14ac:dyDescent="0.2">
      <c r="A73" s="44"/>
      <c r="B73" s="162"/>
      <c r="C73" s="117">
        <f>GL(H61,D61,C61,I61,H62,D62)</f>
        <v>0</v>
      </c>
      <c r="D73" s="1122"/>
      <c r="E73" s="290"/>
      <c r="F73" s="291"/>
      <c r="G73" s="290"/>
      <c r="H73" s="1122"/>
      <c r="I73" s="117">
        <f>GL(H64,D64,C64,I64,H65,D65)</f>
        <v>0</v>
      </c>
      <c r="J73" s="207"/>
      <c r="K73" s="43"/>
      <c r="L73" s="928">
        <f>L70+ACCUEIL!$B$10</f>
        <v>1.6875000000000004</v>
      </c>
      <c r="M73" s="289"/>
      <c r="N73" s="162"/>
      <c r="O73" s="117">
        <f>GL(T61,P61,O61,U61,T62,P62)</f>
        <v>0</v>
      </c>
      <c r="P73" s="1122"/>
      <c r="Q73" s="290"/>
      <c r="R73" s="291"/>
      <c r="S73" s="290"/>
      <c r="T73" s="1122"/>
      <c r="U73" s="117">
        <f>GL(T64,P64,O64,U64,T65,P65)</f>
        <v>0</v>
      </c>
      <c r="V73" s="207"/>
      <c r="W73" s="43"/>
      <c r="Y73" s="44"/>
      <c r="Z73" s="162"/>
      <c r="AA73" s="117">
        <f>GL(AF61,AB61,AA61,AG61,AF62,AB62)</f>
        <v>0</v>
      </c>
      <c r="AB73" s="1122"/>
      <c r="AC73" s="290"/>
      <c r="AD73" s="291"/>
      <c r="AE73" s="290"/>
      <c r="AF73" s="1122"/>
      <c r="AG73" s="117">
        <f>GL(AF64,AB64,AA64,AG64,AF65,AB65)</f>
        <v>0</v>
      </c>
      <c r="AH73" s="207"/>
      <c r="AI73" s="43"/>
    </row>
    <row r="74" spans="1:35" ht="17.850000000000001" hidden="1" customHeight="1" x14ac:dyDescent="0.2">
      <c r="A74" s="44"/>
      <c r="B74" s="226"/>
      <c r="C74" s="1210" t="s">
        <v>222</v>
      </c>
      <c r="D74" s="1122"/>
      <c r="E74" s="290"/>
      <c r="F74" s="291"/>
      <c r="G74" s="290"/>
      <c r="H74" s="1122"/>
      <c r="I74" s="1210" t="s">
        <v>222</v>
      </c>
      <c r="J74" s="210"/>
      <c r="K74" s="43"/>
      <c r="L74" s="928"/>
      <c r="M74" s="289"/>
      <c r="N74" s="226"/>
      <c r="O74" s="1210" t="s">
        <v>222</v>
      </c>
      <c r="P74" s="1122"/>
      <c r="Q74" s="290"/>
      <c r="R74" s="291"/>
      <c r="S74" s="290"/>
      <c r="T74" s="1122"/>
      <c r="U74" s="1210" t="s">
        <v>222</v>
      </c>
      <c r="V74" s="210"/>
      <c r="W74" s="43"/>
      <c r="Y74" s="44"/>
      <c r="Z74" s="226"/>
      <c r="AA74" s="1210" t="s">
        <v>222</v>
      </c>
      <c r="AB74" s="1122"/>
      <c r="AC74" s="290"/>
      <c r="AD74" s="291"/>
      <c r="AE74" s="290"/>
      <c r="AF74" s="1122"/>
      <c r="AG74" s="1210" t="s">
        <v>222</v>
      </c>
      <c r="AH74" s="210"/>
      <c r="AI74" s="43"/>
    </row>
    <row r="75" spans="1:35" ht="12.2" customHeight="1" x14ac:dyDescent="0.2">
      <c r="A75" s="44"/>
      <c r="B75" s="162"/>
      <c r="C75" s="301"/>
      <c r="D75" s="1002"/>
      <c r="E75" s="294"/>
      <c r="F75" s="294" t="s">
        <v>36</v>
      </c>
      <c r="G75" s="294"/>
      <c r="H75" s="1002"/>
      <c r="I75" s="294"/>
      <c r="J75" s="207"/>
      <c r="K75" s="43"/>
      <c r="M75" s="289"/>
      <c r="N75" s="162"/>
      <c r="O75" s="301"/>
      <c r="P75" s="1002"/>
      <c r="Q75" s="294"/>
      <c r="R75" s="294" t="s">
        <v>36</v>
      </c>
      <c r="S75" s="294"/>
      <c r="T75" s="1002"/>
      <c r="U75" s="294"/>
      <c r="V75" s="207"/>
      <c r="W75" s="644"/>
      <c r="Y75" s="44"/>
      <c r="Z75" s="162"/>
      <c r="AA75" s="301"/>
      <c r="AB75" s="1002"/>
      <c r="AC75" s="294"/>
      <c r="AD75" s="294" t="s">
        <v>36</v>
      </c>
      <c r="AE75" s="294"/>
      <c r="AF75" s="1002"/>
      <c r="AG75" s="294"/>
      <c r="AH75" s="207"/>
      <c r="AI75" s="43"/>
    </row>
    <row r="76" spans="1:35" ht="17.850000000000001" customHeight="1" x14ac:dyDescent="0.2">
      <c r="A76" s="44"/>
      <c r="B76" s="136" t="s">
        <v>9</v>
      </c>
      <c r="C76" s="117">
        <f>GL(D61,H61,C61,I61,D62,H62)</f>
        <v>0</v>
      </c>
      <c r="D76" s="1122"/>
      <c r="E76" s="290"/>
      <c r="F76" s="291"/>
      <c r="G76" s="290"/>
      <c r="H76" s="1122"/>
      <c r="I76" s="117">
        <f>GL(D64,H64,C64,I64,D65,H65)</f>
        <v>0</v>
      </c>
      <c r="J76" s="207"/>
      <c r="K76" s="43"/>
      <c r="L76" s="928">
        <f>L73+ACCUEIL!$B$10</f>
        <v>1.6979166666666672</v>
      </c>
      <c r="M76" s="289"/>
      <c r="N76" s="136" t="s">
        <v>9</v>
      </c>
      <c r="O76" s="117">
        <f>GL(P61,T61,O61,U61,P74,T74)</f>
        <v>0</v>
      </c>
      <c r="P76" s="1122"/>
      <c r="Q76" s="290"/>
      <c r="R76" s="291"/>
      <c r="S76" s="290"/>
      <c r="T76" s="1122"/>
      <c r="U76" s="117">
        <f>GL(P64,T64,O64,U64,P65,T65)</f>
        <v>0</v>
      </c>
      <c r="V76" s="207"/>
      <c r="W76" s="43"/>
      <c r="Y76" s="44"/>
      <c r="Z76" s="136" t="s">
        <v>9</v>
      </c>
      <c r="AA76" s="117">
        <f>GL(AB61,AF61,AA61,AG61,AB62,AF62)</f>
        <v>0</v>
      </c>
      <c r="AB76" s="1122"/>
      <c r="AC76" s="290"/>
      <c r="AD76" s="291"/>
      <c r="AE76" s="290"/>
      <c r="AF76" s="1122"/>
      <c r="AG76" s="117">
        <f>GL(AB64,AF64,AA64,AG64,AB65,AF65)</f>
        <v>0</v>
      </c>
      <c r="AH76" s="207"/>
      <c r="AI76" s="43"/>
    </row>
    <row r="77" spans="1:35" ht="17.850000000000001" hidden="1" customHeight="1" x14ac:dyDescent="0.2">
      <c r="A77" s="44"/>
      <c r="B77" s="226"/>
      <c r="C77" s="1210" t="s">
        <v>222</v>
      </c>
      <c r="D77" s="1122"/>
      <c r="E77" s="290"/>
      <c r="F77" s="291"/>
      <c r="G77" s="290"/>
      <c r="H77" s="1122"/>
      <c r="I77" s="1210" t="s">
        <v>222</v>
      </c>
      <c r="J77" s="210"/>
      <c r="K77" s="43"/>
      <c r="L77" s="928"/>
      <c r="M77" s="289"/>
      <c r="N77" s="226"/>
      <c r="O77" s="1210" t="s">
        <v>222</v>
      </c>
      <c r="P77" s="1122"/>
      <c r="Q77" s="290"/>
      <c r="R77" s="291"/>
      <c r="S77" s="290"/>
      <c r="T77" s="1122"/>
      <c r="U77" s="1210" t="s">
        <v>222</v>
      </c>
      <c r="V77" s="210"/>
      <c r="W77" s="43"/>
      <c r="Y77" s="44"/>
      <c r="Z77" s="226"/>
      <c r="AA77" s="1210" t="s">
        <v>222</v>
      </c>
      <c r="AB77" s="1122"/>
      <c r="AC77" s="290"/>
      <c r="AD77" s="291"/>
      <c r="AE77" s="290"/>
      <c r="AF77" s="1122"/>
      <c r="AG77" s="1210" t="s">
        <v>222</v>
      </c>
      <c r="AH77" s="210"/>
      <c r="AI77" s="43"/>
    </row>
    <row r="78" spans="1:35" ht="12.2" customHeight="1" x14ac:dyDescent="0.2">
      <c r="A78" s="217"/>
      <c r="B78" s="215"/>
      <c r="C78" s="215"/>
      <c r="D78" s="215"/>
      <c r="E78" s="215"/>
      <c r="F78" s="215"/>
      <c r="G78" s="215"/>
      <c r="H78" s="215"/>
      <c r="I78" s="215"/>
      <c r="J78" s="215"/>
      <c r="K78" s="216"/>
      <c r="M78" s="483"/>
      <c r="N78" s="248"/>
      <c r="O78" s="248"/>
      <c r="P78" s="248"/>
      <c r="Q78" s="248"/>
      <c r="R78" s="248"/>
      <c r="S78" s="248"/>
      <c r="T78" s="248"/>
      <c r="U78" s="248"/>
      <c r="V78" s="215"/>
      <c r="W78" s="216"/>
      <c r="Y78" s="217"/>
      <c r="Z78" s="215"/>
      <c r="AA78" s="215"/>
      <c r="AB78" s="215"/>
      <c r="AC78" s="215"/>
      <c r="AD78" s="215"/>
      <c r="AE78" s="215"/>
      <c r="AF78" s="215"/>
      <c r="AG78" s="215"/>
      <c r="AH78" s="215"/>
      <c r="AI78" s="216"/>
    </row>
    <row r="79" spans="1:35" ht="12.2" customHeight="1" x14ac:dyDescent="0.2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M79" s="208"/>
      <c r="N79" s="104"/>
      <c r="O79" s="104"/>
      <c r="P79" s="104"/>
      <c r="Q79" s="104"/>
      <c r="R79" s="104"/>
      <c r="S79" s="104"/>
      <c r="T79" s="104"/>
      <c r="U79" s="104"/>
      <c r="V79" s="103"/>
      <c r="W79" s="103"/>
    </row>
    <row r="80" spans="1:35" ht="12.2" customHeight="1" x14ac:dyDescent="0.2">
      <c r="A80" s="103"/>
      <c r="B80" s="103"/>
      <c r="C80" s="103" t="s">
        <v>133</v>
      </c>
      <c r="D80" s="103"/>
      <c r="E80" s="103"/>
      <c r="F80" s="103"/>
      <c r="G80" s="103"/>
      <c r="H80" s="103"/>
      <c r="I80" s="103"/>
      <c r="J80" s="103"/>
      <c r="K80" s="103"/>
      <c r="L80" s="928">
        <f>L76+ACCUEIL!$B$10</f>
        <v>1.7083333333333339</v>
      </c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</row>
    <row r="81" spans="1:34" x14ac:dyDescent="0.2">
      <c r="A81" s="219"/>
      <c r="B81" s="1354" t="s">
        <v>37</v>
      </c>
      <c r="C81" s="1354"/>
      <c r="D81" s="1354"/>
      <c r="E81" s="1354"/>
      <c r="F81" s="1354"/>
      <c r="G81" s="1354"/>
      <c r="H81" s="1354"/>
      <c r="I81" s="1354"/>
      <c r="J81" s="1354"/>
      <c r="K81" s="1354"/>
      <c r="L81" s="1354"/>
      <c r="M81" s="1354"/>
      <c r="N81" s="1354"/>
      <c r="O81" s="1354"/>
      <c r="P81" s="1354"/>
      <c r="Q81" s="1354"/>
      <c r="R81" s="1354"/>
      <c r="S81" s="1354"/>
      <c r="T81" s="1354"/>
      <c r="U81" s="1354"/>
      <c r="V81" s="135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31"/>
    </row>
    <row r="82" spans="1:34" ht="15" customHeight="1" x14ac:dyDescent="0.2">
      <c r="A82" s="44"/>
      <c r="B82" s="162">
        <v>1</v>
      </c>
      <c r="C82" s="117">
        <f>GL(D76,H76,C76,I76,D77,H77)</f>
        <v>0</v>
      </c>
      <c r="D82"/>
      <c r="E82"/>
      <c r="F82"/>
      <c r="G82"/>
      <c r="H82" s="162">
        <v>5</v>
      </c>
      <c r="I82" s="117">
        <f>GL(D70,H70,C70,I70,D71,H71)</f>
        <v>0</v>
      </c>
      <c r="J82"/>
      <c r="M82"/>
      <c r="N82" s="162">
        <v>9</v>
      </c>
      <c r="O82" s="117">
        <f>GL(P76,T76,O76,U76,P77,T77)</f>
        <v>0</v>
      </c>
      <c r="P82"/>
      <c r="Q82"/>
      <c r="R82"/>
      <c r="S82"/>
      <c r="T82" s="162">
        <v>13</v>
      </c>
      <c r="U82" s="117">
        <f>GL(P70,T70,O70,U70,P71,T71)</f>
        <v>0</v>
      </c>
      <c r="W82" s="103"/>
      <c r="Z82" s="162">
        <v>17</v>
      </c>
      <c r="AA82" s="117">
        <f>GL(AB76,AF76,AA76,AG76,AB77,AF77)</f>
        <v>0</v>
      </c>
      <c r="AF82" s="162">
        <v>21</v>
      </c>
      <c r="AG82" s="117">
        <f>GL(AB70,AF70,AA70,AG70,AB71,AF71)</f>
        <v>0</v>
      </c>
      <c r="AH82" s="43"/>
    </row>
    <row r="83" spans="1:34" ht="15" customHeight="1" x14ac:dyDescent="0.2">
      <c r="A83" s="44"/>
      <c r="B83" s="162">
        <v>2</v>
      </c>
      <c r="C83" s="117">
        <f>GL(H76,D76,C76,I76,H77,D77)</f>
        <v>0</v>
      </c>
      <c r="D83"/>
      <c r="E83"/>
      <c r="F83"/>
      <c r="G83"/>
      <c r="H83" s="162">
        <v>6</v>
      </c>
      <c r="I83" s="117">
        <f>GL(H70,D70,C70,I70,H71,D71)</f>
        <v>0</v>
      </c>
      <c r="J83"/>
      <c r="L83" s="1"/>
      <c r="M83"/>
      <c r="N83" s="162">
        <v>10</v>
      </c>
      <c r="O83" s="117">
        <f>GL(T76,P76,O76,U76,T77,P77)</f>
        <v>0</v>
      </c>
      <c r="P83"/>
      <c r="Q83"/>
      <c r="R83"/>
      <c r="S83"/>
      <c r="T83" s="162">
        <v>14</v>
      </c>
      <c r="U83" s="117">
        <f>GL(T70,P70,O70,U70,T71,P71)</f>
        <v>0</v>
      </c>
      <c r="W83" s="103"/>
      <c r="Z83" s="162">
        <v>18</v>
      </c>
      <c r="AA83" s="117">
        <f>GL(AF76,AB76,AA76,AG76,AF77,AB77)</f>
        <v>0</v>
      </c>
      <c r="AF83" s="799">
        <v>22</v>
      </c>
      <c r="AG83" s="117">
        <f>GL(AF70,AB70,AA70,AG70,AF71,AB71)</f>
        <v>0</v>
      </c>
      <c r="AH83" s="43"/>
    </row>
    <row r="84" spans="1:34" ht="15" customHeight="1" x14ac:dyDescent="0.2">
      <c r="A84" s="44"/>
      <c r="B84" s="162">
        <v>3</v>
      </c>
      <c r="C84" s="117">
        <f>GL(D73,H73,C73,I73,D74,H74)</f>
        <v>0</v>
      </c>
      <c r="D84"/>
      <c r="E84"/>
      <c r="F84"/>
      <c r="G84"/>
      <c r="H84" s="162">
        <v>7</v>
      </c>
      <c r="I84" s="117">
        <f>GL(D67,H67,C67,I67,D68,H68)</f>
        <v>0</v>
      </c>
      <c r="J84"/>
      <c r="M84"/>
      <c r="N84" s="162">
        <v>11</v>
      </c>
      <c r="O84" s="117">
        <f>GL(P73,T73,O73,U73,P74,T74)</f>
        <v>0</v>
      </c>
      <c r="P84"/>
      <c r="Q84"/>
      <c r="R84"/>
      <c r="S84"/>
      <c r="T84" s="162">
        <v>15</v>
      </c>
      <c r="U84" s="117">
        <f>GL(P67,T67,O67,U67,P68,T68)</f>
        <v>0</v>
      </c>
      <c r="W84" s="103"/>
      <c r="Z84" s="162">
        <v>19</v>
      </c>
      <c r="AA84" s="117">
        <f>GL(AB73,AF73,AA73,AG73,AB74,AF74)</f>
        <v>0</v>
      </c>
      <c r="AF84" s="799">
        <v>23</v>
      </c>
      <c r="AG84" s="117">
        <f>GL(AB67,AF67,AA67,AG67,AB68,AF68)</f>
        <v>0</v>
      </c>
      <c r="AH84" s="43"/>
    </row>
    <row r="85" spans="1:34" ht="15" customHeight="1" x14ac:dyDescent="0.2">
      <c r="A85" s="44"/>
      <c r="B85" s="162">
        <v>4</v>
      </c>
      <c r="C85" s="117">
        <f>GL(H73,D73,C73,I73,H74,D74)</f>
        <v>0</v>
      </c>
      <c r="D85"/>
      <c r="E85"/>
      <c r="F85"/>
      <c r="G85"/>
      <c r="H85" s="162">
        <v>8</v>
      </c>
      <c r="I85" s="117">
        <f>GL(H67,D67,C67,I67,H68,D68)</f>
        <v>0</v>
      </c>
      <c r="J85"/>
      <c r="L85" s="1"/>
      <c r="M85"/>
      <c r="N85" s="162">
        <v>12</v>
      </c>
      <c r="O85" s="117">
        <f>GL(T73,P73,O73,U73,T74,P74)</f>
        <v>0</v>
      </c>
      <c r="P85"/>
      <c r="Q85"/>
      <c r="R85"/>
      <c r="S85"/>
      <c r="T85" s="162">
        <v>16</v>
      </c>
      <c r="U85" s="117">
        <f>GL(T67,P67,O67,U67,T68,P68)</f>
        <v>0</v>
      </c>
      <c r="W85" s="103"/>
      <c r="Z85" s="799">
        <v>20</v>
      </c>
      <c r="AA85" s="117">
        <f>GL(AF73,AB73,AA73,AG73,AF74,AB74)</f>
        <v>0</v>
      </c>
      <c r="AF85" s="799">
        <v>24</v>
      </c>
      <c r="AG85" s="117">
        <f>GL(AF67,AB67,AA67,AG67,AF68,AB68)</f>
        <v>0</v>
      </c>
      <c r="AH85" s="43"/>
    </row>
    <row r="86" spans="1:34" x14ac:dyDescent="0.2">
      <c r="A86" s="217"/>
      <c r="B86" s="215"/>
      <c r="C86" s="215"/>
      <c r="D86" s="215"/>
      <c r="E86" s="215"/>
      <c r="F86" s="215"/>
      <c r="G86" s="215"/>
      <c r="H86" s="215"/>
      <c r="I86" s="215"/>
      <c r="J86" s="215"/>
      <c r="K86" s="215"/>
      <c r="L86" s="218"/>
      <c r="M86" s="215"/>
      <c r="N86" s="215"/>
      <c r="O86" s="215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6"/>
    </row>
  </sheetData>
  <sheetProtection password="C9F9" sheet="1" objects="1" scenarios="1" formatCells="0" formatColumns="0" formatRows="0" sort="0" autoFilter="0" pivotTables="0"/>
  <mergeCells count="3">
    <mergeCell ref="AA3:AA4"/>
    <mergeCell ref="U4:Y4"/>
    <mergeCell ref="B81:V81"/>
  </mergeCells>
  <conditionalFormatting sqref="D76">
    <cfRule type="notContainsBlanks" dxfId="442" priority="204">
      <formula>LEN(TRIM(D76))&gt;0</formula>
    </cfRule>
  </conditionalFormatting>
  <conditionalFormatting sqref="H76">
    <cfRule type="notContainsBlanks" dxfId="441" priority="203">
      <formula>LEN(TRIM(H76))&gt;0</formula>
    </cfRule>
  </conditionalFormatting>
  <conditionalFormatting sqref="D73">
    <cfRule type="notContainsBlanks" dxfId="440" priority="202">
      <formula>LEN(TRIM(D73))&gt;0</formula>
    </cfRule>
  </conditionalFormatting>
  <conditionalFormatting sqref="H73">
    <cfRule type="notContainsBlanks" dxfId="439" priority="201">
      <formula>LEN(TRIM(H73))&gt;0</formula>
    </cfRule>
  </conditionalFormatting>
  <conditionalFormatting sqref="P76">
    <cfRule type="notContainsBlanks" dxfId="438" priority="200">
      <formula>LEN(TRIM(P76))&gt;0</formula>
    </cfRule>
  </conditionalFormatting>
  <conditionalFormatting sqref="T76">
    <cfRule type="notContainsBlanks" dxfId="437" priority="199">
      <formula>LEN(TRIM(T76))&gt;0</formula>
    </cfRule>
  </conditionalFormatting>
  <conditionalFormatting sqref="AB76">
    <cfRule type="notContainsBlanks" dxfId="436" priority="198">
      <formula>LEN(TRIM(AB76))&gt;0</formula>
    </cfRule>
  </conditionalFormatting>
  <conditionalFormatting sqref="AF76">
    <cfRule type="notContainsBlanks" dxfId="435" priority="197">
      <formula>LEN(TRIM(AF76))&gt;0</formula>
    </cfRule>
  </conditionalFormatting>
  <conditionalFormatting sqref="AB73">
    <cfRule type="notContainsBlanks" dxfId="434" priority="196">
      <formula>LEN(TRIM(AB73))&gt;0</formula>
    </cfRule>
  </conditionalFormatting>
  <conditionalFormatting sqref="AF73">
    <cfRule type="notContainsBlanks" dxfId="433" priority="195">
      <formula>LEN(TRIM(AF73))&gt;0</formula>
    </cfRule>
  </conditionalFormatting>
  <conditionalFormatting sqref="AB70">
    <cfRule type="notContainsBlanks" dxfId="432" priority="194">
      <formula>LEN(TRIM(AB70))&gt;0</formula>
    </cfRule>
  </conditionalFormatting>
  <conditionalFormatting sqref="AF70">
    <cfRule type="notContainsBlanks" dxfId="431" priority="193">
      <formula>LEN(TRIM(AF70))&gt;0</formula>
    </cfRule>
  </conditionalFormatting>
  <conditionalFormatting sqref="AB67">
    <cfRule type="notContainsBlanks" dxfId="430" priority="192">
      <formula>LEN(TRIM(AB67))&gt;0</formula>
    </cfRule>
  </conditionalFormatting>
  <conditionalFormatting sqref="AF67">
    <cfRule type="notContainsBlanks" dxfId="429" priority="191">
      <formula>LEN(TRIM(AF67))&gt;0</formula>
    </cfRule>
  </conditionalFormatting>
  <conditionalFormatting sqref="AF64">
    <cfRule type="notContainsBlanks" dxfId="428" priority="190">
      <formula>LEN(TRIM(AF64))&gt;0</formula>
    </cfRule>
  </conditionalFormatting>
  <conditionalFormatting sqref="AB64">
    <cfRule type="notContainsBlanks" dxfId="427" priority="189">
      <formula>LEN(TRIM(AB64))&gt;0</formula>
    </cfRule>
  </conditionalFormatting>
  <conditionalFormatting sqref="AB61">
    <cfRule type="notContainsBlanks" dxfId="426" priority="188">
      <formula>LEN(TRIM(AB61))&gt;0</formula>
    </cfRule>
  </conditionalFormatting>
  <conditionalFormatting sqref="AF61">
    <cfRule type="notContainsBlanks" dxfId="425" priority="187">
      <formula>LEN(TRIM(AF61))&gt;0</formula>
    </cfRule>
  </conditionalFormatting>
  <conditionalFormatting sqref="AF58">
    <cfRule type="notContainsBlanks" dxfId="424" priority="186">
      <formula>LEN(TRIM(AF58))&gt;0</formula>
    </cfRule>
  </conditionalFormatting>
  <conditionalFormatting sqref="AB58">
    <cfRule type="notContainsBlanks" dxfId="423" priority="185">
      <formula>LEN(TRIM(AB58))&gt;0</formula>
    </cfRule>
  </conditionalFormatting>
  <conditionalFormatting sqref="AB55">
    <cfRule type="notContainsBlanks" dxfId="422" priority="184">
      <formula>LEN(TRIM(AB55))&gt;0</formula>
    </cfRule>
  </conditionalFormatting>
  <conditionalFormatting sqref="AF55">
    <cfRule type="notContainsBlanks" dxfId="421" priority="183">
      <formula>LEN(TRIM(AF55))&gt;0</formula>
    </cfRule>
  </conditionalFormatting>
  <conditionalFormatting sqref="AF52">
    <cfRule type="notContainsBlanks" dxfId="420" priority="182">
      <formula>LEN(TRIM(AF52))&gt;0</formula>
    </cfRule>
  </conditionalFormatting>
  <conditionalFormatting sqref="AB52">
    <cfRule type="notContainsBlanks" dxfId="419" priority="181">
      <formula>LEN(TRIM(AB52))&gt;0</formula>
    </cfRule>
  </conditionalFormatting>
  <conditionalFormatting sqref="AB46 AB48 AB50">
    <cfRule type="notContainsBlanks" dxfId="418" priority="180">
      <formula>LEN(TRIM(AB46))&gt;0</formula>
    </cfRule>
  </conditionalFormatting>
  <conditionalFormatting sqref="AF46 AF48 AF50">
    <cfRule type="notContainsBlanks" dxfId="417" priority="179">
      <formula>LEN(TRIM(AF46))&gt;0</formula>
    </cfRule>
  </conditionalFormatting>
  <conditionalFormatting sqref="T46 T48 T50 T52">
    <cfRule type="notContainsBlanks" dxfId="416" priority="178">
      <formula>LEN(TRIM(T46))&gt;0</formula>
    </cfRule>
  </conditionalFormatting>
  <conditionalFormatting sqref="P46 P48 P50 P52">
    <cfRule type="notContainsBlanks" dxfId="415" priority="177">
      <formula>LEN(TRIM(P46))&gt;0</formula>
    </cfRule>
  </conditionalFormatting>
  <conditionalFormatting sqref="P55">
    <cfRule type="notContainsBlanks" dxfId="414" priority="176">
      <formula>LEN(TRIM(P55))&gt;0</formula>
    </cfRule>
  </conditionalFormatting>
  <conditionalFormatting sqref="T55">
    <cfRule type="notContainsBlanks" dxfId="413" priority="175">
      <formula>LEN(TRIM(T55))&gt;0</formula>
    </cfRule>
  </conditionalFormatting>
  <conditionalFormatting sqref="P58">
    <cfRule type="notContainsBlanks" dxfId="412" priority="174">
      <formula>LEN(TRIM(P58))&gt;0</formula>
    </cfRule>
  </conditionalFormatting>
  <conditionalFormatting sqref="T58">
    <cfRule type="notContainsBlanks" dxfId="411" priority="173">
      <formula>LEN(TRIM(T58))&gt;0</formula>
    </cfRule>
  </conditionalFormatting>
  <conditionalFormatting sqref="P61">
    <cfRule type="notContainsBlanks" dxfId="410" priority="172">
      <formula>LEN(TRIM(P61))&gt;0</formula>
    </cfRule>
  </conditionalFormatting>
  <conditionalFormatting sqref="T61">
    <cfRule type="notContainsBlanks" dxfId="409" priority="171">
      <formula>LEN(TRIM(T61))&gt;0</formula>
    </cfRule>
  </conditionalFormatting>
  <conditionalFormatting sqref="T64">
    <cfRule type="notContainsBlanks" dxfId="408" priority="170">
      <formula>LEN(TRIM(T64))&gt;0</formula>
    </cfRule>
  </conditionalFormatting>
  <conditionalFormatting sqref="P64">
    <cfRule type="notContainsBlanks" dxfId="407" priority="169">
      <formula>LEN(TRIM(P64))&gt;0</formula>
    </cfRule>
  </conditionalFormatting>
  <conditionalFormatting sqref="P67">
    <cfRule type="notContainsBlanks" dxfId="406" priority="168">
      <formula>LEN(TRIM(P67))&gt;0</formula>
    </cfRule>
  </conditionalFormatting>
  <conditionalFormatting sqref="T67">
    <cfRule type="notContainsBlanks" dxfId="405" priority="167">
      <formula>LEN(TRIM(T67))&gt;0</formula>
    </cfRule>
  </conditionalFormatting>
  <conditionalFormatting sqref="P70">
    <cfRule type="notContainsBlanks" dxfId="404" priority="166">
      <formula>LEN(TRIM(P70))&gt;0</formula>
    </cfRule>
  </conditionalFormatting>
  <conditionalFormatting sqref="T70">
    <cfRule type="notContainsBlanks" dxfId="403" priority="165">
      <formula>LEN(TRIM(T70))&gt;0</formula>
    </cfRule>
  </conditionalFormatting>
  <conditionalFormatting sqref="T73">
    <cfRule type="notContainsBlanks" dxfId="402" priority="164">
      <formula>LEN(TRIM(T73))&gt;0</formula>
    </cfRule>
  </conditionalFormatting>
  <conditionalFormatting sqref="P73">
    <cfRule type="notContainsBlanks" dxfId="401" priority="163">
      <formula>LEN(TRIM(P73))&gt;0</formula>
    </cfRule>
  </conditionalFormatting>
  <conditionalFormatting sqref="H70">
    <cfRule type="notContainsBlanks" dxfId="400" priority="162">
      <formula>LEN(TRIM(H70))&gt;0</formula>
    </cfRule>
  </conditionalFormatting>
  <conditionalFormatting sqref="D70">
    <cfRule type="notContainsBlanks" dxfId="399" priority="161">
      <formula>LEN(TRIM(D70))&gt;0</formula>
    </cfRule>
  </conditionalFormatting>
  <conditionalFormatting sqref="D67">
    <cfRule type="notContainsBlanks" dxfId="398" priority="160">
      <formula>LEN(TRIM(D67))&gt;0</formula>
    </cfRule>
  </conditionalFormatting>
  <conditionalFormatting sqref="H67">
    <cfRule type="notContainsBlanks" dxfId="397" priority="159">
      <formula>LEN(TRIM(H67))&gt;0</formula>
    </cfRule>
  </conditionalFormatting>
  <conditionalFormatting sqref="H64">
    <cfRule type="notContainsBlanks" dxfId="396" priority="158">
      <formula>LEN(TRIM(H64))&gt;0</formula>
    </cfRule>
  </conditionalFormatting>
  <conditionalFormatting sqref="D64">
    <cfRule type="notContainsBlanks" dxfId="395" priority="157">
      <formula>LEN(TRIM(D64))&gt;0</formula>
    </cfRule>
  </conditionalFormatting>
  <conditionalFormatting sqref="D61">
    <cfRule type="notContainsBlanks" dxfId="394" priority="156">
      <formula>LEN(TRIM(D61))&gt;0</formula>
    </cfRule>
  </conditionalFormatting>
  <conditionalFormatting sqref="H61">
    <cfRule type="notContainsBlanks" dxfId="393" priority="155">
      <formula>LEN(TRIM(H61))&gt;0</formula>
    </cfRule>
  </conditionalFormatting>
  <conditionalFormatting sqref="H58">
    <cfRule type="notContainsBlanks" dxfId="392" priority="154">
      <formula>LEN(TRIM(H58))&gt;0</formula>
    </cfRule>
  </conditionalFormatting>
  <conditionalFormatting sqref="D58">
    <cfRule type="notContainsBlanks" dxfId="391" priority="153">
      <formula>LEN(TRIM(D58))&gt;0</formula>
    </cfRule>
  </conditionalFormatting>
  <conditionalFormatting sqref="D55">
    <cfRule type="notContainsBlanks" dxfId="390" priority="152">
      <formula>LEN(TRIM(D55))&gt;0</formula>
    </cfRule>
  </conditionalFormatting>
  <conditionalFormatting sqref="H55">
    <cfRule type="notContainsBlanks" dxfId="389" priority="151">
      <formula>LEN(TRIM(H55))&gt;0</formula>
    </cfRule>
  </conditionalFormatting>
  <conditionalFormatting sqref="D46:D48 D50 D52">
    <cfRule type="notContainsBlanks" dxfId="388" priority="150">
      <formula>LEN(TRIM(D46))&gt;0</formula>
    </cfRule>
  </conditionalFormatting>
  <conditionalFormatting sqref="H46:H48 H50 H52">
    <cfRule type="notContainsBlanks" dxfId="387" priority="149">
      <formula>LEN(TRIM(H46))&gt;0</formula>
    </cfRule>
  </conditionalFormatting>
  <conditionalFormatting sqref="D14:D25">
    <cfRule type="notContainsBlanks" dxfId="386" priority="148">
      <formula>LEN(TRIM(D14))&gt;0</formula>
    </cfRule>
  </conditionalFormatting>
  <conditionalFormatting sqref="H14:H25">
    <cfRule type="notContainsBlanks" dxfId="385" priority="147">
      <formula>LEN(TRIM(H14))&gt;0</formula>
    </cfRule>
  </conditionalFormatting>
  <conditionalFormatting sqref="P14:P25">
    <cfRule type="notContainsBlanks" dxfId="384" priority="146">
      <formula>LEN(TRIM(P14))&gt;0</formula>
    </cfRule>
  </conditionalFormatting>
  <conditionalFormatting sqref="T14:T25">
    <cfRule type="notContainsBlanks" dxfId="383" priority="145">
      <formula>LEN(TRIM(T14))&gt;0</formula>
    </cfRule>
  </conditionalFormatting>
  <conditionalFormatting sqref="AB14:AB25">
    <cfRule type="notContainsBlanks" dxfId="382" priority="144">
      <formula>LEN(TRIM(AB14))&gt;0</formula>
    </cfRule>
  </conditionalFormatting>
  <conditionalFormatting sqref="AF14:AF25">
    <cfRule type="notContainsBlanks" dxfId="381" priority="143">
      <formula>LEN(TRIM(AF14))&gt;0</formula>
    </cfRule>
  </conditionalFormatting>
  <conditionalFormatting sqref="C47">
    <cfRule type="expression" dxfId="380" priority="142">
      <formula>NOT(D46=H46)</formula>
    </cfRule>
  </conditionalFormatting>
  <conditionalFormatting sqref="I47">
    <cfRule type="expression" dxfId="379" priority="141">
      <formula>NOT(D46=H46)</formula>
    </cfRule>
  </conditionalFormatting>
  <conditionalFormatting sqref="P47">
    <cfRule type="notContainsBlanks" dxfId="378" priority="140">
      <formula>LEN(TRIM(P47))&gt;0</formula>
    </cfRule>
  </conditionalFormatting>
  <conditionalFormatting sqref="T47">
    <cfRule type="notContainsBlanks" dxfId="377" priority="139">
      <formula>LEN(TRIM(T47))&gt;0</formula>
    </cfRule>
  </conditionalFormatting>
  <conditionalFormatting sqref="O47">
    <cfRule type="expression" dxfId="376" priority="138">
      <formula>NOT(P46=T46)</formula>
    </cfRule>
  </conditionalFormatting>
  <conditionalFormatting sqref="U47">
    <cfRule type="expression" dxfId="375" priority="137">
      <formula>NOT(P46=T46)</formula>
    </cfRule>
  </conditionalFormatting>
  <conditionalFormatting sqref="AB47">
    <cfRule type="notContainsBlanks" dxfId="374" priority="136">
      <formula>LEN(TRIM(AB47))&gt;0</formula>
    </cfRule>
  </conditionalFormatting>
  <conditionalFormatting sqref="AF47">
    <cfRule type="notContainsBlanks" dxfId="373" priority="135">
      <formula>LEN(TRIM(AF47))&gt;0</formula>
    </cfRule>
  </conditionalFormatting>
  <conditionalFormatting sqref="AA47">
    <cfRule type="expression" dxfId="372" priority="134">
      <formula>NOT(AB46=AF46)</formula>
    </cfRule>
  </conditionalFormatting>
  <conditionalFormatting sqref="AG47">
    <cfRule type="expression" dxfId="371" priority="133">
      <formula>NOT(AB46=AF46)</formula>
    </cfRule>
  </conditionalFormatting>
  <conditionalFormatting sqref="AB49">
    <cfRule type="notContainsBlanks" dxfId="370" priority="132">
      <formula>LEN(TRIM(AB49))&gt;0</formula>
    </cfRule>
  </conditionalFormatting>
  <conditionalFormatting sqref="AF49">
    <cfRule type="notContainsBlanks" dxfId="369" priority="131">
      <formula>LEN(TRIM(AF49))&gt;0</formula>
    </cfRule>
  </conditionalFormatting>
  <conditionalFormatting sqref="AA49">
    <cfRule type="expression" dxfId="368" priority="130">
      <formula>NOT(AB48=AF48)</formula>
    </cfRule>
  </conditionalFormatting>
  <conditionalFormatting sqref="AG49">
    <cfRule type="expression" dxfId="367" priority="129">
      <formula>NOT(AB48=AF48)</formula>
    </cfRule>
  </conditionalFormatting>
  <conditionalFormatting sqref="AB51">
    <cfRule type="notContainsBlanks" dxfId="366" priority="128">
      <formula>LEN(TRIM(AB51))&gt;0</formula>
    </cfRule>
  </conditionalFormatting>
  <conditionalFormatting sqref="AF51">
    <cfRule type="notContainsBlanks" dxfId="365" priority="127">
      <formula>LEN(TRIM(AF51))&gt;0</formula>
    </cfRule>
  </conditionalFormatting>
  <conditionalFormatting sqref="AA51">
    <cfRule type="expression" dxfId="364" priority="126">
      <formula>NOT(AB50=AF50)</formula>
    </cfRule>
  </conditionalFormatting>
  <conditionalFormatting sqref="AG51">
    <cfRule type="expression" dxfId="363" priority="125">
      <formula>NOT(AB50=AF50)</formula>
    </cfRule>
  </conditionalFormatting>
  <conditionalFormatting sqref="P49">
    <cfRule type="notContainsBlanks" dxfId="362" priority="124">
      <formula>LEN(TRIM(P49))&gt;0</formula>
    </cfRule>
  </conditionalFormatting>
  <conditionalFormatting sqref="T49">
    <cfRule type="notContainsBlanks" dxfId="361" priority="123">
      <formula>LEN(TRIM(T49))&gt;0</formula>
    </cfRule>
  </conditionalFormatting>
  <conditionalFormatting sqref="O49">
    <cfRule type="expression" dxfId="360" priority="122">
      <formula>NOT(P48=T48)</formula>
    </cfRule>
  </conditionalFormatting>
  <conditionalFormatting sqref="U49">
    <cfRule type="expression" dxfId="359" priority="121">
      <formula>NOT(P48=T48)</formula>
    </cfRule>
  </conditionalFormatting>
  <conditionalFormatting sqref="D49">
    <cfRule type="notContainsBlanks" dxfId="358" priority="120">
      <formula>LEN(TRIM(D49))&gt;0</formula>
    </cfRule>
  </conditionalFormatting>
  <conditionalFormatting sqref="H49">
    <cfRule type="notContainsBlanks" dxfId="357" priority="119">
      <formula>LEN(TRIM(H49))&gt;0</formula>
    </cfRule>
  </conditionalFormatting>
  <conditionalFormatting sqref="C49">
    <cfRule type="expression" dxfId="356" priority="118">
      <formula>NOT(D48=H48)</formula>
    </cfRule>
  </conditionalFormatting>
  <conditionalFormatting sqref="I49">
    <cfRule type="expression" dxfId="355" priority="117">
      <formula>NOT(D48=H48)</formula>
    </cfRule>
  </conditionalFormatting>
  <conditionalFormatting sqref="D51">
    <cfRule type="notContainsBlanks" dxfId="354" priority="116">
      <formula>LEN(TRIM(D51))&gt;0</formula>
    </cfRule>
  </conditionalFormatting>
  <conditionalFormatting sqref="H51">
    <cfRule type="notContainsBlanks" dxfId="353" priority="115">
      <formula>LEN(TRIM(H51))&gt;0</formula>
    </cfRule>
  </conditionalFormatting>
  <conditionalFormatting sqref="C51">
    <cfRule type="expression" dxfId="352" priority="114">
      <formula>NOT(D50=H50)</formula>
    </cfRule>
  </conditionalFormatting>
  <conditionalFormatting sqref="I51">
    <cfRule type="expression" dxfId="351" priority="113">
      <formula>NOT(D50=H50)</formula>
    </cfRule>
  </conditionalFormatting>
  <conditionalFormatting sqref="P51">
    <cfRule type="notContainsBlanks" dxfId="350" priority="112">
      <formula>LEN(TRIM(P51))&gt;0</formula>
    </cfRule>
  </conditionalFormatting>
  <conditionalFormatting sqref="T51">
    <cfRule type="notContainsBlanks" dxfId="349" priority="111">
      <formula>LEN(TRIM(T51))&gt;0</formula>
    </cfRule>
  </conditionalFormatting>
  <conditionalFormatting sqref="O51">
    <cfRule type="expression" dxfId="348" priority="110">
      <formula>NOT(P50=T50)</formula>
    </cfRule>
  </conditionalFormatting>
  <conditionalFormatting sqref="U51">
    <cfRule type="expression" dxfId="347" priority="109">
      <formula>NOT(P50=T50)</formula>
    </cfRule>
  </conditionalFormatting>
  <conditionalFormatting sqref="D53">
    <cfRule type="notContainsBlanks" dxfId="346" priority="108">
      <formula>LEN(TRIM(D53))&gt;0</formula>
    </cfRule>
  </conditionalFormatting>
  <conditionalFormatting sqref="H53">
    <cfRule type="notContainsBlanks" dxfId="345" priority="107">
      <formula>LEN(TRIM(H53))&gt;0</formula>
    </cfRule>
  </conditionalFormatting>
  <conditionalFormatting sqref="C53">
    <cfRule type="expression" dxfId="344" priority="106">
      <formula>NOT(D52=H52)</formula>
    </cfRule>
  </conditionalFormatting>
  <conditionalFormatting sqref="I53">
    <cfRule type="expression" dxfId="343" priority="105">
      <formula>NOT(D52=H52)</formula>
    </cfRule>
  </conditionalFormatting>
  <conditionalFormatting sqref="P53">
    <cfRule type="notContainsBlanks" dxfId="342" priority="104">
      <formula>LEN(TRIM(P53))&gt;0</formula>
    </cfRule>
  </conditionalFormatting>
  <conditionalFormatting sqref="T53">
    <cfRule type="notContainsBlanks" dxfId="341" priority="103">
      <formula>LEN(TRIM(T53))&gt;0</formula>
    </cfRule>
  </conditionalFormatting>
  <conditionalFormatting sqref="O53">
    <cfRule type="expression" dxfId="340" priority="102">
      <formula>NOT(P52=T52)</formula>
    </cfRule>
  </conditionalFormatting>
  <conditionalFormatting sqref="U53">
    <cfRule type="expression" dxfId="339" priority="101">
      <formula>NOT(P52=T52)</formula>
    </cfRule>
  </conditionalFormatting>
  <conditionalFormatting sqref="AB53">
    <cfRule type="notContainsBlanks" dxfId="338" priority="100">
      <formula>LEN(TRIM(AB53))&gt;0</formula>
    </cfRule>
  </conditionalFormatting>
  <conditionalFormatting sqref="AF53">
    <cfRule type="notContainsBlanks" dxfId="337" priority="99">
      <formula>LEN(TRIM(AF53))&gt;0</formula>
    </cfRule>
  </conditionalFormatting>
  <conditionalFormatting sqref="AA53">
    <cfRule type="expression" dxfId="336" priority="98">
      <formula>NOT(AB52=AF52)</formula>
    </cfRule>
  </conditionalFormatting>
  <conditionalFormatting sqref="AG53">
    <cfRule type="expression" dxfId="335" priority="97">
      <formula>NOT(AB52=AF52)</formula>
    </cfRule>
  </conditionalFormatting>
  <conditionalFormatting sqref="D56">
    <cfRule type="notContainsBlanks" dxfId="334" priority="96">
      <formula>LEN(TRIM(D56))&gt;0</formula>
    </cfRule>
  </conditionalFormatting>
  <conditionalFormatting sqref="H56">
    <cfRule type="notContainsBlanks" dxfId="333" priority="95">
      <formula>LEN(TRIM(H56))&gt;0</formula>
    </cfRule>
  </conditionalFormatting>
  <conditionalFormatting sqref="C56">
    <cfRule type="expression" dxfId="332" priority="94">
      <formula>NOT(D55=H55)</formula>
    </cfRule>
  </conditionalFormatting>
  <conditionalFormatting sqref="I56">
    <cfRule type="expression" dxfId="331" priority="93">
      <formula>NOT(D55=H55)</formula>
    </cfRule>
  </conditionalFormatting>
  <conditionalFormatting sqref="P56">
    <cfRule type="notContainsBlanks" dxfId="330" priority="92">
      <formula>LEN(TRIM(P56))&gt;0</formula>
    </cfRule>
  </conditionalFormatting>
  <conditionalFormatting sqref="T56">
    <cfRule type="notContainsBlanks" dxfId="329" priority="91">
      <formula>LEN(TRIM(T56))&gt;0</formula>
    </cfRule>
  </conditionalFormatting>
  <conditionalFormatting sqref="O56">
    <cfRule type="expression" dxfId="328" priority="90">
      <formula>NOT(P55=T55)</formula>
    </cfRule>
  </conditionalFormatting>
  <conditionalFormatting sqref="U56">
    <cfRule type="expression" dxfId="327" priority="89">
      <formula>NOT(P55=T55)</formula>
    </cfRule>
  </conditionalFormatting>
  <conditionalFormatting sqref="AB56">
    <cfRule type="notContainsBlanks" dxfId="326" priority="88">
      <formula>LEN(TRIM(AB56))&gt;0</formula>
    </cfRule>
  </conditionalFormatting>
  <conditionalFormatting sqref="AF56">
    <cfRule type="notContainsBlanks" dxfId="325" priority="87">
      <formula>LEN(TRIM(AF56))&gt;0</formula>
    </cfRule>
  </conditionalFormatting>
  <conditionalFormatting sqref="AA56">
    <cfRule type="expression" dxfId="324" priority="86">
      <formula>NOT(AB55=AF55)</formula>
    </cfRule>
  </conditionalFormatting>
  <conditionalFormatting sqref="AG56">
    <cfRule type="expression" dxfId="323" priority="85">
      <formula>NOT(AB55=AF55)</formula>
    </cfRule>
  </conditionalFormatting>
  <conditionalFormatting sqref="D59">
    <cfRule type="notContainsBlanks" dxfId="322" priority="84">
      <formula>LEN(TRIM(D59))&gt;0</formula>
    </cfRule>
  </conditionalFormatting>
  <conditionalFormatting sqref="H59">
    <cfRule type="notContainsBlanks" dxfId="321" priority="83">
      <formula>LEN(TRIM(H59))&gt;0</formula>
    </cfRule>
  </conditionalFormatting>
  <conditionalFormatting sqref="C59">
    <cfRule type="expression" dxfId="320" priority="82">
      <formula>NOT(D58=H58)</formula>
    </cfRule>
  </conditionalFormatting>
  <conditionalFormatting sqref="I59">
    <cfRule type="expression" dxfId="319" priority="81">
      <formula>NOT(D58=H58)</formula>
    </cfRule>
  </conditionalFormatting>
  <conditionalFormatting sqref="P59">
    <cfRule type="notContainsBlanks" dxfId="318" priority="80">
      <formula>LEN(TRIM(P59))&gt;0</formula>
    </cfRule>
  </conditionalFormatting>
  <conditionalFormatting sqref="T59">
    <cfRule type="notContainsBlanks" dxfId="317" priority="79">
      <formula>LEN(TRIM(T59))&gt;0</formula>
    </cfRule>
  </conditionalFormatting>
  <conditionalFormatting sqref="O59">
    <cfRule type="expression" dxfId="316" priority="78">
      <formula>NOT(P58=T58)</formula>
    </cfRule>
  </conditionalFormatting>
  <conditionalFormatting sqref="U59">
    <cfRule type="expression" dxfId="315" priority="77">
      <formula>NOT(P58=T58)</formula>
    </cfRule>
  </conditionalFormatting>
  <conditionalFormatting sqref="AB59">
    <cfRule type="notContainsBlanks" dxfId="314" priority="76">
      <formula>LEN(TRIM(AB59))&gt;0</formula>
    </cfRule>
  </conditionalFormatting>
  <conditionalFormatting sqref="AF59">
    <cfRule type="notContainsBlanks" dxfId="313" priority="75">
      <formula>LEN(TRIM(AF59))&gt;0</formula>
    </cfRule>
  </conditionalFormatting>
  <conditionalFormatting sqref="AA59">
    <cfRule type="expression" dxfId="312" priority="74">
      <formula>NOT(AB58=AF58)</formula>
    </cfRule>
  </conditionalFormatting>
  <conditionalFormatting sqref="AG59">
    <cfRule type="expression" dxfId="311" priority="73">
      <formula>NOT(AB58=AF58)</formula>
    </cfRule>
  </conditionalFormatting>
  <conditionalFormatting sqref="D62">
    <cfRule type="notContainsBlanks" dxfId="310" priority="72">
      <formula>LEN(TRIM(D62))&gt;0</formula>
    </cfRule>
  </conditionalFormatting>
  <conditionalFormatting sqref="H62">
    <cfRule type="notContainsBlanks" dxfId="309" priority="71">
      <formula>LEN(TRIM(H62))&gt;0</formula>
    </cfRule>
  </conditionalFormatting>
  <conditionalFormatting sqref="C62">
    <cfRule type="expression" dxfId="308" priority="70">
      <formula>NOT(D61=H61)</formula>
    </cfRule>
  </conditionalFormatting>
  <conditionalFormatting sqref="I62">
    <cfRule type="expression" dxfId="307" priority="69">
      <formula>NOT(D61=H61)</formula>
    </cfRule>
  </conditionalFormatting>
  <conditionalFormatting sqref="P62">
    <cfRule type="notContainsBlanks" dxfId="306" priority="68">
      <formula>LEN(TRIM(P62))&gt;0</formula>
    </cfRule>
  </conditionalFormatting>
  <conditionalFormatting sqref="T62">
    <cfRule type="notContainsBlanks" dxfId="305" priority="67">
      <formula>LEN(TRIM(T62))&gt;0</formula>
    </cfRule>
  </conditionalFormatting>
  <conditionalFormatting sqref="O62">
    <cfRule type="expression" dxfId="304" priority="66">
      <formula>NOT(P61=T61)</formula>
    </cfRule>
  </conditionalFormatting>
  <conditionalFormatting sqref="U62">
    <cfRule type="expression" dxfId="303" priority="65">
      <formula>NOT(P61=T61)</formula>
    </cfRule>
  </conditionalFormatting>
  <conditionalFormatting sqref="AB62">
    <cfRule type="notContainsBlanks" dxfId="302" priority="64">
      <formula>LEN(TRIM(AB62))&gt;0</formula>
    </cfRule>
  </conditionalFormatting>
  <conditionalFormatting sqref="AF62">
    <cfRule type="notContainsBlanks" dxfId="301" priority="63">
      <formula>LEN(TRIM(AF62))&gt;0</formula>
    </cfRule>
  </conditionalFormatting>
  <conditionalFormatting sqref="AA62">
    <cfRule type="expression" dxfId="300" priority="62">
      <formula>NOT(AB61=AF61)</formula>
    </cfRule>
  </conditionalFormatting>
  <conditionalFormatting sqref="AG62">
    <cfRule type="expression" dxfId="299" priority="61">
      <formula>NOT(AB61=AF61)</formula>
    </cfRule>
  </conditionalFormatting>
  <conditionalFormatting sqref="D65">
    <cfRule type="notContainsBlanks" dxfId="298" priority="60">
      <formula>LEN(TRIM(D65))&gt;0</formula>
    </cfRule>
  </conditionalFormatting>
  <conditionalFormatting sqref="H65">
    <cfRule type="notContainsBlanks" dxfId="297" priority="59">
      <formula>LEN(TRIM(H65))&gt;0</formula>
    </cfRule>
  </conditionalFormatting>
  <conditionalFormatting sqref="C65">
    <cfRule type="expression" dxfId="296" priority="58">
      <formula>NOT(D64=H64)</formula>
    </cfRule>
  </conditionalFormatting>
  <conditionalFormatting sqref="I65">
    <cfRule type="expression" dxfId="295" priority="57">
      <formula>NOT(D64=H64)</formula>
    </cfRule>
  </conditionalFormatting>
  <conditionalFormatting sqref="P65">
    <cfRule type="notContainsBlanks" dxfId="294" priority="56">
      <formula>LEN(TRIM(P65))&gt;0</formula>
    </cfRule>
  </conditionalFormatting>
  <conditionalFormatting sqref="T65">
    <cfRule type="notContainsBlanks" dxfId="293" priority="55">
      <formula>LEN(TRIM(T65))&gt;0</formula>
    </cfRule>
  </conditionalFormatting>
  <conditionalFormatting sqref="O65">
    <cfRule type="expression" dxfId="292" priority="54">
      <formula>NOT(P64=T64)</formula>
    </cfRule>
  </conditionalFormatting>
  <conditionalFormatting sqref="U65">
    <cfRule type="expression" dxfId="291" priority="53">
      <formula>NOT(P64=T64)</formula>
    </cfRule>
  </conditionalFormatting>
  <conditionalFormatting sqref="AB65">
    <cfRule type="notContainsBlanks" dxfId="290" priority="52">
      <formula>LEN(TRIM(AB65))&gt;0</formula>
    </cfRule>
  </conditionalFormatting>
  <conditionalFormatting sqref="AF65">
    <cfRule type="notContainsBlanks" dxfId="289" priority="51">
      <formula>LEN(TRIM(AF65))&gt;0</formula>
    </cfRule>
  </conditionalFormatting>
  <conditionalFormatting sqref="AA65">
    <cfRule type="expression" dxfId="288" priority="50">
      <formula>NOT(AB64=AF64)</formula>
    </cfRule>
  </conditionalFormatting>
  <conditionalFormatting sqref="AG65">
    <cfRule type="expression" dxfId="287" priority="49">
      <formula>NOT(AB64=AF64)</formula>
    </cfRule>
  </conditionalFormatting>
  <conditionalFormatting sqref="D68">
    <cfRule type="notContainsBlanks" dxfId="286" priority="48">
      <formula>LEN(TRIM(D68))&gt;0</formula>
    </cfRule>
  </conditionalFormatting>
  <conditionalFormatting sqref="H68">
    <cfRule type="notContainsBlanks" dxfId="285" priority="47">
      <formula>LEN(TRIM(H68))&gt;0</formula>
    </cfRule>
  </conditionalFormatting>
  <conditionalFormatting sqref="C68">
    <cfRule type="expression" dxfId="284" priority="46">
      <formula>NOT(D67=H67)</formula>
    </cfRule>
  </conditionalFormatting>
  <conditionalFormatting sqref="I68">
    <cfRule type="expression" dxfId="283" priority="45">
      <formula>NOT(D67=H67)</formula>
    </cfRule>
  </conditionalFormatting>
  <conditionalFormatting sqref="P68">
    <cfRule type="notContainsBlanks" dxfId="282" priority="44">
      <formula>LEN(TRIM(P68))&gt;0</formula>
    </cfRule>
  </conditionalFormatting>
  <conditionalFormatting sqref="T68">
    <cfRule type="notContainsBlanks" dxfId="281" priority="43">
      <formula>LEN(TRIM(T68))&gt;0</formula>
    </cfRule>
  </conditionalFormatting>
  <conditionalFormatting sqref="O68">
    <cfRule type="expression" dxfId="280" priority="42">
      <formula>NOT(P67=T67)</formula>
    </cfRule>
  </conditionalFormatting>
  <conditionalFormatting sqref="U68">
    <cfRule type="expression" dxfId="279" priority="41">
      <formula>NOT(P67=T67)</formula>
    </cfRule>
  </conditionalFormatting>
  <conditionalFormatting sqref="AB68">
    <cfRule type="notContainsBlanks" dxfId="278" priority="40">
      <formula>LEN(TRIM(AB68))&gt;0</formula>
    </cfRule>
  </conditionalFormatting>
  <conditionalFormatting sqref="AF68">
    <cfRule type="notContainsBlanks" dxfId="277" priority="39">
      <formula>LEN(TRIM(AF68))&gt;0</formula>
    </cfRule>
  </conditionalFormatting>
  <conditionalFormatting sqref="AA68">
    <cfRule type="expression" dxfId="276" priority="38">
      <formula>NOT(AB67=AF67)</formula>
    </cfRule>
  </conditionalFormatting>
  <conditionalFormatting sqref="AG68">
    <cfRule type="expression" dxfId="275" priority="37">
      <formula>NOT(AB67=AF67)</formula>
    </cfRule>
  </conditionalFormatting>
  <conditionalFormatting sqref="D71">
    <cfRule type="notContainsBlanks" dxfId="274" priority="36">
      <formula>LEN(TRIM(D71))&gt;0</formula>
    </cfRule>
  </conditionalFormatting>
  <conditionalFormatting sqref="H71">
    <cfRule type="notContainsBlanks" dxfId="273" priority="35">
      <formula>LEN(TRIM(H71))&gt;0</formula>
    </cfRule>
  </conditionalFormatting>
  <conditionalFormatting sqref="C71">
    <cfRule type="expression" dxfId="272" priority="34">
      <formula>NOT(D70=H70)</formula>
    </cfRule>
  </conditionalFormatting>
  <conditionalFormatting sqref="I71">
    <cfRule type="expression" dxfId="271" priority="33">
      <formula>NOT(D70=H70)</formula>
    </cfRule>
  </conditionalFormatting>
  <conditionalFormatting sqref="P71">
    <cfRule type="notContainsBlanks" dxfId="270" priority="32">
      <formula>LEN(TRIM(P71))&gt;0</formula>
    </cfRule>
  </conditionalFormatting>
  <conditionalFormatting sqref="T71">
    <cfRule type="notContainsBlanks" dxfId="269" priority="31">
      <formula>LEN(TRIM(T71))&gt;0</formula>
    </cfRule>
  </conditionalFormatting>
  <conditionalFormatting sqref="O71">
    <cfRule type="expression" dxfId="268" priority="30">
      <formula>NOT(P70=T70)</formula>
    </cfRule>
  </conditionalFormatting>
  <conditionalFormatting sqref="U71">
    <cfRule type="expression" dxfId="267" priority="29">
      <formula>NOT(P70=T70)</formula>
    </cfRule>
  </conditionalFormatting>
  <conditionalFormatting sqref="AB71">
    <cfRule type="notContainsBlanks" dxfId="266" priority="28">
      <formula>LEN(TRIM(AB71))&gt;0</formula>
    </cfRule>
  </conditionalFormatting>
  <conditionalFormatting sqref="AF71">
    <cfRule type="notContainsBlanks" dxfId="265" priority="27">
      <formula>LEN(TRIM(AF71))&gt;0</formula>
    </cfRule>
  </conditionalFormatting>
  <conditionalFormatting sqref="AA71">
    <cfRule type="expression" dxfId="264" priority="26">
      <formula>NOT(AB70=AF70)</formula>
    </cfRule>
  </conditionalFormatting>
  <conditionalFormatting sqref="AG71">
    <cfRule type="expression" dxfId="263" priority="25">
      <formula>NOT(AB70=AF70)</formula>
    </cfRule>
  </conditionalFormatting>
  <conditionalFormatting sqref="D74">
    <cfRule type="notContainsBlanks" dxfId="262" priority="24">
      <formula>LEN(TRIM(D74))&gt;0</formula>
    </cfRule>
  </conditionalFormatting>
  <conditionalFormatting sqref="H74">
    <cfRule type="notContainsBlanks" dxfId="261" priority="23">
      <formula>LEN(TRIM(H74))&gt;0</formula>
    </cfRule>
  </conditionalFormatting>
  <conditionalFormatting sqref="C74">
    <cfRule type="expression" dxfId="260" priority="22">
      <formula>NOT(D73=H73)</formula>
    </cfRule>
  </conditionalFormatting>
  <conditionalFormatting sqref="I74">
    <cfRule type="expression" dxfId="259" priority="21">
      <formula>NOT(D73=H73)</formula>
    </cfRule>
  </conditionalFormatting>
  <conditionalFormatting sqref="P74">
    <cfRule type="notContainsBlanks" dxfId="258" priority="20">
      <formula>LEN(TRIM(P74))&gt;0</formula>
    </cfRule>
  </conditionalFormatting>
  <conditionalFormatting sqref="T74">
    <cfRule type="notContainsBlanks" dxfId="257" priority="19">
      <formula>LEN(TRIM(T74))&gt;0</formula>
    </cfRule>
  </conditionalFormatting>
  <conditionalFormatting sqref="O74">
    <cfRule type="expression" dxfId="256" priority="18">
      <formula>NOT(P73=T73)</formula>
    </cfRule>
  </conditionalFormatting>
  <conditionalFormatting sqref="U74">
    <cfRule type="expression" dxfId="255" priority="17">
      <formula>NOT(P73=T73)</formula>
    </cfRule>
  </conditionalFormatting>
  <conditionalFormatting sqref="AB74">
    <cfRule type="notContainsBlanks" dxfId="254" priority="16">
      <formula>LEN(TRIM(AB74))&gt;0</formula>
    </cfRule>
  </conditionalFormatting>
  <conditionalFormatting sqref="AF74">
    <cfRule type="notContainsBlanks" dxfId="253" priority="15">
      <formula>LEN(TRIM(AF74))&gt;0</formula>
    </cfRule>
  </conditionalFormatting>
  <conditionalFormatting sqref="AA74">
    <cfRule type="expression" dxfId="252" priority="14">
      <formula>NOT(AB73=AF73)</formula>
    </cfRule>
  </conditionalFormatting>
  <conditionalFormatting sqref="AG74">
    <cfRule type="expression" dxfId="251" priority="13">
      <formula>NOT(AB73=AF73)</formula>
    </cfRule>
  </conditionalFormatting>
  <conditionalFormatting sqref="D77">
    <cfRule type="notContainsBlanks" dxfId="250" priority="12">
      <formula>LEN(TRIM(D77))&gt;0</formula>
    </cfRule>
  </conditionalFormatting>
  <conditionalFormatting sqref="H77">
    <cfRule type="notContainsBlanks" dxfId="249" priority="11">
      <formula>LEN(TRIM(H77))&gt;0</formula>
    </cfRule>
  </conditionalFormatting>
  <conditionalFormatting sqref="C77">
    <cfRule type="expression" dxfId="248" priority="10">
      <formula>NOT(D76=H76)</formula>
    </cfRule>
  </conditionalFormatting>
  <conditionalFormatting sqref="I77">
    <cfRule type="expression" dxfId="247" priority="9">
      <formula>NOT(D76=H76)</formula>
    </cfRule>
  </conditionalFormatting>
  <conditionalFormatting sqref="P77">
    <cfRule type="notContainsBlanks" dxfId="246" priority="8">
      <formula>LEN(TRIM(P77))&gt;0</formula>
    </cfRule>
  </conditionalFormatting>
  <conditionalFormatting sqref="T77">
    <cfRule type="notContainsBlanks" dxfId="245" priority="7">
      <formula>LEN(TRIM(T77))&gt;0</formula>
    </cfRule>
  </conditionalFormatting>
  <conditionalFormatting sqref="O77">
    <cfRule type="expression" dxfId="244" priority="6">
      <formula>NOT(P76=T76)</formula>
    </cfRule>
  </conditionalFormatting>
  <conditionalFormatting sqref="U77">
    <cfRule type="expression" dxfId="243" priority="5">
      <formula>NOT(P76=T76)</formula>
    </cfRule>
  </conditionalFormatting>
  <conditionalFormatting sqref="AB77">
    <cfRule type="notContainsBlanks" dxfId="242" priority="4">
      <formula>LEN(TRIM(AB77))&gt;0</formula>
    </cfRule>
  </conditionalFormatting>
  <conditionalFormatting sqref="AF77">
    <cfRule type="notContainsBlanks" dxfId="241" priority="3">
      <formula>LEN(TRIM(AF77))&gt;0</formula>
    </cfRule>
  </conditionalFormatting>
  <conditionalFormatting sqref="AA77">
    <cfRule type="expression" dxfId="240" priority="2">
      <formula>NOT(AB76=AF76)</formula>
    </cfRule>
  </conditionalFormatting>
  <conditionalFormatting sqref="AG77">
    <cfRule type="expression" dxfId="239" priority="1">
      <formula>NOT(AB76=AF76)</formula>
    </cfRule>
  </conditionalFormatting>
  <printOptions horizontalCentered="1" verticalCentered="1"/>
  <pageMargins left="0" right="0" top="0.98425196850393704" bottom="0" header="0" footer="0"/>
  <pageSetup paperSize="9" scale="69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4" max="35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3" r:id="rId5" name="Button 3">
              <controlPr defaultSize="0" print="0" autoFill="0" autoPict="0" macro="[0]!CLASSER24UEFA">
                <anchor>
                  <from>
                    <xdr:col>11</xdr:col>
                    <xdr:colOff>38100</xdr:colOff>
                    <xdr:row>29</xdr:row>
                    <xdr:rowOff>47625</xdr:rowOff>
                  </from>
                  <to>
                    <xdr:col>12</xdr:col>
                    <xdr:colOff>114300</xdr:colOff>
                    <xdr:row>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6" name="Button 4">
              <controlPr defaultSize="0" print="0" autoFill="0" autoPict="0" macro="[0]!RAZ24uefa">
                <anchor>
                  <from>
                    <xdr:col>11</xdr:col>
                    <xdr:colOff>95250</xdr:colOff>
                    <xdr:row>31</xdr:row>
                    <xdr:rowOff>85725</xdr:rowOff>
                  </from>
                  <to>
                    <xdr:col>12</xdr:col>
                    <xdr:colOff>0</xdr:colOff>
                    <xdr:row>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5" r:id="rId7" name="Button 5">
              <controlPr defaultSize="0" print="0" autoFill="0" autoPict="0" macro="[0]!IMP24UEFAEL">
                <anchor>
                  <from>
                    <xdr:col>11</xdr:col>
                    <xdr:colOff>57150</xdr:colOff>
                    <xdr:row>5</xdr:row>
                    <xdr:rowOff>66675</xdr:rowOff>
                  </from>
                  <to>
                    <xdr:col>12</xdr:col>
                    <xdr:colOff>19050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6" r:id="rId8" name="Button 6">
              <controlPr defaultSize="0" print="0" autoFill="0" autoPict="0" macro="[0]!IMPUEFA24FI">
                <anchor>
                  <from>
                    <xdr:col>9</xdr:col>
                    <xdr:colOff>66675</xdr:colOff>
                    <xdr:row>35</xdr:row>
                    <xdr:rowOff>0</xdr:rowOff>
                  </from>
                  <to>
                    <xdr:col>12</xdr:col>
                    <xdr:colOff>95250</xdr:colOff>
                    <xdr:row>38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theme="8" tint="-0.249977111117893"/>
  </sheetPr>
  <dimension ref="A1:BF89"/>
  <sheetViews>
    <sheetView showGridLines="0" showRowColHeaders="0" showRuler="0" view="pageBreakPreview" topLeftCell="A37" zoomScale="110" zoomScaleNormal="100" zoomScaleSheetLayoutView="110" workbookViewId="0">
      <selection activeCell="I43" sqref="I43"/>
    </sheetView>
  </sheetViews>
  <sheetFormatPr baseColWidth="10" defaultColWidth="11.5703125" defaultRowHeight="12.75" x14ac:dyDescent="0.2"/>
  <cols>
    <col min="1" max="1" width="2.42578125" customWidth="1"/>
    <col min="2" max="2" width="1.85546875" style="3" customWidth="1"/>
    <col min="3" max="3" width="20" customWidth="1"/>
    <col min="4" max="5" width="1.85546875" style="3" customWidth="1"/>
    <col min="6" max="6" width="0.85546875" style="3" customWidth="1"/>
    <col min="7" max="8" width="1.85546875" style="3" customWidth="1"/>
    <col min="9" max="9" width="19.7109375" customWidth="1"/>
    <col min="10" max="10" width="1.85546875" style="3" customWidth="1"/>
    <col min="11" max="11" width="1.85546875" customWidth="1"/>
    <col min="12" max="12" width="6.5703125" style="106" customWidth="1"/>
    <col min="13" max="13" width="1.85546875" style="229" customWidth="1"/>
    <col min="14" max="14" width="1.85546875" style="3" customWidth="1"/>
    <col min="15" max="15" width="19.85546875" customWidth="1"/>
    <col min="16" max="17" width="1.85546875" style="3" customWidth="1"/>
    <col min="18" max="18" width="0.85546875" style="3" customWidth="1"/>
    <col min="19" max="20" width="1.85546875" style="3" customWidth="1"/>
    <col min="21" max="21" width="20" customWidth="1"/>
    <col min="22" max="26" width="1.85546875" customWidth="1"/>
    <col min="27" max="27" width="19.85546875" customWidth="1"/>
    <col min="28" max="29" width="1.85546875" customWidth="1"/>
    <col min="30" max="30" width="0.85546875" customWidth="1"/>
    <col min="31" max="32" width="1.85546875" customWidth="1"/>
    <col min="33" max="33" width="19.85546875" customWidth="1"/>
    <col min="34" max="35" width="1.85546875" customWidth="1"/>
    <col min="37" max="37" width="6.42578125" customWidth="1"/>
    <col min="38" max="38" width="10.85546875" customWidth="1"/>
    <col min="39" max="43" width="1.85546875" customWidth="1"/>
    <col min="44" max="44" width="10.85546875" customWidth="1"/>
    <col min="45" max="49" width="1.85546875" customWidth="1"/>
    <col min="50" max="50" width="10.85546875" customWidth="1"/>
    <col min="51" max="55" width="1.85546875" customWidth="1"/>
    <col min="56" max="56" width="10.7109375" customWidth="1"/>
    <col min="57" max="58" width="1.85546875" customWidth="1"/>
  </cols>
  <sheetData>
    <row r="1" spans="1:35" x14ac:dyDescent="0.2">
      <c r="B1" s="212"/>
      <c r="C1" s="13"/>
      <c r="D1" s="233"/>
      <c r="E1" s="233"/>
      <c r="F1" s="120"/>
      <c r="G1" s="120"/>
      <c r="H1" s="120"/>
      <c r="I1" s="13"/>
      <c r="J1" s="233"/>
      <c r="K1" s="233"/>
      <c r="N1" s="120"/>
      <c r="O1" s="13"/>
      <c r="P1" s="233"/>
      <c r="Q1" s="233"/>
      <c r="R1" s="120"/>
      <c r="S1" s="120"/>
      <c r="T1" s="120"/>
      <c r="U1" s="13"/>
      <c r="V1" s="233"/>
      <c r="W1" s="230"/>
      <c r="Z1" s="120"/>
      <c r="AA1" s="13"/>
      <c r="AB1" s="233"/>
      <c r="AC1" s="230"/>
      <c r="AF1" s="120"/>
      <c r="AG1" s="13"/>
      <c r="AH1" s="233"/>
      <c r="AI1" s="230"/>
    </row>
    <row r="2" spans="1:35" x14ac:dyDescent="0.2">
      <c r="B2" s="160"/>
      <c r="C2" s="109" t="s">
        <v>38</v>
      </c>
      <c r="D2" s="233" t="s">
        <v>1</v>
      </c>
      <c r="E2" s="233" t="s">
        <v>2</v>
      </c>
      <c r="F2" s="120"/>
      <c r="G2" s="120"/>
      <c r="H2" s="232" t="s">
        <v>16</v>
      </c>
      <c r="I2" s="109" t="s">
        <v>39</v>
      </c>
      <c r="J2" s="233" t="s">
        <v>1</v>
      </c>
      <c r="K2" s="233" t="s">
        <v>2</v>
      </c>
      <c r="N2" s="232"/>
      <c r="O2" s="109" t="s">
        <v>40</v>
      </c>
      <c r="P2" s="233" t="s">
        <v>1</v>
      </c>
      <c r="Q2" s="233" t="s">
        <v>2</v>
      </c>
      <c r="R2" s="120"/>
      <c r="S2" s="120"/>
      <c r="T2" s="232"/>
      <c r="U2" s="109" t="s">
        <v>93</v>
      </c>
      <c r="V2" s="233" t="s">
        <v>1</v>
      </c>
      <c r="W2" s="230" t="s">
        <v>2</v>
      </c>
      <c r="Z2" s="232"/>
      <c r="AA2" s="109" t="s">
        <v>125</v>
      </c>
      <c r="AB2" s="233" t="s">
        <v>1</v>
      </c>
      <c r="AC2" s="230" t="s">
        <v>2</v>
      </c>
      <c r="AF2" s="232"/>
      <c r="AG2" s="109" t="s">
        <v>137</v>
      </c>
      <c r="AH2" s="233" t="s">
        <v>1</v>
      </c>
      <c r="AI2" s="230" t="s">
        <v>2</v>
      </c>
    </row>
    <row r="3" spans="1:35" ht="17.850000000000001" customHeight="1" x14ac:dyDescent="0.2">
      <c r="B3" s="162" t="s">
        <v>4</v>
      </c>
      <c r="C3" s="1065" t="str">
        <f>ACCUEIL!$H$6</f>
        <v>4</v>
      </c>
      <c r="D3" s="110">
        <f>CL($D$12,$H$12)+CL($H$18,$D$18)+CL($H$23,$D$23)+CL($H$15,$D$15)</f>
        <v>0</v>
      </c>
      <c r="E3" s="119">
        <f>$D$12-$H$12+$H$18-$D$18+$H$23-$D$23+$H$15-$D$15</f>
        <v>0</v>
      </c>
      <c r="F3" s="120"/>
      <c r="G3" s="120"/>
      <c r="H3" s="162" t="s">
        <v>8</v>
      </c>
      <c r="I3" s="1065">
        <f>ACCUEIL!$H$11</f>
        <v>16</v>
      </c>
      <c r="J3" s="110">
        <f>CL($D$14,$H$14)+CL($H$20,$D$20)+CL($AB$24,$AF$24)</f>
        <v>0</v>
      </c>
      <c r="K3" s="119">
        <f>$D$14-$H$14+$H$20-$D$20+$AB$24-$AF$24</f>
        <v>0</v>
      </c>
      <c r="N3" s="162" t="s">
        <v>18</v>
      </c>
      <c r="O3" s="1065">
        <f>ACCUEIL!$H$15</f>
        <v>23</v>
      </c>
      <c r="P3" s="110">
        <f>CL($P$12,$T$12)+CL($T$16,$P$16)+CL($P$20,$T$20)</f>
        <v>0</v>
      </c>
      <c r="Q3" s="119">
        <f>$P$12-$T$12+$T$16-$P$16+$P$20-$T$20</f>
        <v>0</v>
      </c>
      <c r="R3" s="120"/>
      <c r="S3" s="120"/>
      <c r="T3" s="162" t="s">
        <v>64</v>
      </c>
      <c r="U3" s="1065" t="str">
        <f>ACCUEIL!$H$19</f>
        <v>7</v>
      </c>
      <c r="V3" s="110">
        <f>CL($P$14,$T$14)+CL($T$18,$P$18)+CL($P$22,$T$22)</f>
        <v>0</v>
      </c>
      <c r="W3" s="119">
        <f>$P$14-$T$14+$T$18-$P$18+$P$22-$T$22</f>
        <v>0</v>
      </c>
      <c r="Z3" s="162" t="s">
        <v>106</v>
      </c>
      <c r="AA3" s="1065">
        <f>ACCUEIL!$H$23</f>
        <v>11</v>
      </c>
      <c r="AB3" s="110">
        <f>CL($AB$12,$AF$12)+CL($AB$16,$AF$16)+CL($AB$20,$AF$20)</f>
        <v>0</v>
      </c>
      <c r="AC3" s="119">
        <f>$AB$12-$AF$12+$AB$16-$AF$16+$AB$20-$AF$20</f>
        <v>0</v>
      </c>
      <c r="AF3" s="162" t="s">
        <v>128</v>
      </c>
      <c r="AG3" s="1065">
        <f>ACCUEIL!$H$27</f>
        <v>25</v>
      </c>
      <c r="AH3" s="110">
        <f>CL($AB$14,$AF$14)+CL($AF$18,$AB$18)+CL($AB$23,$AF$23)</f>
        <v>0</v>
      </c>
      <c r="AI3" s="119">
        <f>$AB$14-$AF$14+$AF$18-$AB$18+$AB$23-$AF$23</f>
        <v>0</v>
      </c>
    </row>
    <row r="4" spans="1:35" ht="17.850000000000001" customHeight="1" x14ac:dyDescent="0.2">
      <c r="B4" s="162" t="s">
        <v>5</v>
      </c>
      <c r="C4" s="1065">
        <f>ACCUEIL!$H$7</f>
        <v>18</v>
      </c>
      <c r="D4" s="110">
        <f>CL($H$12,$D$12)+CL($H$19,$D$19)+CL($D$24,$H$24)+CL($H$17,$D$17)</f>
        <v>0</v>
      </c>
      <c r="E4" s="119">
        <f>$H$12-$D$12+$H$19-$D$19+$D$24-$H$24+$H$17-$D$17</f>
        <v>0</v>
      </c>
      <c r="F4" s="120"/>
      <c r="G4" s="120"/>
      <c r="H4" s="162" t="s">
        <v>9</v>
      </c>
      <c r="I4" s="1065">
        <f>ACCUEIL!$H$12</f>
        <v>12</v>
      </c>
      <c r="J4" s="110">
        <f>CL($H$14,$D$14)+CL($H$22,$D$22)+CL($P$24,$T$24)</f>
        <v>0</v>
      </c>
      <c r="K4" s="119">
        <f>$H$14-$D$14+$H$22-$D$22+$P$24-$T$24</f>
        <v>0</v>
      </c>
      <c r="N4" s="162" t="s">
        <v>19</v>
      </c>
      <c r="O4" s="1065">
        <f>ACCUEIL!$H$16</f>
        <v>21</v>
      </c>
      <c r="P4" s="110">
        <f>CL($T$12,$P$12)+CL($T$17,$P$17)+CL($P$21,$T$21)</f>
        <v>0</v>
      </c>
      <c r="Q4" s="119">
        <f>$T$12-$P$12+$T$17-$P$17+$P$21-$T$21</f>
        <v>0</v>
      </c>
      <c r="R4" s="120"/>
      <c r="S4" s="120"/>
      <c r="T4" s="162" t="s">
        <v>65</v>
      </c>
      <c r="U4" s="1065">
        <f>ACCUEIL!$H$20</f>
        <v>24</v>
      </c>
      <c r="V4" s="110">
        <f>CL($T$14,$P$14)+CL($P$19,$T$19)+CL($P$23,$T$23)</f>
        <v>0</v>
      </c>
      <c r="W4" s="119">
        <f>$T$14-$P$14+$P$19-$T$19+$P$23-$T$23</f>
        <v>0</v>
      </c>
      <c r="Z4" s="162" t="s">
        <v>107</v>
      </c>
      <c r="AA4" s="1065">
        <f>ACCUEIL!$H$24</f>
        <v>17</v>
      </c>
      <c r="AB4" s="110">
        <f>CL($AF$12,$AB$12)+CL($AB$17,$AF$17)+CL($AF$21,$AB$21)</f>
        <v>0</v>
      </c>
      <c r="AC4" s="119">
        <f>$AB$17-$AF$17+$AF$12-$AB$12+$AF$21-$AB$21</f>
        <v>0</v>
      </c>
      <c r="AF4" s="162" t="s">
        <v>129</v>
      </c>
      <c r="AG4" s="1065">
        <f>ACCUEIL!$H$28</f>
        <v>14</v>
      </c>
      <c r="AH4" s="110">
        <f>CL($AF$14,$AB$14)+CL($AF$19,$AB$19)+CL($AB$22,$AF$22)</f>
        <v>0</v>
      </c>
      <c r="AI4" s="119">
        <f>$AF$14-$AB$14+$AF$19-$AB$19+$AB$22-$AF$22</f>
        <v>0</v>
      </c>
    </row>
    <row r="5" spans="1:35" ht="17.850000000000001" customHeight="1" x14ac:dyDescent="0.2">
      <c r="B5" s="162" t="s">
        <v>6</v>
      </c>
      <c r="C5" s="1065">
        <f>ACCUEIL!$H$8</f>
        <v>10</v>
      </c>
      <c r="D5" s="110">
        <f>CL($H$13,$D$13)+CL($D$18,$H$18)+CL($H$24,$D$24)+CL($H$21,$D$21)</f>
        <v>0</v>
      </c>
      <c r="E5" s="119">
        <f>$H$13-$D$13+$D$18-$H$18+$H$24-$D$24+$H$21-$D$21</f>
        <v>0</v>
      </c>
      <c r="F5" s="120"/>
      <c r="G5" s="120"/>
      <c r="H5" s="162" t="s">
        <v>10</v>
      </c>
      <c r="I5" s="1065" t="str">
        <f>ACCUEIL!$H$13</f>
        <v>6</v>
      </c>
      <c r="J5" s="110">
        <f>CL($H$16,$D$16)+CL($D$20,$H$20)+CL($T$24,$P$24)</f>
        <v>0</v>
      </c>
      <c r="K5" s="119">
        <f>$H$16-$D$16+$D$20-$H$20+$T$24-$P$24</f>
        <v>0</v>
      </c>
      <c r="N5" s="162" t="s">
        <v>43</v>
      </c>
      <c r="O5" s="1065">
        <f>ACCUEIL!$H$17</f>
        <v>13</v>
      </c>
      <c r="P5" s="110">
        <f>CL($T$13,$P$13)+CL($P$16,$T$16)+CL($T$21,$P$21)</f>
        <v>0</v>
      </c>
      <c r="Q5" s="119">
        <f>$T$13-$P$13+$P$16-$T$16+$T$21-$P$21</f>
        <v>0</v>
      </c>
      <c r="R5" s="120"/>
      <c r="S5" s="120"/>
      <c r="T5" s="162" t="s">
        <v>85</v>
      </c>
      <c r="U5" s="1065">
        <f>ACCUEIL!$H$21</f>
        <v>22</v>
      </c>
      <c r="V5" s="110">
        <f>CL($P$15,$T$15)+CL($T$19,$P$19)+CL($T$22,$P$22)</f>
        <v>0</v>
      </c>
      <c r="W5" s="119">
        <f>$P$15-$T$15+$T$19-$P$19+$T$22-$P$22</f>
        <v>0</v>
      </c>
      <c r="Z5" s="162" t="s">
        <v>108</v>
      </c>
      <c r="AA5" s="1065" t="str">
        <f>ACCUEIL!$H$25</f>
        <v>5</v>
      </c>
      <c r="AB5" s="110">
        <f>CL($AB$13,$AF$13)+CL($AF$17,$AB$17)+CL($AF$20,$AB$20)</f>
        <v>0</v>
      </c>
      <c r="AC5" s="119">
        <f>$AB$13-$AF$13+$AF$17-$AB$17+$AF$20-$AB$20</f>
        <v>0</v>
      </c>
      <c r="AF5" s="162" t="s">
        <v>130</v>
      </c>
      <c r="AG5" s="1065">
        <f>ACCUEIL!$H$29</f>
        <v>19</v>
      </c>
      <c r="AH5" s="110">
        <f>CL($AB$15,$AF$15)+CL($AB$19,$AF$19)+CL($AB$22,$AF$22)</f>
        <v>0</v>
      </c>
      <c r="AI5" s="119">
        <f>$AB$15-$AF$15+$AB$19-$AF$19+$AF$23-$AB$23</f>
        <v>0</v>
      </c>
    </row>
    <row r="6" spans="1:35" ht="17.850000000000001" customHeight="1" x14ac:dyDescent="0.2">
      <c r="B6" s="162" t="s">
        <v>7</v>
      </c>
      <c r="C6" s="1065" t="str">
        <f>ACCUEIL!$H$9</f>
        <v>2</v>
      </c>
      <c r="D6" s="110">
        <f>CL($D$13,$H$13)+CL($D$19,$H$19)+CL($D$23,$H$23)+CL($H$25,$D$25)</f>
        <v>0</v>
      </c>
      <c r="E6" s="119">
        <f>$D$13-$H$13+$D$19-$H$19+$D$23-$H$23+$H$25-$D$25</f>
        <v>0</v>
      </c>
      <c r="F6" s="120"/>
      <c r="G6" s="120"/>
      <c r="H6" s="162" t="s">
        <v>11</v>
      </c>
      <c r="I6" s="1065">
        <f>ACCUEIL!$H$14</f>
        <v>26</v>
      </c>
      <c r="J6" s="110">
        <f>CL($D$16,$H$16)+CL($D$22,$H$22)+CL($AF$24,$AB$24)</f>
        <v>0</v>
      </c>
      <c r="K6" s="119">
        <f>$D$16-$H$16+$D$22-$H$22+$AF$24-$AB$24</f>
        <v>0</v>
      </c>
      <c r="N6" s="162" t="s">
        <v>44</v>
      </c>
      <c r="O6" s="1065" t="str">
        <f>ACCUEIL!$H$18</f>
        <v>1</v>
      </c>
      <c r="P6" s="110">
        <f>CL($P$13,$T$13)+CL($P$17,$T$17)+CL($T$20,$P$20)</f>
        <v>0</v>
      </c>
      <c r="Q6" s="119">
        <f>$P$13-$T$13+$P$17-$T$17+$T$20-$P$20</f>
        <v>0</v>
      </c>
      <c r="R6" s="120"/>
      <c r="S6" s="120"/>
      <c r="T6" s="162" t="s">
        <v>94</v>
      </c>
      <c r="U6" s="1065">
        <f>ACCUEIL!$H$22</f>
        <v>15</v>
      </c>
      <c r="V6" s="110">
        <f>CL($T$15,$P$15)++CL($P$18,$T$18)+CL($T$23,$P$23)</f>
        <v>0</v>
      </c>
      <c r="W6" s="119">
        <f>$T$15-$P$15+$P$18-$T$18+$T$23-$P$23</f>
        <v>0</v>
      </c>
      <c r="Z6" s="162" t="s">
        <v>126</v>
      </c>
      <c r="AA6" s="1065">
        <f>ACCUEIL!$H$26</f>
        <v>3</v>
      </c>
      <c r="AB6" s="110">
        <f>CL($AF$13,$AB$13)+CL($AF$16,$AB$16)+CL($AB$21,$AF$21)</f>
        <v>0</v>
      </c>
      <c r="AC6" s="119">
        <f>$AF$13-$AB$13+$AF$16-$AB$16+$AB$21-$AF$21</f>
        <v>0</v>
      </c>
      <c r="AF6" s="162" t="s">
        <v>131</v>
      </c>
      <c r="AG6" s="1065" t="str">
        <f>ACCUEIL!$H$30</f>
        <v>9</v>
      </c>
      <c r="AH6" s="110">
        <f>CL($AF$15,$AB$15)+CL($AB$18,$AF$18)+CL($AF$22,$AB$22)</f>
        <v>0</v>
      </c>
      <c r="AI6" s="119">
        <f>$AF$15-$AB$15+$AB$18-$AF$18+$AF$22-$AB$22</f>
        <v>0</v>
      </c>
    </row>
    <row r="7" spans="1:35" ht="17.850000000000001" customHeight="1" x14ac:dyDescent="0.2">
      <c r="B7" s="194" t="s">
        <v>138</v>
      </c>
      <c r="C7" s="1065">
        <f>ACCUEIL!$H$10</f>
        <v>20</v>
      </c>
      <c r="D7" s="110">
        <f>CL($D$15,$H$15)+CL($D$17,$H$17)+CL($D$21,$H$21)+CL($D$25,$H$25)</f>
        <v>0</v>
      </c>
      <c r="E7" s="119">
        <f>$D$15-$H$15+$D$17-$H$17+$D$21-$H$21+$D$25-$H$25</f>
        <v>0</v>
      </c>
      <c r="F7" s="120"/>
      <c r="G7" s="120"/>
      <c r="H7" s="120"/>
      <c r="I7" s="165"/>
      <c r="J7" s="110"/>
      <c r="K7" s="234"/>
      <c r="N7" s="120"/>
      <c r="O7" s="165"/>
      <c r="P7" s="110"/>
      <c r="Q7" s="234"/>
      <c r="R7" s="120"/>
      <c r="S7" s="120"/>
      <c r="V7" s="104"/>
    </row>
    <row r="8" spans="1:35" ht="12.2" customHeight="1" x14ac:dyDescent="0.2">
      <c r="B8"/>
      <c r="C8" s="12"/>
      <c r="D8"/>
      <c r="E8"/>
      <c r="F8" s="120"/>
      <c r="G8" s="120"/>
      <c r="H8"/>
      <c r="J8"/>
      <c r="N8"/>
      <c r="O8" s="12"/>
      <c r="P8"/>
      <c r="Q8"/>
      <c r="R8" s="120"/>
      <c r="S8" s="120"/>
      <c r="T8" s="120"/>
      <c r="V8" s="104"/>
    </row>
    <row r="9" spans="1:35" ht="12.2" customHeight="1" x14ac:dyDescent="0.2">
      <c r="B9" s="120"/>
      <c r="C9" s="112"/>
      <c r="D9" s="110"/>
      <c r="E9" s="234"/>
      <c r="F9" s="120"/>
      <c r="G9" s="120"/>
      <c r="H9" s="120"/>
      <c r="J9" s="110"/>
      <c r="K9" s="234"/>
      <c r="N9" s="120"/>
      <c r="P9" s="110"/>
      <c r="Q9" s="234"/>
      <c r="R9" s="120"/>
      <c r="S9" s="120"/>
      <c r="T9" s="120"/>
      <c r="U9" s="104"/>
      <c r="V9" s="104"/>
    </row>
    <row r="10" spans="1:35" ht="11.85" customHeight="1" x14ac:dyDescent="0.2">
      <c r="A10" s="219"/>
      <c r="B10" s="284"/>
      <c r="C10" s="285"/>
      <c r="D10" s="284"/>
      <c r="E10" s="284"/>
      <c r="F10" s="284"/>
      <c r="G10" s="284"/>
      <c r="H10" s="284"/>
      <c r="I10" s="285"/>
      <c r="J10" s="284"/>
      <c r="K10" s="544"/>
      <c r="M10" s="238"/>
      <c r="N10" s="284"/>
      <c r="O10" s="285"/>
      <c r="P10" s="284"/>
      <c r="Q10" s="284"/>
      <c r="R10" s="284"/>
      <c r="S10" s="284"/>
      <c r="T10" s="284"/>
      <c r="U10" s="285"/>
      <c r="V10" s="285"/>
      <c r="W10" s="31"/>
      <c r="Y10" s="219"/>
      <c r="Z10" s="24"/>
      <c r="AA10" s="24"/>
      <c r="AB10" s="24"/>
      <c r="AC10" s="24"/>
      <c r="AD10" s="24"/>
      <c r="AE10" s="24"/>
      <c r="AF10" s="24"/>
      <c r="AG10" s="24"/>
      <c r="AH10" s="24"/>
      <c r="AI10" s="31"/>
    </row>
    <row r="11" spans="1:35" ht="14.85" customHeight="1" x14ac:dyDescent="0.25">
      <c r="A11" s="44"/>
      <c r="F11" s="768" t="str">
        <f>ACCUEIL!$D$6</f>
        <v>VELODROME</v>
      </c>
      <c r="G11" s="634"/>
      <c r="H11" s="634"/>
      <c r="I11" s="1"/>
      <c r="J11" s="634"/>
      <c r="K11" s="43"/>
      <c r="L11" s="320" t="s">
        <v>12</v>
      </c>
      <c r="M11" s="240"/>
      <c r="R11" s="768" t="str">
        <f>ACCUEIL!D7</f>
        <v>SAN SIRO</v>
      </c>
      <c r="S11" s="634"/>
      <c r="U11" s="1"/>
      <c r="V11" s="104"/>
      <c r="W11" s="43"/>
      <c r="Y11" s="44"/>
      <c r="AD11" s="768" t="str">
        <f>ACCUEIL!D8</f>
        <v>NEU CAMP</v>
      </c>
      <c r="AI11" s="43"/>
    </row>
    <row r="12" spans="1:35" ht="17.850000000000001" customHeight="1" x14ac:dyDescent="0.2">
      <c r="A12" s="44"/>
      <c r="B12" s="162" t="s">
        <v>4</v>
      </c>
      <c r="C12" s="136" t="str">
        <f>C3</f>
        <v>4</v>
      </c>
      <c r="D12" s="1122"/>
      <c r="E12" s="243"/>
      <c r="F12" s="244"/>
      <c r="G12" s="243"/>
      <c r="H12" s="1122"/>
      <c r="I12" s="136">
        <f>C4</f>
        <v>18</v>
      </c>
      <c r="J12" s="162" t="s">
        <v>5</v>
      </c>
      <c r="K12" s="245"/>
      <c r="L12" s="925">
        <f>ACCUEIL!$B$6</f>
        <v>1.4166666666666665</v>
      </c>
      <c r="M12" s="240"/>
      <c r="N12" s="162" t="s">
        <v>18</v>
      </c>
      <c r="O12" s="136">
        <f>O3</f>
        <v>23</v>
      </c>
      <c r="P12" s="1122"/>
      <c r="Q12" s="246"/>
      <c r="R12" s="244"/>
      <c r="S12" s="246"/>
      <c r="T12" s="1122"/>
      <c r="U12" s="136">
        <f>O4</f>
        <v>21</v>
      </c>
      <c r="V12" s="162" t="s">
        <v>19</v>
      </c>
      <c r="W12" s="43"/>
      <c r="Y12" s="44"/>
      <c r="Z12" s="162" t="s">
        <v>106</v>
      </c>
      <c r="AA12" s="136">
        <f>AA3</f>
        <v>11</v>
      </c>
      <c r="AB12" s="1122"/>
      <c r="AC12" s="243"/>
      <c r="AD12" s="244"/>
      <c r="AE12" s="243"/>
      <c r="AF12" s="1122"/>
      <c r="AG12" s="136">
        <f>AA4</f>
        <v>17</v>
      </c>
      <c r="AH12" s="162" t="s">
        <v>107</v>
      </c>
      <c r="AI12" s="43"/>
    </row>
    <row r="13" spans="1:35" ht="17.850000000000001" customHeight="1" x14ac:dyDescent="0.2">
      <c r="A13" s="44"/>
      <c r="B13" s="162" t="s">
        <v>7</v>
      </c>
      <c r="C13" s="136" t="str">
        <f>C6</f>
        <v>2</v>
      </c>
      <c r="D13" s="1122"/>
      <c r="E13" s="243"/>
      <c r="F13" s="244"/>
      <c r="G13" s="243"/>
      <c r="H13" s="1122"/>
      <c r="I13" s="136">
        <f>C5</f>
        <v>10</v>
      </c>
      <c r="J13" s="162" t="s">
        <v>6</v>
      </c>
      <c r="K13" s="245"/>
      <c r="L13" s="926">
        <f>L12+ACCUEIL!$B$7</f>
        <v>1.4270833333333333</v>
      </c>
      <c r="M13" s="240"/>
      <c r="N13" s="162" t="s">
        <v>44</v>
      </c>
      <c r="O13" s="136" t="str">
        <f>O6</f>
        <v>1</v>
      </c>
      <c r="P13" s="1122"/>
      <c r="Q13" s="246"/>
      <c r="R13" s="244"/>
      <c r="S13" s="246"/>
      <c r="T13" s="1122"/>
      <c r="U13" s="136">
        <f>O5</f>
        <v>13</v>
      </c>
      <c r="V13" s="162" t="s">
        <v>43</v>
      </c>
      <c r="W13" s="43"/>
      <c r="Y13" s="44"/>
      <c r="Z13" s="162" t="s">
        <v>108</v>
      </c>
      <c r="AA13" s="136" t="str">
        <f>AA5</f>
        <v>5</v>
      </c>
      <c r="AB13" s="1122"/>
      <c r="AC13" s="243"/>
      <c r="AD13" s="244"/>
      <c r="AE13" s="243"/>
      <c r="AF13" s="1122"/>
      <c r="AG13" s="136">
        <f>AA6</f>
        <v>3</v>
      </c>
      <c r="AH13" s="162" t="s">
        <v>126</v>
      </c>
      <c r="AI13" s="43"/>
    </row>
    <row r="14" spans="1:35" ht="17.850000000000001" customHeight="1" x14ac:dyDescent="0.2">
      <c r="A14" s="44"/>
      <c r="B14" s="162" t="s">
        <v>8</v>
      </c>
      <c r="C14" s="136">
        <f>I3</f>
        <v>16</v>
      </c>
      <c r="D14" s="1122"/>
      <c r="E14" s="243"/>
      <c r="F14" s="244"/>
      <c r="G14" s="243"/>
      <c r="H14" s="1122"/>
      <c r="I14" s="136">
        <f>I4</f>
        <v>12</v>
      </c>
      <c r="J14" s="162" t="s">
        <v>9</v>
      </c>
      <c r="K14" s="245"/>
      <c r="L14" s="926">
        <f>L13+ACCUEIL!$B$7</f>
        <v>1.4375</v>
      </c>
      <c r="M14" s="240"/>
      <c r="N14" s="162" t="s">
        <v>64</v>
      </c>
      <c r="O14" s="136" t="str">
        <f>U3</f>
        <v>7</v>
      </c>
      <c r="P14" s="1122"/>
      <c r="Q14" s="246"/>
      <c r="R14" s="244"/>
      <c r="S14" s="246"/>
      <c r="T14" s="1122"/>
      <c r="U14" s="136">
        <f>U4</f>
        <v>24</v>
      </c>
      <c r="V14" s="162" t="s">
        <v>65</v>
      </c>
      <c r="W14" s="43"/>
      <c r="Y14" s="44"/>
      <c r="Z14" s="162" t="s">
        <v>128</v>
      </c>
      <c r="AA14" s="245">
        <f>AG3</f>
        <v>25</v>
      </c>
      <c r="AB14" s="1122"/>
      <c r="AC14" s="246"/>
      <c r="AD14" s="244"/>
      <c r="AE14" s="246"/>
      <c r="AF14" s="1122"/>
      <c r="AG14" s="136">
        <f>AG4</f>
        <v>14</v>
      </c>
      <c r="AH14" s="162" t="s">
        <v>129</v>
      </c>
      <c r="AI14" s="43"/>
    </row>
    <row r="15" spans="1:35" ht="17.850000000000001" customHeight="1" x14ac:dyDescent="0.2">
      <c r="A15" s="44"/>
      <c r="B15" s="162" t="s">
        <v>138</v>
      </c>
      <c r="C15" s="136">
        <f>C7</f>
        <v>20</v>
      </c>
      <c r="D15" s="1122"/>
      <c r="E15" s="243"/>
      <c r="F15" s="244"/>
      <c r="G15" s="243"/>
      <c r="H15" s="1122"/>
      <c r="I15" s="136" t="str">
        <f>C3</f>
        <v>4</v>
      </c>
      <c r="J15" s="162" t="s">
        <v>4</v>
      </c>
      <c r="K15" s="245"/>
      <c r="L15" s="926">
        <f>L14+ACCUEIL!$B$7</f>
        <v>1.4479166666666667</v>
      </c>
      <c r="M15" s="240"/>
      <c r="N15" s="162" t="s">
        <v>85</v>
      </c>
      <c r="O15" s="136">
        <f>U5</f>
        <v>22</v>
      </c>
      <c r="P15" s="1122"/>
      <c r="Q15" s="246"/>
      <c r="R15" s="244"/>
      <c r="S15" s="246"/>
      <c r="T15" s="1122"/>
      <c r="U15" s="136">
        <f>U6</f>
        <v>15</v>
      </c>
      <c r="V15" s="162" t="s">
        <v>94</v>
      </c>
      <c r="W15" s="43"/>
      <c r="Y15" s="44"/>
      <c r="Z15" s="162" t="s">
        <v>130</v>
      </c>
      <c r="AA15" s="136">
        <f>AG5</f>
        <v>19</v>
      </c>
      <c r="AB15" s="1122"/>
      <c r="AC15" s="246"/>
      <c r="AD15" s="244"/>
      <c r="AE15" s="246"/>
      <c r="AF15" s="1122"/>
      <c r="AG15" s="136" t="str">
        <f>AG6</f>
        <v>9</v>
      </c>
      <c r="AH15" s="162" t="s">
        <v>131</v>
      </c>
      <c r="AI15" s="43"/>
    </row>
    <row r="16" spans="1:35" ht="17.850000000000001" customHeight="1" x14ac:dyDescent="0.2">
      <c r="A16" s="44"/>
      <c r="B16" s="162" t="s">
        <v>11</v>
      </c>
      <c r="C16" s="136">
        <f>I6</f>
        <v>26</v>
      </c>
      <c r="D16" s="1122"/>
      <c r="E16" s="243"/>
      <c r="F16" s="244"/>
      <c r="G16" s="243"/>
      <c r="H16" s="1122"/>
      <c r="I16" s="136" t="str">
        <f>I5</f>
        <v>6</v>
      </c>
      <c r="J16" s="162" t="s">
        <v>10</v>
      </c>
      <c r="K16" s="245"/>
      <c r="L16" s="926">
        <f>L15+ACCUEIL!$B$7</f>
        <v>1.4583333333333335</v>
      </c>
      <c r="M16" s="240"/>
      <c r="N16" s="162" t="s">
        <v>43</v>
      </c>
      <c r="O16" s="136">
        <f>O5</f>
        <v>13</v>
      </c>
      <c r="P16" s="1122"/>
      <c r="Q16" s="246"/>
      <c r="R16" s="244"/>
      <c r="S16" s="246"/>
      <c r="T16" s="1122"/>
      <c r="U16" s="136">
        <f>O3</f>
        <v>23</v>
      </c>
      <c r="V16" s="162" t="s">
        <v>18</v>
      </c>
      <c r="W16" s="43"/>
      <c r="Y16" s="44"/>
      <c r="Z16" s="162" t="s">
        <v>106</v>
      </c>
      <c r="AA16" s="136">
        <f>AA3</f>
        <v>11</v>
      </c>
      <c r="AB16" s="1122"/>
      <c r="AC16" s="243"/>
      <c r="AD16" s="244"/>
      <c r="AE16" s="243"/>
      <c r="AF16" s="1122"/>
      <c r="AG16" s="136">
        <f>AA6</f>
        <v>3</v>
      </c>
      <c r="AH16" s="162" t="s">
        <v>126</v>
      </c>
      <c r="AI16" s="43"/>
    </row>
    <row r="17" spans="1:35" ht="17.850000000000001" customHeight="1" x14ac:dyDescent="0.2">
      <c r="A17" s="44"/>
      <c r="B17" s="162" t="s">
        <v>138</v>
      </c>
      <c r="C17" s="136">
        <f>C7</f>
        <v>20</v>
      </c>
      <c r="D17" s="1122"/>
      <c r="E17" s="243"/>
      <c r="F17" s="244"/>
      <c r="G17" s="243"/>
      <c r="H17" s="1122"/>
      <c r="I17" s="136">
        <f>C4</f>
        <v>18</v>
      </c>
      <c r="J17" s="162" t="s">
        <v>5</v>
      </c>
      <c r="K17" s="245"/>
      <c r="L17" s="926">
        <f>L16+ACCUEIL!$B$7</f>
        <v>1.4687500000000002</v>
      </c>
      <c r="M17" s="240"/>
      <c r="N17" s="162" t="s">
        <v>44</v>
      </c>
      <c r="O17" s="136" t="str">
        <f>O6</f>
        <v>1</v>
      </c>
      <c r="P17" s="1122"/>
      <c r="Q17" s="246"/>
      <c r="R17" s="244"/>
      <c r="S17" s="246"/>
      <c r="T17" s="1122"/>
      <c r="U17" s="136">
        <f>O4</f>
        <v>21</v>
      </c>
      <c r="V17" s="162" t="s">
        <v>19</v>
      </c>
      <c r="W17" s="43"/>
      <c r="Y17" s="44"/>
      <c r="Z17" s="162" t="s">
        <v>107</v>
      </c>
      <c r="AA17" s="136">
        <f>AA4</f>
        <v>17</v>
      </c>
      <c r="AB17" s="1122"/>
      <c r="AC17" s="243"/>
      <c r="AD17" s="244"/>
      <c r="AE17" s="243"/>
      <c r="AF17" s="1122"/>
      <c r="AG17" s="136" t="str">
        <f>AA5</f>
        <v>5</v>
      </c>
      <c r="AH17" s="162" t="s">
        <v>108</v>
      </c>
      <c r="AI17" s="43"/>
    </row>
    <row r="18" spans="1:35" ht="17.850000000000001" customHeight="1" x14ac:dyDescent="0.2">
      <c r="A18" s="44"/>
      <c r="B18" s="162" t="s">
        <v>6</v>
      </c>
      <c r="C18" s="136">
        <f>C5</f>
        <v>10</v>
      </c>
      <c r="D18" s="1122"/>
      <c r="E18" s="243"/>
      <c r="F18" s="244"/>
      <c r="G18" s="243"/>
      <c r="H18" s="1122"/>
      <c r="I18" s="136" t="str">
        <f>C3</f>
        <v>4</v>
      </c>
      <c r="J18" s="162" t="s">
        <v>4</v>
      </c>
      <c r="K18" s="245"/>
      <c r="L18" s="926">
        <f>L17+ACCUEIL!$B$7</f>
        <v>1.479166666666667</v>
      </c>
      <c r="M18" s="240"/>
      <c r="N18" s="162" t="s">
        <v>94</v>
      </c>
      <c r="O18" s="136">
        <f>U6</f>
        <v>15</v>
      </c>
      <c r="P18" s="1122"/>
      <c r="Q18" s="246"/>
      <c r="R18" s="244"/>
      <c r="S18" s="246"/>
      <c r="T18" s="1122"/>
      <c r="U18" s="136" t="str">
        <f>U3</f>
        <v>7</v>
      </c>
      <c r="V18" s="162" t="s">
        <v>64</v>
      </c>
      <c r="W18" s="43"/>
      <c r="Y18" s="44"/>
      <c r="Z18" s="162" t="s">
        <v>131</v>
      </c>
      <c r="AA18" s="136" t="str">
        <f>AG6</f>
        <v>9</v>
      </c>
      <c r="AB18" s="1122"/>
      <c r="AC18" s="246"/>
      <c r="AD18" s="244"/>
      <c r="AE18" s="246"/>
      <c r="AF18" s="1122"/>
      <c r="AG18" s="136">
        <f>AG3</f>
        <v>25</v>
      </c>
      <c r="AH18" s="162" t="s">
        <v>128</v>
      </c>
      <c r="AI18" s="43"/>
    </row>
    <row r="19" spans="1:35" ht="17.850000000000001" customHeight="1" x14ac:dyDescent="0.2">
      <c r="A19" s="44"/>
      <c r="B19" s="162" t="s">
        <v>7</v>
      </c>
      <c r="C19" s="136" t="str">
        <f>C6</f>
        <v>2</v>
      </c>
      <c r="D19" s="1122"/>
      <c r="E19" s="243"/>
      <c r="F19" s="244"/>
      <c r="G19" s="243"/>
      <c r="H19" s="1122"/>
      <c r="I19" s="136">
        <f>C4</f>
        <v>18</v>
      </c>
      <c r="J19" s="162" t="s">
        <v>5</v>
      </c>
      <c r="K19" s="245"/>
      <c r="L19" s="926">
        <f>L18+ACCUEIL!$B$7</f>
        <v>1.4895833333333337</v>
      </c>
      <c r="M19" s="240"/>
      <c r="N19" s="162" t="s">
        <v>65</v>
      </c>
      <c r="O19" s="136">
        <f>U4</f>
        <v>24</v>
      </c>
      <c r="P19" s="1122"/>
      <c r="Q19" s="246"/>
      <c r="R19" s="244"/>
      <c r="S19" s="246"/>
      <c r="T19" s="1122"/>
      <c r="U19" s="136">
        <f>U5</f>
        <v>22</v>
      </c>
      <c r="V19" s="162" t="s">
        <v>85</v>
      </c>
      <c r="W19" s="43"/>
      <c r="Y19" s="44"/>
      <c r="Z19" s="162" t="s">
        <v>130</v>
      </c>
      <c r="AA19" s="141">
        <f>AG5</f>
        <v>19</v>
      </c>
      <c r="AB19" s="1122"/>
      <c r="AC19" s="246"/>
      <c r="AD19" s="244"/>
      <c r="AE19" s="246"/>
      <c r="AF19" s="1122"/>
      <c r="AG19" s="136">
        <f>AG4</f>
        <v>14</v>
      </c>
      <c r="AH19" s="162" t="s">
        <v>129</v>
      </c>
      <c r="AI19" s="43"/>
    </row>
    <row r="20" spans="1:35" ht="17.850000000000001" customHeight="1" x14ac:dyDescent="0.2">
      <c r="A20" s="44"/>
      <c r="B20" s="162" t="s">
        <v>10</v>
      </c>
      <c r="C20" s="136" t="str">
        <f>I5</f>
        <v>6</v>
      </c>
      <c r="D20" s="1122"/>
      <c r="E20" s="243"/>
      <c r="F20" s="244"/>
      <c r="G20" s="243"/>
      <c r="H20" s="1122"/>
      <c r="I20" s="136">
        <f>I3</f>
        <v>16</v>
      </c>
      <c r="J20" s="162" t="s">
        <v>8</v>
      </c>
      <c r="K20" s="245"/>
      <c r="L20" s="926">
        <f>L19+ACCUEIL!$B$7</f>
        <v>1.5000000000000004</v>
      </c>
      <c r="M20" s="240"/>
      <c r="N20" s="162" t="s">
        <v>18</v>
      </c>
      <c r="O20" s="136">
        <f>O3</f>
        <v>23</v>
      </c>
      <c r="P20" s="1122"/>
      <c r="Q20" s="246"/>
      <c r="R20" s="244"/>
      <c r="S20" s="246"/>
      <c r="T20" s="1122"/>
      <c r="U20" s="136" t="str">
        <f>O6</f>
        <v>1</v>
      </c>
      <c r="V20" s="162" t="s">
        <v>44</v>
      </c>
      <c r="W20" s="43"/>
      <c r="Y20" s="44"/>
      <c r="Z20" s="162" t="s">
        <v>106</v>
      </c>
      <c r="AA20" s="136">
        <f>AA3</f>
        <v>11</v>
      </c>
      <c r="AB20" s="1122"/>
      <c r="AC20" s="243"/>
      <c r="AD20" s="244"/>
      <c r="AE20" s="243"/>
      <c r="AF20" s="1122"/>
      <c r="AG20" s="136" t="str">
        <f>AA5</f>
        <v>5</v>
      </c>
      <c r="AH20" s="162" t="s">
        <v>108</v>
      </c>
      <c r="AI20" s="43"/>
    </row>
    <row r="21" spans="1:35" ht="17.850000000000001" customHeight="1" x14ac:dyDescent="0.2">
      <c r="A21" s="44"/>
      <c r="B21" s="162" t="s">
        <v>138</v>
      </c>
      <c r="C21" s="136">
        <f>C7</f>
        <v>20</v>
      </c>
      <c r="D21" s="1122"/>
      <c r="E21" s="243"/>
      <c r="F21" s="244"/>
      <c r="G21" s="243"/>
      <c r="H21" s="1122"/>
      <c r="I21" s="136">
        <f>C5</f>
        <v>10</v>
      </c>
      <c r="J21" s="162" t="s">
        <v>6</v>
      </c>
      <c r="K21" s="245"/>
      <c r="L21" s="926">
        <f>L20+ACCUEIL!$B$7</f>
        <v>1.5104166666666672</v>
      </c>
      <c r="M21" s="240"/>
      <c r="N21" s="162" t="s">
        <v>19</v>
      </c>
      <c r="O21" s="136">
        <f>O4</f>
        <v>21</v>
      </c>
      <c r="P21" s="1122"/>
      <c r="Q21" s="246"/>
      <c r="R21" s="244"/>
      <c r="S21" s="246"/>
      <c r="T21" s="1122"/>
      <c r="U21" s="136">
        <f>O5</f>
        <v>13</v>
      </c>
      <c r="V21" s="162" t="s">
        <v>43</v>
      </c>
      <c r="W21" s="635"/>
      <c r="Y21" s="44"/>
      <c r="Z21" s="162" t="s">
        <v>126</v>
      </c>
      <c r="AA21" s="136">
        <f>AA6</f>
        <v>3</v>
      </c>
      <c r="AB21" s="1122"/>
      <c r="AC21" s="243"/>
      <c r="AD21" s="244"/>
      <c r="AE21" s="243"/>
      <c r="AF21" s="1122"/>
      <c r="AG21" s="136">
        <f>AA4</f>
        <v>17</v>
      </c>
      <c r="AH21" s="162" t="s">
        <v>107</v>
      </c>
      <c r="AI21" s="43"/>
    </row>
    <row r="22" spans="1:35" ht="17.850000000000001" customHeight="1" x14ac:dyDescent="0.2">
      <c r="A22" s="44"/>
      <c r="B22" s="162" t="s">
        <v>11</v>
      </c>
      <c r="C22" s="136">
        <f>I6</f>
        <v>26</v>
      </c>
      <c r="D22" s="1122"/>
      <c r="E22" s="243"/>
      <c r="F22" s="244"/>
      <c r="G22" s="243"/>
      <c r="H22" s="1122"/>
      <c r="I22" s="136">
        <f>I4</f>
        <v>12</v>
      </c>
      <c r="J22" s="162" t="s">
        <v>9</v>
      </c>
      <c r="K22" s="245"/>
      <c r="L22" s="926">
        <f>L21+ACCUEIL!$B$7</f>
        <v>1.5208333333333339</v>
      </c>
      <c r="M22" s="240"/>
      <c r="N22" s="162" t="s">
        <v>64</v>
      </c>
      <c r="O22" s="136" t="str">
        <f>U3</f>
        <v>7</v>
      </c>
      <c r="P22" s="1122"/>
      <c r="Q22" s="246"/>
      <c r="R22" s="244"/>
      <c r="S22" s="246"/>
      <c r="T22" s="1122"/>
      <c r="U22" s="136">
        <f>U5</f>
        <v>22</v>
      </c>
      <c r="V22" s="162" t="s">
        <v>85</v>
      </c>
      <c r="W22" s="141"/>
      <c r="Y22" s="44"/>
      <c r="Z22" s="162" t="s">
        <v>129</v>
      </c>
      <c r="AA22" s="136">
        <f>AG4</f>
        <v>14</v>
      </c>
      <c r="AB22" s="1122"/>
      <c r="AC22" s="246"/>
      <c r="AD22" s="244"/>
      <c r="AE22" s="246"/>
      <c r="AF22" s="1122"/>
      <c r="AG22" s="136" t="str">
        <f>AG6</f>
        <v>9</v>
      </c>
      <c r="AH22" s="162" t="s">
        <v>131</v>
      </c>
      <c r="AI22" s="43"/>
    </row>
    <row r="23" spans="1:35" ht="17.850000000000001" customHeight="1" x14ac:dyDescent="0.2">
      <c r="A23" s="44"/>
      <c r="B23" s="162" t="s">
        <v>7</v>
      </c>
      <c r="C23" s="136" t="str">
        <f>C6</f>
        <v>2</v>
      </c>
      <c r="D23" s="1122"/>
      <c r="E23" s="243"/>
      <c r="F23" s="244"/>
      <c r="G23" s="243"/>
      <c r="H23" s="1122"/>
      <c r="I23" s="136" t="str">
        <f>C3</f>
        <v>4</v>
      </c>
      <c r="J23" s="162" t="s">
        <v>4</v>
      </c>
      <c r="K23" s="245"/>
      <c r="L23" s="926">
        <f>L22+ACCUEIL!$B$7</f>
        <v>1.5312500000000007</v>
      </c>
      <c r="M23" s="240"/>
      <c r="N23" s="162" t="s">
        <v>65</v>
      </c>
      <c r="O23" s="136">
        <f>U4</f>
        <v>24</v>
      </c>
      <c r="P23" s="1122"/>
      <c r="Q23" s="246"/>
      <c r="R23" s="244"/>
      <c r="S23" s="246"/>
      <c r="T23" s="1122"/>
      <c r="U23" s="136">
        <f>U6</f>
        <v>15</v>
      </c>
      <c r="V23" s="162" t="s">
        <v>94</v>
      </c>
      <c r="W23" s="141"/>
      <c r="Y23" s="44"/>
      <c r="Z23" s="162" t="s">
        <v>128</v>
      </c>
      <c r="AA23" s="136">
        <f>AG3</f>
        <v>25</v>
      </c>
      <c r="AB23" s="1122"/>
      <c r="AC23" s="246"/>
      <c r="AD23" s="244"/>
      <c r="AE23" s="246"/>
      <c r="AF23" s="1122"/>
      <c r="AG23" s="136">
        <f>AG5</f>
        <v>19</v>
      </c>
      <c r="AH23" s="162" t="s">
        <v>130</v>
      </c>
      <c r="AI23" s="43"/>
    </row>
    <row r="24" spans="1:35" ht="17.850000000000001" customHeight="1" x14ac:dyDescent="0.2">
      <c r="A24" s="44"/>
      <c r="B24" s="162" t="s">
        <v>5</v>
      </c>
      <c r="C24" s="136">
        <f>C4</f>
        <v>18</v>
      </c>
      <c r="D24" s="1122"/>
      <c r="E24" s="243"/>
      <c r="F24" s="244"/>
      <c r="G24" s="243"/>
      <c r="H24" s="1122"/>
      <c r="I24" s="136">
        <f>C5</f>
        <v>10</v>
      </c>
      <c r="J24" s="162" t="s">
        <v>6</v>
      </c>
      <c r="K24" s="245"/>
      <c r="L24" s="926">
        <f>L23+ACCUEIL!$B$7</f>
        <v>1.5416666666666674</v>
      </c>
      <c r="M24" s="240"/>
      <c r="N24" s="162" t="s">
        <v>9</v>
      </c>
      <c r="O24" s="136">
        <f>I4</f>
        <v>12</v>
      </c>
      <c r="P24" s="1122"/>
      <c r="Q24" s="243"/>
      <c r="R24" s="244"/>
      <c r="S24" s="243"/>
      <c r="T24" s="1122"/>
      <c r="U24" s="136" t="str">
        <f>I5</f>
        <v>6</v>
      </c>
      <c r="V24" s="162" t="s">
        <v>10</v>
      </c>
      <c r="W24" s="141"/>
      <c r="Y24" s="44"/>
      <c r="Z24" s="162" t="s">
        <v>8</v>
      </c>
      <c r="AA24" s="136">
        <f>I3</f>
        <v>16</v>
      </c>
      <c r="AB24" s="1122"/>
      <c r="AC24" s="243"/>
      <c r="AD24" s="244"/>
      <c r="AE24" s="243"/>
      <c r="AF24" s="1122"/>
      <c r="AG24" s="136">
        <f>I6</f>
        <v>26</v>
      </c>
      <c r="AH24" s="162" t="s">
        <v>11</v>
      </c>
      <c r="AI24" s="43"/>
    </row>
    <row r="25" spans="1:35" ht="17.850000000000001" customHeight="1" x14ac:dyDescent="0.2">
      <c r="A25" s="44"/>
      <c r="B25" s="162" t="s">
        <v>138</v>
      </c>
      <c r="C25" s="136">
        <f>C7</f>
        <v>20</v>
      </c>
      <c r="D25" s="1122"/>
      <c r="E25" s="243"/>
      <c r="F25" s="244"/>
      <c r="G25" s="243"/>
      <c r="H25" s="1122"/>
      <c r="I25" s="136" t="str">
        <f>C6</f>
        <v>2</v>
      </c>
      <c r="J25" s="162" t="s">
        <v>7</v>
      </c>
      <c r="K25" s="245"/>
      <c r="L25" s="926">
        <f>L24+ACCUEIL!$B$7</f>
        <v>1.5520833333333341</v>
      </c>
      <c r="M25" s="240"/>
      <c r="N25"/>
      <c r="P25"/>
      <c r="Q25"/>
      <c r="R25"/>
      <c r="S25"/>
      <c r="T25"/>
      <c r="W25" s="141"/>
      <c r="Y25" s="44"/>
      <c r="AI25" s="43"/>
    </row>
    <row r="26" spans="1:35" x14ac:dyDescent="0.2">
      <c r="A26" s="217"/>
      <c r="B26" s="215"/>
      <c r="C26" s="215"/>
      <c r="D26" s="215"/>
      <c r="E26" s="215"/>
      <c r="F26" s="215"/>
      <c r="G26" s="215"/>
      <c r="H26" s="215"/>
      <c r="I26" s="215"/>
      <c r="J26" s="215"/>
      <c r="K26" s="216"/>
      <c r="M26" s="251"/>
      <c r="N26" s="247"/>
      <c r="O26" s="248"/>
      <c r="P26" s="151"/>
      <c r="Q26" s="252"/>
      <c r="R26" s="250"/>
      <c r="S26" s="252"/>
      <c r="T26" s="151"/>
      <c r="U26" s="248"/>
      <c r="V26" s="247"/>
      <c r="W26" s="216"/>
      <c r="Y26" s="217"/>
      <c r="Z26" s="215"/>
      <c r="AA26" s="215"/>
      <c r="AB26" s="215"/>
      <c r="AC26" s="215"/>
      <c r="AD26" s="215"/>
      <c r="AE26" s="215"/>
      <c r="AF26" s="215"/>
      <c r="AG26" s="215"/>
      <c r="AH26" s="215"/>
      <c r="AI26" s="216"/>
    </row>
    <row r="27" spans="1:35" x14ac:dyDescent="0.2">
      <c r="B27" s="120"/>
      <c r="C27" s="104"/>
      <c r="D27" s="45"/>
      <c r="E27" s="253"/>
      <c r="F27" s="254"/>
      <c r="G27" s="253"/>
      <c r="H27" s="45"/>
      <c r="I27" s="104"/>
      <c r="J27" s="120"/>
      <c r="N27" s="120"/>
      <c r="O27" s="104"/>
      <c r="P27" s="45"/>
      <c r="Q27" s="255"/>
      <c r="R27" s="254"/>
      <c r="S27" s="255"/>
      <c r="T27" s="45"/>
      <c r="U27" s="104"/>
      <c r="V27" s="120"/>
    </row>
    <row r="28" spans="1:35" ht="15.75" x14ac:dyDescent="0.25">
      <c r="A28" s="103"/>
      <c r="B28" s="160"/>
      <c r="C28" s="257" t="str">
        <f>C2</f>
        <v>POULE 1</v>
      </c>
      <c r="D28" s="162" t="s">
        <v>1</v>
      </c>
      <c r="E28" s="162" t="s">
        <v>2</v>
      </c>
      <c r="H28" s="160"/>
      <c r="I28" s="257" t="str">
        <f>I2</f>
        <v>POULE 2</v>
      </c>
      <c r="J28" s="162" t="s">
        <v>1</v>
      </c>
      <c r="K28" s="766" t="s">
        <v>2</v>
      </c>
      <c r="L28" s="1"/>
      <c r="M28"/>
      <c r="N28" s="160"/>
      <c r="O28" s="257" t="str">
        <f>O2</f>
        <v>POULE 3</v>
      </c>
      <c r="P28" s="162" t="s">
        <v>1</v>
      </c>
      <c r="Q28" s="162" t="s">
        <v>2</v>
      </c>
      <c r="T28" s="160"/>
      <c r="U28" s="257" t="str">
        <f>U2</f>
        <v>POULE 4</v>
      </c>
      <c r="V28" s="162" t="s">
        <v>1</v>
      </c>
      <c r="W28" s="679" t="s">
        <v>2</v>
      </c>
      <c r="Z28" s="160"/>
      <c r="AA28" s="257" t="str">
        <f>AA2</f>
        <v>POULE 5</v>
      </c>
      <c r="AB28" s="162" t="s">
        <v>1</v>
      </c>
      <c r="AC28" s="767" t="s">
        <v>2</v>
      </c>
      <c r="AF28" s="160"/>
      <c r="AG28" s="257" t="str">
        <f>AG2</f>
        <v>POULE 6</v>
      </c>
      <c r="AH28" s="162" t="s">
        <v>1</v>
      </c>
      <c r="AI28" s="679" t="s">
        <v>2</v>
      </c>
    </row>
    <row r="29" spans="1:35" ht="17.850000000000001" customHeight="1" x14ac:dyDescent="0.2">
      <c r="A29" s="103"/>
      <c r="B29" s="226">
        <v>1</v>
      </c>
      <c r="C29" s="1072"/>
      <c r="D29" s="777"/>
      <c r="E29" s="812"/>
      <c r="H29" s="226">
        <v>1</v>
      </c>
      <c r="I29" s="1072"/>
      <c r="J29" s="777"/>
      <c r="K29" s="812"/>
      <c r="L29" s="1"/>
      <c r="M29"/>
      <c r="N29" s="226">
        <v>1</v>
      </c>
      <c r="O29" s="1072"/>
      <c r="P29" s="777"/>
      <c r="Q29" s="812"/>
      <c r="T29" s="226">
        <v>1</v>
      </c>
      <c r="U29" s="1072"/>
      <c r="V29" s="777"/>
      <c r="W29" s="812"/>
      <c r="Z29" s="226">
        <v>1</v>
      </c>
      <c r="AA29" s="1072"/>
      <c r="AB29" s="777"/>
      <c r="AC29" s="812"/>
      <c r="AF29" s="226">
        <v>1</v>
      </c>
      <c r="AG29" s="1072"/>
      <c r="AH29" s="777"/>
      <c r="AI29" s="812"/>
    </row>
    <row r="30" spans="1:35" ht="17.850000000000001" customHeight="1" x14ac:dyDescent="0.2">
      <c r="A30" s="103"/>
      <c r="B30" s="226">
        <v>2</v>
      </c>
      <c r="C30" s="1072"/>
      <c r="D30" s="777"/>
      <c r="E30" s="812"/>
      <c r="H30" s="226">
        <v>2</v>
      </c>
      <c r="I30" s="1072"/>
      <c r="J30" s="777"/>
      <c r="K30" s="812"/>
      <c r="L30" s="1"/>
      <c r="M30"/>
      <c r="N30" s="226">
        <v>2</v>
      </c>
      <c r="O30" s="1072"/>
      <c r="P30" s="777"/>
      <c r="Q30" s="812"/>
      <c r="T30" s="226">
        <v>2</v>
      </c>
      <c r="U30" s="1072"/>
      <c r="V30" s="777"/>
      <c r="W30" s="812"/>
      <c r="Z30" s="226">
        <v>2</v>
      </c>
      <c r="AA30" s="1072"/>
      <c r="AB30" s="777"/>
      <c r="AC30" s="812"/>
      <c r="AF30" s="226">
        <v>2</v>
      </c>
      <c r="AG30" s="1072"/>
      <c r="AH30" s="777"/>
      <c r="AI30" s="812"/>
    </row>
    <row r="31" spans="1:35" ht="17.850000000000001" customHeight="1" x14ac:dyDescent="0.2">
      <c r="A31" s="103"/>
      <c r="B31" s="226">
        <v>3</v>
      </c>
      <c r="C31" s="1072"/>
      <c r="D31" s="777"/>
      <c r="E31" s="812"/>
      <c r="H31" s="226">
        <v>3</v>
      </c>
      <c r="I31" s="1072"/>
      <c r="J31" s="777"/>
      <c r="K31" s="812"/>
      <c r="L31" s="1"/>
      <c r="M31"/>
      <c r="N31" s="226">
        <v>3</v>
      </c>
      <c r="O31" s="1072"/>
      <c r="P31" s="777"/>
      <c r="Q31" s="812"/>
      <c r="T31" s="226">
        <v>3</v>
      </c>
      <c r="U31" s="1072"/>
      <c r="V31" s="777"/>
      <c r="W31" s="812"/>
      <c r="Z31" s="226">
        <v>3</v>
      </c>
      <c r="AA31" s="1072"/>
      <c r="AB31" s="777"/>
      <c r="AC31" s="812"/>
      <c r="AF31" s="226">
        <v>3</v>
      </c>
      <c r="AG31" s="1072"/>
      <c r="AH31" s="777"/>
      <c r="AI31" s="812"/>
    </row>
    <row r="32" spans="1:35" ht="17.850000000000001" customHeight="1" x14ac:dyDescent="0.2">
      <c r="A32" s="103"/>
      <c r="B32" s="226">
        <v>4</v>
      </c>
      <c r="C32" s="1072"/>
      <c r="D32" s="777"/>
      <c r="E32" s="812"/>
      <c r="H32" s="226">
        <v>4</v>
      </c>
      <c r="I32" s="1072"/>
      <c r="J32" s="777"/>
      <c r="K32" s="812"/>
      <c r="L32" s="1"/>
      <c r="M32"/>
      <c r="N32" s="226">
        <v>4</v>
      </c>
      <c r="O32" s="1072"/>
      <c r="P32" s="777"/>
      <c r="Q32" s="812"/>
      <c r="T32" s="226">
        <v>4</v>
      </c>
      <c r="U32" s="1072"/>
      <c r="V32" s="777"/>
      <c r="W32" s="812"/>
      <c r="Z32" s="226">
        <v>4</v>
      </c>
      <c r="AA32" s="1072"/>
      <c r="AB32" s="777"/>
      <c r="AC32" s="812"/>
      <c r="AF32" s="226">
        <v>4</v>
      </c>
      <c r="AG32" s="1072"/>
      <c r="AH32" s="777"/>
      <c r="AI32" s="812"/>
    </row>
    <row r="33" spans="1:58" ht="17.850000000000001" customHeight="1" x14ac:dyDescent="0.2">
      <c r="A33" s="103"/>
      <c r="B33" s="226">
        <v>5</v>
      </c>
      <c r="C33" s="1072"/>
      <c r="D33" s="777"/>
      <c r="E33" s="812"/>
      <c r="H33" s="212"/>
      <c r="I33" s="103"/>
      <c r="J33" s="212"/>
      <c r="K33" s="264"/>
      <c r="L33" s="1"/>
      <c r="M33"/>
      <c r="N33" s="212"/>
      <c r="O33" s="103"/>
      <c r="P33" s="212"/>
      <c r="Q33" s="263"/>
      <c r="T33"/>
      <c r="W33" s="103"/>
    </row>
    <row r="34" spans="1:58" ht="17.850000000000001" customHeight="1" x14ac:dyDescent="0.2">
      <c r="A34" s="103"/>
      <c r="B34" s="212"/>
      <c r="C34" s="103"/>
      <c r="D34" s="212"/>
      <c r="E34" s="263"/>
      <c r="H34" s="212"/>
      <c r="I34" s="103"/>
      <c r="J34" s="212"/>
      <c r="K34" s="264"/>
      <c r="L34" s="1"/>
      <c r="M34"/>
      <c r="N34" s="212"/>
      <c r="O34" s="103"/>
      <c r="P34" s="212"/>
      <c r="Q34" s="263"/>
      <c r="T34"/>
      <c r="W34" s="103"/>
    </row>
    <row r="35" spans="1:58" x14ac:dyDescent="0.2">
      <c r="B35"/>
      <c r="D35"/>
      <c r="E35"/>
      <c r="F35"/>
      <c r="G35"/>
      <c r="H35"/>
      <c r="J35"/>
      <c r="L35"/>
      <c r="M35" s="103"/>
      <c r="N35" s="212"/>
      <c r="O35" s="103"/>
      <c r="P35" s="212"/>
      <c r="Q35" s="103"/>
      <c r="R35" s="212"/>
      <c r="S35" s="212"/>
      <c r="T35" s="212"/>
      <c r="U35" s="103"/>
      <c r="V35" s="212"/>
      <c r="W35" s="212"/>
      <c r="X35" s="500" t="s">
        <v>47</v>
      </c>
      <c r="Y35" s="208"/>
      <c r="Z35" s="120"/>
      <c r="AA35" s="104"/>
      <c r="AB35" s="103"/>
      <c r="AC35" s="103"/>
      <c r="AD35" s="212"/>
      <c r="AE35" s="212"/>
      <c r="AF35" s="212"/>
      <c r="AG35" s="103"/>
      <c r="AH35" s="103"/>
      <c r="AI35" s="103"/>
      <c r="AJ35" s="103"/>
    </row>
    <row r="36" spans="1:58" x14ac:dyDescent="0.2">
      <c r="B36" s="203"/>
      <c r="C36" s="266" t="s">
        <v>45</v>
      </c>
      <c r="D36" s="173"/>
      <c r="E36" s="173"/>
      <c r="F36" s="173"/>
      <c r="G36" s="173"/>
      <c r="H36" s="173"/>
      <c r="I36" s="140" t="s">
        <v>46</v>
      </c>
      <c r="J36"/>
      <c r="L36"/>
      <c r="M36" s="103"/>
      <c r="N36" s="160"/>
      <c r="O36" s="109" t="s">
        <v>15</v>
      </c>
      <c r="P36" s="226" t="s">
        <v>1</v>
      </c>
      <c r="Q36" s="226" t="s">
        <v>2</v>
      </c>
      <c r="T36" s="232" t="s">
        <v>16</v>
      </c>
      <c r="U36" s="109" t="s">
        <v>17</v>
      </c>
      <c r="V36" s="226" t="s">
        <v>1</v>
      </c>
      <c r="W36" s="226" t="s">
        <v>2</v>
      </c>
      <c r="X36" s="106"/>
      <c r="Y36" s="106"/>
      <c r="Z36" s="232"/>
      <c r="AA36" s="109" t="s">
        <v>63</v>
      </c>
      <c r="AB36" s="226" t="s">
        <v>1</v>
      </c>
      <c r="AC36" s="226" t="s">
        <v>2</v>
      </c>
      <c r="AE36" s="3"/>
      <c r="AF36" s="232"/>
      <c r="AG36" s="109" t="s">
        <v>93</v>
      </c>
      <c r="AH36" s="226" t="s">
        <v>1</v>
      </c>
      <c r="AI36" s="226" t="s">
        <v>2</v>
      </c>
      <c r="AJ36" s="103"/>
    </row>
    <row r="37" spans="1:58" ht="15" customHeight="1" x14ac:dyDescent="0.2">
      <c r="B37" s="226" t="s">
        <v>20</v>
      </c>
      <c r="C37" s="178" t="s">
        <v>20</v>
      </c>
      <c r="D37" s="173"/>
      <c r="E37" s="173"/>
      <c r="F37" s="207"/>
      <c r="G37" s="203"/>
      <c r="H37" s="604" t="s">
        <v>21</v>
      </c>
      <c r="I37" s="118" t="s">
        <v>21</v>
      </c>
      <c r="J37"/>
      <c r="L37"/>
      <c r="M37" s="103"/>
      <c r="N37" s="162" t="s">
        <v>4</v>
      </c>
      <c r="O37" s="118" t="s">
        <v>4</v>
      </c>
      <c r="P37" s="280">
        <f>CL($P$47,$T$47)+CL($P$59,$T$59)+CL($P$71,$T$71)</f>
        <v>0</v>
      </c>
      <c r="Q37" s="281">
        <f>$P$47-$T$47+$P$59-$T$59+$P$71-$T$71</f>
        <v>0</v>
      </c>
      <c r="T37" s="162" t="s">
        <v>8</v>
      </c>
      <c r="U37" s="118" t="s">
        <v>8</v>
      </c>
      <c r="V37" s="280">
        <f>CL($P$51, $T$51)+CL($AB$76, $AF$76)+CL($P$62, $T$62)</f>
        <v>0</v>
      </c>
      <c r="W37" s="281">
        <f>$P$51-$T$51+$P$62-$T$62+$AB$76-$AF$76</f>
        <v>0</v>
      </c>
      <c r="X37" s="106"/>
      <c r="Y37" s="106"/>
      <c r="Z37" s="162" t="s">
        <v>18</v>
      </c>
      <c r="AA37" s="118" t="s">
        <v>18</v>
      </c>
      <c r="AB37" s="280">
        <f>CL($P$56,$T$56)+CL($P$65,$T$65)+CL($D$73,$H$73)</f>
        <v>0</v>
      </c>
      <c r="AC37" s="281">
        <f>$P$56-$T$56+$P$65-$T$65+$D$73-$H$73</f>
        <v>0</v>
      </c>
      <c r="AE37" s="3"/>
      <c r="AF37" s="162" t="s">
        <v>64</v>
      </c>
      <c r="AG37" s="785" t="s">
        <v>139</v>
      </c>
      <c r="AH37" s="280">
        <f>CL($AB$51,$AF$51)+CL($AB$65,$AF$65)+CL($AB$73,$AF$73)+CL($T$76,$P$76)</f>
        <v>0</v>
      </c>
      <c r="AI37" s="281">
        <f>$AB$51-$AF$51+$AB$65-$AF$65+$AB$73-$AF$73+$T$76-$P$76</f>
        <v>0</v>
      </c>
      <c r="AJ37" s="103"/>
      <c r="AK37" s="160"/>
      <c r="AL37" s="109" t="str">
        <f>O36</f>
        <v>POULE A</v>
      </c>
      <c r="AM37" s="226" t="s">
        <v>1</v>
      </c>
      <c r="AN37" s="226" t="s">
        <v>2</v>
      </c>
      <c r="AO37" s="3"/>
      <c r="AP37" s="3"/>
      <c r="AQ37" s="232" t="s">
        <v>16</v>
      </c>
      <c r="AR37" s="109" t="str">
        <f>U36</f>
        <v>POULE B</v>
      </c>
      <c r="AS37" s="226" t="s">
        <v>1</v>
      </c>
      <c r="AT37" s="226" t="s">
        <v>2</v>
      </c>
      <c r="AU37" s="106"/>
      <c r="AV37" s="106"/>
      <c r="AW37" s="232"/>
      <c r="AX37" s="109" t="str">
        <f>AA36</f>
        <v>POULE C</v>
      </c>
      <c r="AY37" s="226" t="s">
        <v>1</v>
      </c>
      <c r="AZ37" s="226" t="s">
        <v>2</v>
      </c>
      <c r="BB37" s="3"/>
      <c r="BC37" s="232"/>
      <c r="BD37" s="109" t="str">
        <f>AG36</f>
        <v>POULE 4</v>
      </c>
      <c r="BE37" s="226" t="s">
        <v>1</v>
      </c>
      <c r="BF37" s="226" t="s">
        <v>2</v>
      </c>
    </row>
    <row r="38" spans="1:58" ht="15" customHeight="1" x14ac:dyDescent="0.2">
      <c r="B38" s="226" t="s">
        <v>22</v>
      </c>
      <c r="C38" s="178" t="s">
        <v>22</v>
      </c>
      <c r="D38" s="173"/>
      <c r="E38" s="173"/>
      <c r="F38" s="207"/>
      <c r="G38" s="203"/>
      <c r="H38" s="604" t="s">
        <v>23</v>
      </c>
      <c r="I38" s="118" t="s">
        <v>23</v>
      </c>
      <c r="J38"/>
      <c r="L38"/>
      <c r="M38" s="103"/>
      <c r="N38" s="162" t="s">
        <v>5</v>
      </c>
      <c r="O38" s="118" t="s">
        <v>5</v>
      </c>
      <c r="P38" s="280">
        <f>CL($T$47,$P$47)+CL($AB$59,$AF$59)+CL($P$73,$T$73)</f>
        <v>0</v>
      </c>
      <c r="Q38" s="281">
        <f>$T$47-$P$47+$AB$59-$AF$59+$P$73-$T$73</f>
        <v>0</v>
      </c>
      <c r="T38" s="162" t="s">
        <v>9</v>
      </c>
      <c r="U38" s="118" t="s">
        <v>9</v>
      </c>
      <c r="V38" s="280">
        <f>CL($T$51, $P$51)+CL($AB$62, $AF$62)+CL($P$74, $T$74)</f>
        <v>0</v>
      </c>
      <c r="W38" s="281">
        <f>$T$51-$P$51+$AB$62-$AF$62+$P$74-$T$74</f>
        <v>0</v>
      </c>
      <c r="X38" s="106"/>
      <c r="Y38" s="106"/>
      <c r="Z38" s="162" t="s">
        <v>19</v>
      </c>
      <c r="AA38" s="118" t="s">
        <v>19</v>
      </c>
      <c r="AB38" s="280">
        <f>CL($T$56,$P$56)+CL($P$68,$T$68)+CL($D$74,$H$74)</f>
        <v>0</v>
      </c>
      <c r="AC38" s="281">
        <f>$T$56-$P$56+$P$68-$T$68+$D$74-$H$74</f>
        <v>0</v>
      </c>
      <c r="AE38" s="3"/>
      <c r="AF38" s="162" t="s">
        <v>65</v>
      </c>
      <c r="AG38" s="785" t="s">
        <v>140</v>
      </c>
      <c r="AH38" s="280">
        <f>CL($AF$51,$AB$51)+CL($AB$68,$AF$68)+CL($AB$74,$AF$74)+CL($AF$47,$AB$47)</f>
        <v>0</v>
      </c>
      <c r="AI38" s="281">
        <f>$AF$51-$AB$51+$AB$68-$AF$68+$AB$74-$AF$74+$AF$47-$AB$47</f>
        <v>0</v>
      </c>
      <c r="AJ38" s="103"/>
      <c r="AK38" s="162">
        <v>1</v>
      </c>
      <c r="AL38" s="118"/>
      <c r="AM38" s="815"/>
      <c r="AN38" s="816"/>
      <c r="AO38" s="3"/>
      <c r="AP38" s="3"/>
      <c r="AQ38" s="162">
        <v>1</v>
      </c>
      <c r="AR38" s="118"/>
      <c r="AS38" s="815"/>
      <c r="AT38" s="816"/>
      <c r="AU38" s="106"/>
      <c r="AV38" s="106"/>
      <c r="AW38" s="162">
        <v>1</v>
      </c>
      <c r="AX38" s="118"/>
      <c r="AY38" s="815"/>
      <c r="AZ38" s="816"/>
      <c r="BB38" s="3"/>
      <c r="BC38" s="162">
        <v>1</v>
      </c>
      <c r="BD38" s="785"/>
      <c r="BE38" s="815"/>
      <c r="BF38" s="816"/>
    </row>
    <row r="39" spans="1:58" ht="15" customHeight="1" x14ac:dyDescent="0.2">
      <c r="B39" s="226" t="s">
        <v>24</v>
      </c>
      <c r="C39" s="178" t="s">
        <v>24</v>
      </c>
      <c r="D39" s="173"/>
      <c r="E39" s="173"/>
      <c r="F39" s="207"/>
      <c r="G39" s="203"/>
      <c r="H39" s="604" t="s">
        <v>25</v>
      </c>
      <c r="I39" s="118" t="s">
        <v>25</v>
      </c>
      <c r="J39"/>
      <c r="L39"/>
      <c r="M39" s="103"/>
      <c r="N39" s="162" t="s">
        <v>6</v>
      </c>
      <c r="O39" s="118" t="s">
        <v>6</v>
      </c>
      <c r="P39" s="280">
        <f>CL($P$49,$T$49)+CL($T$73,$P$73)+CL($T$59,$P$59)</f>
        <v>0</v>
      </c>
      <c r="Q39" s="281">
        <f>$P$49-$T$49+$T$59-$P$59+$T$73-$P$73</f>
        <v>0</v>
      </c>
      <c r="T39" s="162" t="s">
        <v>10</v>
      </c>
      <c r="U39" s="118" t="s">
        <v>10</v>
      </c>
      <c r="V39" s="280">
        <f>CL($P$53, $T$53)+CL($T$62, $P$62)+CL($T$74, $P$74)</f>
        <v>0</v>
      </c>
      <c r="W39" s="281">
        <f>$P$53-$T$53+$T$62-$P$62+$T$74-$P$74</f>
        <v>0</v>
      </c>
      <c r="X39" s="106"/>
      <c r="Y39" s="106"/>
      <c r="Z39" s="162" t="s">
        <v>43</v>
      </c>
      <c r="AA39" s="118" t="s">
        <v>43</v>
      </c>
      <c r="AB39" s="280">
        <f>CL($AB$53,$AF$53)+CL($T$65,$P$65)+CL($H$74,$D$74)</f>
        <v>0</v>
      </c>
      <c r="AC39" s="281">
        <f>$AB$53-$AF$53+$T$65-$P$65+$H$74-$D$74</f>
        <v>0</v>
      </c>
      <c r="AE39" s="3"/>
      <c r="AF39" s="162" t="s">
        <v>85</v>
      </c>
      <c r="AG39" s="785" t="s">
        <v>141</v>
      </c>
      <c r="AH39" s="280">
        <f>CL($AB$49,$AF$49)+CL($AF$65,$AB$65)+CL($AF$74,$AB$74)+CL($AF$56,$AB$56)</f>
        <v>0</v>
      </c>
      <c r="AI39" s="281">
        <f>$AB$49-$AF$49+$AF$65-$AB$65+$AF$74-$AB$74+$AF$71-$AB$71</f>
        <v>0</v>
      </c>
      <c r="AJ39" s="103"/>
      <c r="AK39" s="162">
        <v>2</v>
      </c>
      <c r="AL39" s="118"/>
      <c r="AM39" s="815"/>
      <c r="AN39" s="816"/>
      <c r="AO39" s="3"/>
      <c r="AP39" s="3"/>
      <c r="AQ39" s="162">
        <v>2</v>
      </c>
      <c r="AR39" s="118"/>
      <c r="AS39" s="815"/>
      <c r="AT39" s="816"/>
      <c r="AU39" s="106"/>
      <c r="AV39" s="106"/>
      <c r="AW39" s="162">
        <v>2</v>
      </c>
      <c r="AX39" s="118"/>
      <c r="AY39" s="815"/>
      <c r="AZ39" s="816"/>
      <c r="BB39" s="3"/>
      <c r="BC39" s="162">
        <v>2</v>
      </c>
      <c r="BD39" s="785"/>
      <c r="BE39" s="815"/>
      <c r="BF39" s="816"/>
    </row>
    <row r="40" spans="1:58" ht="15" customHeight="1" x14ac:dyDescent="0.2">
      <c r="B40" s="226" t="s">
        <v>26</v>
      </c>
      <c r="C40" s="178" t="s">
        <v>26</v>
      </c>
      <c r="D40" s="173"/>
      <c r="E40" s="173"/>
      <c r="F40" s="207"/>
      <c r="G40" s="203"/>
      <c r="H40" s="604" t="s">
        <v>27</v>
      </c>
      <c r="I40" s="118" t="s">
        <v>27</v>
      </c>
      <c r="J40"/>
      <c r="L40"/>
      <c r="M40" s="103"/>
      <c r="N40" s="162" t="s">
        <v>7</v>
      </c>
      <c r="O40" s="118" t="s">
        <v>7</v>
      </c>
      <c r="P40" s="280">
        <f>CL($T$49,$P$49)+CL($AF$59,$AB$59)+CL($T$71,$P$71)</f>
        <v>0</v>
      </c>
      <c r="Q40" s="281">
        <f>$T$49-$P$49+$AF$59-$AB$59+$T$71-$P$71</f>
        <v>0</v>
      </c>
      <c r="R40"/>
      <c r="S40"/>
      <c r="T40" s="162" t="s">
        <v>11</v>
      </c>
      <c r="U40" s="118" t="s">
        <v>11</v>
      </c>
      <c r="V40" s="280">
        <f>CL($AF$62,$AB$62)+CL($AF$76,$AB$76)+CL($T$53,$P$53)</f>
        <v>0</v>
      </c>
      <c r="W40" s="281">
        <f>$T$53-$P$53+$AF$62-$AB$62+$AF$76-$AB$76</f>
        <v>0</v>
      </c>
      <c r="X40" s="106"/>
      <c r="Y40" s="106"/>
      <c r="Z40" s="162" t="s">
        <v>44</v>
      </c>
      <c r="AA40" s="118" t="s">
        <v>44</v>
      </c>
      <c r="AB40" s="280">
        <f>CL($AF$53,$AB$53)+CL($T$68,$P$68)+CL($H$73,$D$73)</f>
        <v>0</v>
      </c>
      <c r="AC40" s="281">
        <f>$AB$53-$AF$53+$T$65-$P$65+$H$74-$D$74</f>
        <v>0</v>
      </c>
      <c r="AF40" s="162" t="s">
        <v>94</v>
      </c>
      <c r="AG40" s="785" t="s">
        <v>142</v>
      </c>
      <c r="AH40" s="280">
        <f>CL($AF$49,$AB$49)+CL($AF$68,$AB$68)+CL($AF$73,$AB$73)+CL($AF$56,$AB$56)</f>
        <v>0</v>
      </c>
      <c r="AI40" s="281">
        <f>$AF$68-$AB$68+$AF$49-$AB$49+$AF$73-$AB$73+$AF$56-$AB$56</f>
        <v>0</v>
      </c>
      <c r="AJ40" s="103"/>
      <c r="AK40" s="162">
        <v>3</v>
      </c>
      <c r="AL40" s="118"/>
      <c r="AM40" s="815"/>
      <c r="AN40" s="816"/>
      <c r="AO40" s="3"/>
      <c r="AP40" s="3"/>
      <c r="AQ40" s="162">
        <v>3</v>
      </c>
      <c r="AR40" s="118"/>
      <c r="AS40" s="815"/>
      <c r="AT40" s="816"/>
      <c r="AU40" s="106"/>
      <c r="AV40" s="106"/>
      <c r="AW40" s="162">
        <v>3</v>
      </c>
      <c r="AX40" s="118"/>
      <c r="AY40" s="815"/>
      <c r="AZ40" s="816"/>
      <c r="BB40" s="3"/>
      <c r="BC40" s="162">
        <v>3</v>
      </c>
      <c r="BD40" s="785"/>
      <c r="BE40" s="815"/>
      <c r="BF40" s="816"/>
    </row>
    <row r="41" spans="1:58" ht="15" customHeight="1" x14ac:dyDescent="0.2">
      <c r="B41"/>
      <c r="D41"/>
      <c r="E41"/>
      <c r="F41"/>
      <c r="G41"/>
      <c r="H41"/>
      <c r="J41"/>
      <c r="L41"/>
      <c r="M41" s="103"/>
      <c r="N41" s="120"/>
      <c r="O41" s="104"/>
      <c r="P41" s="282"/>
      <c r="Q41" s="283"/>
      <c r="R41" s="103"/>
      <c r="S41" s="103"/>
      <c r="T41" s="120"/>
      <c r="U41" s="104"/>
      <c r="V41" s="282"/>
      <c r="W41" s="283"/>
      <c r="X41" s="208"/>
      <c r="Y41" s="208"/>
      <c r="Z41" s="120"/>
      <c r="AA41" s="104"/>
      <c r="AB41" s="282"/>
      <c r="AC41" s="283"/>
      <c r="AD41" s="103"/>
      <c r="AE41" s="103"/>
      <c r="AF41" s="162" t="s">
        <v>106</v>
      </c>
      <c r="AG41" s="785" t="s">
        <v>143</v>
      </c>
      <c r="AH41" s="280">
        <f>CL($P$76,$T$76)+CL($AB$56,$AF$56)+CL($AB$71,$AF$71)+CL($AB$47,$AF$47)</f>
        <v>0</v>
      </c>
      <c r="AI41" s="786">
        <f>$P$76-$T$76+$AB$56-$AF$56+$AB$47-$AF$47+$AB$71-$AF$71</f>
        <v>0</v>
      </c>
      <c r="AJ41" s="103"/>
      <c r="AK41" s="162">
        <v>4</v>
      </c>
      <c r="AL41" s="118"/>
      <c r="AM41" s="815"/>
      <c r="AN41" s="816"/>
      <c r="AQ41" s="162">
        <v>4</v>
      </c>
      <c r="AR41" s="118"/>
      <c r="AS41" s="815"/>
      <c r="AT41" s="816"/>
      <c r="AU41" s="106"/>
      <c r="AV41" s="106"/>
      <c r="AW41" s="162">
        <v>4</v>
      </c>
      <c r="AX41" s="118"/>
      <c r="AY41" s="815"/>
      <c r="AZ41" s="816"/>
      <c r="BC41" s="162">
        <v>4</v>
      </c>
      <c r="BD41" s="785"/>
      <c r="BE41" s="815"/>
      <c r="BF41" s="816"/>
    </row>
    <row r="42" spans="1:58" x14ac:dyDescent="0.2">
      <c r="B42"/>
      <c r="D42"/>
      <c r="E42"/>
      <c r="F42"/>
      <c r="G42"/>
      <c r="H42"/>
      <c r="J42"/>
      <c r="L42"/>
      <c r="M42" s="103"/>
      <c r="N42" s="120"/>
      <c r="O42" s="104"/>
      <c r="P42" s="282"/>
      <c r="Q42" s="283"/>
      <c r="R42" s="103"/>
      <c r="S42" s="103"/>
      <c r="T42" s="120"/>
      <c r="U42" s="104"/>
      <c r="V42" s="282"/>
      <c r="W42" s="283"/>
      <c r="X42" s="208"/>
      <c r="Y42" s="208"/>
      <c r="Z42" s="120"/>
      <c r="AA42" s="104"/>
      <c r="AB42" s="282"/>
      <c r="AC42" s="283"/>
      <c r="AD42" s="103"/>
      <c r="AE42" s="103"/>
      <c r="AF42" s="120"/>
      <c r="AG42" s="165"/>
      <c r="AH42" s="282"/>
      <c r="AI42" s="283"/>
      <c r="AJ42" s="103"/>
      <c r="AK42" s="120"/>
      <c r="AL42" s="104"/>
      <c r="AM42" s="282"/>
      <c r="AN42" s="283"/>
      <c r="AO42" s="103"/>
      <c r="AP42" s="103"/>
      <c r="AQ42" s="120"/>
      <c r="AR42" s="104"/>
      <c r="AS42" s="282"/>
      <c r="AT42" s="283"/>
      <c r="AU42" s="208"/>
      <c r="AV42" s="208"/>
      <c r="AW42" s="120"/>
      <c r="AX42" s="104"/>
      <c r="AY42" s="282"/>
      <c r="AZ42" s="283"/>
      <c r="BA42" s="103"/>
      <c r="BB42" s="103"/>
      <c r="BC42" s="162">
        <v>5</v>
      </c>
      <c r="BD42" s="785"/>
      <c r="BE42" s="815"/>
      <c r="BF42" s="1029"/>
    </row>
    <row r="43" spans="1:58" x14ac:dyDescent="0.2">
      <c r="A43" s="103"/>
      <c r="B43" s="120"/>
      <c r="C43" s="12"/>
      <c r="D43" s="577"/>
      <c r="E43" s="787"/>
      <c r="F43" s="187"/>
      <c r="G43" s="187"/>
      <c r="H43" s="122"/>
      <c r="J43" s="577"/>
      <c r="K43" s="787"/>
      <c r="L43" s="175"/>
      <c r="M43" s="175"/>
      <c r="N43" s="122"/>
      <c r="O43" s="12"/>
      <c r="P43" s="577"/>
      <c r="Q43" s="787"/>
      <c r="R43" s="187"/>
      <c r="S43" s="187"/>
      <c r="T43" s="122"/>
      <c r="V43" s="282"/>
      <c r="W43" s="283"/>
      <c r="X43" s="103"/>
    </row>
    <row r="44" spans="1:58" x14ac:dyDescent="0.2">
      <c r="A44" s="103"/>
      <c r="B44" s="120"/>
      <c r="C44" s="104"/>
      <c r="D44" s="282"/>
      <c r="E44" s="283"/>
      <c r="F44" s="103"/>
      <c r="G44" s="103"/>
      <c r="H44" s="120"/>
      <c r="I44" s="104"/>
      <c r="J44" s="282"/>
      <c r="K44" s="283"/>
      <c r="L44" s="208"/>
      <c r="M44" s="208"/>
      <c r="N44" s="120"/>
      <c r="O44" s="104"/>
      <c r="P44" s="282"/>
      <c r="Q44" s="283"/>
      <c r="R44" s="103"/>
      <c r="S44" s="103"/>
      <c r="T44" s="120"/>
      <c r="U44" s="104"/>
      <c r="V44" s="282"/>
      <c r="W44" s="283"/>
      <c r="X44" s="103"/>
    </row>
    <row r="45" spans="1:58" ht="15.75" x14ac:dyDescent="0.25">
      <c r="A45" s="219"/>
      <c r="B45" s="24"/>
      <c r="C45" s="24"/>
      <c r="D45" s="24"/>
      <c r="E45" s="24"/>
      <c r="F45" s="898" t="str">
        <f>ACCUEIL!$D$6</f>
        <v>VELODROME</v>
      </c>
      <c r="G45" s="899"/>
      <c r="H45" s="899"/>
      <c r="I45" s="900"/>
      <c r="J45" s="899"/>
      <c r="K45" s="897"/>
      <c r="L45" s="903"/>
      <c r="M45" s="902"/>
      <c r="N45" s="901"/>
      <c r="O45" s="897"/>
      <c r="P45" s="901"/>
      <c r="Q45" s="901"/>
      <c r="R45" s="936" t="str">
        <f>ACCUEIL!$D$7</f>
        <v>SAN SIRO</v>
      </c>
      <c r="S45" s="899"/>
      <c r="T45" s="901"/>
      <c r="U45" s="900"/>
      <c r="V45" s="900"/>
      <c r="W45" s="897"/>
      <c r="X45" s="904"/>
      <c r="Y45" s="897"/>
      <c r="Z45" s="897"/>
      <c r="AA45" s="897"/>
      <c r="AB45" s="897"/>
      <c r="AC45" s="897"/>
      <c r="AD45" s="898" t="str">
        <f>ACCUEIL!$D$8</f>
        <v>NEU CAMP</v>
      </c>
      <c r="AE45" s="897"/>
      <c r="AF45" s="897"/>
      <c r="AG45" s="24"/>
      <c r="AH45" s="24"/>
      <c r="AI45" s="31"/>
    </row>
    <row r="46" spans="1:58" x14ac:dyDescent="0.2">
      <c r="A46" s="44"/>
      <c r="B46"/>
      <c r="D46"/>
      <c r="E46"/>
      <c r="F46" s="125" t="s">
        <v>95</v>
      </c>
      <c r="G46"/>
      <c r="H46"/>
      <c r="J46"/>
      <c r="K46" s="43"/>
      <c r="L46" s="327" t="s">
        <v>12</v>
      </c>
      <c r="M46" s="292"/>
      <c r="N46"/>
      <c r="P46"/>
      <c r="Q46"/>
      <c r="R46"/>
      <c r="S46"/>
      <c r="T46"/>
      <c r="W46" s="43"/>
      <c r="Y46" s="44"/>
      <c r="AI46" s="43"/>
    </row>
    <row r="47" spans="1:58" ht="17.850000000000001" customHeight="1" x14ac:dyDescent="0.2">
      <c r="A47" s="44"/>
      <c r="B47" s="226">
        <v>1</v>
      </c>
      <c r="C47" s="136" t="str">
        <f>C37</f>
        <v>1A</v>
      </c>
      <c r="D47" s="1122"/>
      <c r="E47" s="290"/>
      <c r="F47" s="291" t="s">
        <v>48</v>
      </c>
      <c r="G47" s="290"/>
      <c r="H47" s="1122"/>
      <c r="I47" s="136" t="str">
        <f>I37</f>
        <v>1B</v>
      </c>
      <c r="J47" s="210"/>
      <c r="K47" s="43"/>
      <c r="L47" s="927">
        <f>ACCUEIL!B9</f>
        <v>1.583333333333333</v>
      </c>
      <c r="M47" s="292"/>
      <c r="N47" s="958" t="s">
        <v>4</v>
      </c>
      <c r="O47" s="959" t="str">
        <f>O37</f>
        <v>A</v>
      </c>
      <c r="P47" s="1190"/>
      <c r="Q47" s="1205"/>
      <c r="R47" s="1206"/>
      <c r="S47" s="1205"/>
      <c r="T47" s="1190"/>
      <c r="U47" s="959" t="str">
        <f>O38</f>
        <v>B</v>
      </c>
      <c r="V47" s="958" t="s">
        <v>5</v>
      </c>
      <c r="W47" s="43"/>
      <c r="Y47" s="44"/>
      <c r="Z47" s="163" t="s">
        <v>106</v>
      </c>
      <c r="AA47" s="136" t="str">
        <f>AG41</f>
        <v>QQQQQ</v>
      </c>
      <c r="AB47" s="1122"/>
      <c r="AC47" s="243"/>
      <c r="AD47" s="244"/>
      <c r="AE47" s="243"/>
      <c r="AF47" s="1122"/>
      <c r="AG47" s="136" t="str">
        <f>AG38</f>
        <v>NNNNN</v>
      </c>
      <c r="AH47" s="163" t="s">
        <v>65</v>
      </c>
      <c r="AI47" s="43"/>
    </row>
    <row r="48" spans="1:58" ht="17.850000000000001" hidden="1" customHeight="1" x14ac:dyDescent="0.2">
      <c r="A48" s="44"/>
      <c r="B48" s="941"/>
      <c r="C48" s="1204" t="s">
        <v>222</v>
      </c>
      <c r="D48" s="1122"/>
      <c r="E48" s="1187"/>
      <c r="F48" s="1119"/>
      <c r="G48" s="1187"/>
      <c r="H48" s="1122"/>
      <c r="I48" s="1204" t="s">
        <v>222</v>
      </c>
      <c r="J48" s="854"/>
      <c r="K48" s="43"/>
      <c r="L48" s="927"/>
      <c r="M48" s="292"/>
      <c r="N48" s="1192"/>
      <c r="O48" s="1193"/>
      <c r="P48" s="1194"/>
      <c r="Q48" s="1208"/>
      <c r="R48" s="1209"/>
      <c r="S48" s="1208"/>
      <c r="T48" s="1194"/>
      <c r="U48" s="1193"/>
      <c r="V48" s="1197"/>
      <c r="W48" s="43"/>
      <c r="Y48" s="44"/>
      <c r="Z48" s="1192"/>
      <c r="AA48" s="1193"/>
      <c r="AB48" s="1194"/>
      <c r="AC48" s="1208"/>
      <c r="AD48" s="1209"/>
      <c r="AE48" s="1208"/>
      <c r="AF48" s="1194"/>
      <c r="AG48" s="1193"/>
      <c r="AH48" s="1197"/>
      <c r="AI48" s="43"/>
    </row>
    <row r="49" spans="1:35" ht="17.850000000000001" customHeight="1" x14ac:dyDescent="0.2">
      <c r="A49" s="44"/>
      <c r="B49" s="226">
        <v>2</v>
      </c>
      <c r="C49" s="136" t="str">
        <f>C38</f>
        <v>2A</v>
      </c>
      <c r="D49" s="1122"/>
      <c r="E49" s="290"/>
      <c r="F49" s="291" t="s">
        <v>48</v>
      </c>
      <c r="G49" s="290"/>
      <c r="H49" s="1122"/>
      <c r="I49" s="136" t="str">
        <f>I38</f>
        <v>2B</v>
      </c>
      <c r="J49" s="210"/>
      <c r="K49" s="43"/>
      <c r="L49" s="928">
        <f>L47+ACCUEIL!$B$10</f>
        <v>1.5937499999999998</v>
      </c>
      <c r="M49" s="289"/>
      <c r="N49" s="951" t="s">
        <v>6</v>
      </c>
      <c r="O49" s="1191" t="str">
        <f>O39</f>
        <v>C</v>
      </c>
      <c r="P49" s="1126"/>
      <c r="Q49" s="1207"/>
      <c r="R49" s="1119"/>
      <c r="S49" s="1207"/>
      <c r="T49" s="1126"/>
      <c r="U49" s="1191" t="str">
        <f>O40</f>
        <v>D</v>
      </c>
      <c r="V49" s="951" t="s">
        <v>7</v>
      </c>
      <c r="W49" s="43"/>
      <c r="Y49" s="44"/>
      <c r="Z49" s="64" t="s">
        <v>85</v>
      </c>
      <c r="AA49" s="136" t="str">
        <f>AG39</f>
        <v>OOOOO</v>
      </c>
      <c r="AB49" s="1122"/>
      <c r="AC49" s="243"/>
      <c r="AD49" s="244"/>
      <c r="AE49" s="243"/>
      <c r="AF49" s="1122"/>
      <c r="AG49" s="136" t="str">
        <f>AG40</f>
        <v>PPPPPP</v>
      </c>
      <c r="AH49" s="64" t="s">
        <v>94</v>
      </c>
      <c r="AI49" s="43"/>
    </row>
    <row r="50" spans="1:35" ht="17.850000000000001" hidden="1" customHeight="1" x14ac:dyDescent="0.2">
      <c r="A50" s="44"/>
      <c r="B50" s="941"/>
      <c r="C50" s="1204" t="s">
        <v>222</v>
      </c>
      <c r="D50" s="1122"/>
      <c r="E50" s="1187"/>
      <c r="F50" s="1119"/>
      <c r="G50" s="1187"/>
      <c r="H50" s="1122"/>
      <c r="I50" s="1204" t="s">
        <v>222</v>
      </c>
      <c r="J50" s="854"/>
      <c r="K50" s="43"/>
      <c r="L50" s="928"/>
      <c r="M50" s="289"/>
      <c r="N50" s="1192"/>
      <c r="O50" s="1193"/>
      <c r="P50" s="1194"/>
      <c r="Q50" s="1208"/>
      <c r="R50" s="1209"/>
      <c r="S50" s="1208"/>
      <c r="T50" s="1194"/>
      <c r="U50" s="1193"/>
      <c r="V50" s="1197"/>
      <c r="W50" s="43"/>
      <c r="Y50" s="44"/>
      <c r="Z50" s="1192"/>
      <c r="AA50" s="1193"/>
      <c r="AB50" s="1194"/>
      <c r="AC50" s="1208"/>
      <c r="AD50" s="1209"/>
      <c r="AE50" s="1208"/>
      <c r="AF50" s="1194"/>
      <c r="AG50" s="1193"/>
      <c r="AH50" s="1197"/>
      <c r="AI50" s="43"/>
    </row>
    <row r="51" spans="1:35" ht="17.850000000000001" customHeight="1" x14ac:dyDescent="0.2">
      <c r="A51" s="44"/>
      <c r="B51" s="226">
        <v>3</v>
      </c>
      <c r="C51" s="136" t="s">
        <v>24</v>
      </c>
      <c r="D51" s="1122"/>
      <c r="E51" s="290"/>
      <c r="F51" s="291" t="s">
        <v>48</v>
      </c>
      <c r="G51" s="290"/>
      <c r="H51" s="1122"/>
      <c r="I51" s="136" t="s">
        <v>25</v>
      </c>
      <c r="J51" s="210"/>
      <c r="K51" s="43"/>
      <c r="L51" s="928">
        <f>L49+ACCUEIL!$B$10</f>
        <v>1.6041666666666665</v>
      </c>
      <c r="M51" s="289"/>
      <c r="N51" s="64" t="s">
        <v>8</v>
      </c>
      <c r="O51" s="136" t="str">
        <f>U37</f>
        <v>E</v>
      </c>
      <c r="P51" s="1122"/>
      <c r="Q51" s="243"/>
      <c r="R51" s="244"/>
      <c r="S51" s="243"/>
      <c r="T51" s="1122"/>
      <c r="U51" s="136" t="str">
        <f>U38</f>
        <v>F</v>
      </c>
      <c r="V51" s="64" t="s">
        <v>9</v>
      </c>
      <c r="W51" s="43"/>
      <c r="Y51" s="44"/>
      <c r="Z51" s="64" t="s">
        <v>64</v>
      </c>
      <c r="AA51" s="136" t="str">
        <f>AG37</f>
        <v>MMMM</v>
      </c>
      <c r="AB51" s="1122"/>
      <c r="AC51" s="243"/>
      <c r="AD51" s="244"/>
      <c r="AE51" s="243"/>
      <c r="AF51" s="1122"/>
      <c r="AG51" s="136" t="str">
        <f>AG38</f>
        <v>NNNNN</v>
      </c>
      <c r="AH51" s="64" t="s">
        <v>65</v>
      </c>
      <c r="AI51" s="43"/>
    </row>
    <row r="52" spans="1:35" ht="17.850000000000001" hidden="1" customHeight="1" x14ac:dyDescent="0.2">
      <c r="A52" s="44"/>
      <c r="B52" s="941"/>
      <c r="C52" s="1204" t="s">
        <v>222</v>
      </c>
      <c r="D52" s="1122"/>
      <c r="E52" s="1187"/>
      <c r="F52" s="1119"/>
      <c r="G52" s="1187"/>
      <c r="H52" s="1122"/>
      <c r="I52" s="1204" t="s">
        <v>222</v>
      </c>
      <c r="J52" s="854"/>
      <c r="K52" s="43"/>
      <c r="L52" s="928"/>
      <c r="M52" s="289"/>
      <c r="N52" s="1192"/>
      <c r="O52" s="1193"/>
      <c r="P52" s="1194"/>
      <c r="Q52" s="1208"/>
      <c r="R52" s="1209"/>
      <c r="S52" s="1208"/>
      <c r="T52" s="1194"/>
      <c r="U52" s="1193"/>
      <c r="V52" s="1197"/>
      <c r="W52" s="43"/>
      <c r="Y52" s="44"/>
      <c r="Z52" s="1192"/>
      <c r="AA52" s="1193"/>
      <c r="AB52" s="1194"/>
      <c r="AC52" s="1208"/>
      <c r="AD52" s="1209"/>
      <c r="AE52" s="1208"/>
      <c r="AF52" s="1194"/>
      <c r="AG52" s="1193"/>
      <c r="AH52" s="1197"/>
      <c r="AI52" s="43"/>
    </row>
    <row r="53" spans="1:35" ht="17.850000000000001" customHeight="1" x14ac:dyDescent="0.2">
      <c r="A53" s="44"/>
      <c r="B53" s="226">
        <v>4</v>
      </c>
      <c r="C53" s="136" t="str">
        <f>C40</f>
        <v>4A</v>
      </c>
      <c r="D53" s="1122"/>
      <c r="E53" s="290"/>
      <c r="F53" s="291" t="s">
        <v>48</v>
      </c>
      <c r="G53" s="290"/>
      <c r="H53" s="1122"/>
      <c r="I53" s="136" t="str">
        <f>I40</f>
        <v>4B</v>
      </c>
      <c r="J53" s="210"/>
      <c r="K53" s="43"/>
      <c r="L53" s="928">
        <f>L51+ACCUEIL!$B$10</f>
        <v>1.6145833333333333</v>
      </c>
      <c r="M53" s="289"/>
      <c r="N53" s="64" t="s">
        <v>10</v>
      </c>
      <c r="O53" s="136" t="str">
        <f>U39</f>
        <v>G</v>
      </c>
      <c r="P53" s="1122"/>
      <c r="Q53" s="243"/>
      <c r="R53" s="244"/>
      <c r="S53" s="243"/>
      <c r="T53" s="1122"/>
      <c r="U53" s="136" t="str">
        <f>U40</f>
        <v>H</v>
      </c>
      <c r="V53" s="64" t="s">
        <v>11</v>
      </c>
      <c r="W53" s="43"/>
      <c r="Y53" s="44"/>
      <c r="Z53" s="64" t="s">
        <v>43</v>
      </c>
      <c r="AA53" s="136" t="str">
        <f>AA39</f>
        <v>K</v>
      </c>
      <c r="AB53" s="1122"/>
      <c r="AC53" s="243"/>
      <c r="AD53" s="244"/>
      <c r="AE53" s="243"/>
      <c r="AF53" s="1122"/>
      <c r="AG53" s="136" t="str">
        <f>AA40</f>
        <v>L</v>
      </c>
      <c r="AH53" s="64" t="s">
        <v>44</v>
      </c>
      <c r="AI53" s="43"/>
    </row>
    <row r="54" spans="1:35" ht="17.850000000000001" hidden="1" customHeight="1" x14ac:dyDescent="0.2">
      <c r="A54" s="44"/>
      <c r="B54" s="941"/>
      <c r="C54" s="1204" t="s">
        <v>222</v>
      </c>
      <c r="D54" s="1122"/>
      <c r="E54" s="1187"/>
      <c r="F54" s="1119"/>
      <c r="G54" s="1187"/>
      <c r="H54" s="1122"/>
      <c r="I54" s="1204" t="s">
        <v>222</v>
      </c>
      <c r="J54" s="854"/>
      <c r="K54" s="43"/>
      <c r="L54" s="928"/>
      <c r="M54" s="289"/>
      <c r="N54" s="1192"/>
      <c r="O54" s="1193"/>
      <c r="P54" s="1194"/>
      <c r="Q54" s="1208"/>
      <c r="R54" s="1209"/>
      <c r="S54" s="1208"/>
      <c r="T54" s="1194"/>
      <c r="U54" s="1193"/>
      <c r="V54" s="1197"/>
      <c r="W54" s="43"/>
      <c r="Y54" s="44"/>
      <c r="Z54" s="1192"/>
      <c r="AA54" s="1193"/>
      <c r="AB54" s="1194"/>
      <c r="AC54" s="1208"/>
      <c r="AD54" s="1209"/>
      <c r="AE54" s="1208"/>
      <c r="AF54" s="1194"/>
      <c r="AG54" s="1193"/>
      <c r="AH54" s="1197"/>
      <c r="AI54" s="43"/>
    </row>
    <row r="55" spans="1:35" ht="12.2" customHeight="1" x14ac:dyDescent="0.2">
      <c r="A55" s="44"/>
      <c r="B55" s="162">
        <v>5</v>
      </c>
      <c r="C55" s="293" t="s">
        <v>49</v>
      </c>
      <c r="D55" s="172"/>
      <c r="E55" s="294"/>
      <c r="F55" s="294"/>
      <c r="G55" s="294"/>
      <c r="H55" s="172"/>
      <c r="I55" s="295" t="s">
        <v>50</v>
      </c>
      <c r="J55" s="207"/>
      <c r="K55" s="43"/>
      <c r="M55" s="289"/>
      <c r="N55" s="298"/>
      <c r="O55" s="299"/>
      <c r="P55" s="640"/>
      <c r="Q55" s="299"/>
      <c r="R55" s="299"/>
      <c r="S55" s="299"/>
      <c r="T55" s="641"/>
      <c r="U55" s="299"/>
      <c r="V55" s="300"/>
      <c r="W55" s="43"/>
      <c r="Y55" s="44"/>
      <c r="Z55" s="298"/>
      <c r="AA55" s="299"/>
      <c r="AB55" s="640"/>
      <c r="AC55" s="299"/>
      <c r="AD55" s="299"/>
      <c r="AE55" s="299"/>
      <c r="AF55" s="641"/>
      <c r="AG55" s="299"/>
      <c r="AH55" s="300"/>
      <c r="AI55" s="43"/>
    </row>
    <row r="56" spans="1:35" ht="17.850000000000001" customHeight="1" x14ac:dyDescent="0.2">
      <c r="A56" s="44"/>
      <c r="B56" s="162"/>
      <c r="C56" s="117">
        <f>GL(H47,D47,C47,I47,H48,D48)</f>
        <v>0</v>
      </c>
      <c r="D56" s="1122"/>
      <c r="E56" s="246"/>
      <c r="F56" s="244" t="s">
        <v>48</v>
      </c>
      <c r="G56" s="246"/>
      <c r="H56" s="1122"/>
      <c r="I56" s="117">
        <f>GL(H49,D49,C49,I49,H50,D50)</f>
        <v>0</v>
      </c>
      <c r="J56" s="207"/>
      <c r="K56" s="43"/>
      <c r="L56" s="928">
        <f>L53+ACCUEIL!$B$10</f>
        <v>1.625</v>
      </c>
      <c r="M56" s="289"/>
      <c r="N56" s="64" t="s">
        <v>18</v>
      </c>
      <c r="O56" s="136" t="str">
        <f>AA37</f>
        <v>I</v>
      </c>
      <c r="P56" s="1122"/>
      <c r="Q56" s="788"/>
      <c r="R56" s="244"/>
      <c r="S56" s="788"/>
      <c r="T56" s="1122"/>
      <c r="U56" s="136" t="str">
        <f>AA38</f>
        <v>J</v>
      </c>
      <c r="V56" s="64" t="s">
        <v>19</v>
      </c>
      <c r="W56" s="638"/>
      <c r="Y56" s="44"/>
      <c r="Z56" s="210" t="s">
        <v>106</v>
      </c>
      <c r="AA56" s="136" t="str">
        <f>AG41</f>
        <v>QQQQQ</v>
      </c>
      <c r="AB56" s="1122"/>
      <c r="AC56" s="243"/>
      <c r="AD56" s="244"/>
      <c r="AE56" s="243"/>
      <c r="AF56" s="1122"/>
      <c r="AG56" s="136" t="str">
        <f>AG40</f>
        <v>PPPPPP</v>
      </c>
      <c r="AH56" s="210" t="s">
        <v>94</v>
      </c>
      <c r="AI56" s="43"/>
    </row>
    <row r="57" spans="1:35" ht="17.850000000000001" hidden="1" customHeight="1" x14ac:dyDescent="0.2">
      <c r="A57" s="44"/>
      <c r="B57" s="941"/>
      <c r="C57" s="1204" t="s">
        <v>222</v>
      </c>
      <c r="D57" s="1122"/>
      <c r="E57" s="1187"/>
      <c r="F57" s="1119"/>
      <c r="G57" s="1187"/>
      <c r="H57" s="1122"/>
      <c r="I57" s="1204" t="s">
        <v>222</v>
      </c>
      <c r="J57" s="854"/>
      <c r="K57" s="43"/>
      <c r="L57" s="928"/>
      <c r="M57" s="289"/>
      <c r="N57" s="1192"/>
      <c r="O57" s="1193"/>
      <c r="P57" s="1194"/>
      <c r="Q57" s="1208"/>
      <c r="R57" s="1209"/>
      <c r="S57" s="1208"/>
      <c r="T57" s="1194"/>
      <c r="U57" s="1193"/>
      <c r="V57" s="1197"/>
      <c r="W57" s="638"/>
      <c r="Y57" s="44"/>
      <c r="Z57" s="1192"/>
      <c r="AA57" s="1193"/>
      <c r="AB57" s="1194"/>
      <c r="AC57" s="1208"/>
      <c r="AD57" s="1209"/>
      <c r="AE57" s="1208"/>
      <c r="AF57" s="1194"/>
      <c r="AG57" s="1193"/>
      <c r="AH57" s="1197"/>
      <c r="AI57" s="43"/>
    </row>
    <row r="58" spans="1:35" ht="12.2" customHeight="1" x14ac:dyDescent="0.2">
      <c r="A58" s="44"/>
      <c r="B58" s="162">
        <v>6</v>
      </c>
      <c r="C58" s="293" t="s">
        <v>51</v>
      </c>
      <c r="D58" s="172"/>
      <c r="E58" s="294"/>
      <c r="F58" s="294"/>
      <c r="G58" s="294"/>
      <c r="H58" s="172"/>
      <c r="I58" s="295" t="s">
        <v>52</v>
      </c>
      <c r="J58" s="207"/>
      <c r="K58" s="43"/>
      <c r="M58" s="289"/>
      <c r="N58" s="298"/>
      <c r="O58" s="299"/>
      <c r="P58" s="640"/>
      <c r="Q58" s="299"/>
      <c r="R58" s="299"/>
      <c r="S58" s="299"/>
      <c r="T58" s="641"/>
      <c r="U58" s="299"/>
      <c r="V58" s="300"/>
      <c r="W58" s="638"/>
      <c r="Y58" s="44"/>
      <c r="Z58" s="298"/>
      <c r="AA58" s="299"/>
      <c r="AB58" s="640"/>
      <c r="AC58" s="299"/>
      <c r="AD58" s="299"/>
      <c r="AE58" s="299"/>
      <c r="AF58" s="641"/>
      <c r="AG58" s="299"/>
      <c r="AH58" s="300"/>
      <c r="AI58" s="43"/>
    </row>
    <row r="59" spans="1:35" ht="17.850000000000001" customHeight="1" x14ac:dyDescent="0.2">
      <c r="A59" s="44"/>
      <c r="B59" s="162"/>
      <c r="C59" s="117">
        <f>GL(H51,D51,C51,I51,H52,D52)</f>
        <v>0</v>
      </c>
      <c r="D59" s="1122"/>
      <c r="E59" s="246"/>
      <c r="F59" s="244" t="s">
        <v>48</v>
      </c>
      <c r="G59" s="246"/>
      <c r="H59" s="1122"/>
      <c r="I59" s="117">
        <f>GL(H53,D53,C53,I53,H54,D54)</f>
        <v>0</v>
      </c>
      <c r="J59" s="207"/>
      <c r="K59" s="43"/>
      <c r="L59" s="928">
        <f>L56+ACCUEIL!$B$10</f>
        <v>1.6354166666666667</v>
      </c>
      <c r="M59" s="289"/>
      <c r="N59" s="64" t="s">
        <v>4</v>
      </c>
      <c r="O59" s="136" t="str">
        <f>O37</f>
        <v>A</v>
      </c>
      <c r="P59" s="1122"/>
      <c r="Q59" s="243"/>
      <c r="R59" s="244"/>
      <c r="S59" s="243"/>
      <c r="T59" s="1122"/>
      <c r="U59" s="136" t="str">
        <f>O39</f>
        <v>C</v>
      </c>
      <c r="V59" s="64" t="s">
        <v>6</v>
      </c>
      <c r="W59" s="297"/>
      <c r="Y59" s="44"/>
      <c r="Z59" s="64" t="s">
        <v>5</v>
      </c>
      <c r="AA59" s="136" t="str">
        <f>O38</f>
        <v>B</v>
      </c>
      <c r="AB59" s="1122"/>
      <c r="AC59" s="243"/>
      <c r="AD59" s="244"/>
      <c r="AE59" s="243"/>
      <c r="AF59" s="1122"/>
      <c r="AG59" s="136" t="str">
        <f>O40</f>
        <v>D</v>
      </c>
      <c r="AH59" s="64" t="s">
        <v>7</v>
      </c>
      <c r="AI59" s="43"/>
    </row>
    <row r="60" spans="1:35" ht="17.850000000000001" hidden="1" customHeight="1" x14ac:dyDescent="0.2">
      <c r="A60" s="44"/>
      <c r="B60" s="941"/>
      <c r="C60" s="1204" t="s">
        <v>222</v>
      </c>
      <c r="D60" s="1122"/>
      <c r="E60" s="1187"/>
      <c r="F60" s="1119"/>
      <c r="G60" s="1187"/>
      <c r="H60" s="1122"/>
      <c r="I60" s="1204" t="s">
        <v>222</v>
      </c>
      <c r="J60" s="854"/>
      <c r="K60" s="43"/>
      <c r="L60" s="928"/>
      <c r="M60" s="289"/>
      <c r="N60" s="1192"/>
      <c r="O60" s="1193"/>
      <c r="P60" s="1194"/>
      <c r="Q60" s="1208"/>
      <c r="R60" s="1209"/>
      <c r="S60" s="1208"/>
      <c r="T60" s="1194"/>
      <c r="U60" s="1193"/>
      <c r="V60" s="1197"/>
      <c r="W60" s="297"/>
      <c r="Y60" s="44"/>
      <c r="Z60" s="1192"/>
      <c r="AA60" s="1193"/>
      <c r="AB60" s="1194"/>
      <c r="AC60" s="1208"/>
      <c r="AD60" s="1209"/>
      <c r="AE60" s="1208"/>
      <c r="AF60" s="1194"/>
      <c r="AG60" s="1193"/>
      <c r="AH60" s="1197"/>
      <c r="AI60" s="43"/>
    </row>
    <row r="61" spans="1:35" ht="12.2" customHeight="1" x14ac:dyDescent="0.2">
      <c r="A61" s="44"/>
      <c r="B61" s="162">
        <v>7</v>
      </c>
      <c r="C61" s="301"/>
      <c r="D61" s="172"/>
      <c r="E61" s="294"/>
      <c r="F61" s="294" t="s">
        <v>53</v>
      </c>
      <c r="G61" s="294"/>
      <c r="H61" s="172"/>
      <c r="I61" s="294"/>
      <c r="J61" s="207"/>
      <c r="K61" s="43"/>
      <c r="M61" s="289"/>
      <c r="N61" s="298"/>
      <c r="O61" s="299"/>
      <c r="P61" s="640"/>
      <c r="Q61" s="299"/>
      <c r="R61" s="299"/>
      <c r="S61" s="299"/>
      <c r="T61" s="641"/>
      <c r="U61" s="299"/>
      <c r="V61" s="300"/>
      <c r="W61" s="297"/>
      <c r="Y61" s="44"/>
      <c r="Z61" s="298"/>
      <c r="AA61" s="299"/>
      <c r="AB61" s="640"/>
      <c r="AC61" s="299"/>
      <c r="AD61" s="299"/>
      <c r="AE61" s="299"/>
      <c r="AF61" s="641"/>
      <c r="AG61" s="299"/>
      <c r="AH61" s="300"/>
      <c r="AI61" s="43"/>
    </row>
    <row r="62" spans="1:35" ht="17.850000000000001" customHeight="1" x14ac:dyDescent="0.2">
      <c r="A62" s="44"/>
      <c r="B62" s="162"/>
      <c r="C62" s="118"/>
      <c r="D62" s="1122"/>
      <c r="E62" s="246"/>
      <c r="F62" s="244" t="s">
        <v>48</v>
      </c>
      <c r="G62" s="246"/>
      <c r="H62" s="1122"/>
      <c r="I62" s="178"/>
      <c r="J62" s="207"/>
      <c r="K62" s="43"/>
      <c r="L62" s="928">
        <f>L59+ACCUEIL!$B$10</f>
        <v>1.6458333333333335</v>
      </c>
      <c r="M62" s="289"/>
      <c r="N62" s="64" t="s">
        <v>8</v>
      </c>
      <c r="O62" s="136" t="str">
        <f>U37</f>
        <v>E</v>
      </c>
      <c r="P62" s="1122"/>
      <c r="Q62" s="243"/>
      <c r="R62" s="244"/>
      <c r="S62" s="243"/>
      <c r="T62" s="1122"/>
      <c r="U62" s="136" t="str">
        <f>U39</f>
        <v>G</v>
      </c>
      <c r="V62" s="64" t="s">
        <v>10</v>
      </c>
      <c r="W62" s="297"/>
      <c r="Y62" s="44"/>
      <c r="Z62" s="64" t="s">
        <v>9</v>
      </c>
      <c r="AA62" s="136" t="str">
        <f>U38</f>
        <v>F</v>
      </c>
      <c r="AB62" s="1122"/>
      <c r="AC62" s="243"/>
      <c r="AD62" s="244"/>
      <c r="AE62" s="243"/>
      <c r="AF62" s="1122"/>
      <c r="AG62" s="136" t="str">
        <f>U40</f>
        <v>H</v>
      </c>
      <c r="AH62" s="64" t="s">
        <v>11</v>
      </c>
      <c r="AI62" s="43"/>
    </row>
    <row r="63" spans="1:35" ht="17.850000000000001" hidden="1" customHeight="1" x14ac:dyDescent="0.2">
      <c r="A63" s="44"/>
      <c r="B63" s="941"/>
      <c r="C63" s="1204" t="s">
        <v>222</v>
      </c>
      <c r="D63" s="1122"/>
      <c r="E63" s="1187"/>
      <c r="F63" s="1119"/>
      <c r="G63" s="1187"/>
      <c r="H63" s="1122"/>
      <c r="I63" s="1204" t="s">
        <v>222</v>
      </c>
      <c r="J63" s="854"/>
      <c r="K63" s="43"/>
      <c r="L63" s="928"/>
      <c r="M63" s="289"/>
      <c r="N63" s="1192"/>
      <c r="O63" s="1193"/>
      <c r="P63" s="1194"/>
      <c r="Q63" s="1208"/>
      <c r="R63" s="1209"/>
      <c r="S63" s="1208"/>
      <c r="T63" s="1194"/>
      <c r="U63" s="1193"/>
      <c r="V63" s="1197"/>
      <c r="W63" s="297"/>
      <c r="Y63" s="44"/>
      <c r="Z63" s="1192"/>
      <c r="AA63" s="1193"/>
      <c r="AB63" s="1194"/>
      <c r="AC63" s="1208"/>
      <c r="AD63" s="1209"/>
      <c r="AE63" s="1208"/>
      <c r="AF63" s="1194"/>
      <c r="AG63" s="1193"/>
      <c r="AH63" s="1197"/>
      <c r="AI63" s="43"/>
    </row>
    <row r="64" spans="1:35" ht="12.2" customHeight="1" x14ac:dyDescent="0.2">
      <c r="A64" s="44"/>
      <c r="B64" s="162">
        <v>8</v>
      </c>
      <c r="C64" s="301"/>
      <c r="D64" s="172"/>
      <c r="E64" s="294"/>
      <c r="F64" s="294" t="s">
        <v>56</v>
      </c>
      <c r="G64" s="294"/>
      <c r="H64" s="172"/>
      <c r="I64" s="294"/>
      <c r="J64" s="207"/>
      <c r="K64" s="43"/>
      <c r="M64" s="289"/>
      <c r="N64" s="298"/>
      <c r="O64" s="299"/>
      <c r="P64" s="640"/>
      <c r="Q64" s="299"/>
      <c r="R64" s="299"/>
      <c r="S64" s="299"/>
      <c r="T64" s="641"/>
      <c r="U64" s="299"/>
      <c r="V64" s="300"/>
      <c r="W64" s="297"/>
      <c r="Y64" s="44"/>
      <c r="Z64" s="298"/>
      <c r="AA64" s="299"/>
      <c r="AB64" s="640"/>
      <c r="AC64" s="299"/>
      <c r="AD64" s="299"/>
      <c r="AE64" s="299"/>
      <c r="AF64" s="641"/>
      <c r="AG64" s="299"/>
      <c r="AH64" s="300"/>
      <c r="AI64" s="43"/>
    </row>
    <row r="65" spans="1:35" ht="17.850000000000001" customHeight="1" x14ac:dyDescent="0.2">
      <c r="A65" s="44"/>
      <c r="B65" s="162"/>
      <c r="C65" s="118"/>
      <c r="D65" s="1122"/>
      <c r="E65" s="246"/>
      <c r="F65" s="244" t="s">
        <v>48</v>
      </c>
      <c r="G65" s="246"/>
      <c r="H65" s="1122"/>
      <c r="I65" s="178"/>
      <c r="J65" s="305"/>
      <c r="K65" s="43"/>
      <c r="L65" s="928">
        <f>L62+ACCUEIL!$B$10</f>
        <v>1.6562500000000002</v>
      </c>
      <c r="M65" s="289"/>
      <c r="N65" s="64" t="s">
        <v>18</v>
      </c>
      <c r="O65" s="136" t="str">
        <f>AA37</f>
        <v>I</v>
      </c>
      <c r="P65" s="1122"/>
      <c r="Q65" s="243"/>
      <c r="R65" s="244"/>
      <c r="S65" s="243"/>
      <c r="T65" s="1122"/>
      <c r="U65" s="136" t="str">
        <f>AA39</f>
        <v>K</v>
      </c>
      <c r="V65" s="64" t="s">
        <v>43</v>
      </c>
      <c r="W65" s="297"/>
      <c r="Y65" s="44"/>
      <c r="Z65" s="64" t="s">
        <v>64</v>
      </c>
      <c r="AA65" s="136" t="str">
        <f>AG37</f>
        <v>MMMM</v>
      </c>
      <c r="AB65" s="1122"/>
      <c r="AC65" s="243"/>
      <c r="AD65" s="244"/>
      <c r="AE65" s="243"/>
      <c r="AF65" s="1122"/>
      <c r="AG65" s="136" t="str">
        <f>AG39</f>
        <v>OOOOO</v>
      </c>
      <c r="AH65" s="64" t="s">
        <v>85</v>
      </c>
      <c r="AI65" s="43"/>
    </row>
    <row r="66" spans="1:35" ht="17.850000000000001" hidden="1" customHeight="1" x14ac:dyDescent="0.2">
      <c r="A66" s="44"/>
      <c r="B66" s="941"/>
      <c r="C66" s="1204" t="s">
        <v>222</v>
      </c>
      <c r="D66" s="1122"/>
      <c r="E66" s="1187"/>
      <c r="F66" s="1119"/>
      <c r="G66" s="1187"/>
      <c r="H66" s="1122"/>
      <c r="I66" s="1204" t="s">
        <v>222</v>
      </c>
      <c r="J66" s="854"/>
      <c r="K66" s="43"/>
      <c r="L66" s="928"/>
      <c r="M66" s="289"/>
      <c r="N66" s="1192"/>
      <c r="O66" s="1193"/>
      <c r="P66" s="1194"/>
      <c r="Q66" s="1208"/>
      <c r="R66" s="1209"/>
      <c r="S66" s="1208"/>
      <c r="T66" s="1194"/>
      <c r="U66" s="1193"/>
      <c r="V66" s="1197"/>
      <c r="W66" s="297"/>
      <c r="Y66" s="44"/>
      <c r="Z66" s="1192"/>
      <c r="AA66" s="1193"/>
      <c r="AB66" s="1194"/>
      <c r="AC66" s="1208"/>
      <c r="AD66" s="1209"/>
      <c r="AE66" s="1208"/>
      <c r="AF66" s="1194"/>
      <c r="AG66" s="1193"/>
      <c r="AH66" s="1197"/>
      <c r="AI66" s="43"/>
    </row>
    <row r="67" spans="1:35" ht="12.2" customHeight="1" x14ac:dyDescent="0.2">
      <c r="A67" s="44"/>
      <c r="B67" s="162">
        <v>9</v>
      </c>
      <c r="C67" s="293" t="s">
        <v>87</v>
      </c>
      <c r="D67" s="172"/>
      <c r="E67" s="294"/>
      <c r="F67" s="294"/>
      <c r="G67" s="294"/>
      <c r="H67" s="172"/>
      <c r="I67" s="295" t="s">
        <v>144</v>
      </c>
      <c r="J67" s="207"/>
      <c r="K67" s="43"/>
      <c r="M67" s="289"/>
      <c r="N67" s="298"/>
      <c r="O67" s="299"/>
      <c r="P67" s="640"/>
      <c r="Q67" s="299"/>
      <c r="R67" s="299"/>
      <c r="S67" s="299"/>
      <c r="T67" s="641"/>
      <c r="U67" s="299"/>
      <c r="V67" s="300"/>
      <c r="W67" s="297"/>
      <c r="Y67" s="44"/>
      <c r="Z67" s="368"/>
      <c r="AA67" s="361"/>
      <c r="AB67" s="369"/>
      <c r="AC67" s="370"/>
      <c r="AD67" s="370"/>
      <c r="AE67" s="370"/>
      <c r="AF67" s="643"/>
      <c r="AG67" s="361"/>
      <c r="AH67" s="372"/>
      <c r="AI67" s="43"/>
    </row>
    <row r="68" spans="1:35" ht="17.850000000000001" customHeight="1" x14ac:dyDescent="0.2">
      <c r="A68" s="44"/>
      <c r="B68" s="162"/>
      <c r="C68" s="117">
        <f>GL(H56,D56,C56,I56,H57,D57)</f>
        <v>0</v>
      </c>
      <c r="D68" s="1122"/>
      <c r="E68" s="246"/>
      <c r="F68" s="244" t="s">
        <v>48</v>
      </c>
      <c r="G68" s="246"/>
      <c r="H68" s="1122"/>
      <c r="I68" s="117">
        <f>GL(H59,D59,C59,I59,H60,D60)</f>
        <v>0</v>
      </c>
      <c r="J68" s="207"/>
      <c r="K68" s="43"/>
      <c r="L68" s="928">
        <f>L65+ACCUEIL!$B$10</f>
        <v>1.666666666666667</v>
      </c>
      <c r="M68" s="289"/>
      <c r="N68" s="64" t="s">
        <v>19</v>
      </c>
      <c r="O68" s="136" t="str">
        <f>AA38</f>
        <v>J</v>
      </c>
      <c r="P68" s="1122"/>
      <c r="Q68" s="243"/>
      <c r="R68" s="244"/>
      <c r="S68" s="243"/>
      <c r="T68" s="1122"/>
      <c r="U68" s="136" t="str">
        <f>AA40</f>
        <v>L</v>
      </c>
      <c r="V68" s="64" t="s">
        <v>44</v>
      </c>
      <c r="W68" s="43"/>
      <c r="Y68" s="44"/>
      <c r="Z68" s="64" t="s">
        <v>65</v>
      </c>
      <c r="AA68" s="136" t="str">
        <f>AG38</f>
        <v>NNNNN</v>
      </c>
      <c r="AB68" s="1122"/>
      <c r="AC68" s="243"/>
      <c r="AD68" s="244"/>
      <c r="AE68" s="243"/>
      <c r="AF68" s="1122"/>
      <c r="AG68" s="136" t="str">
        <f>AG40</f>
        <v>PPPPPP</v>
      </c>
      <c r="AH68" s="64" t="s">
        <v>94</v>
      </c>
      <c r="AI68" s="43"/>
    </row>
    <row r="69" spans="1:35" ht="17.850000000000001" hidden="1" customHeight="1" x14ac:dyDescent="0.2">
      <c r="A69" s="44"/>
      <c r="B69" s="941"/>
      <c r="C69" s="1204" t="s">
        <v>222</v>
      </c>
      <c r="D69" s="1122"/>
      <c r="E69" s="1187"/>
      <c r="F69" s="1119"/>
      <c r="G69" s="1187"/>
      <c r="H69" s="1122"/>
      <c r="I69" s="1204" t="s">
        <v>222</v>
      </c>
      <c r="J69" s="854"/>
      <c r="K69" s="43"/>
      <c r="L69" s="928"/>
      <c r="M69" s="289"/>
      <c r="N69" s="1192"/>
      <c r="O69" s="1193"/>
      <c r="P69" s="1194"/>
      <c r="Q69" s="1208"/>
      <c r="R69" s="1209"/>
      <c r="S69" s="1208"/>
      <c r="T69" s="1194"/>
      <c r="U69" s="1193"/>
      <c r="V69" s="1197"/>
      <c r="W69" s="43"/>
      <c r="Y69" s="44"/>
      <c r="Z69" s="1192"/>
      <c r="AA69" s="1193"/>
      <c r="AB69" s="1194"/>
      <c r="AC69" s="1208"/>
      <c r="AD69" s="1209"/>
      <c r="AE69" s="1208"/>
      <c r="AF69" s="1194"/>
      <c r="AG69" s="1193"/>
      <c r="AH69" s="1197"/>
      <c r="AI69" s="43"/>
    </row>
    <row r="70" spans="1:35" ht="12.2" customHeight="1" x14ac:dyDescent="0.2">
      <c r="A70" s="44"/>
      <c r="B70" s="162">
        <v>10</v>
      </c>
      <c r="C70" s="293" t="s">
        <v>89</v>
      </c>
      <c r="D70" s="172"/>
      <c r="E70" s="294"/>
      <c r="F70" s="294"/>
      <c r="G70" s="294"/>
      <c r="H70" s="172"/>
      <c r="I70" s="295" t="s">
        <v>90</v>
      </c>
      <c r="J70" s="207"/>
      <c r="K70" s="43"/>
      <c r="M70" s="289"/>
      <c r="N70" s="368"/>
      <c r="O70" s="361"/>
      <c r="P70" s="369"/>
      <c r="Q70" s="370"/>
      <c r="R70" s="370"/>
      <c r="S70" s="370"/>
      <c r="T70" s="643"/>
      <c r="U70" s="361"/>
      <c r="V70" s="372"/>
      <c r="W70" s="43"/>
      <c r="Y70" s="44"/>
      <c r="Z70" s="368"/>
      <c r="AA70" s="361"/>
      <c r="AB70" s="369"/>
      <c r="AC70" s="370"/>
      <c r="AD70" s="370"/>
      <c r="AE70" s="370"/>
      <c r="AF70" s="643"/>
      <c r="AG70" s="361"/>
      <c r="AH70" s="372"/>
      <c r="AI70" s="43"/>
    </row>
    <row r="71" spans="1:35" ht="17.850000000000001" customHeight="1" x14ac:dyDescent="0.2">
      <c r="A71" s="44"/>
      <c r="B71" s="162"/>
      <c r="C71" s="117">
        <f>GL(D56,H56,C56,I56,D57,H57)</f>
        <v>0</v>
      </c>
      <c r="D71" s="1122"/>
      <c r="E71" s="246"/>
      <c r="F71" s="244" t="s">
        <v>48</v>
      </c>
      <c r="G71" s="246"/>
      <c r="H71" s="1122"/>
      <c r="I71" s="117">
        <f>GL(D59,H59,C59,I59,D60,H60)</f>
        <v>0</v>
      </c>
      <c r="J71" s="207"/>
      <c r="K71" s="43"/>
      <c r="L71" s="928">
        <f>L68+ACCUEIL!$B$10</f>
        <v>1.6770833333333337</v>
      </c>
      <c r="M71" s="289"/>
      <c r="N71" s="64" t="s">
        <v>4</v>
      </c>
      <c r="O71" s="136" t="str">
        <f>O37</f>
        <v>A</v>
      </c>
      <c r="P71" s="1122"/>
      <c r="Q71" s="243"/>
      <c r="R71" s="244"/>
      <c r="S71" s="243"/>
      <c r="T71" s="1122"/>
      <c r="U71" s="136" t="str">
        <f>O40</f>
        <v>D</v>
      </c>
      <c r="V71" s="64" t="s">
        <v>7</v>
      </c>
      <c r="W71" s="43"/>
      <c r="Y71" s="44"/>
      <c r="Z71" s="64" t="s">
        <v>106</v>
      </c>
      <c r="AA71" s="136" t="str">
        <f>AG41</f>
        <v>QQQQQ</v>
      </c>
      <c r="AB71" s="1122"/>
      <c r="AC71" s="243"/>
      <c r="AD71" s="244"/>
      <c r="AE71" s="243"/>
      <c r="AF71" s="1122"/>
      <c r="AG71" s="136" t="str">
        <f>AG39</f>
        <v>OOOOO</v>
      </c>
      <c r="AH71" s="644" t="s">
        <v>85</v>
      </c>
      <c r="AI71" s="43"/>
    </row>
    <row r="72" spans="1:35" ht="17.850000000000001" hidden="1" customHeight="1" x14ac:dyDescent="0.2">
      <c r="A72" s="44"/>
      <c r="B72" s="941"/>
      <c r="C72" s="1204" t="s">
        <v>222</v>
      </c>
      <c r="D72" s="1122"/>
      <c r="E72" s="1187"/>
      <c r="F72" s="1119"/>
      <c r="G72" s="1187"/>
      <c r="H72" s="1122"/>
      <c r="I72" s="1204" t="s">
        <v>222</v>
      </c>
      <c r="J72" s="854"/>
      <c r="K72" s="43"/>
      <c r="L72" s="928"/>
      <c r="M72" s="289"/>
      <c r="N72" s="1192"/>
      <c r="O72" s="1193"/>
      <c r="P72" s="1194"/>
      <c r="Q72" s="1208"/>
      <c r="R72" s="1209"/>
      <c r="S72" s="1208"/>
      <c r="T72" s="1194"/>
      <c r="U72" s="1193"/>
      <c r="V72" s="1197"/>
      <c r="W72" s="43"/>
      <c r="Y72" s="44"/>
      <c r="Z72" s="1192"/>
      <c r="AA72" s="1193"/>
      <c r="AB72" s="1194"/>
      <c r="AC72" s="1208"/>
      <c r="AD72" s="1209"/>
      <c r="AE72" s="1208"/>
      <c r="AF72" s="1194"/>
      <c r="AG72" s="1193"/>
      <c r="AH72" s="1197"/>
      <c r="AI72" s="43"/>
    </row>
    <row r="73" spans="1:35" ht="17.850000000000001" customHeight="1" x14ac:dyDescent="0.2">
      <c r="A73" s="44"/>
      <c r="B73" s="64" t="s">
        <v>18</v>
      </c>
      <c r="C73" s="136" t="str">
        <f>AA37</f>
        <v>I</v>
      </c>
      <c r="D73" s="1122"/>
      <c r="E73" s="243"/>
      <c r="F73" s="244"/>
      <c r="G73" s="243"/>
      <c r="H73" s="1122"/>
      <c r="I73" s="136" t="str">
        <f>AA40</f>
        <v>L</v>
      </c>
      <c r="J73" s="64" t="s">
        <v>44</v>
      </c>
      <c r="K73" s="43"/>
      <c r="L73" s="928">
        <f>L71+ACCUEIL!$B$10</f>
        <v>1.6875000000000004</v>
      </c>
      <c r="M73" s="289"/>
      <c r="N73" s="64" t="s">
        <v>5</v>
      </c>
      <c r="O73" s="136" t="str">
        <f>O38</f>
        <v>B</v>
      </c>
      <c r="P73" s="1122"/>
      <c r="Q73" s="243"/>
      <c r="R73" s="244"/>
      <c r="S73" s="243"/>
      <c r="T73" s="1122"/>
      <c r="U73" s="136" t="str">
        <f>O39</f>
        <v>C</v>
      </c>
      <c r="V73" s="64" t="s">
        <v>6</v>
      </c>
      <c r="W73" s="644"/>
      <c r="Y73" s="44"/>
      <c r="Z73" s="64" t="s">
        <v>64</v>
      </c>
      <c r="AA73" s="136" t="str">
        <f>AG37</f>
        <v>MMMM</v>
      </c>
      <c r="AB73" s="1122"/>
      <c r="AC73" s="243"/>
      <c r="AD73" s="244"/>
      <c r="AE73" s="243"/>
      <c r="AF73" s="1122"/>
      <c r="AG73" s="136" t="str">
        <f>AG40</f>
        <v>PPPPPP</v>
      </c>
      <c r="AH73" s="64" t="s">
        <v>94</v>
      </c>
      <c r="AI73" s="43"/>
    </row>
    <row r="74" spans="1:35" ht="17.850000000000001" customHeight="1" x14ac:dyDescent="0.2">
      <c r="A74" s="44"/>
      <c r="B74" s="64" t="s">
        <v>19</v>
      </c>
      <c r="C74" s="136" t="str">
        <f>AA38</f>
        <v>J</v>
      </c>
      <c r="D74" s="1122"/>
      <c r="E74" s="243"/>
      <c r="F74" s="244"/>
      <c r="G74" s="243"/>
      <c r="H74" s="1122"/>
      <c r="I74" s="136" t="str">
        <f>AA39</f>
        <v>K</v>
      </c>
      <c r="J74" s="64" t="s">
        <v>43</v>
      </c>
      <c r="K74" s="43"/>
      <c r="L74" s="928">
        <f>L73+ACCUEIL!$B$10</f>
        <v>1.6979166666666672</v>
      </c>
      <c r="M74" s="289"/>
      <c r="N74" s="64" t="s">
        <v>9</v>
      </c>
      <c r="O74" s="136" t="str">
        <f>U38</f>
        <v>F</v>
      </c>
      <c r="P74" s="1122"/>
      <c r="Q74" s="243"/>
      <c r="R74" s="244"/>
      <c r="S74" s="243"/>
      <c r="T74" s="1122"/>
      <c r="U74" s="136" t="str">
        <f>U39</f>
        <v>G</v>
      </c>
      <c r="V74" s="64" t="s">
        <v>10</v>
      </c>
      <c r="W74" s="43"/>
      <c r="Y74" s="44"/>
      <c r="Z74" s="64" t="s">
        <v>65</v>
      </c>
      <c r="AA74" s="136" t="str">
        <f>AG38</f>
        <v>NNNNN</v>
      </c>
      <c r="AB74" s="1122"/>
      <c r="AC74" s="243"/>
      <c r="AD74" s="244"/>
      <c r="AE74" s="243"/>
      <c r="AF74" s="1122"/>
      <c r="AG74" s="136" t="str">
        <f>AG39</f>
        <v>OOOOO</v>
      </c>
      <c r="AH74" s="64" t="s">
        <v>85</v>
      </c>
      <c r="AI74" s="43"/>
    </row>
    <row r="75" spans="1:35" ht="12.2" customHeight="1" x14ac:dyDescent="0.2">
      <c r="A75" s="44"/>
      <c r="B75" s="162">
        <v>11</v>
      </c>
      <c r="C75" s="295" t="s">
        <v>91</v>
      </c>
      <c r="D75" s="172"/>
      <c r="E75" s="294"/>
      <c r="F75" s="294"/>
      <c r="G75" s="294"/>
      <c r="H75" s="172"/>
      <c r="I75" s="295" t="s">
        <v>92</v>
      </c>
      <c r="J75" s="207"/>
      <c r="K75" s="43"/>
      <c r="M75" s="289"/>
      <c r="N75" s="368"/>
      <c r="O75" s="361"/>
      <c r="P75" s="369"/>
      <c r="Q75" s="370"/>
      <c r="R75" s="370"/>
      <c r="S75" s="370"/>
      <c r="T75" s="643"/>
      <c r="U75" s="361"/>
      <c r="V75" s="372"/>
      <c r="W75" s="644"/>
      <c r="Y75" s="44"/>
      <c r="Z75" s="368"/>
      <c r="AA75" s="361"/>
      <c r="AB75" s="369"/>
      <c r="AC75" s="370"/>
      <c r="AD75" s="370"/>
      <c r="AE75" s="370"/>
      <c r="AF75" s="643"/>
      <c r="AG75" s="361"/>
      <c r="AH75" s="372"/>
      <c r="AI75" s="43"/>
    </row>
    <row r="76" spans="1:35" ht="17.850000000000001" customHeight="1" x14ac:dyDescent="0.2">
      <c r="A76" s="44"/>
      <c r="B76" s="162"/>
      <c r="C76" s="117">
        <f>GL(H62,D62,C62,I62,H63,D63)</f>
        <v>0</v>
      </c>
      <c r="D76" s="1122"/>
      <c r="E76" s="246"/>
      <c r="F76" s="244" t="s">
        <v>48</v>
      </c>
      <c r="G76" s="246"/>
      <c r="H76" s="1122"/>
      <c r="I76" s="117">
        <f>GL(H65,D65,C65,I65,H66,D66)</f>
        <v>0</v>
      </c>
      <c r="J76" s="207"/>
      <c r="K76" s="43"/>
      <c r="L76" s="928">
        <f>L74+ACCUEIL!$B$10</f>
        <v>1.7083333333333339</v>
      </c>
      <c r="M76" s="289"/>
      <c r="N76" s="210" t="s">
        <v>106</v>
      </c>
      <c r="O76" s="136" t="str">
        <f>AG41</f>
        <v>QQQQQ</v>
      </c>
      <c r="P76" s="1122"/>
      <c r="Q76" s="243"/>
      <c r="R76" s="244"/>
      <c r="S76" s="243"/>
      <c r="T76" s="1122"/>
      <c r="U76" s="136" t="str">
        <f>AG37</f>
        <v>MMMM</v>
      </c>
      <c r="V76" s="210" t="s">
        <v>64</v>
      </c>
      <c r="W76" s="43"/>
      <c r="Y76" s="44"/>
      <c r="Z76" s="64" t="s">
        <v>8</v>
      </c>
      <c r="AA76" s="136" t="str">
        <f>U37</f>
        <v>E</v>
      </c>
      <c r="AB76" s="1122"/>
      <c r="AC76" s="243"/>
      <c r="AD76" s="244"/>
      <c r="AE76" s="243"/>
      <c r="AF76" s="1122"/>
      <c r="AG76" s="136" t="str">
        <f>U40</f>
        <v>H</v>
      </c>
      <c r="AH76" s="64" t="s">
        <v>11</v>
      </c>
      <c r="AI76" s="43"/>
    </row>
    <row r="77" spans="1:35" ht="17.850000000000001" hidden="1" customHeight="1" x14ac:dyDescent="0.2">
      <c r="A77" s="44"/>
      <c r="B77" s="941"/>
      <c r="C77" s="1204" t="s">
        <v>222</v>
      </c>
      <c r="D77" s="1122"/>
      <c r="E77" s="1187"/>
      <c r="F77" s="1119"/>
      <c r="G77" s="1187"/>
      <c r="H77" s="1122"/>
      <c r="I77" s="1204" t="s">
        <v>222</v>
      </c>
      <c r="J77" s="854"/>
      <c r="K77" s="43"/>
      <c r="L77" s="928"/>
      <c r="M77" s="289"/>
      <c r="N77" s="1192"/>
      <c r="O77" s="1193"/>
      <c r="P77" s="1194"/>
      <c r="Q77" s="1208"/>
      <c r="R77" s="1209"/>
      <c r="S77" s="1208"/>
      <c r="T77" s="1194"/>
      <c r="U77" s="1193"/>
      <c r="V77" s="1197"/>
      <c r="W77" s="43"/>
      <c r="Y77" s="44"/>
      <c r="Z77" s="1192"/>
      <c r="AA77" s="1193"/>
      <c r="AB77" s="1194"/>
      <c r="AC77" s="1208"/>
      <c r="AD77" s="1209"/>
      <c r="AE77" s="1208"/>
      <c r="AF77" s="1194"/>
      <c r="AG77" s="1193"/>
      <c r="AH77" s="1197"/>
      <c r="AI77" s="43"/>
    </row>
    <row r="78" spans="1:35" ht="12.2" customHeight="1" x14ac:dyDescent="0.2">
      <c r="A78" s="44"/>
      <c r="B78" s="162"/>
      <c r="C78" s="301"/>
      <c r="D78" s="172"/>
      <c r="E78" s="294"/>
      <c r="F78" s="294" t="s">
        <v>36</v>
      </c>
      <c r="G78" s="294"/>
      <c r="H78" s="172"/>
      <c r="I78" s="294"/>
      <c r="J78" s="207"/>
      <c r="K78" s="43"/>
      <c r="M78" s="289"/>
      <c r="N78"/>
      <c r="P78"/>
      <c r="Q78"/>
      <c r="R78"/>
      <c r="S78"/>
      <c r="T78"/>
      <c r="W78" s="644"/>
      <c r="Y78" s="44"/>
      <c r="AI78" s="43"/>
    </row>
    <row r="79" spans="1:35" ht="17.850000000000001" customHeight="1" x14ac:dyDescent="0.2">
      <c r="A79" s="44"/>
      <c r="B79" s="959" t="s">
        <v>9</v>
      </c>
      <c r="C79" s="117">
        <f>GL(D62,H62,C62,I62,D63,H63)</f>
        <v>0</v>
      </c>
      <c r="D79" s="1122"/>
      <c r="E79" s="246"/>
      <c r="F79" s="244" t="s">
        <v>48</v>
      </c>
      <c r="G79" s="246"/>
      <c r="H79" s="1122"/>
      <c r="I79" s="117">
        <f>GL(D65,H65,C65,I65,D66,H66)</f>
        <v>0</v>
      </c>
      <c r="J79" s="31"/>
      <c r="K79" s="43"/>
      <c r="L79" s="928">
        <f>L76+ACCUEIL!$B$10</f>
        <v>1.7187500000000007</v>
      </c>
      <c r="M79" s="289"/>
      <c r="N79"/>
      <c r="P79"/>
      <c r="Q79"/>
      <c r="R79"/>
      <c r="S79"/>
      <c r="T79"/>
      <c r="W79" s="43"/>
      <c r="Y79" s="44"/>
      <c r="AI79" s="43"/>
    </row>
    <row r="80" spans="1:35" ht="17.850000000000001" hidden="1" customHeight="1" x14ac:dyDescent="0.2">
      <c r="A80" s="44"/>
      <c r="B80" s="941"/>
      <c r="C80" s="1204" t="s">
        <v>222</v>
      </c>
      <c r="D80" s="1122"/>
      <c r="E80" s="1187"/>
      <c r="F80" s="1119"/>
      <c r="G80" s="1187"/>
      <c r="H80" s="1122"/>
      <c r="I80" s="1204" t="s">
        <v>222</v>
      </c>
      <c r="J80" s="854"/>
      <c r="K80" s="43"/>
      <c r="L80" s="928"/>
      <c r="M80" s="289"/>
      <c r="N80"/>
      <c r="P80"/>
      <c r="Q80"/>
      <c r="R80"/>
      <c r="S80"/>
      <c r="T80"/>
      <c r="W80" s="43"/>
      <c r="Y80" s="44"/>
      <c r="AI80" s="43"/>
    </row>
    <row r="81" spans="1:35" ht="12.2" customHeight="1" x14ac:dyDescent="0.2">
      <c r="A81" s="217"/>
      <c r="B81" s="215"/>
      <c r="C81" s="215"/>
      <c r="D81" s="215"/>
      <c r="E81" s="215"/>
      <c r="F81" s="215"/>
      <c r="G81" s="215"/>
      <c r="H81" s="215"/>
      <c r="I81" s="215"/>
      <c r="J81" s="215"/>
      <c r="K81" s="216"/>
      <c r="M81" s="483"/>
      <c r="N81" s="248"/>
      <c r="O81" s="248"/>
      <c r="P81" s="248"/>
      <c r="Q81" s="248"/>
      <c r="R81" s="248"/>
      <c r="S81" s="248"/>
      <c r="T81" s="248"/>
      <c r="U81" s="248"/>
      <c r="V81" s="215"/>
      <c r="W81" s="216"/>
      <c r="Y81" s="217"/>
      <c r="Z81" s="215"/>
      <c r="AA81" s="215"/>
      <c r="AB81" s="215"/>
      <c r="AC81" s="215"/>
      <c r="AD81" s="215"/>
      <c r="AE81" s="215"/>
      <c r="AF81" s="215"/>
      <c r="AG81" s="215"/>
      <c r="AH81" s="215"/>
      <c r="AI81" s="216"/>
    </row>
    <row r="82" spans="1:35" ht="12.2" customHeight="1" x14ac:dyDescent="0.2">
      <c r="A82" s="103"/>
      <c r="B82" s="103"/>
      <c r="C82" s="103" t="s">
        <v>133</v>
      </c>
      <c r="D82" s="103"/>
      <c r="E82" s="103"/>
      <c r="F82" s="103"/>
      <c r="G82" s="103"/>
      <c r="H82" s="103"/>
      <c r="I82" s="103"/>
      <c r="J82" s="103"/>
      <c r="K82" s="103"/>
      <c r="L82" s="928">
        <f>L79+ACCUEIL!$B$10</f>
        <v>1.7291666666666674</v>
      </c>
      <c r="M82" s="208"/>
      <c r="N82" s="104"/>
      <c r="O82" s="104"/>
      <c r="P82" s="104"/>
      <c r="Q82" s="104"/>
      <c r="R82" s="104"/>
      <c r="S82" s="104"/>
      <c r="T82" s="104"/>
      <c r="U82" s="104"/>
      <c r="V82" s="103"/>
      <c r="W82" s="103"/>
    </row>
    <row r="83" spans="1:35" ht="12.2" customHeight="1" x14ac:dyDescent="0.2">
      <c r="A83" s="219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130"/>
      <c r="M83" s="130"/>
      <c r="N83" s="285"/>
      <c r="O83" s="285"/>
      <c r="P83" s="285"/>
      <c r="Q83" s="285"/>
      <c r="R83" s="285"/>
      <c r="S83" s="285"/>
      <c r="T83" s="285"/>
      <c r="U83" s="285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31"/>
    </row>
    <row r="84" spans="1:35" x14ac:dyDescent="0.2">
      <c r="A84" s="44"/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L84" s="275" t="s">
        <v>37</v>
      </c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AH84" s="43"/>
    </row>
    <row r="85" spans="1:35" ht="15" customHeight="1" x14ac:dyDescent="0.2">
      <c r="A85" s="44"/>
      <c r="B85" s="162" t="s">
        <v>62</v>
      </c>
      <c r="C85" s="117">
        <f>GL(D79,H79,C79,I79,D80,H80)</f>
        <v>0</v>
      </c>
      <c r="D85"/>
      <c r="E85"/>
      <c r="F85"/>
      <c r="G85"/>
      <c r="H85" s="162">
        <v>5</v>
      </c>
      <c r="I85" s="117">
        <f>GL(D71,H71,C71,I71,D72,H72)</f>
        <v>0</v>
      </c>
      <c r="J85"/>
      <c r="L85" s="1"/>
      <c r="M85"/>
      <c r="N85" s="162">
        <v>9</v>
      </c>
      <c r="O85" s="201">
        <f t="shared" ref="O85:O88" si="0">AL38</f>
        <v>0</v>
      </c>
      <c r="P85"/>
      <c r="Q85"/>
      <c r="R85"/>
      <c r="S85"/>
      <c r="T85" s="162">
        <v>13</v>
      </c>
      <c r="U85" s="201">
        <f t="shared" ref="U85:U88" si="1">AR38</f>
        <v>0</v>
      </c>
      <c r="W85" s="103"/>
      <c r="Z85" s="162">
        <v>17</v>
      </c>
      <c r="AA85" s="201">
        <f t="shared" ref="AA85:AA88" si="2">AX38</f>
        <v>0</v>
      </c>
      <c r="AF85" s="162">
        <v>21</v>
      </c>
      <c r="AG85" s="1198">
        <f t="shared" ref="AG85:AG89" si="3">BD38</f>
        <v>0</v>
      </c>
      <c r="AH85" s="43"/>
    </row>
    <row r="86" spans="1:35" ht="15" customHeight="1" x14ac:dyDescent="0.2">
      <c r="A86" s="44"/>
      <c r="B86" s="162">
        <v>2</v>
      </c>
      <c r="C86" s="117">
        <f>GL(H79,D79,C79,I79,H80,D80)</f>
        <v>0</v>
      </c>
      <c r="D86"/>
      <c r="E86"/>
      <c r="F86"/>
      <c r="G86"/>
      <c r="H86" s="162">
        <v>6</v>
      </c>
      <c r="I86" s="117">
        <f>GL(H71,D71,C71,I71,H72,D72)</f>
        <v>0</v>
      </c>
      <c r="J86"/>
      <c r="M86"/>
      <c r="N86" s="162">
        <v>10</v>
      </c>
      <c r="O86" s="201">
        <f t="shared" si="0"/>
        <v>0</v>
      </c>
      <c r="P86"/>
      <c r="Q86"/>
      <c r="R86"/>
      <c r="S86"/>
      <c r="T86" s="162">
        <v>14</v>
      </c>
      <c r="U86" s="201">
        <f t="shared" si="1"/>
        <v>0</v>
      </c>
      <c r="W86" s="103"/>
      <c r="Z86" s="162">
        <v>18</v>
      </c>
      <c r="AA86" s="201">
        <f t="shared" si="2"/>
        <v>0</v>
      </c>
      <c r="AF86" s="799">
        <v>22</v>
      </c>
      <c r="AG86" s="1198">
        <f t="shared" si="3"/>
        <v>0</v>
      </c>
      <c r="AH86" s="43"/>
    </row>
    <row r="87" spans="1:35" ht="15" customHeight="1" x14ac:dyDescent="0.2">
      <c r="A87" s="44"/>
      <c r="B87" s="162">
        <v>3</v>
      </c>
      <c r="C87" s="117">
        <f>GL(D76,H76,C76,I76,D77,H77)</f>
        <v>0</v>
      </c>
      <c r="D87"/>
      <c r="E87"/>
      <c r="F87"/>
      <c r="G87"/>
      <c r="H87" s="162">
        <v>7</v>
      </c>
      <c r="I87" s="117">
        <f>GL(D68,H68,C68,I68,D69,H69)</f>
        <v>0</v>
      </c>
      <c r="J87"/>
      <c r="L87" s="1"/>
      <c r="M87"/>
      <c r="N87" s="162">
        <v>11</v>
      </c>
      <c r="O87" s="201">
        <f t="shared" si="0"/>
        <v>0</v>
      </c>
      <c r="P87"/>
      <c r="Q87"/>
      <c r="R87"/>
      <c r="S87"/>
      <c r="T87" s="162">
        <v>15</v>
      </c>
      <c r="U87" s="201">
        <f t="shared" si="1"/>
        <v>0</v>
      </c>
      <c r="W87" s="103"/>
      <c r="Z87" s="162">
        <v>19</v>
      </c>
      <c r="AA87" s="201">
        <f t="shared" si="2"/>
        <v>0</v>
      </c>
      <c r="AF87" s="799">
        <v>23</v>
      </c>
      <c r="AG87" s="1198">
        <f t="shared" si="3"/>
        <v>0</v>
      </c>
      <c r="AH87" s="43"/>
    </row>
    <row r="88" spans="1:35" ht="15" customHeight="1" x14ac:dyDescent="0.2">
      <c r="A88" s="44"/>
      <c r="B88" s="162">
        <v>4</v>
      </c>
      <c r="C88" s="117">
        <f>GL(H76,D76,C76,I76,H77,D77)</f>
        <v>0</v>
      </c>
      <c r="D88"/>
      <c r="E88"/>
      <c r="F88"/>
      <c r="G88"/>
      <c r="H88" s="162">
        <v>8</v>
      </c>
      <c r="I88" s="117">
        <f>GL(H68,D68,C68,I68,H69,D69)</f>
        <v>0</v>
      </c>
      <c r="J88"/>
      <c r="M88"/>
      <c r="N88" s="162">
        <v>12</v>
      </c>
      <c r="O88" s="201">
        <f t="shared" si="0"/>
        <v>0</v>
      </c>
      <c r="P88"/>
      <c r="Q88"/>
      <c r="R88"/>
      <c r="S88"/>
      <c r="T88" s="162">
        <v>16</v>
      </c>
      <c r="U88" s="201">
        <f t="shared" si="1"/>
        <v>0</v>
      </c>
      <c r="W88" s="103"/>
      <c r="Z88" s="799">
        <v>20</v>
      </c>
      <c r="AA88" s="201">
        <f t="shared" si="2"/>
        <v>0</v>
      </c>
      <c r="AF88" s="799">
        <v>24</v>
      </c>
      <c r="AG88" s="1198">
        <f t="shared" si="3"/>
        <v>0</v>
      </c>
      <c r="AH88" s="43"/>
    </row>
    <row r="89" spans="1:35" ht="15" customHeight="1" x14ac:dyDescent="0.2">
      <c r="A89" s="217"/>
      <c r="B89" s="215"/>
      <c r="C89" s="215"/>
      <c r="D89" s="215"/>
      <c r="E89" s="215"/>
      <c r="F89" s="215"/>
      <c r="G89" s="215"/>
      <c r="H89" s="215"/>
      <c r="I89" s="215"/>
      <c r="J89" s="215"/>
      <c r="K89" s="215"/>
      <c r="L89" s="248"/>
      <c r="M89" s="215"/>
      <c r="N89" s="215"/>
      <c r="O89" s="215"/>
      <c r="P89" s="215"/>
      <c r="Q89" s="215"/>
      <c r="R89" s="215"/>
      <c r="S89" s="215"/>
      <c r="T89" s="215"/>
      <c r="U89" s="215"/>
      <c r="V89" s="215"/>
      <c r="W89" s="215"/>
      <c r="X89" s="215"/>
      <c r="Y89" s="215"/>
      <c r="Z89" s="215"/>
      <c r="AA89" s="215"/>
      <c r="AB89" s="215"/>
      <c r="AC89" s="215"/>
      <c r="AD89" s="215"/>
      <c r="AE89" s="215"/>
      <c r="AF89" s="799">
        <v>25</v>
      </c>
      <c r="AG89" s="1198">
        <f t="shared" si="3"/>
        <v>0</v>
      </c>
      <c r="AH89" s="216"/>
    </row>
  </sheetData>
  <sheetProtection password="C9F9" sheet="1" objects="1" scenarios="1" formatCells="0" formatColumns="0" formatRows="0" sort="0" autoFilter="0" pivotTables="0"/>
  <sortState ref="BD38:BF42">
    <sortCondition descending="1" ref="BE38:BE42"/>
    <sortCondition descending="1" ref="BF38:BF42"/>
  </sortState>
  <phoneticPr fontId="8" type="noConversion"/>
  <conditionalFormatting sqref="D47 D53 D51 D49">
    <cfRule type="notContainsBlanks" dxfId="238" priority="123">
      <formula>LEN(TRIM(D47))&gt;0</formula>
    </cfRule>
  </conditionalFormatting>
  <conditionalFormatting sqref="H47 H53 H51 H49">
    <cfRule type="notContainsBlanks" dxfId="237" priority="122">
      <formula>LEN(TRIM(H47))&gt;0</formula>
    </cfRule>
  </conditionalFormatting>
  <conditionalFormatting sqref="D56">
    <cfRule type="notContainsBlanks" dxfId="236" priority="121">
      <formula>LEN(TRIM(D56))&gt;0</formula>
    </cfRule>
  </conditionalFormatting>
  <conditionalFormatting sqref="H56">
    <cfRule type="notContainsBlanks" dxfId="235" priority="120">
      <formula>LEN(TRIM(H56))&gt;0</formula>
    </cfRule>
  </conditionalFormatting>
  <conditionalFormatting sqref="D59">
    <cfRule type="notContainsBlanks" dxfId="234" priority="119">
      <formula>LEN(TRIM(D59))&gt;0</formula>
    </cfRule>
  </conditionalFormatting>
  <conditionalFormatting sqref="H59">
    <cfRule type="notContainsBlanks" dxfId="233" priority="118">
      <formula>LEN(TRIM(H59))&gt;0</formula>
    </cfRule>
  </conditionalFormatting>
  <conditionalFormatting sqref="D62">
    <cfRule type="notContainsBlanks" dxfId="232" priority="117">
      <formula>LEN(TRIM(D62))&gt;0</formula>
    </cfRule>
  </conditionalFormatting>
  <conditionalFormatting sqref="H62">
    <cfRule type="notContainsBlanks" dxfId="231" priority="116">
      <formula>LEN(TRIM(H62))&gt;0</formula>
    </cfRule>
  </conditionalFormatting>
  <conditionalFormatting sqref="D65">
    <cfRule type="notContainsBlanks" dxfId="230" priority="115">
      <formula>LEN(TRIM(D65))&gt;0</formula>
    </cfRule>
  </conditionalFormatting>
  <conditionalFormatting sqref="H65">
    <cfRule type="notContainsBlanks" dxfId="229" priority="114">
      <formula>LEN(TRIM(H65))&gt;0</formula>
    </cfRule>
  </conditionalFormatting>
  <conditionalFormatting sqref="H68 D68">
    <cfRule type="notContainsBlanks" dxfId="228" priority="112">
      <formula>LEN(TRIM(D68))&gt;0</formula>
    </cfRule>
  </conditionalFormatting>
  <conditionalFormatting sqref="D71 D73:D74">
    <cfRule type="notContainsBlanks" dxfId="227" priority="111">
      <formula>LEN(TRIM(D71))&gt;0</formula>
    </cfRule>
  </conditionalFormatting>
  <conditionalFormatting sqref="H71 H73:H74">
    <cfRule type="notContainsBlanks" dxfId="226" priority="110">
      <formula>LEN(TRIM(H71))&gt;0</formula>
    </cfRule>
  </conditionalFormatting>
  <conditionalFormatting sqref="D76">
    <cfRule type="notContainsBlanks" dxfId="225" priority="109">
      <formula>LEN(TRIM(D76))&gt;0</formula>
    </cfRule>
  </conditionalFormatting>
  <conditionalFormatting sqref="H76">
    <cfRule type="notContainsBlanks" dxfId="224" priority="108">
      <formula>LEN(TRIM(H76))&gt;0</formula>
    </cfRule>
  </conditionalFormatting>
  <conditionalFormatting sqref="D79:D80">
    <cfRule type="notContainsBlanks" dxfId="223" priority="107">
      <formula>LEN(TRIM(D79))&gt;0</formula>
    </cfRule>
  </conditionalFormatting>
  <conditionalFormatting sqref="H79:H80">
    <cfRule type="notContainsBlanks" dxfId="222" priority="106">
      <formula>LEN(TRIM(H79))&gt;0</formula>
    </cfRule>
  </conditionalFormatting>
  <conditionalFormatting sqref="P76">
    <cfRule type="notContainsBlanks" dxfId="221" priority="105">
      <formula>LEN(TRIM(P76))&gt;0</formula>
    </cfRule>
  </conditionalFormatting>
  <conditionalFormatting sqref="T76">
    <cfRule type="notContainsBlanks" dxfId="220" priority="104">
      <formula>LEN(TRIM(T76))&gt;0</formula>
    </cfRule>
  </conditionalFormatting>
  <conditionalFormatting sqref="AB76">
    <cfRule type="notContainsBlanks" dxfId="219" priority="103">
      <formula>LEN(TRIM(AB76))&gt;0</formula>
    </cfRule>
  </conditionalFormatting>
  <conditionalFormatting sqref="AF76">
    <cfRule type="notContainsBlanks" dxfId="218" priority="102">
      <formula>LEN(TRIM(AF76))&gt;0</formula>
    </cfRule>
  </conditionalFormatting>
  <conditionalFormatting sqref="AF74">
    <cfRule type="notContainsBlanks" dxfId="217" priority="101">
      <formula>LEN(TRIM(AF74))&gt;0</formula>
    </cfRule>
  </conditionalFormatting>
  <conditionalFormatting sqref="AB74">
    <cfRule type="notContainsBlanks" dxfId="216" priority="100">
      <formula>LEN(TRIM(AB74))&gt;0</formula>
    </cfRule>
  </conditionalFormatting>
  <conditionalFormatting sqref="AB71 AB73">
    <cfRule type="notContainsBlanks" dxfId="215" priority="99">
      <formula>LEN(TRIM(AB71))&gt;0</formula>
    </cfRule>
  </conditionalFormatting>
  <conditionalFormatting sqref="AF71 AF73">
    <cfRule type="notContainsBlanks" dxfId="214" priority="98">
      <formula>LEN(TRIM(AF71))&gt;0</formula>
    </cfRule>
  </conditionalFormatting>
  <conditionalFormatting sqref="T71 T73:T74">
    <cfRule type="notContainsBlanks" dxfId="213" priority="97">
      <formula>LEN(TRIM(T71))&gt;0</formula>
    </cfRule>
  </conditionalFormatting>
  <conditionalFormatting sqref="P71 P73:P74">
    <cfRule type="notContainsBlanks" dxfId="212" priority="96">
      <formula>LEN(TRIM(P71))&gt;0</formula>
    </cfRule>
  </conditionalFormatting>
  <conditionalFormatting sqref="P68">
    <cfRule type="notContainsBlanks" dxfId="211" priority="95">
      <formula>LEN(TRIM(P68))&gt;0</formula>
    </cfRule>
  </conditionalFormatting>
  <conditionalFormatting sqref="T68">
    <cfRule type="notContainsBlanks" dxfId="210" priority="94">
      <formula>LEN(TRIM(T68))&gt;0</formula>
    </cfRule>
  </conditionalFormatting>
  <conditionalFormatting sqref="AB68">
    <cfRule type="notContainsBlanks" dxfId="209" priority="93">
      <formula>LEN(TRIM(AB68))&gt;0</formula>
    </cfRule>
  </conditionalFormatting>
  <conditionalFormatting sqref="AF68">
    <cfRule type="notContainsBlanks" dxfId="208" priority="92">
      <formula>LEN(TRIM(AF68))&gt;0</formula>
    </cfRule>
  </conditionalFormatting>
  <conditionalFormatting sqref="AF65">
    <cfRule type="notContainsBlanks" dxfId="207" priority="91">
      <formula>LEN(TRIM(AF65))&gt;0</formula>
    </cfRule>
  </conditionalFormatting>
  <conditionalFormatting sqref="AB65">
    <cfRule type="notContainsBlanks" dxfId="206" priority="90">
      <formula>LEN(TRIM(AB65))&gt;0</formula>
    </cfRule>
  </conditionalFormatting>
  <conditionalFormatting sqref="T65">
    <cfRule type="notContainsBlanks" dxfId="205" priority="89">
      <formula>LEN(TRIM(T65))&gt;0</formula>
    </cfRule>
  </conditionalFormatting>
  <conditionalFormatting sqref="P65">
    <cfRule type="notContainsBlanks" dxfId="204" priority="88">
      <formula>LEN(TRIM(P65))&gt;0</formula>
    </cfRule>
  </conditionalFormatting>
  <conditionalFormatting sqref="P62">
    <cfRule type="notContainsBlanks" dxfId="203" priority="87">
      <formula>LEN(TRIM(P62))&gt;0</formula>
    </cfRule>
  </conditionalFormatting>
  <conditionalFormatting sqref="T62">
    <cfRule type="notContainsBlanks" dxfId="202" priority="86">
      <formula>LEN(TRIM(T62))&gt;0</formula>
    </cfRule>
  </conditionalFormatting>
  <conditionalFormatting sqref="AB62">
    <cfRule type="notContainsBlanks" dxfId="201" priority="85">
      <formula>LEN(TRIM(AB62))&gt;0</formula>
    </cfRule>
  </conditionalFormatting>
  <conditionalFormatting sqref="AF62">
    <cfRule type="notContainsBlanks" dxfId="200" priority="84">
      <formula>LEN(TRIM(AF62))&gt;0</formula>
    </cfRule>
  </conditionalFormatting>
  <conditionalFormatting sqref="AF59">
    <cfRule type="notContainsBlanks" dxfId="199" priority="83">
      <formula>LEN(TRIM(AF59))&gt;0</formula>
    </cfRule>
  </conditionalFormatting>
  <conditionalFormatting sqref="AB59">
    <cfRule type="notContainsBlanks" dxfId="198" priority="82">
      <formula>LEN(TRIM(AB59))&gt;0</formula>
    </cfRule>
  </conditionalFormatting>
  <conditionalFormatting sqref="AB56">
    <cfRule type="notContainsBlanks" dxfId="197" priority="80">
      <formula>LEN(TRIM(AB56))&gt;0</formula>
    </cfRule>
  </conditionalFormatting>
  <conditionalFormatting sqref="AF56">
    <cfRule type="notContainsBlanks" dxfId="196" priority="79">
      <formula>LEN(TRIM(AF56))&gt;0</formula>
    </cfRule>
  </conditionalFormatting>
  <conditionalFormatting sqref="AF47 AF49 AF51 AF53">
    <cfRule type="notContainsBlanks" dxfId="195" priority="78">
      <formula>LEN(TRIM(AF47))&gt;0</formula>
    </cfRule>
  </conditionalFormatting>
  <conditionalFormatting sqref="AB47 AB49 AB51 AB53">
    <cfRule type="notContainsBlanks" dxfId="194" priority="77">
      <formula>LEN(TRIM(AB47))&gt;0</formula>
    </cfRule>
  </conditionalFormatting>
  <conditionalFormatting sqref="T47:T49 T51 T53">
    <cfRule type="notContainsBlanks" dxfId="193" priority="76">
      <formula>LEN(TRIM(T47))&gt;0</formula>
    </cfRule>
  </conditionalFormatting>
  <conditionalFormatting sqref="P47:P49 P51 P53">
    <cfRule type="notContainsBlanks" dxfId="192" priority="75">
      <formula>LEN(TRIM(P47))&gt;0</formula>
    </cfRule>
  </conditionalFormatting>
  <conditionalFormatting sqref="P56">
    <cfRule type="notContainsBlanks" dxfId="191" priority="74">
      <formula>LEN(TRIM(P56))&gt;0</formula>
    </cfRule>
  </conditionalFormatting>
  <conditionalFormatting sqref="T56">
    <cfRule type="notContainsBlanks" dxfId="190" priority="73">
      <formula>LEN(TRIM(T56))&gt;0</formula>
    </cfRule>
  </conditionalFormatting>
  <conditionalFormatting sqref="P59">
    <cfRule type="notContainsBlanks" dxfId="189" priority="72">
      <formula>LEN(TRIM(P59))&gt;0</formula>
    </cfRule>
  </conditionalFormatting>
  <conditionalFormatting sqref="T59">
    <cfRule type="notContainsBlanks" dxfId="188" priority="71">
      <formula>LEN(TRIM(T59))&gt;0</formula>
    </cfRule>
  </conditionalFormatting>
  <conditionalFormatting sqref="D12:D25">
    <cfRule type="notContainsBlanks" dxfId="187" priority="70">
      <formula>LEN(TRIM(D12))&gt;0</formula>
    </cfRule>
  </conditionalFormatting>
  <conditionalFormatting sqref="H12:H25">
    <cfRule type="notContainsBlanks" dxfId="186" priority="69">
      <formula>LEN(TRIM(H12))&gt;0</formula>
    </cfRule>
  </conditionalFormatting>
  <conditionalFormatting sqref="P12:P24">
    <cfRule type="notContainsBlanks" dxfId="185" priority="68">
      <formula>LEN(TRIM(P12))&gt;0</formula>
    </cfRule>
  </conditionalFormatting>
  <conditionalFormatting sqref="T12:T24">
    <cfRule type="notContainsBlanks" dxfId="184" priority="67">
      <formula>LEN(TRIM(T12))&gt;0</formula>
    </cfRule>
  </conditionalFormatting>
  <conditionalFormatting sqref="AB12:AB24">
    <cfRule type="notContainsBlanks" dxfId="183" priority="66">
      <formula>LEN(TRIM(AB12))&gt;0</formula>
    </cfRule>
  </conditionalFormatting>
  <conditionalFormatting sqref="AF12:AF24">
    <cfRule type="notContainsBlanks" dxfId="182" priority="65">
      <formula>LEN(TRIM(AF12))&gt;0</formula>
    </cfRule>
  </conditionalFormatting>
  <conditionalFormatting sqref="D77">
    <cfRule type="notContainsBlanks" dxfId="181" priority="64">
      <formula>LEN(TRIM(D77))&gt;0</formula>
    </cfRule>
  </conditionalFormatting>
  <conditionalFormatting sqref="H77">
    <cfRule type="notContainsBlanks" dxfId="180" priority="63">
      <formula>LEN(TRIM(H77))&gt;0</formula>
    </cfRule>
  </conditionalFormatting>
  <conditionalFormatting sqref="D72">
    <cfRule type="notContainsBlanks" dxfId="179" priority="62">
      <formula>LEN(TRIM(D72))&gt;0</formula>
    </cfRule>
  </conditionalFormatting>
  <conditionalFormatting sqref="H72">
    <cfRule type="notContainsBlanks" dxfId="178" priority="61">
      <formula>LEN(TRIM(H72))&gt;0</formula>
    </cfRule>
  </conditionalFormatting>
  <conditionalFormatting sqref="D69">
    <cfRule type="notContainsBlanks" dxfId="177" priority="60">
      <formula>LEN(TRIM(D69))&gt;0</formula>
    </cfRule>
  </conditionalFormatting>
  <conditionalFormatting sqref="H69">
    <cfRule type="notContainsBlanks" dxfId="176" priority="59">
      <formula>LEN(TRIM(H69))&gt;0</formula>
    </cfRule>
  </conditionalFormatting>
  <conditionalFormatting sqref="D66">
    <cfRule type="notContainsBlanks" dxfId="175" priority="58">
      <formula>LEN(TRIM(D66))&gt;0</formula>
    </cfRule>
  </conditionalFormatting>
  <conditionalFormatting sqref="H66">
    <cfRule type="notContainsBlanks" dxfId="174" priority="57">
      <formula>LEN(TRIM(H66))&gt;0</formula>
    </cfRule>
  </conditionalFormatting>
  <conditionalFormatting sqref="D63">
    <cfRule type="notContainsBlanks" dxfId="173" priority="56">
      <formula>LEN(TRIM(D63))&gt;0</formula>
    </cfRule>
  </conditionalFormatting>
  <conditionalFormatting sqref="H63">
    <cfRule type="notContainsBlanks" dxfId="172" priority="55">
      <formula>LEN(TRIM(H63))&gt;0</formula>
    </cfRule>
  </conditionalFormatting>
  <conditionalFormatting sqref="D60">
    <cfRule type="notContainsBlanks" dxfId="171" priority="54">
      <formula>LEN(TRIM(D60))&gt;0</formula>
    </cfRule>
  </conditionalFormatting>
  <conditionalFormatting sqref="H60">
    <cfRule type="notContainsBlanks" dxfId="170" priority="53">
      <formula>LEN(TRIM(H60))&gt;0</formula>
    </cfRule>
  </conditionalFormatting>
  <conditionalFormatting sqref="D57">
    <cfRule type="notContainsBlanks" dxfId="169" priority="52">
      <formula>LEN(TRIM(D57))&gt;0</formula>
    </cfRule>
  </conditionalFormatting>
  <conditionalFormatting sqref="H57">
    <cfRule type="notContainsBlanks" dxfId="168" priority="51">
      <formula>LEN(TRIM(H57))&gt;0</formula>
    </cfRule>
  </conditionalFormatting>
  <conditionalFormatting sqref="D54">
    <cfRule type="notContainsBlanks" dxfId="167" priority="50">
      <formula>LEN(TRIM(D54))&gt;0</formula>
    </cfRule>
  </conditionalFormatting>
  <conditionalFormatting sqref="H54">
    <cfRule type="notContainsBlanks" dxfId="166" priority="49">
      <formula>LEN(TRIM(H54))&gt;0</formula>
    </cfRule>
  </conditionalFormatting>
  <conditionalFormatting sqref="D52">
    <cfRule type="notContainsBlanks" dxfId="165" priority="48">
      <formula>LEN(TRIM(D52))&gt;0</formula>
    </cfRule>
  </conditionalFormatting>
  <conditionalFormatting sqref="H52">
    <cfRule type="notContainsBlanks" dxfId="164" priority="47">
      <formula>LEN(TRIM(H52))&gt;0</formula>
    </cfRule>
  </conditionalFormatting>
  <conditionalFormatting sqref="D50">
    <cfRule type="notContainsBlanks" dxfId="163" priority="46">
      <formula>LEN(TRIM(D50))&gt;0</formula>
    </cfRule>
  </conditionalFormatting>
  <conditionalFormatting sqref="H50">
    <cfRule type="notContainsBlanks" dxfId="162" priority="45">
      <formula>LEN(TRIM(H50))&gt;0</formula>
    </cfRule>
  </conditionalFormatting>
  <conditionalFormatting sqref="D48">
    <cfRule type="notContainsBlanks" dxfId="161" priority="44">
      <formula>LEN(TRIM(D48))&gt;0</formula>
    </cfRule>
  </conditionalFormatting>
  <conditionalFormatting sqref="H48">
    <cfRule type="notContainsBlanks" dxfId="160" priority="43">
      <formula>LEN(TRIM(H48))&gt;0</formula>
    </cfRule>
  </conditionalFormatting>
  <conditionalFormatting sqref="T50">
    <cfRule type="notContainsBlanks" dxfId="159" priority="42">
      <formula>LEN(TRIM(T50))&gt;0</formula>
    </cfRule>
  </conditionalFormatting>
  <conditionalFormatting sqref="P50">
    <cfRule type="notContainsBlanks" dxfId="158" priority="41">
      <formula>LEN(TRIM(P50))&gt;0</formula>
    </cfRule>
  </conditionalFormatting>
  <conditionalFormatting sqref="T52">
    <cfRule type="notContainsBlanks" dxfId="157" priority="40">
      <formula>LEN(TRIM(T52))&gt;0</formula>
    </cfRule>
  </conditionalFormatting>
  <conditionalFormatting sqref="P52">
    <cfRule type="notContainsBlanks" dxfId="156" priority="39">
      <formula>LEN(TRIM(P52))&gt;0</formula>
    </cfRule>
  </conditionalFormatting>
  <conditionalFormatting sqref="T54">
    <cfRule type="notContainsBlanks" dxfId="155" priority="38">
      <formula>LEN(TRIM(T54))&gt;0</formula>
    </cfRule>
  </conditionalFormatting>
  <conditionalFormatting sqref="P54">
    <cfRule type="notContainsBlanks" dxfId="154" priority="37">
      <formula>LEN(TRIM(P54))&gt;0</formula>
    </cfRule>
  </conditionalFormatting>
  <conditionalFormatting sqref="T57">
    <cfRule type="notContainsBlanks" dxfId="153" priority="36">
      <formula>LEN(TRIM(T57))&gt;0</formula>
    </cfRule>
  </conditionalFormatting>
  <conditionalFormatting sqref="P57">
    <cfRule type="notContainsBlanks" dxfId="152" priority="35">
      <formula>LEN(TRIM(P57))&gt;0</formula>
    </cfRule>
  </conditionalFormatting>
  <conditionalFormatting sqref="T60">
    <cfRule type="notContainsBlanks" dxfId="151" priority="34">
      <formula>LEN(TRIM(T60))&gt;0</formula>
    </cfRule>
  </conditionalFormatting>
  <conditionalFormatting sqref="P60">
    <cfRule type="notContainsBlanks" dxfId="150" priority="33">
      <formula>LEN(TRIM(P60))&gt;0</formula>
    </cfRule>
  </conditionalFormatting>
  <conditionalFormatting sqref="T63">
    <cfRule type="notContainsBlanks" dxfId="149" priority="32">
      <formula>LEN(TRIM(T63))&gt;0</formula>
    </cfRule>
  </conditionalFormatting>
  <conditionalFormatting sqref="P63">
    <cfRule type="notContainsBlanks" dxfId="148" priority="31">
      <formula>LEN(TRIM(P63))&gt;0</formula>
    </cfRule>
  </conditionalFormatting>
  <conditionalFormatting sqref="T66">
    <cfRule type="notContainsBlanks" dxfId="147" priority="30">
      <formula>LEN(TRIM(T66))&gt;0</formula>
    </cfRule>
  </conditionalFormatting>
  <conditionalFormatting sqref="P66">
    <cfRule type="notContainsBlanks" dxfId="146" priority="29">
      <formula>LEN(TRIM(P66))&gt;0</formula>
    </cfRule>
  </conditionalFormatting>
  <conditionalFormatting sqref="T69">
    <cfRule type="notContainsBlanks" dxfId="145" priority="28">
      <formula>LEN(TRIM(T69))&gt;0</formula>
    </cfRule>
  </conditionalFormatting>
  <conditionalFormatting sqref="P69">
    <cfRule type="notContainsBlanks" dxfId="144" priority="27">
      <formula>LEN(TRIM(P69))&gt;0</formula>
    </cfRule>
  </conditionalFormatting>
  <conditionalFormatting sqref="T72">
    <cfRule type="notContainsBlanks" dxfId="143" priority="26">
      <formula>LEN(TRIM(T72))&gt;0</formula>
    </cfRule>
  </conditionalFormatting>
  <conditionalFormatting sqref="P72">
    <cfRule type="notContainsBlanks" dxfId="142" priority="25">
      <formula>LEN(TRIM(P72))&gt;0</formula>
    </cfRule>
  </conditionalFormatting>
  <conditionalFormatting sqref="AF48">
    <cfRule type="notContainsBlanks" dxfId="141" priority="24">
      <formula>LEN(TRIM(AF48))&gt;0</formula>
    </cfRule>
  </conditionalFormatting>
  <conditionalFormatting sqref="AB48">
    <cfRule type="notContainsBlanks" dxfId="140" priority="23">
      <formula>LEN(TRIM(AB48))&gt;0</formula>
    </cfRule>
  </conditionalFormatting>
  <conditionalFormatting sqref="AF50">
    <cfRule type="notContainsBlanks" dxfId="139" priority="22">
      <formula>LEN(TRIM(AF50))&gt;0</formula>
    </cfRule>
  </conditionalFormatting>
  <conditionalFormatting sqref="AB50">
    <cfRule type="notContainsBlanks" dxfId="138" priority="21">
      <formula>LEN(TRIM(AB50))&gt;0</formula>
    </cfRule>
  </conditionalFormatting>
  <conditionalFormatting sqref="AF52">
    <cfRule type="notContainsBlanks" dxfId="137" priority="20">
      <formula>LEN(TRIM(AF52))&gt;0</formula>
    </cfRule>
  </conditionalFormatting>
  <conditionalFormatting sqref="AB52">
    <cfRule type="notContainsBlanks" dxfId="136" priority="19">
      <formula>LEN(TRIM(AB52))&gt;0</formula>
    </cfRule>
  </conditionalFormatting>
  <conditionalFormatting sqref="AF54">
    <cfRule type="notContainsBlanks" dxfId="135" priority="18">
      <formula>LEN(TRIM(AF54))&gt;0</formula>
    </cfRule>
  </conditionalFormatting>
  <conditionalFormatting sqref="AB54">
    <cfRule type="notContainsBlanks" dxfId="134" priority="17">
      <formula>LEN(TRIM(AB54))&gt;0</formula>
    </cfRule>
  </conditionalFormatting>
  <conditionalFormatting sqref="AF57">
    <cfRule type="notContainsBlanks" dxfId="133" priority="16">
      <formula>LEN(TRIM(AF57))&gt;0</formula>
    </cfRule>
  </conditionalFormatting>
  <conditionalFormatting sqref="AB57">
    <cfRule type="notContainsBlanks" dxfId="132" priority="15">
      <formula>LEN(TRIM(AB57))&gt;0</formula>
    </cfRule>
  </conditionalFormatting>
  <conditionalFormatting sqref="AF60">
    <cfRule type="notContainsBlanks" dxfId="131" priority="14">
      <formula>LEN(TRIM(AF60))&gt;0</formula>
    </cfRule>
  </conditionalFormatting>
  <conditionalFormatting sqref="AB60">
    <cfRule type="notContainsBlanks" dxfId="130" priority="13">
      <formula>LEN(TRIM(AB60))&gt;0</formula>
    </cfRule>
  </conditionalFormatting>
  <conditionalFormatting sqref="AF63">
    <cfRule type="notContainsBlanks" dxfId="129" priority="12">
      <formula>LEN(TRIM(AF63))&gt;0</formula>
    </cfRule>
  </conditionalFormatting>
  <conditionalFormatting sqref="AB63">
    <cfRule type="notContainsBlanks" dxfId="128" priority="11">
      <formula>LEN(TRIM(AB63))&gt;0</formula>
    </cfRule>
  </conditionalFormatting>
  <conditionalFormatting sqref="AF66">
    <cfRule type="notContainsBlanks" dxfId="127" priority="10">
      <formula>LEN(TRIM(AF66))&gt;0</formula>
    </cfRule>
  </conditionalFormatting>
  <conditionalFormatting sqref="AB66">
    <cfRule type="notContainsBlanks" dxfId="126" priority="9">
      <formula>LEN(TRIM(AB66))&gt;0</formula>
    </cfRule>
  </conditionalFormatting>
  <conditionalFormatting sqref="AF69">
    <cfRule type="notContainsBlanks" dxfId="125" priority="8">
      <formula>LEN(TRIM(AF69))&gt;0</formula>
    </cfRule>
  </conditionalFormatting>
  <conditionalFormatting sqref="AB69">
    <cfRule type="notContainsBlanks" dxfId="124" priority="7">
      <formula>LEN(TRIM(AB69))&gt;0</formula>
    </cfRule>
  </conditionalFormatting>
  <conditionalFormatting sqref="AF72">
    <cfRule type="notContainsBlanks" dxfId="123" priority="6">
      <formula>LEN(TRIM(AF72))&gt;0</formula>
    </cfRule>
  </conditionalFormatting>
  <conditionalFormatting sqref="AB72">
    <cfRule type="notContainsBlanks" dxfId="122" priority="5">
      <formula>LEN(TRIM(AB72))&gt;0</formula>
    </cfRule>
  </conditionalFormatting>
  <conditionalFormatting sqref="T77">
    <cfRule type="notContainsBlanks" dxfId="121" priority="4">
      <formula>LEN(TRIM(T77))&gt;0</formula>
    </cfRule>
  </conditionalFormatting>
  <conditionalFormatting sqref="P77">
    <cfRule type="notContainsBlanks" dxfId="120" priority="3">
      <formula>LEN(TRIM(P77))&gt;0</formula>
    </cfRule>
  </conditionalFormatting>
  <conditionalFormatting sqref="AF77">
    <cfRule type="notContainsBlanks" dxfId="119" priority="2">
      <formula>LEN(TRIM(AF77))&gt;0</formula>
    </cfRule>
  </conditionalFormatting>
  <conditionalFormatting sqref="AB77">
    <cfRule type="notContainsBlanks" dxfId="118" priority="1">
      <formula>LEN(TRIM(AB77))&gt;0</formula>
    </cfRule>
  </conditionalFormatting>
  <printOptions horizontalCentered="1" verticalCentered="1"/>
  <pageMargins left="0" right="0" top="0.98425196850393704" bottom="0" header="0" footer="0"/>
  <pageSetup paperSize="9" scale="59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4" max="34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5" name="Button 1">
              <controlPr defaultSize="0" print="0" autoFill="0" autoPict="0" macro="[0]!CLASSER25">
                <anchor>
                  <from>
                    <xdr:col>20</xdr:col>
                    <xdr:colOff>561975</xdr:colOff>
                    <xdr:row>6</xdr:row>
                    <xdr:rowOff>161925</xdr:rowOff>
                  </from>
                  <to>
                    <xdr:col>21</xdr:col>
                    <xdr:colOff>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6" r:id="rId6" name="Button 2">
              <controlPr defaultSize="0" print="0" autoFill="0" autoPict="0" macro="[0]!RAZ25A">
                <anchor>
                  <from>
                    <xdr:col>26</xdr:col>
                    <xdr:colOff>676275</xdr:colOff>
                    <xdr:row>6</xdr:row>
                    <xdr:rowOff>180975</xdr:rowOff>
                  </from>
                  <to>
                    <xdr:col>26</xdr:col>
                    <xdr:colOff>1323975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7" r:id="rId7" name="Button 3">
              <controlPr defaultSize="0" print="0" autoFill="0" autoPict="0" macro="[0]!CLASSER25C">
                <anchor>
                  <from>
                    <xdr:col>14</xdr:col>
                    <xdr:colOff>238125</xdr:colOff>
                    <xdr:row>41</xdr:row>
                    <xdr:rowOff>19050</xdr:rowOff>
                  </from>
                  <to>
                    <xdr:col>14</xdr:col>
                    <xdr:colOff>1076325</xdr:colOff>
                    <xdr:row>42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8" name="Button 4">
              <controlPr defaultSize="0" print="0" autoFill="0" autoPict="0" macro="[0]!RAZ25C">
                <anchor>
                  <from>
                    <xdr:col>20</xdr:col>
                    <xdr:colOff>323850</xdr:colOff>
                    <xdr:row>41</xdr:row>
                    <xdr:rowOff>47625</xdr:rowOff>
                  </from>
                  <to>
                    <xdr:col>20</xdr:col>
                    <xdr:colOff>1000125</xdr:colOff>
                    <xdr:row>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9" r:id="rId9" name="Button 5">
              <controlPr defaultSize="0" print="0" autoFill="0" autoPict="0" macro="[0]!IMP25FI">
                <anchor>
                  <from>
                    <xdr:col>2</xdr:col>
                    <xdr:colOff>38100</xdr:colOff>
                    <xdr:row>40</xdr:row>
                    <xdr:rowOff>85725</xdr:rowOff>
                  </from>
                  <to>
                    <xdr:col>5</xdr:col>
                    <xdr:colOff>28575</xdr:colOff>
                    <xdr:row>43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0" r:id="rId10" name="Button 6">
              <controlPr defaultSize="0" print="0" autoFill="0" autoPict="0" macro="[0]!IMP25EL">
                <anchor>
                  <from>
                    <xdr:col>6</xdr:col>
                    <xdr:colOff>104775</xdr:colOff>
                    <xdr:row>6</xdr:row>
                    <xdr:rowOff>47625</xdr:rowOff>
                  </from>
                  <to>
                    <xdr:col>9</xdr:col>
                    <xdr:colOff>114300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theme="4"/>
  </sheetPr>
  <dimension ref="A1:BE87"/>
  <sheetViews>
    <sheetView showGridLines="0" showRowColHeaders="0" showRuler="0" view="pageBreakPreview" zoomScale="110" zoomScaleNormal="100" zoomScaleSheetLayoutView="110" zoomScalePageLayoutView="130" workbookViewId="0">
      <selection activeCell="BC38" sqref="BC38:BE42"/>
    </sheetView>
  </sheetViews>
  <sheetFormatPr baseColWidth="10" defaultColWidth="11.5703125" defaultRowHeight="12.75" x14ac:dyDescent="0.2"/>
  <cols>
    <col min="1" max="1" width="2.140625" customWidth="1"/>
    <col min="2" max="2" width="1.85546875" customWidth="1"/>
    <col min="3" max="3" width="17.5703125" customWidth="1"/>
    <col min="4" max="5" width="1.85546875" customWidth="1"/>
    <col min="6" max="6" width="0.85546875" customWidth="1"/>
    <col min="7" max="8" width="1.85546875" customWidth="1"/>
    <col min="9" max="9" width="17.5703125" customWidth="1"/>
    <col min="10" max="11" width="1.85546875" customWidth="1"/>
    <col min="12" max="12" width="5.85546875" customWidth="1"/>
    <col min="13" max="14" width="1.85546875" customWidth="1"/>
    <col min="15" max="15" width="17.5703125" customWidth="1"/>
    <col min="16" max="17" width="1.85546875" customWidth="1"/>
    <col min="18" max="18" width="0.85546875" customWidth="1"/>
    <col min="19" max="20" width="1.85546875" customWidth="1"/>
    <col min="21" max="21" width="17.5703125" customWidth="1"/>
    <col min="22" max="26" width="1.85546875" customWidth="1"/>
    <col min="27" max="27" width="17.5703125" customWidth="1"/>
    <col min="28" max="29" width="1.85546875" customWidth="1"/>
    <col min="30" max="30" width="0.85546875" customWidth="1"/>
    <col min="31" max="32" width="1.85546875" customWidth="1"/>
    <col min="33" max="33" width="17.5703125" customWidth="1"/>
    <col min="34" max="35" width="1.85546875" customWidth="1"/>
    <col min="36" max="36" width="11.5703125" customWidth="1"/>
    <col min="37" max="37" width="11.85546875" customWidth="1"/>
    <col min="38" max="42" width="2.5703125" customWidth="1"/>
    <col min="43" max="43" width="11.7109375" customWidth="1"/>
    <col min="44" max="48" width="2.5703125" customWidth="1"/>
    <col min="49" max="49" width="11.7109375" customWidth="1"/>
    <col min="50" max="54" width="2.5703125" customWidth="1"/>
    <col min="55" max="55" width="11.7109375" customWidth="1"/>
    <col min="56" max="57" width="2.5703125" customWidth="1"/>
  </cols>
  <sheetData>
    <row r="1" spans="1:35" x14ac:dyDescent="0.2">
      <c r="B1" s="160"/>
      <c r="C1" s="109" t="s">
        <v>38</v>
      </c>
      <c r="D1" s="233" t="s">
        <v>1</v>
      </c>
      <c r="E1" s="233" t="s">
        <v>2</v>
      </c>
      <c r="F1" s="120"/>
      <c r="G1" s="120"/>
      <c r="H1" s="232" t="s">
        <v>16</v>
      </c>
      <c r="I1" s="109" t="s">
        <v>39</v>
      </c>
      <c r="J1" s="233" t="s">
        <v>1</v>
      </c>
      <c r="K1" s="233" t="s">
        <v>2</v>
      </c>
      <c r="L1" s="106"/>
      <c r="M1" s="229"/>
      <c r="N1" s="232"/>
      <c r="O1" s="109" t="s">
        <v>40</v>
      </c>
      <c r="P1" s="233" t="s">
        <v>1</v>
      </c>
      <c r="Q1" s="233" t="s">
        <v>2</v>
      </c>
      <c r="R1" s="120"/>
      <c r="S1" s="120"/>
      <c r="T1" s="232"/>
      <c r="U1" s="109" t="s">
        <v>93</v>
      </c>
      <c r="V1" s="233" t="s">
        <v>1</v>
      </c>
      <c r="W1" s="230" t="s">
        <v>2</v>
      </c>
      <c r="Z1" s="232"/>
      <c r="AA1" s="109" t="s">
        <v>125</v>
      </c>
      <c r="AB1" s="233" t="s">
        <v>1</v>
      </c>
      <c r="AC1" s="230" t="s">
        <v>2</v>
      </c>
      <c r="AF1" s="232"/>
      <c r="AG1" s="109" t="s">
        <v>137</v>
      </c>
      <c r="AH1" s="233" t="s">
        <v>1</v>
      </c>
      <c r="AI1" s="230" t="s">
        <v>2</v>
      </c>
    </row>
    <row r="2" spans="1:35" ht="15.75" customHeight="1" x14ac:dyDescent="0.2">
      <c r="B2" s="162" t="s">
        <v>4</v>
      </c>
      <c r="C2" s="1065" t="str">
        <f>ACCUEIL!$H$6</f>
        <v>4</v>
      </c>
      <c r="D2" s="110">
        <f>CL($D$12,$H$12)+CL($H$17,$D$17)+CL($H$22,$D$22)+CL($H$25,$D$25)</f>
        <v>0</v>
      </c>
      <c r="E2" s="119">
        <f>$D$12-$H$12+$H$17-$D$17+$H$22-$D$22+$H$25-$D$25</f>
        <v>0</v>
      </c>
      <c r="F2" s="120"/>
      <c r="G2" s="120"/>
      <c r="H2" s="162" t="s">
        <v>8</v>
      </c>
      <c r="I2" s="1065">
        <f>ACCUEIL!$H$11</f>
        <v>16</v>
      </c>
      <c r="J2" s="110">
        <f>CL($D$14,$H$14)+CL($H$19,$D$19)+CL($D$26,$H$26)</f>
        <v>0</v>
      </c>
      <c r="K2" s="119">
        <f>$D$14-$H$14+$H$19-$D$19+$D$26-$H$26</f>
        <v>0</v>
      </c>
      <c r="L2" s="106"/>
      <c r="M2" s="229"/>
      <c r="N2" s="162" t="s">
        <v>18</v>
      </c>
      <c r="O2" s="1070">
        <f>ACCUEIL!$H$15</f>
        <v>23</v>
      </c>
      <c r="P2" s="110">
        <f>CL($P$12,$T$12)+CL($T$17,$P$17)+CL($P$22,$T$22)+CL($T$25,$P$25)</f>
        <v>0</v>
      </c>
      <c r="Q2" s="119">
        <f>$P$12-$T$12+$T$17-$P$17+$P$22-$T$22+$T$25-$P$25</f>
        <v>0</v>
      </c>
      <c r="R2" s="120"/>
      <c r="S2" s="120"/>
      <c r="T2" s="162" t="s">
        <v>64</v>
      </c>
      <c r="U2" s="1065">
        <f>ACCUEIL!$H$20</f>
        <v>24</v>
      </c>
      <c r="V2" s="110">
        <f>CL($P$14,$T$14)+CL($T$19,$P$19)+CL($P$24,$T$24)</f>
        <v>0</v>
      </c>
      <c r="W2" s="119">
        <f>$P$14-$T$14+$T$19-$P$19+$P$24-$T$24</f>
        <v>0</v>
      </c>
      <c r="Z2" s="162" t="s">
        <v>106</v>
      </c>
      <c r="AA2" s="1065">
        <f>ACCUEIL!$H$24</f>
        <v>17</v>
      </c>
      <c r="AB2" s="110">
        <f>CL($AB$14,$AF$14)+CL($AB$18,$AF$18)+CL($AB$22,$AF$22)</f>
        <v>0</v>
      </c>
      <c r="AC2" s="119">
        <f>$AB$14-$AF$14+$AB$18-$AF$18+$AB$22-$AF$22</f>
        <v>0</v>
      </c>
      <c r="AF2" s="162" t="s">
        <v>128</v>
      </c>
      <c r="AG2" s="1065">
        <f>ACCUEIL!$H$28</f>
        <v>14</v>
      </c>
      <c r="AH2" s="110">
        <f>CL($AB$16,$AF$16)+CL($AF$20,$AB$20)+CL($AB$24,$AF$24)</f>
        <v>0</v>
      </c>
      <c r="AI2" s="119">
        <f>$AB$16-$AF$16+$AF$20-$AB$20+$AB$24-$AF$24</f>
        <v>0</v>
      </c>
    </row>
    <row r="3" spans="1:35" ht="15.75" customHeight="1" x14ac:dyDescent="0.2">
      <c r="B3" s="162" t="s">
        <v>5</v>
      </c>
      <c r="C3" s="1065">
        <f>ACCUEIL!$H$7</f>
        <v>18</v>
      </c>
      <c r="D3" s="110">
        <f>CL($H$12,$D$12)+CL($H$18,$D$18)+CL($D$23,$H$23)+CL($H$27,$D$27)</f>
        <v>0</v>
      </c>
      <c r="E3" s="119">
        <f>$H$12-$D$12+$H$18-$D$18+$D$23-$H$23+$H$27-$D$27</f>
        <v>0</v>
      </c>
      <c r="F3" s="120"/>
      <c r="G3" s="120"/>
      <c r="H3" s="162" t="s">
        <v>9</v>
      </c>
      <c r="I3" s="1065">
        <f>ACCUEIL!$H$12</f>
        <v>12</v>
      </c>
      <c r="J3" s="110">
        <f>CL($H$14,$D$14)+CL($H$20,$D$20)+CL($D$24,$H$24)</f>
        <v>0</v>
      </c>
      <c r="K3" s="119">
        <f>$H$14-$D$14+$H$20-$D$20+$D$24-$H$24</f>
        <v>0</v>
      </c>
      <c r="L3" s="106"/>
      <c r="M3" s="229"/>
      <c r="N3" s="162" t="s">
        <v>19</v>
      </c>
      <c r="O3" s="1070">
        <f>ACCUEIL!$H$16</f>
        <v>21</v>
      </c>
      <c r="P3" s="110">
        <f>CL($T$12,$P$12)+CL($T$18,$P$18)+CL($P$23,$T$23)+CL($T$27,$P$27)</f>
        <v>0</v>
      </c>
      <c r="Q3" s="119">
        <f>$T$12-$P$12+$T$18-$P$18+$P$23-$T$23+$T$27-$P$27</f>
        <v>0</v>
      </c>
      <c r="R3" s="120"/>
      <c r="S3" s="120"/>
      <c r="T3" s="162" t="s">
        <v>65</v>
      </c>
      <c r="U3" s="1065">
        <f>ACCUEIL!$H$21</f>
        <v>22</v>
      </c>
      <c r="V3" s="110">
        <f>CL($T$14,$P$14)+CL($P$20,$T$20)+CL($P$26,$T$26)</f>
        <v>0</v>
      </c>
      <c r="W3" s="119">
        <f>$T$14-$P$14+$P$20-$T$20+$P$26-$T$26</f>
        <v>0</v>
      </c>
      <c r="Z3" s="162" t="s">
        <v>107</v>
      </c>
      <c r="AA3" s="1065" t="str">
        <f>ACCUEIL!$H$25</f>
        <v>5</v>
      </c>
      <c r="AB3" s="110">
        <f>CL($AF$14,$AB$14)+CL($AB$19,$AF$19)+CL($AF$23,$AB$23)</f>
        <v>0</v>
      </c>
      <c r="AC3" s="119">
        <f>$AB$19-$AF$19+$AF$14-$AB$14+$AF$23-$AB$23</f>
        <v>0</v>
      </c>
      <c r="AF3" s="162" t="s">
        <v>129</v>
      </c>
      <c r="AG3" s="1065">
        <f>ACCUEIL!$H$29</f>
        <v>19</v>
      </c>
      <c r="AH3" s="110">
        <f>CL($AF$16,$AB$16)+CL($AF$21,$AB$21)+CL($AB$25,$AF$25)</f>
        <v>0</v>
      </c>
      <c r="AI3" s="119">
        <f>$AF$16-$AB$16+$AF$21-$AB$21+$AB$25-$AF$25</f>
        <v>0</v>
      </c>
    </row>
    <row r="4" spans="1:35" ht="15.75" customHeight="1" x14ac:dyDescent="0.2">
      <c r="B4" s="162" t="s">
        <v>6</v>
      </c>
      <c r="C4" s="1065">
        <f>ACCUEIL!$H$8</f>
        <v>10</v>
      </c>
      <c r="D4" s="110">
        <f>CL($H$13,$D$13)+CL($D$17,$H$17)+CL($H$23,$D$23)+CL($H$21,$D$21)</f>
        <v>0</v>
      </c>
      <c r="E4" s="119">
        <f>$H$13-$D$13+$D$17-$H$17+$H$23-$D$23+$H$21-$D$21</f>
        <v>0</v>
      </c>
      <c r="F4" s="120"/>
      <c r="G4" s="120"/>
      <c r="H4" s="162" t="s">
        <v>10</v>
      </c>
      <c r="I4" s="1065" t="str">
        <f>ACCUEIL!$H$13</f>
        <v>6</v>
      </c>
      <c r="J4" s="110">
        <f>CL($H$15,$D$15)+CL($D$19,$H$19)+CL($H$24,$D$24)</f>
        <v>0</v>
      </c>
      <c r="K4" s="119">
        <f>$H$15-$D$15+$D$19-$H$19+$H$24-$D$24</f>
        <v>0</v>
      </c>
      <c r="L4" s="106"/>
      <c r="M4" s="229"/>
      <c r="N4" s="162" t="s">
        <v>43</v>
      </c>
      <c r="O4" s="1070">
        <f>ACCUEIL!$H$17</f>
        <v>13</v>
      </c>
      <c r="P4" s="110">
        <f>CL($T$13,$P$13)+CL($P$17,$T$17)+CL($T$23,$P$23)+CL($T$21,$P$21)</f>
        <v>0</v>
      </c>
      <c r="Q4" s="119">
        <f>$T$13-$P$13+$P$17-$T$17+$T$23-$P$23+$T$21-$P$21</f>
        <v>0</v>
      </c>
      <c r="R4" s="120"/>
      <c r="S4" s="120"/>
      <c r="T4" s="162" t="s">
        <v>85</v>
      </c>
      <c r="U4" s="1065">
        <f>ACCUEIL!$H$22</f>
        <v>15</v>
      </c>
      <c r="V4" s="110">
        <f>CL($P$15,$T$15)+CL($T$20,$P$20)+CL($T$24,$P$24)</f>
        <v>0</v>
      </c>
      <c r="W4" s="119">
        <f>$P$15-$T$15+$T$20-$P$20+$T$24-$P$24</f>
        <v>0</v>
      </c>
      <c r="Z4" s="162" t="s">
        <v>108</v>
      </c>
      <c r="AA4" s="1065">
        <f>ACCUEIL!$H$26</f>
        <v>3</v>
      </c>
      <c r="AB4" s="110">
        <f>CL($AB$15,$AF$15)+CL($AF$19,$AB$19)+CL($AF$22,$AB$22)</f>
        <v>0</v>
      </c>
      <c r="AC4" s="119">
        <f>$AB$15-$AF$15+$AF$19-$AB$19+$AF$22-$AB$22</f>
        <v>0</v>
      </c>
      <c r="AF4" s="162" t="s">
        <v>130</v>
      </c>
      <c r="AG4" s="1065" t="str">
        <f>ACCUEIL!$H$30</f>
        <v>9</v>
      </c>
      <c r="AH4" s="110">
        <f>CL($AB$17,$AF$17)+CL($AB$21,$AF$21)+CL($AB$25,$AF$25)</f>
        <v>0</v>
      </c>
      <c r="AI4" s="119">
        <f>$AB$17-$AF$17+$AB$21-$AF$21+$AF$24-$AB$24</f>
        <v>0</v>
      </c>
    </row>
    <row r="5" spans="1:35" ht="15.75" customHeight="1" x14ac:dyDescent="0.2">
      <c r="B5" s="162" t="s">
        <v>7</v>
      </c>
      <c r="C5" s="1065" t="str">
        <f>ACCUEIL!$H$9</f>
        <v>2</v>
      </c>
      <c r="D5" s="110">
        <f>CL($D$13,$H$13)+CL($D$18,$H$18)+CL($D$22,$H$22)+CL($H$16,$D$16)</f>
        <v>0</v>
      </c>
      <c r="E5" s="119">
        <f>$D$13-$H$13+$D$18-$H$18+$D$22-$H$22+$H$16-$D$16</f>
        <v>0</v>
      </c>
      <c r="F5" s="120"/>
      <c r="G5" s="120"/>
      <c r="H5" s="162" t="s">
        <v>11</v>
      </c>
      <c r="I5" s="1065">
        <f>ACCUEIL!$H$14</f>
        <v>26</v>
      </c>
      <c r="J5" s="110">
        <f>CL($D$15,$H$15)+CL($D$20,$H$20)+CL($H$26,$D$26)</f>
        <v>0</v>
      </c>
      <c r="K5" s="119">
        <f>$D$15-$H$15+$D$20-$H$20+$H$26-$D$26</f>
        <v>0</v>
      </c>
      <c r="L5" s="106"/>
      <c r="M5" s="229"/>
      <c r="N5" s="162" t="s">
        <v>44</v>
      </c>
      <c r="O5" s="1070" t="str">
        <f>ACCUEIL!$H$18</f>
        <v>1</v>
      </c>
      <c r="P5" s="110">
        <f>CL($P$13,$T$13)+CL($P$18,$T$18)+CL($T$22,$P$22)+CL($T$16,$P$16)</f>
        <v>0</v>
      </c>
      <c r="Q5" s="119">
        <f>$P$13-$T$13+$P$18-$T$18+$T$22-$P$22+$T$27-$P$27</f>
        <v>0</v>
      </c>
      <c r="R5" s="120"/>
      <c r="S5" s="120"/>
      <c r="T5" s="162" t="s">
        <v>94</v>
      </c>
      <c r="U5" s="1065">
        <f>ACCUEIL!$H$23</f>
        <v>11</v>
      </c>
      <c r="V5" s="110">
        <f>CL($T$15,$P$15)+CL($P$19,$T$19)+CL($T$26,$P$26)</f>
        <v>0</v>
      </c>
      <c r="W5" s="119">
        <f>$T$15-$P$15+$P$19-$T$19+$T$26-$P$26</f>
        <v>0</v>
      </c>
      <c r="Z5" s="162" t="s">
        <v>126</v>
      </c>
      <c r="AA5" s="1065">
        <f>ACCUEIL!$H$27</f>
        <v>25</v>
      </c>
      <c r="AB5" s="110">
        <f>CL($AF$15,$AB$15)+CL($AF$18,$AB$18)+CL($AB$23,$AF$23)</f>
        <v>0</v>
      </c>
      <c r="AC5" s="119">
        <f>$AF$15-$AB$15+$AF$18-$AB$18+$AB$23-$AF$23</f>
        <v>0</v>
      </c>
      <c r="AF5" s="162" t="s">
        <v>131</v>
      </c>
      <c r="AG5" s="1065">
        <f>ACCUEIL!$H$31</f>
        <v>8</v>
      </c>
      <c r="AH5" s="110">
        <f>CL($AF$17,$AB$17)+CL($AB$20,$AF$20)+CL($AF$25,$AB$25)</f>
        <v>0</v>
      </c>
      <c r="AI5" s="119">
        <f>$AF$17-$AB$17+$AB$20-$AF$20+$AF$25-$AB$25</f>
        <v>0</v>
      </c>
    </row>
    <row r="6" spans="1:35" ht="15.75" customHeight="1" x14ac:dyDescent="0.2">
      <c r="B6" s="194" t="s">
        <v>138</v>
      </c>
      <c r="C6" s="1065">
        <f>ACCUEIL!$H$10</f>
        <v>20</v>
      </c>
      <c r="D6" s="110">
        <f>CL($D$25,$H$25)+CL($D$27,$H$27)+CL($D$21,$H$21)+CL($D$16,$H$16)</f>
        <v>0</v>
      </c>
      <c r="E6" s="119">
        <f>$D$25-$H$25+$D$27-$H$27+$D$21-$H$21+$D$16-$H$16</f>
        <v>0</v>
      </c>
      <c r="F6" s="120"/>
      <c r="G6" s="120"/>
      <c r="H6" s="120"/>
      <c r="I6" s="165"/>
      <c r="J6" s="110"/>
      <c r="K6" s="234"/>
      <c r="L6" s="106"/>
      <c r="M6" s="229"/>
      <c r="N6" s="162" t="s">
        <v>145</v>
      </c>
      <c r="O6" s="1065" t="str">
        <f>ACCUEIL!$H$19</f>
        <v>7</v>
      </c>
      <c r="P6" s="110">
        <f>CL($P$25,$T$25)+CL($P$16,$T$16)+CL($P$27,$T$27)+CL($P$21,$T$21)</f>
        <v>0</v>
      </c>
      <c r="Q6" s="234">
        <f>$P$25-$T$25+$P$16-$T$16+$P$27-$T$27+$P$21-$T$21</f>
        <v>0</v>
      </c>
      <c r="R6" s="120"/>
      <c r="S6" s="120"/>
      <c r="T6" s="3"/>
      <c r="U6" s="104"/>
      <c r="V6" s="282"/>
      <c r="W6" s="283"/>
      <c r="X6" s="103"/>
      <c r="Y6" s="103"/>
      <c r="Z6" s="120"/>
      <c r="AA6" s="104"/>
      <c r="AB6" s="282"/>
    </row>
    <row r="7" spans="1:35" ht="8.25" customHeight="1" x14ac:dyDescent="0.2">
      <c r="C7" s="12"/>
      <c r="F7" s="120"/>
      <c r="G7" s="120"/>
      <c r="L7" s="106"/>
      <c r="M7" s="229"/>
      <c r="O7" s="12"/>
      <c r="R7" s="120"/>
      <c r="S7" s="120"/>
      <c r="T7" s="120"/>
      <c r="U7" s="888"/>
      <c r="V7" s="577"/>
      <c r="W7" s="787"/>
      <c r="X7" s="187"/>
      <c r="Y7" s="187"/>
      <c r="Z7" s="122"/>
      <c r="AB7" s="282"/>
    </row>
    <row r="8" spans="1:35" ht="8.25" customHeight="1" x14ac:dyDescent="0.2">
      <c r="B8" s="120"/>
      <c r="D8" s="110"/>
      <c r="E8" s="234"/>
      <c r="F8" s="120"/>
      <c r="G8" s="120"/>
      <c r="H8" s="120"/>
      <c r="J8" s="110"/>
      <c r="K8" s="234"/>
      <c r="L8" s="106"/>
      <c r="M8" s="229"/>
      <c r="N8" s="120"/>
      <c r="P8" s="110"/>
      <c r="Q8" s="234"/>
      <c r="R8" s="120"/>
      <c r="S8" s="120"/>
      <c r="T8" s="120"/>
      <c r="U8" s="104"/>
      <c r="V8" s="104"/>
    </row>
    <row r="9" spans="1:35" ht="8.25" customHeight="1" x14ac:dyDescent="0.2">
      <c r="B9" s="120"/>
      <c r="D9" s="120"/>
      <c r="E9" s="259"/>
      <c r="F9" s="120"/>
      <c r="G9" s="120"/>
      <c r="H9" s="120"/>
      <c r="J9" s="120"/>
      <c r="K9" s="259"/>
      <c r="L9" s="106"/>
      <c r="M9" s="229"/>
      <c r="N9" s="120"/>
      <c r="O9" s="896"/>
      <c r="P9" s="120"/>
      <c r="Q9" s="259"/>
      <c r="R9" s="120"/>
      <c r="S9" s="120"/>
      <c r="T9" s="120"/>
      <c r="U9" s="104"/>
      <c r="V9" s="104"/>
      <c r="AA9" s="896"/>
    </row>
    <row r="10" spans="1:35" ht="8.25" customHeight="1" x14ac:dyDescent="0.2">
      <c r="A10" s="219"/>
      <c r="B10" s="284"/>
      <c r="C10" s="285"/>
      <c r="D10" s="284"/>
      <c r="E10" s="284"/>
      <c r="F10" s="284"/>
      <c r="G10" s="284"/>
      <c r="H10" s="284"/>
      <c r="I10" s="285"/>
      <c r="J10" s="284"/>
      <c r="K10" s="544"/>
      <c r="L10" s="106"/>
      <c r="M10" s="238"/>
      <c r="N10" s="284"/>
      <c r="O10" s="285"/>
      <c r="P10" s="284"/>
      <c r="Q10" s="284"/>
      <c r="R10" s="284"/>
      <c r="S10" s="284"/>
      <c r="T10" s="284"/>
      <c r="U10" s="285"/>
      <c r="V10" s="285"/>
      <c r="W10" s="31"/>
      <c r="X10" s="103"/>
      <c r="Y10" s="219"/>
      <c r="Z10" s="24"/>
      <c r="AA10" s="24"/>
      <c r="AB10" s="24"/>
      <c r="AC10" s="24"/>
      <c r="AD10" s="24"/>
      <c r="AE10" s="24"/>
      <c r="AF10" s="24"/>
      <c r="AG10" s="24"/>
      <c r="AH10" s="24"/>
      <c r="AI10" s="31"/>
    </row>
    <row r="11" spans="1:35" ht="15.75" x14ac:dyDescent="0.25">
      <c r="A11" s="44"/>
      <c r="B11" s="3"/>
      <c r="D11" s="3"/>
      <c r="E11" s="3"/>
      <c r="F11" s="768" t="str">
        <f>ACCUEIL!D6</f>
        <v>VELODROME</v>
      </c>
      <c r="G11" s="634"/>
      <c r="H11" s="634"/>
      <c r="I11" s="1"/>
      <c r="J11" s="634"/>
      <c r="K11" s="43"/>
      <c r="L11" s="320" t="s">
        <v>12</v>
      </c>
      <c r="M11" s="240"/>
      <c r="N11" s="3"/>
      <c r="P11" s="3"/>
      <c r="Q11" s="3"/>
      <c r="R11" s="768" t="str">
        <f>ACCUEIL!D7</f>
        <v>SAN SIRO</v>
      </c>
      <c r="S11" s="634"/>
      <c r="T11" s="3"/>
      <c r="U11" s="1"/>
      <c r="V11" s="104"/>
      <c r="W11" s="43"/>
      <c r="X11" s="103"/>
      <c r="Y11" s="44"/>
      <c r="AD11" s="768" t="str">
        <f>ACCUEIL!D8</f>
        <v>NEU CAMP</v>
      </c>
      <c r="AI11" s="43"/>
    </row>
    <row r="12" spans="1:35" ht="17.850000000000001" customHeight="1" x14ac:dyDescent="0.2">
      <c r="A12" s="44"/>
      <c r="B12" s="162" t="s">
        <v>4</v>
      </c>
      <c r="C12" s="136" t="str">
        <f>C2</f>
        <v>4</v>
      </c>
      <c r="D12" s="1122"/>
      <c r="E12" s="243"/>
      <c r="F12" s="244"/>
      <c r="G12" s="243"/>
      <c r="H12" s="1122"/>
      <c r="I12" s="136">
        <f>C3</f>
        <v>18</v>
      </c>
      <c r="J12" s="162" t="s">
        <v>5</v>
      </c>
      <c r="K12" s="245"/>
      <c r="L12" s="925">
        <f>ACCUEIL!$B$6</f>
        <v>1.4166666666666665</v>
      </c>
      <c r="M12" s="240"/>
      <c r="N12" s="162" t="s">
        <v>18</v>
      </c>
      <c r="O12" s="136">
        <f>O2</f>
        <v>23</v>
      </c>
      <c r="P12" s="1122"/>
      <c r="Q12" s="246"/>
      <c r="R12" s="244"/>
      <c r="S12" s="246"/>
      <c r="T12" s="1122"/>
      <c r="U12" s="136">
        <f>O3</f>
        <v>21</v>
      </c>
      <c r="V12" s="162" t="s">
        <v>19</v>
      </c>
      <c r="W12" s="43"/>
      <c r="X12" s="103"/>
      <c r="Y12" s="44"/>
      <c r="AI12" s="43"/>
    </row>
    <row r="13" spans="1:35" ht="17.850000000000001" customHeight="1" x14ac:dyDescent="0.2">
      <c r="A13" s="44"/>
      <c r="B13" s="162" t="s">
        <v>7</v>
      </c>
      <c r="C13" s="136" t="str">
        <f>C5</f>
        <v>2</v>
      </c>
      <c r="D13" s="1122"/>
      <c r="E13" s="243"/>
      <c r="F13" s="244"/>
      <c r="G13" s="243"/>
      <c r="H13" s="1122"/>
      <c r="I13" s="136">
        <f>C4</f>
        <v>10</v>
      </c>
      <c r="J13" s="162" t="s">
        <v>6</v>
      </c>
      <c r="K13" s="245"/>
      <c r="L13" s="926">
        <f>L12+ACCUEIL!$B$7</f>
        <v>1.4270833333333333</v>
      </c>
      <c r="M13" s="240"/>
      <c r="N13" s="162" t="s">
        <v>44</v>
      </c>
      <c r="O13" s="136" t="str">
        <f>O5</f>
        <v>1</v>
      </c>
      <c r="P13" s="1122"/>
      <c r="Q13" s="246"/>
      <c r="R13" s="244"/>
      <c r="S13" s="246"/>
      <c r="T13" s="1122"/>
      <c r="U13" s="136">
        <f>O4</f>
        <v>13</v>
      </c>
      <c r="V13" s="162" t="s">
        <v>43</v>
      </c>
      <c r="W13" s="43"/>
      <c r="X13" s="103"/>
      <c r="Y13" s="44"/>
      <c r="AI13" s="43"/>
    </row>
    <row r="14" spans="1:35" ht="17.850000000000001" customHeight="1" x14ac:dyDescent="0.2">
      <c r="A14" s="44"/>
      <c r="B14" s="162" t="s">
        <v>8</v>
      </c>
      <c r="C14" s="136">
        <f>I2</f>
        <v>16</v>
      </c>
      <c r="D14" s="1122"/>
      <c r="E14" s="243"/>
      <c r="F14" s="244"/>
      <c r="G14" s="243"/>
      <c r="H14" s="1122"/>
      <c r="I14" s="136">
        <f>I3</f>
        <v>12</v>
      </c>
      <c r="J14" s="162" t="s">
        <v>9</v>
      </c>
      <c r="K14" s="245"/>
      <c r="L14" s="926">
        <f>L13+ACCUEIL!$B$7</f>
        <v>1.4375</v>
      </c>
      <c r="M14" s="240"/>
      <c r="N14" s="162" t="s">
        <v>64</v>
      </c>
      <c r="O14" s="136">
        <f>U2</f>
        <v>24</v>
      </c>
      <c r="P14" s="1122"/>
      <c r="Q14" s="246"/>
      <c r="R14" s="244"/>
      <c r="S14" s="246"/>
      <c r="T14" s="1122"/>
      <c r="U14" s="136">
        <f>U3</f>
        <v>22</v>
      </c>
      <c r="V14" s="162" t="s">
        <v>65</v>
      </c>
      <c r="W14" s="43"/>
      <c r="X14" s="103"/>
      <c r="Y14" s="44"/>
      <c r="Z14" s="162" t="s">
        <v>106</v>
      </c>
      <c r="AA14" s="136">
        <f>AA2</f>
        <v>17</v>
      </c>
      <c r="AB14" s="1122"/>
      <c r="AC14" s="243"/>
      <c r="AD14" s="244"/>
      <c r="AE14" s="243"/>
      <c r="AF14" s="1122"/>
      <c r="AG14" s="136" t="str">
        <f>AA3</f>
        <v>5</v>
      </c>
      <c r="AH14" s="162" t="s">
        <v>107</v>
      </c>
      <c r="AI14" s="43"/>
    </row>
    <row r="15" spans="1:35" ht="17.850000000000001" customHeight="1" x14ac:dyDescent="0.2">
      <c r="A15" s="44"/>
      <c r="B15" s="162" t="s">
        <v>11</v>
      </c>
      <c r="C15" s="136">
        <f>I5</f>
        <v>26</v>
      </c>
      <c r="D15" s="1122"/>
      <c r="E15" s="243"/>
      <c r="F15" s="244"/>
      <c r="G15" s="243"/>
      <c r="H15" s="1122"/>
      <c r="I15" s="136" t="str">
        <f>I4</f>
        <v>6</v>
      </c>
      <c r="J15" s="162" t="s">
        <v>10</v>
      </c>
      <c r="K15" s="245"/>
      <c r="L15" s="926">
        <f>L14+ACCUEIL!$B$7</f>
        <v>1.4479166666666667</v>
      </c>
      <c r="M15" s="240"/>
      <c r="N15" s="162" t="s">
        <v>85</v>
      </c>
      <c r="O15" s="136">
        <f>U4</f>
        <v>15</v>
      </c>
      <c r="P15" s="1122"/>
      <c r="Q15" s="246"/>
      <c r="R15" s="244"/>
      <c r="S15" s="246"/>
      <c r="T15" s="1122"/>
      <c r="U15" s="136">
        <f>U5</f>
        <v>11</v>
      </c>
      <c r="V15" s="162" t="s">
        <v>94</v>
      </c>
      <c r="W15" s="43"/>
      <c r="X15" s="103"/>
      <c r="Y15" s="44"/>
      <c r="Z15" s="162" t="s">
        <v>108</v>
      </c>
      <c r="AA15" s="136">
        <f>AA4</f>
        <v>3</v>
      </c>
      <c r="AB15" s="1122"/>
      <c r="AC15" s="243"/>
      <c r="AD15" s="244"/>
      <c r="AE15" s="243"/>
      <c r="AF15" s="1122"/>
      <c r="AG15" s="136">
        <f>AA5</f>
        <v>25</v>
      </c>
      <c r="AH15" s="162" t="s">
        <v>126</v>
      </c>
      <c r="AI15" s="43"/>
    </row>
    <row r="16" spans="1:35" ht="17.850000000000001" customHeight="1" x14ac:dyDescent="0.2">
      <c r="A16" s="44"/>
      <c r="B16" s="162" t="s">
        <v>138</v>
      </c>
      <c r="C16" s="136">
        <f>C6</f>
        <v>20</v>
      </c>
      <c r="D16" s="1122"/>
      <c r="E16" s="243"/>
      <c r="F16" s="244"/>
      <c r="G16" s="243"/>
      <c r="H16" s="1122"/>
      <c r="I16" s="136" t="str">
        <f>C5</f>
        <v>2</v>
      </c>
      <c r="J16" s="162" t="s">
        <v>7</v>
      </c>
      <c r="K16" s="245"/>
      <c r="L16" s="926">
        <f>L15+ACCUEIL!$B$7</f>
        <v>1.4583333333333335</v>
      </c>
      <c r="M16" s="240"/>
      <c r="N16" s="162" t="s">
        <v>145</v>
      </c>
      <c r="O16" s="136" t="str">
        <f>O6</f>
        <v>7</v>
      </c>
      <c r="P16" s="1122"/>
      <c r="Q16" s="246"/>
      <c r="R16" s="244"/>
      <c r="S16" s="246"/>
      <c r="T16" s="1122"/>
      <c r="U16" s="136" t="str">
        <f>O5</f>
        <v>1</v>
      </c>
      <c r="V16" s="162" t="s">
        <v>44</v>
      </c>
      <c r="W16" s="43"/>
      <c r="X16" s="103"/>
      <c r="Y16" s="44"/>
      <c r="Z16" s="162" t="s">
        <v>128</v>
      </c>
      <c r="AA16" s="136">
        <f>AG2</f>
        <v>14</v>
      </c>
      <c r="AB16" s="1122"/>
      <c r="AC16" s="246"/>
      <c r="AD16" s="244"/>
      <c r="AE16" s="246"/>
      <c r="AF16" s="1122"/>
      <c r="AG16" s="136">
        <f>AG3</f>
        <v>19</v>
      </c>
      <c r="AH16" s="162" t="s">
        <v>129</v>
      </c>
      <c r="AI16" s="43"/>
    </row>
    <row r="17" spans="1:36" ht="17.850000000000001" customHeight="1" x14ac:dyDescent="0.2">
      <c r="A17" s="44"/>
      <c r="B17" s="162" t="s">
        <v>6</v>
      </c>
      <c r="C17" s="136">
        <f>C4</f>
        <v>10</v>
      </c>
      <c r="D17" s="1122"/>
      <c r="E17" s="243"/>
      <c r="F17" s="244"/>
      <c r="G17" s="243"/>
      <c r="H17" s="1122"/>
      <c r="I17" s="136" t="str">
        <f>C2</f>
        <v>4</v>
      </c>
      <c r="J17" s="162" t="s">
        <v>4</v>
      </c>
      <c r="K17" s="245"/>
      <c r="L17" s="926">
        <f>L16+ACCUEIL!$B$7</f>
        <v>1.4687500000000002</v>
      </c>
      <c r="M17" s="240"/>
      <c r="N17" s="162" t="s">
        <v>43</v>
      </c>
      <c r="O17" s="136">
        <f>O4</f>
        <v>13</v>
      </c>
      <c r="P17" s="1122"/>
      <c r="Q17" s="246"/>
      <c r="R17" s="244"/>
      <c r="S17" s="246"/>
      <c r="T17" s="1122"/>
      <c r="U17" s="136">
        <f>O2</f>
        <v>23</v>
      </c>
      <c r="V17" s="162" t="s">
        <v>18</v>
      </c>
      <c r="W17" s="43"/>
      <c r="X17" s="103"/>
      <c r="Y17" s="44"/>
      <c r="Z17" s="162" t="s">
        <v>130</v>
      </c>
      <c r="AA17" s="136" t="str">
        <f>AG4</f>
        <v>9</v>
      </c>
      <c r="AB17" s="1122"/>
      <c r="AC17" s="246"/>
      <c r="AD17" s="244"/>
      <c r="AE17" s="246"/>
      <c r="AF17" s="1122"/>
      <c r="AG17" s="136">
        <f>AG5</f>
        <v>8</v>
      </c>
      <c r="AH17" s="162" t="s">
        <v>131</v>
      </c>
      <c r="AI17" s="43"/>
    </row>
    <row r="18" spans="1:36" ht="17.850000000000001" customHeight="1" x14ac:dyDescent="0.2">
      <c r="A18" s="44"/>
      <c r="B18" s="162" t="s">
        <v>7</v>
      </c>
      <c r="C18" s="136" t="str">
        <f>C5</f>
        <v>2</v>
      </c>
      <c r="D18" s="1122"/>
      <c r="E18" s="243"/>
      <c r="F18" s="244"/>
      <c r="G18" s="243"/>
      <c r="H18" s="1122"/>
      <c r="I18" s="136">
        <f>C3</f>
        <v>18</v>
      </c>
      <c r="J18" s="162" t="s">
        <v>5</v>
      </c>
      <c r="K18" s="245"/>
      <c r="L18" s="926">
        <f>L17+ACCUEIL!$B$7</f>
        <v>1.479166666666667</v>
      </c>
      <c r="M18" s="240"/>
      <c r="N18" s="162" t="s">
        <v>44</v>
      </c>
      <c r="O18" s="136" t="str">
        <f>O5</f>
        <v>1</v>
      </c>
      <c r="P18" s="1122"/>
      <c r="Q18" s="246"/>
      <c r="R18" s="244"/>
      <c r="S18" s="246"/>
      <c r="T18" s="1122"/>
      <c r="U18" s="136">
        <f>O3</f>
        <v>21</v>
      </c>
      <c r="V18" s="162" t="s">
        <v>19</v>
      </c>
      <c r="W18" s="43"/>
      <c r="X18" s="103"/>
      <c r="Y18" s="44"/>
      <c r="Z18" s="162" t="s">
        <v>106</v>
      </c>
      <c r="AA18" s="136">
        <f>AA2</f>
        <v>17</v>
      </c>
      <c r="AB18" s="1122"/>
      <c r="AC18" s="243"/>
      <c r="AD18" s="244"/>
      <c r="AE18" s="243"/>
      <c r="AF18" s="1122"/>
      <c r="AG18" s="136">
        <f>AA5</f>
        <v>25</v>
      </c>
      <c r="AH18" s="162" t="s">
        <v>126</v>
      </c>
      <c r="AI18" s="43"/>
    </row>
    <row r="19" spans="1:36" ht="17.850000000000001" customHeight="1" x14ac:dyDescent="0.2">
      <c r="A19" s="44"/>
      <c r="B19" s="162" t="s">
        <v>10</v>
      </c>
      <c r="C19" s="136" t="str">
        <f>I4</f>
        <v>6</v>
      </c>
      <c r="D19" s="1122"/>
      <c r="E19" s="243"/>
      <c r="F19" s="244"/>
      <c r="G19" s="243"/>
      <c r="H19" s="1122"/>
      <c r="I19" s="136">
        <f>I2</f>
        <v>16</v>
      </c>
      <c r="J19" s="162" t="s">
        <v>8</v>
      </c>
      <c r="K19" s="245"/>
      <c r="L19" s="926">
        <f>L18+ACCUEIL!$B$7</f>
        <v>1.4895833333333337</v>
      </c>
      <c r="M19" s="240"/>
      <c r="N19" s="162" t="s">
        <v>94</v>
      </c>
      <c r="O19" s="136">
        <f>U5</f>
        <v>11</v>
      </c>
      <c r="P19" s="1122"/>
      <c r="Q19" s="246"/>
      <c r="R19" s="244"/>
      <c r="S19" s="246"/>
      <c r="T19" s="1122"/>
      <c r="U19" s="136">
        <f>U2</f>
        <v>24</v>
      </c>
      <c r="V19" s="162" t="s">
        <v>64</v>
      </c>
      <c r="W19" s="43"/>
      <c r="X19" s="103"/>
      <c r="Y19" s="44"/>
      <c r="Z19" s="162" t="s">
        <v>107</v>
      </c>
      <c r="AA19" s="136" t="str">
        <f>AA3</f>
        <v>5</v>
      </c>
      <c r="AB19" s="1122"/>
      <c r="AC19" s="243"/>
      <c r="AD19" s="244"/>
      <c r="AE19" s="243"/>
      <c r="AF19" s="1122"/>
      <c r="AG19" s="136">
        <f>AA4</f>
        <v>3</v>
      </c>
      <c r="AH19" s="162" t="s">
        <v>108</v>
      </c>
      <c r="AI19" s="43"/>
    </row>
    <row r="20" spans="1:36" ht="17.850000000000001" customHeight="1" x14ac:dyDescent="0.2">
      <c r="A20" s="44"/>
      <c r="B20" s="162" t="s">
        <v>11</v>
      </c>
      <c r="C20" s="136">
        <f>I5</f>
        <v>26</v>
      </c>
      <c r="D20" s="1122"/>
      <c r="E20" s="243"/>
      <c r="F20" s="244"/>
      <c r="G20" s="243"/>
      <c r="H20" s="1122"/>
      <c r="I20" s="136">
        <f>I3</f>
        <v>12</v>
      </c>
      <c r="J20" s="162" t="s">
        <v>9</v>
      </c>
      <c r="K20" s="245"/>
      <c r="L20" s="926">
        <f>L19+ACCUEIL!$B$7</f>
        <v>1.5000000000000004</v>
      </c>
      <c r="M20" s="240"/>
      <c r="N20" s="162" t="s">
        <v>65</v>
      </c>
      <c r="O20" s="136">
        <f>U3</f>
        <v>22</v>
      </c>
      <c r="P20" s="1122"/>
      <c r="Q20" s="246"/>
      <c r="R20" s="244"/>
      <c r="S20" s="246"/>
      <c r="T20" s="1122"/>
      <c r="U20" s="136">
        <f>U4</f>
        <v>15</v>
      </c>
      <c r="V20" s="162" t="s">
        <v>85</v>
      </c>
      <c r="W20" s="43"/>
      <c r="X20" s="103"/>
      <c r="Y20" s="44"/>
      <c r="Z20" s="162" t="s">
        <v>131</v>
      </c>
      <c r="AA20" s="136">
        <f>AG5</f>
        <v>8</v>
      </c>
      <c r="AB20" s="1122"/>
      <c r="AC20" s="246"/>
      <c r="AD20" s="244"/>
      <c r="AE20" s="246"/>
      <c r="AF20" s="1122"/>
      <c r="AG20" s="136">
        <f>AG2</f>
        <v>14</v>
      </c>
      <c r="AH20" s="162" t="s">
        <v>128</v>
      </c>
      <c r="AI20" s="43"/>
    </row>
    <row r="21" spans="1:36" ht="17.850000000000001" customHeight="1" x14ac:dyDescent="0.2">
      <c r="A21" s="44"/>
      <c r="B21" s="162" t="s">
        <v>138</v>
      </c>
      <c r="C21" s="136">
        <f>C6</f>
        <v>20</v>
      </c>
      <c r="D21" s="1122"/>
      <c r="E21" s="243"/>
      <c r="F21" s="244"/>
      <c r="G21" s="243"/>
      <c r="H21" s="1122"/>
      <c r="I21" s="136">
        <f>C4</f>
        <v>10</v>
      </c>
      <c r="J21" s="162" t="s">
        <v>6</v>
      </c>
      <c r="K21" s="245"/>
      <c r="L21" s="926">
        <f>L20+ACCUEIL!$B$7</f>
        <v>1.5104166666666672</v>
      </c>
      <c r="M21" s="240"/>
      <c r="N21" s="162" t="s">
        <v>145</v>
      </c>
      <c r="O21" s="136" t="str">
        <f>O6</f>
        <v>7</v>
      </c>
      <c r="P21" s="1122"/>
      <c r="Q21" s="246"/>
      <c r="R21" s="244"/>
      <c r="S21" s="246"/>
      <c r="T21" s="1122"/>
      <c r="U21" s="136">
        <f>O4</f>
        <v>13</v>
      </c>
      <c r="V21" s="162" t="s">
        <v>43</v>
      </c>
      <c r="W21" s="43"/>
      <c r="X21" s="103"/>
      <c r="Y21" s="44"/>
      <c r="Z21" s="162" t="s">
        <v>130</v>
      </c>
      <c r="AA21" s="136" t="str">
        <f>AG4</f>
        <v>9</v>
      </c>
      <c r="AB21" s="1122"/>
      <c r="AC21" s="246"/>
      <c r="AD21" s="244"/>
      <c r="AE21" s="246"/>
      <c r="AF21" s="1122"/>
      <c r="AG21" s="136">
        <f>AG3</f>
        <v>19</v>
      </c>
      <c r="AH21" s="162" t="s">
        <v>129</v>
      </c>
      <c r="AI21" s="43"/>
    </row>
    <row r="22" spans="1:36" ht="17.850000000000001" customHeight="1" x14ac:dyDescent="0.2">
      <c r="A22" s="44"/>
      <c r="B22" s="162" t="s">
        <v>7</v>
      </c>
      <c r="C22" s="136" t="str">
        <f>C5</f>
        <v>2</v>
      </c>
      <c r="D22" s="1122"/>
      <c r="E22" s="243"/>
      <c r="F22" s="244"/>
      <c r="G22" s="243"/>
      <c r="H22" s="1122"/>
      <c r="I22" s="136" t="str">
        <f>C2</f>
        <v>4</v>
      </c>
      <c r="J22" s="162" t="s">
        <v>4</v>
      </c>
      <c r="K22" s="245"/>
      <c r="L22" s="926">
        <f>L21+ACCUEIL!$B$7</f>
        <v>1.5208333333333339</v>
      </c>
      <c r="M22" s="240"/>
      <c r="N22" s="162" t="s">
        <v>18</v>
      </c>
      <c r="O22" s="136">
        <f>O2</f>
        <v>23</v>
      </c>
      <c r="P22" s="1122"/>
      <c r="Q22" s="246"/>
      <c r="R22" s="244"/>
      <c r="S22" s="246"/>
      <c r="T22" s="1122"/>
      <c r="U22" s="136" t="str">
        <f>O5</f>
        <v>1</v>
      </c>
      <c r="V22" s="162" t="s">
        <v>44</v>
      </c>
      <c r="W22" s="635"/>
      <c r="X22" s="275"/>
      <c r="Y22" s="44"/>
      <c r="Z22" s="162" t="s">
        <v>106</v>
      </c>
      <c r="AA22" s="136">
        <f>AA2</f>
        <v>17</v>
      </c>
      <c r="AB22" s="1122"/>
      <c r="AC22" s="243"/>
      <c r="AD22" s="244"/>
      <c r="AE22" s="243"/>
      <c r="AF22" s="1122"/>
      <c r="AG22" s="136">
        <f>AA4</f>
        <v>3</v>
      </c>
      <c r="AH22" s="162" t="s">
        <v>108</v>
      </c>
      <c r="AI22" s="43"/>
    </row>
    <row r="23" spans="1:36" ht="17.850000000000001" customHeight="1" x14ac:dyDescent="0.2">
      <c r="A23" s="44"/>
      <c r="B23" s="162" t="s">
        <v>5</v>
      </c>
      <c r="C23" s="136">
        <f>C3</f>
        <v>18</v>
      </c>
      <c r="D23" s="1122"/>
      <c r="E23" s="243"/>
      <c r="F23" s="244"/>
      <c r="G23" s="243"/>
      <c r="H23" s="1122"/>
      <c r="I23" s="136">
        <f>C4</f>
        <v>10</v>
      </c>
      <c r="J23" s="162" t="s">
        <v>6</v>
      </c>
      <c r="K23" s="245"/>
      <c r="L23" s="926">
        <f>L22+ACCUEIL!$B$7</f>
        <v>1.5312500000000007</v>
      </c>
      <c r="M23" s="240"/>
      <c r="N23" s="162" t="s">
        <v>19</v>
      </c>
      <c r="O23" s="136">
        <f>O3</f>
        <v>21</v>
      </c>
      <c r="P23" s="1122"/>
      <c r="Q23" s="246"/>
      <c r="R23" s="244"/>
      <c r="S23" s="246"/>
      <c r="T23" s="1122"/>
      <c r="U23" s="136">
        <f>O4</f>
        <v>13</v>
      </c>
      <c r="V23" s="162" t="s">
        <v>43</v>
      </c>
      <c r="W23" s="141"/>
      <c r="X23" s="104"/>
      <c r="Y23" s="44"/>
      <c r="Z23" s="162" t="s">
        <v>126</v>
      </c>
      <c r="AA23" s="136">
        <f>AA5</f>
        <v>25</v>
      </c>
      <c r="AB23" s="1122"/>
      <c r="AC23" s="243"/>
      <c r="AD23" s="244"/>
      <c r="AE23" s="243"/>
      <c r="AF23" s="1122"/>
      <c r="AG23" s="136" t="str">
        <f>AA3</f>
        <v>5</v>
      </c>
      <c r="AH23" s="162" t="s">
        <v>107</v>
      </c>
      <c r="AI23" s="43"/>
    </row>
    <row r="24" spans="1:36" ht="17.850000000000001" customHeight="1" x14ac:dyDescent="0.2">
      <c r="A24" s="44"/>
      <c r="B24" s="162" t="s">
        <v>9</v>
      </c>
      <c r="C24" s="136">
        <f>I3</f>
        <v>12</v>
      </c>
      <c r="D24" s="1122"/>
      <c r="E24" s="243"/>
      <c r="F24" s="244"/>
      <c r="G24" s="243"/>
      <c r="H24" s="1122"/>
      <c r="I24" s="136" t="str">
        <f>I4</f>
        <v>6</v>
      </c>
      <c r="J24" s="162" t="s">
        <v>10</v>
      </c>
      <c r="K24" s="245"/>
      <c r="L24" s="926">
        <f>L23+ACCUEIL!$B$7</f>
        <v>1.5416666666666674</v>
      </c>
      <c r="M24" s="240"/>
      <c r="N24" s="162" t="s">
        <v>64</v>
      </c>
      <c r="O24" s="136">
        <f>U2</f>
        <v>24</v>
      </c>
      <c r="P24" s="1122"/>
      <c r="Q24" s="246"/>
      <c r="R24" s="244"/>
      <c r="S24" s="246"/>
      <c r="T24" s="1122"/>
      <c r="U24" s="136">
        <f>U4</f>
        <v>15</v>
      </c>
      <c r="V24" s="162" t="s">
        <v>85</v>
      </c>
      <c r="W24" s="141"/>
      <c r="X24" s="104"/>
      <c r="Y24" s="44"/>
      <c r="Z24" s="162" t="s">
        <v>128</v>
      </c>
      <c r="AA24" s="136">
        <f>AG2</f>
        <v>14</v>
      </c>
      <c r="AB24" s="1122"/>
      <c r="AC24" s="246"/>
      <c r="AD24" s="244"/>
      <c r="AE24" s="246"/>
      <c r="AF24" s="1122"/>
      <c r="AG24" s="136" t="str">
        <f>AG4</f>
        <v>9</v>
      </c>
      <c r="AH24" s="162" t="s">
        <v>130</v>
      </c>
      <c r="AI24" s="43"/>
    </row>
    <row r="25" spans="1:36" ht="17.850000000000001" customHeight="1" x14ac:dyDescent="0.2">
      <c r="A25" s="44"/>
      <c r="B25" s="162" t="s">
        <v>138</v>
      </c>
      <c r="C25" s="136">
        <f>C6</f>
        <v>20</v>
      </c>
      <c r="D25" s="1122"/>
      <c r="E25" s="243"/>
      <c r="F25" s="244"/>
      <c r="G25" s="243"/>
      <c r="H25" s="1122"/>
      <c r="I25" s="136" t="str">
        <f>C2</f>
        <v>4</v>
      </c>
      <c r="J25" s="162" t="s">
        <v>4</v>
      </c>
      <c r="K25" s="245"/>
      <c r="L25" s="926">
        <f>L24+ACCUEIL!$B$7</f>
        <v>1.5520833333333341</v>
      </c>
      <c r="M25" s="240"/>
      <c r="N25" s="162" t="s">
        <v>145</v>
      </c>
      <c r="O25" s="136" t="str">
        <f>O6</f>
        <v>7</v>
      </c>
      <c r="P25" s="1122"/>
      <c r="Q25" s="246"/>
      <c r="R25" s="244"/>
      <c r="S25" s="246"/>
      <c r="T25" s="1122"/>
      <c r="U25" s="136">
        <f>O2</f>
        <v>23</v>
      </c>
      <c r="V25" s="162" t="s">
        <v>18</v>
      </c>
      <c r="W25" s="141"/>
      <c r="X25" s="104"/>
      <c r="Y25" s="44"/>
      <c r="Z25" s="162" t="s">
        <v>129</v>
      </c>
      <c r="AA25" s="136">
        <f>AG3</f>
        <v>19</v>
      </c>
      <c r="AB25" s="1122"/>
      <c r="AC25" s="246"/>
      <c r="AD25" s="244"/>
      <c r="AE25" s="246"/>
      <c r="AF25" s="1122"/>
      <c r="AG25" s="136">
        <f>AG5</f>
        <v>8</v>
      </c>
      <c r="AH25" s="162" t="s">
        <v>131</v>
      </c>
      <c r="AI25" s="43"/>
    </row>
    <row r="26" spans="1:36" ht="17.850000000000001" customHeight="1" x14ac:dyDescent="0.2">
      <c r="A26" s="44"/>
      <c r="B26" s="162" t="s">
        <v>8</v>
      </c>
      <c r="C26" s="136">
        <f>I2</f>
        <v>16</v>
      </c>
      <c r="D26" s="1122"/>
      <c r="E26" s="243"/>
      <c r="F26" s="244"/>
      <c r="G26" s="243"/>
      <c r="H26" s="1122"/>
      <c r="I26" s="136">
        <f>I5</f>
        <v>26</v>
      </c>
      <c r="J26" s="162" t="s">
        <v>11</v>
      </c>
      <c r="K26" s="245"/>
      <c r="L26" s="926">
        <f>L25+ACCUEIL!$B$7</f>
        <v>1.5625000000000009</v>
      </c>
      <c r="M26" s="240"/>
      <c r="N26" s="162" t="s">
        <v>65</v>
      </c>
      <c r="O26" s="136">
        <f>U3</f>
        <v>22</v>
      </c>
      <c r="P26" s="1122"/>
      <c r="Q26" s="246"/>
      <c r="R26" s="244"/>
      <c r="S26" s="246"/>
      <c r="T26" s="1122"/>
      <c r="U26" s="136">
        <f>U5</f>
        <v>11</v>
      </c>
      <c r="V26" s="162" t="s">
        <v>94</v>
      </c>
      <c r="W26" s="141"/>
      <c r="X26" s="104"/>
      <c r="Y26" s="44"/>
      <c r="AI26" s="43"/>
    </row>
    <row r="27" spans="1:36" ht="17.850000000000001" customHeight="1" x14ac:dyDescent="0.2">
      <c r="A27" s="44"/>
      <c r="B27" s="162" t="s">
        <v>138</v>
      </c>
      <c r="C27" s="136">
        <f>C6</f>
        <v>20</v>
      </c>
      <c r="D27" s="1122"/>
      <c r="E27" s="243"/>
      <c r="F27" s="244"/>
      <c r="G27" s="243"/>
      <c r="H27" s="1122"/>
      <c r="I27" s="136">
        <f>C3</f>
        <v>18</v>
      </c>
      <c r="J27" s="162" t="s">
        <v>5</v>
      </c>
      <c r="K27" s="43"/>
      <c r="L27" s="926">
        <f>L26+ACCUEIL!$B$7</f>
        <v>1.5729166666666676</v>
      </c>
      <c r="M27" s="240"/>
      <c r="N27" s="162" t="s">
        <v>145</v>
      </c>
      <c r="O27" s="136" t="str">
        <f>O6</f>
        <v>7</v>
      </c>
      <c r="P27" s="1122"/>
      <c r="Q27" s="246"/>
      <c r="R27" s="244"/>
      <c r="S27" s="246"/>
      <c r="T27" s="1122"/>
      <c r="U27" s="136">
        <f>O3</f>
        <v>21</v>
      </c>
      <c r="V27" s="162" t="s">
        <v>19</v>
      </c>
      <c r="W27" s="141"/>
      <c r="X27" s="104"/>
      <c r="Y27" s="44"/>
      <c r="AI27" s="43"/>
    </row>
    <row r="28" spans="1:36" ht="8.25" customHeight="1" x14ac:dyDescent="0.2">
      <c r="A28" s="217"/>
      <c r="B28" s="215"/>
      <c r="C28" s="215"/>
      <c r="D28" s="215"/>
      <c r="E28" s="215"/>
      <c r="F28" s="215"/>
      <c r="G28" s="215"/>
      <c r="H28" s="215"/>
      <c r="I28" s="215"/>
      <c r="J28" s="215"/>
      <c r="K28" s="216"/>
      <c r="L28" s="106"/>
      <c r="M28" s="251"/>
      <c r="N28" s="247"/>
      <c r="O28" s="248"/>
      <c r="P28" s="151"/>
      <c r="Q28" s="252"/>
      <c r="R28" s="250"/>
      <c r="S28" s="252"/>
      <c r="T28" s="151"/>
      <c r="U28" s="248"/>
      <c r="V28" s="247"/>
      <c r="W28" s="216"/>
      <c r="X28" s="103"/>
      <c r="Y28" s="217"/>
      <c r="Z28" s="215"/>
      <c r="AA28" s="215"/>
      <c r="AB28" s="215"/>
      <c r="AC28" s="215"/>
      <c r="AD28" s="215"/>
      <c r="AE28" s="215"/>
      <c r="AF28" s="215"/>
      <c r="AG28" s="215"/>
      <c r="AH28" s="215"/>
      <c r="AI28" s="216"/>
    </row>
    <row r="29" spans="1:36" ht="8.25" customHeight="1" x14ac:dyDescent="0.2">
      <c r="A29" s="103"/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6"/>
      <c r="M29" s="636"/>
      <c r="N29" s="120"/>
      <c r="O29" s="104"/>
      <c r="P29" s="45"/>
      <c r="Q29" s="255"/>
      <c r="R29" s="254"/>
      <c r="S29" s="255"/>
      <c r="T29" s="45"/>
      <c r="U29" s="104"/>
      <c r="V29" s="120"/>
      <c r="W29" s="103"/>
      <c r="X29" s="103"/>
    </row>
    <row r="30" spans="1:36" ht="15.75" x14ac:dyDescent="0.25">
      <c r="A30" s="103"/>
      <c r="B30" s="226"/>
      <c r="C30" s="789" t="str">
        <f>C1</f>
        <v>POULE 1</v>
      </c>
      <c r="D30" s="162" t="s">
        <v>1</v>
      </c>
      <c r="E30" s="162" t="s">
        <v>2</v>
      </c>
      <c r="F30" s="3"/>
      <c r="G30" s="3"/>
      <c r="H30" s="226"/>
      <c r="I30" s="789" t="str">
        <f>I1</f>
        <v>POULE 2</v>
      </c>
      <c r="J30" s="162" t="s">
        <v>1</v>
      </c>
      <c r="K30" s="766" t="s">
        <v>2</v>
      </c>
      <c r="L30" s="1"/>
      <c r="N30" s="226"/>
      <c r="O30" s="789" t="str">
        <f>O1</f>
        <v>POULE 3</v>
      </c>
      <c r="P30" s="162" t="s">
        <v>1</v>
      </c>
      <c r="Q30" s="162" t="s">
        <v>2</v>
      </c>
      <c r="R30" s="3"/>
      <c r="S30" s="3"/>
      <c r="T30" s="226"/>
      <c r="U30" s="789" t="str">
        <f>U1</f>
        <v>POULE 4</v>
      </c>
      <c r="V30" s="162" t="s">
        <v>1</v>
      </c>
      <c r="W30" s="679" t="s">
        <v>2</v>
      </c>
      <c r="X30" s="103"/>
      <c r="Z30" s="226"/>
      <c r="AA30" s="789" t="str">
        <f>AA1</f>
        <v>POULE 5</v>
      </c>
      <c r="AB30" s="162" t="s">
        <v>1</v>
      </c>
      <c r="AC30" s="767" t="s">
        <v>2</v>
      </c>
      <c r="AF30" s="226"/>
      <c r="AG30" s="789" t="str">
        <f>AG1</f>
        <v>POULE 6</v>
      </c>
      <c r="AH30" s="162" t="s">
        <v>1</v>
      </c>
      <c r="AI30" s="679" t="s">
        <v>2</v>
      </c>
      <c r="AJ30" s="122"/>
    </row>
    <row r="31" spans="1:36" ht="15.75" customHeight="1" x14ac:dyDescent="0.2">
      <c r="A31" s="103"/>
      <c r="B31" s="226">
        <v>1</v>
      </c>
      <c r="C31" s="1072"/>
      <c r="D31" s="777"/>
      <c r="E31" s="812"/>
      <c r="F31" s="3"/>
      <c r="G31" s="3"/>
      <c r="H31" s="226">
        <v>1</v>
      </c>
      <c r="I31" s="1072"/>
      <c r="J31" s="777"/>
      <c r="K31" s="812"/>
      <c r="L31" s="1"/>
      <c r="N31" s="226">
        <v>1</v>
      </c>
      <c r="O31" s="1076"/>
      <c r="P31" s="777"/>
      <c r="Q31" s="812"/>
      <c r="R31" s="3"/>
      <c r="S31" s="3"/>
      <c r="T31" s="226">
        <v>1</v>
      </c>
      <c r="U31" s="1072"/>
      <c r="V31" s="777"/>
      <c r="W31" s="812"/>
      <c r="X31" s="103"/>
      <c r="Z31" s="226">
        <v>1</v>
      </c>
      <c r="AA31" s="1072"/>
      <c r="AB31" s="777"/>
      <c r="AC31" s="812"/>
      <c r="AF31" s="226">
        <v>1</v>
      </c>
      <c r="AG31" s="1072"/>
      <c r="AH31" s="777"/>
      <c r="AI31" s="812"/>
      <c r="AJ31" s="165"/>
    </row>
    <row r="32" spans="1:36" ht="15.75" customHeight="1" x14ac:dyDescent="0.2">
      <c r="A32" s="103"/>
      <c r="B32" s="226">
        <v>2</v>
      </c>
      <c r="C32" s="1072"/>
      <c r="D32" s="777"/>
      <c r="E32" s="812"/>
      <c r="F32" s="3"/>
      <c r="G32" s="3"/>
      <c r="H32" s="226">
        <v>2</v>
      </c>
      <c r="I32" s="1072"/>
      <c r="J32" s="777"/>
      <c r="K32" s="812"/>
      <c r="L32" s="1"/>
      <c r="N32" s="226">
        <v>2</v>
      </c>
      <c r="O32" s="1076"/>
      <c r="P32" s="777"/>
      <c r="Q32" s="812"/>
      <c r="R32" s="3"/>
      <c r="S32" s="3"/>
      <c r="T32" s="226">
        <v>2</v>
      </c>
      <c r="U32" s="1072"/>
      <c r="V32" s="777"/>
      <c r="W32" s="812"/>
      <c r="X32" s="103"/>
      <c r="Z32" s="226">
        <v>2</v>
      </c>
      <c r="AA32" s="1072"/>
      <c r="AB32" s="777"/>
      <c r="AC32" s="812"/>
      <c r="AF32" s="226">
        <v>2</v>
      </c>
      <c r="AG32" s="1072"/>
      <c r="AH32" s="777"/>
      <c r="AI32" s="812"/>
    </row>
    <row r="33" spans="1:57" ht="15.75" customHeight="1" x14ac:dyDescent="0.2">
      <c r="A33" s="103"/>
      <c r="B33" s="226">
        <v>3</v>
      </c>
      <c r="C33" s="1072"/>
      <c r="D33" s="777"/>
      <c r="E33" s="812"/>
      <c r="F33" s="3"/>
      <c r="G33" s="3"/>
      <c r="H33" s="226">
        <v>3</v>
      </c>
      <c r="I33" s="1072"/>
      <c r="J33" s="777"/>
      <c r="K33" s="812"/>
      <c r="L33" s="1"/>
      <c r="N33" s="226">
        <v>3</v>
      </c>
      <c r="O33" s="1076"/>
      <c r="P33" s="777"/>
      <c r="Q33" s="812"/>
      <c r="R33" s="3"/>
      <c r="S33" s="3"/>
      <c r="T33" s="226">
        <v>3</v>
      </c>
      <c r="U33" s="1072"/>
      <c r="V33" s="777"/>
      <c r="W33" s="812"/>
      <c r="X33" s="103"/>
      <c r="Z33" s="226">
        <v>3</v>
      </c>
      <c r="AA33" s="1072"/>
      <c r="AB33" s="777"/>
      <c r="AC33" s="812"/>
      <c r="AF33" s="226">
        <v>3</v>
      </c>
      <c r="AG33" s="1072"/>
      <c r="AH33" s="777"/>
      <c r="AI33" s="812"/>
    </row>
    <row r="34" spans="1:57" ht="15.75" customHeight="1" x14ac:dyDescent="0.2">
      <c r="A34" s="103"/>
      <c r="B34" s="226">
        <v>4</v>
      </c>
      <c r="C34" s="1072"/>
      <c r="D34" s="777"/>
      <c r="E34" s="812"/>
      <c r="F34" s="3"/>
      <c r="G34" s="3"/>
      <c r="H34" s="226">
        <v>4</v>
      </c>
      <c r="I34" s="1072"/>
      <c r="J34" s="777"/>
      <c r="K34" s="812"/>
      <c r="L34" s="1"/>
      <c r="N34" s="226">
        <v>4</v>
      </c>
      <c r="O34" s="1076"/>
      <c r="P34" s="777"/>
      <c r="Q34" s="812"/>
      <c r="R34" s="3"/>
      <c r="S34" s="3"/>
      <c r="T34" s="226">
        <v>4</v>
      </c>
      <c r="U34" s="1072"/>
      <c r="V34" s="777"/>
      <c r="W34" s="812"/>
      <c r="X34" s="103"/>
      <c r="Z34" s="226">
        <v>4</v>
      </c>
      <c r="AA34" s="1072"/>
      <c r="AB34" s="777"/>
      <c r="AC34" s="812"/>
      <c r="AF34" s="226">
        <v>4</v>
      </c>
      <c r="AG34" s="1072"/>
      <c r="AH34" s="777"/>
      <c r="AI34" s="812"/>
    </row>
    <row r="35" spans="1:57" ht="15.75" customHeight="1" x14ac:dyDescent="0.2">
      <c r="A35" s="103"/>
      <c r="B35" s="226">
        <v>5</v>
      </c>
      <c r="C35" s="1072"/>
      <c r="D35" s="777"/>
      <c r="E35" s="812"/>
      <c r="F35" s="3"/>
      <c r="G35" s="3"/>
      <c r="H35" s="212"/>
      <c r="I35" s="103"/>
      <c r="J35" s="212"/>
      <c r="K35" s="264"/>
      <c r="L35" s="1"/>
      <c r="N35" s="226">
        <v>5</v>
      </c>
      <c r="O35" s="1072"/>
      <c r="P35" s="777"/>
      <c r="Q35" s="778"/>
      <c r="R35" s="3"/>
      <c r="S35" s="3"/>
      <c r="W35" s="103"/>
      <c r="X35" s="103"/>
    </row>
    <row r="36" spans="1:57" x14ac:dyDescent="0.2">
      <c r="M36" s="103"/>
      <c r="N36" s="212"/>
      <c r="O36" s="103"/>
      <c r="P36" s="212"/>
      <c r="Q36" s="103"/>
      <c r="R36" s="212"/>
      <c r="S36" s="212"/>
      <c r="T36" s="212"/>
      <c r="U36" s="103"/>
      <c r="V36" s="212"/>
      <c r="W36" s="212"/>
      <c r="X36" s="500" t="s">
        <v>47</v>
      </c>
      <c r="Y36" s="208"/>
      <c r="Z36" s="120"/>
      <c r="AA36" s="104"/>
      <c r="AB36" s="103"/>
      <c r="AC36" s="103"/>
      <c r="AD36" s="212"/>
      <c r="AE36" s="212"/>
      <c r="AF36" s="212"/>
      <c r="AG36" s="103"/>
      <c r="AH36" s="103"/>
      <c r="AI36" s="103"/>
      <c r="AJ36" s="103"/>
      <c r="AK36" s="103"/>
    </row>
    <row r="37" spans="1:57" x14ac:dyDescent="0.2">
      <c r="B37" s="203"/>
      <c r="C37" s="266" t="s">
        <v>170</v>
      </c>
      <c r="D37" s="173"/>
      <c r="E37" s="173"/>
      <c r="F37" s="266" t="s">
        <v>45</v>
      </c>
      <c r="G37" s="272"/>
      <c r="H37" s="929"/>
      <c r="I37" s="930" t="s">
        <v>46</v>
      </c>
      <c r="J37" s="173"/>
      <c r="K37" s="207"/>
      <c r="M37" s="103"/>
      <c r="N37" s="160"/>
      <c r="O37" s="109" t="s">
        <v>15</v>
      </c>
      <c r="P37" s="226" t="s">
        <v>1</v>
      </c>
      <c r="Q37" s="226" t="s">
        <v>2</v>
      </c>
      <c r="R37" s="3"/>
      <c r="S37" s="3"/>
      <c r="T37" s="232" t="s">
        <v>16</v>
      </c>
      <c r="U37" s="109" t="s">
        <v>17</v>
      </c>
      <c r="V37" s="226" t="s">
        <v>1</v>
      </c>
      <c r="W37" s="226" t="s">
        <v>2</v>
      </c>
      <c r="X37" s="106"/>
      <c r="Y37" s="106"/>
      <c r="Z37" s="232"/>
      <c r="AA37" s="109" t="s">
        <v>63</v>
      </c>
      <c r="AB37" s="226" t="s">
        <v>1</v>
      </c>
      <c r="AC37" s="226" t="s">
        <v>2</v>
      </c>
      <c r="AE37" s="3"/>
      <c r="AF37" s="232"/>
      <c r="AG37" s="109" t="s">
        <v>93</v>
      </c>
      <c r="AH37" s="226" t="s">
        <v>1</v>
      </c>
      <c r="AI37" s="226" t="s">
        <v>2</v>
      </c>
      <c r="AJ37" s="160"/>
      <c r="AK37" s="109" t="str">
        <f>O37</f>
        <v>POULE A</v>
      </c>
      <c r="AL37" s="226" t="s">
        <v>1</v>
      </c>
      <c r="AM37" s="226" t="s">
        <v>2</v>
      </c>
      <c r="AN37" s="3"/>
      <c r="AO37" s="3"/>
      <c r="AP37" s="232" t="s">
        <v>16</v>
      </c>
      <c r="AQ37" s="109" t="str">
        <f>U37</f>
        <v>POULE B</v>
      </c>
      <c r="AR37" s="226" t="s">
        <v>1</v>
      </c>
      <c r="AS37" s="226" t="s">
        <v>2</v>
      </c>
      <c r="AT37" s="106"/>
      <c r="AU37" s="106"/>
      <c r="AV37" s="232"/>
      <c r="AW37" s="109" t="str">
        <f>AA37</f>
        <v>POULE C</v>
      </c>
      <c r="AX37" s="226" t="s">
        <v>1</v>
      </c>
      <c r="AY37" s="226" t="s">
        <v>2</v>
      </c>
      <c r="BA37" s="3"/>
      <c r="BB37" s="232"/>
      <c r="BC37" s="109" t="str">
        <f>AG37</f>
        <v>POULE 4</v>
      </c>
      <c r="BD37" s="226" t="s">
        <v>1</v>
      </c>
      <c r="BE37" s="226" t="s">
        <v>2</v>
      </c>
    </row>
    <row r="38" spans="1:57" ht="16.5" customHeight="1" x14ac:dyDescent="0.2">
      <c r="B38" s="226" t="s">
        <v>20</v>
      </c>
      <c r="C38" s="178" t="s">
        <v>20</v>
      </c>
      <c r="D38" s="173"/>
      <c r="E38" s="173"/>
      <c r="F38" s="272"/>
      <c r="G38" s="604"/>
      <c r="H38" s="226" t="s">
        <v>21</v>
      </c>
      <c r="I38" s="178" t="s">
        <v>21</v>
      </c>
      <c r="J38" s="173"/>
      <c r="K38" s="173"/>
      <c r="L38" s="652"/>
      <c r="M38" s="212"/>
      <c r="N38" s="162" t="s">
        <v>4</v>
      </c>
      <c r="O38" s="118" t="s">
        <v>4</v>
      </c>
      <c r="P38" s="280">
        <f>CL($D$47,$H$47)+CL($D$57,$H$57)+CL($P$75,$T$75)</f>
        <v>0</v>
      </c>
      <c r="Q38" s="281">
        <f>$D$47-$H$47+$D$57-$H$57+$P$75-$T$75</f>
        <v>0</v>
      </c>
      <c r="R38" s="3"/>
      <c r="S38" s="3"/>
      <c r="T38" s="162" t="s">
        <v>8</v>
      </c>
      <c r="U38" s="118" t="s">
        <v>8</v>
      </c>
      <c r="V38" s="280">
        <f>CL($AB$51,$AF$51)+CL($AB$69,$AF$69)+CL($P$58,$T$58)</f>
        <v>0</v>
      </c>
      <c r="W38" s="281">
        <f>$AB$51-$AF$51+$P$58-$T$58+$AB$69-$AF$69</f>
        <v>0</v>
      </c>
      <c r="X38" s="106"/>
      <c r="Y38" s="106"/>
      <c r="Z38" s="162" t="s">
        <v>18</v>
      </c>
      <c r="AA38" s="118" t="s">
        <v>18</v>
      </c>
      <c r="AB38" s="280">
        <f>CL($P$49,$T$49)+CL($P$55,$T$55)+CL($P$66,$T$66)+CL($T$47,$P$47)</f>
        <v>0</v>
      </c>
      <c r="AC38" s="281">
        <f>$P$49-$T$49+$P$55-$T$55+$P$66-$T$66+$T$47-$P$47</f>
        <v>0</v>
      </c>
      <c r="AE38" s="3"/>
      <c r="AF38" s="162" t="s">
        <v>64</v>
      </c>
      <c r="AG38" s="785" t="s">
        <v>139</v>
      </c>
      <c r="AH38" s="280">
        <f>CL($AB$49,$AF$49)+CL($AB$55,$AF$55)+CL($AB$66,$AF$66)+CL($AF$47,$AB$47)</f>
        <v>0</v>
      </c>
      <c r="AI38" s="281">
        <f>$AB$49-$AF$49+$AB$55-$AF$55+$AB$66-$AF$66+$AF$47-$AB$47</f>
        <v>0</v>
      </c>
      <c r="AJ38" s="162">
        <v>1</v>
      </c>
      <c r="AK38" s="118"/>
      <c r="AL38" s="815"/>
      <c r="AM38" s="816"/>
      <c r="AN38" s="3"/>
      <c r="AO38" s="3"/>
      <c r="AP38" s="162">
        <v>1</v>
      </c>
      <c r="AQ38" s="118"/>
      <c r="AR38" s="815"/>
      <c r="AS38" s="816"/>
      <c r="AT38" s="106"/>
      <c r="AU38" s="106"/>
      <c r="AV38" s="162">
        <v>1</v>
      </c>
      <c r="AW38" s="118"/>
      <c r="AX38" s="815"/>
      <c r="AY38" s="816"/>
      <c r="BA38" s="3"/>
      <c r="BB38" s="162">
        <v>1</v>
      </c>
      <c r="BC38" s="785"/>
      <c r="BD38" s="815"/>
      <c r="BE38" s="816"/>
    </row>
    <row r="39" spans="1:57" ht="16.5" customHeight="1" x14ac:dyDescent="0.2">
      <c r="B39" s="226" t="s">
        <v>22</v>
      </c>
      <c r="C39" s="178" t="s">
        <v>22</v>
      </c>
      <c r="D39" s="173"/>
      <c r="E39" s="173"/>
      <c r="F39" s="173"/>
      <c r="G39" s="207"/>
      <c r="H39" s="226" t="s">
        <v>23</v>
      </c>
      <c r="I39" s="178" t="s">
        <v>23</v>
      </c>
      <c r="J39" s="173"/>
      <c r="K39" s="207"/>
      <c r="M39" s="103"/>
      <c r="N39" s="162" t="s">
        <v>5</v>
      </c>
      <c r="O39" s="118" t="s">
        <v>5</v>
      </c>
      <c r="P39" s="280">
        <f>CL($H$47,$D$47)+CL($D$58,$H$58)+CL($AB$75,$AF$75)</f>
        <v>0</v>
      </c>
      <c r="Q39" s="281">
        <f>$H$47-$D$47+$D$58-$H$58+$AB$75-$AF$75</f>
        <v>0</v>
      </c>
      <c r="R39" s="3"/>
      <c r="S39" s="3"/>
      <c r="T39" s="162" t="s">
        <v>9</v>
      </c>
      <c r="U39" s="118" t="s">
        <v>9</v>
      </c>
      <c r="V39" s="280">
        <f>CL($AF$51,$AB$51)+CL($AB$58,$AF$58)+CL($P$69,$T$69)</f>
        <v>0</v>
      </c>
      <c r="W39" s="281">
        <f>$AF$51-$AB$51+$AB$58-$AF$58+$P$69-$T$69</f>
        <v>0</v>
      </c>
      <c r="X39" s="106"/>
      <c r="Y39" s="106"/>
      <c r="Z39" s="162" t="s">
        <v>19</v>
      </c>
      <c r="AA39" s="118" t="s">
        <v>19</v>
      </c>
      <c r="AB39" s="280">
        <f>CL($T$49,$P$49)+CL($P$60,$T$60)+CL($P$72,$T$72)+CL($T$57,$P$57)</f>
        <v>0</v>
      </c>
      <c r="AC39" s="281">
        <f>$T$49-$P$49+$P$60-$T$60+$P$72-$T$72+$T$57-$P$57</f>
        <v>0</v>
      </c>
      <c r="AE39" s="3"/>
      <c r="AF39" s="162" t="s">
        <v>65</v>
      </c>
      <c r="AG39" s="785" t="s">
        <v>140</v>
      </c>
      <c r="AH39" s="280">
        <f>CL($AF$49,$AB$49)+CL($AB$60,$AF$60)+CL($AB$72,$AF$72)+CL($AF$57,$AB$57)</f>
        <v>0</v>
      </c>
      <c r="AI39" s="281">
        <f>$AF$49-$AB$49+$AB$60-$AF$60+$AB$72-$AF$72+$AF$57-$AB$57</f>
        <v>0</v>
      </c>
      <c r="AJ39" s="162">
        <v>2</v>
      </c>
      <c r="AK39" s="118"/>
      <c r="AL39" s="815"/>
      <c r="AM39" s="816"/>
      <c r="AN39" s="3"/>
      <c r="AO39" s="3"/>
      <c r="AP39" s="162">
        <v>2</v>
      </c>
      <c r="AQ39" s="118"/>
      <c r="AR39" s="815"/>
      <c r="AS39" s="816"/>
      <c r="AT39" s="106"/>
      <c r="AU39" s="106"/>
      <c r="AV39" s="162">
        <v>2</v>
      </c>
      <c r="AW39" s="118"/>
      <c r="AX39" s="815"/>
      <c r="AY39" s="816"/>
      <c r="BA39" s="3"/>
      <c r="BB39" s="162">
        <v>2</v>
      </c>
      <c r="BC39" s="785"/>
      <c r="BD39" s="815"/>
      <c r="BE39" s="816"/>
    </row>
    <row r="40" spans="1:57" ht="16.5" customHeight="1" x14ac:dyDescent="0.2">
      <c r="B40" s="226" t="s">
        <v>24</v>
      </c>
      <c r="C40" s="178" t="s">
        <v>24</v>
      </c>
      <c r="D40" s="173"/>
      <c r="E40" s="173"/>
      <c r="F40" s="173"/>
      <c r="G40" s="207"/>
      <c r="H40" s="226" t="s">
        <v>25</v>
      </c>
      <c r="I40" s="178" t="s">
        <v>25</v>
      </c>
      <c r="J40" s="173"/>
      <c r="K40" s="207"/>
      <c r="M40" s="103"/>
      <c r="N40" s="162" t="s">
        <v>6</v>
      </c>
      <c r="O40" s="118" t="s">
        <v>6</v>
      </c>
      <c r="P40" s="280">
        <f>CL($D$48,$H$48)+CL($AF$75,$AB$75)+CL($H$57,$D$57)</f>
        <v>0</v>
      </c>
      <c r="Q40" s="281">
        <f>$D$48-$H$48+$H$57-$D$57+$AF$75-$AB$75</f>
        <v>0</v>
      </c>
      <c r="R40" s="3"/>
      <c r="S40" s="3"/>
      <c r="T40" s="162" t="s">
        <v>10</v>
      </c>
      <c r="U40" s="118" t="s">
        <v>10</v>
      </c>
      <c r="V40" s="280">
        <f>CL($P$51,$T$51)+CL($T$58,$P$58)+CL($T$69,$P$69)</f>
        <v>0</v>
      </c>
      <c r="W40" s="281">
        <f>$P$51-$T$51+$T$58-$P$58+$T$69-$P$69</f>
        <v>0</v>
      </c>
      <c r="X40" s="106"/>
      <c r="Y40" s="106"/>
      <c r="Z40" s="162" t="s">
        <v>43</v>
      </c>
      <c r="AA40" s="118" t="s">
        <v>43</v>
      </c>
      <c r="AB40" s="280">
        <f>CL($P$48,$T$48)+CL($T$55,$P$55)+CL($T$72,$P$72)+CL($T$63,$P$63)</f>
        <v>0</v>
      </c>
      <c r="AC40" s="281">
        <f>$P$48-$T$48+$T$55-$P$55+$T$72-$P$72+$T$63-$P$63</f>
        <v>0</v>
      </c>
      <c r="AE40" s="3"/>
      <c r="AF40" s="162" t="s">
        <v>85</v>
      </c>
      <c r="AG40" s="785" t="s">
        <v>141</v>
      </c>
      <c r="AH40" s="280">
        <f>CL($AB$48,$AF$48)+CL($AF$55,$AB$55)+CL($AF$72,$AB$72)+CL($AF$63,$AB$63)</f>
        <v>0</v>
      </c>
      <c r="AI40" s="281">
        <f>$AB$48-$AF$48+$AF$55-$AB$55+$AF$72-$AB$72+$AF$63-$AB$63</f>
        <v>0</v>
      </c>
      <c r="AJ40" s="162">
        <v>3</v>
      </c>
      <c r="AK40" s="118"/>
      <c r="AL40" s="815"/>
      <c r="AM40" s="816"/>
      <c r="AN40" s="3"/>
      <c r="AO40" s="3"/>
      <c r="AP40" s="162">
        <v>3</v>
      </c>
      <c r="AQ40" s="118"/>
      <c r="AR40" s="815"/>
      <c r="AS40" s="816"/>
      <c r="AT40" s="106"/>
      <c r="AU40" s="106"/>
      <c r="AV40" s="162">
        <v>3</v>
      </c>
      <c r="AW40" s="118"/>
      <c r="AX40" s="815"/>
      <c r="AY40" s="816"/>
      <c r="BA40" s="3"/>
      <c r="BB40" s="162">
        <v>3</v>
      </c>
      <c r="BC40" s="785"/>
      <c r="BD40" s="815"/>
      <c r="BE40" s="816"/>
    </row>
    <row r="41" spans="1:57" ht="16.5" customHeight="1" x14ac:dyDescent="0.2">
      <c r="B41" s="226" t="s">
        <v>26</v>
      </c>
      <c r="C41" s="178" t="s">
        <v>26</v>
      </c>
      <c r="D41" s="173"/>
      <c r="E41" s="173"/>
      <c r="F41" s="173"/>
      <c r="G41" s="207"/>
      <c r="H41" s="226" t="s">
        <v>27</v>
      </c>
      <c r="I41" s="178" t="s">
        <v>27</v>
      </c>
      <c r="J41" s="173"/>
      <c r="K41" s="207"/>
      <c r="M41" s="103"/>
      <c r="N41" s="162" t="s">
        <v>7</v>
      </c>
      <c r="O41" s="118" t="s">
        <v>160</v>
      </c>
      <c r="P41" s="280">
        <f>CL($H$48,$D$48)+CL($H$58,$D$58)+CL($T$75,$P$75)</f>
        <v>0</v>
      </c>
      <c r="Q41" s="281">
        <f>$H$48-$D$48+$H$58-$D$58+$T$75-$P$75</f>
        <v>0</v>
      </c>
      <c r="T41" s="162" t="s">
        <v>11</v>
      </c>
      <c r="U41" s="118" t="s">
        <v>11</v>
      </c>
      <c r="V41" s="280">
        <f>CL($T$51,$P$51)+CL($AF$69,$AB$69)+CL($AF$58,$AB$58)</f>
        <v>0</v>
      </c>
      <c r="W41" s="281">
        <f>$T$51-$P$51+$AF$58-$AB$58+$AF$69-$AB$69</f>
        <v>0</v>
      </c>
      <c r="X41" s="106"/>
      <c r="Y41" s="106"/>
      <c r="Z41" s="162" t="s">
        <v>44</v>
      </c>
      <c r="AA41" s="118" t="s">
        <v>44</v>
      </c>
      <c r="AB41" s="280">
        <f>CL($T$48,$P$48)+CL($T$60,$P$60)+CL($T$72,$P$72)+CL($T$53,$P$53)</f>
        <v>0</v>
      </c>
      <c r="AC41" s="281">
        <f>$T$48-$P$48+$T$60-$P$60+$T$66-$P$66+$T$53-$P$53</f>
        <v>0</v>
      </c>
      <c r="AF41" s="162" t="s">
        <v>94</v>
      </c>
      <c r="AG41" s="785" t="s">
        <v>142</v>
      </c>
      <c r="AH41" s="280">
        <f>CL($AF$48,$AB$48)+CL($AF$60,$AB$60)+CL($AF$66,$AB$66)+CL($AF$53,$AB$53)</f>
        <v>0</v>
      </c>
      <c r="AI41" s="281">
        <f>$AF$60-$AB$60+$AF$48-$AB$48+$AF$66-$AB$66+$AF$53-$AB$53</f>
        <v>0</v>
      </c>
      <c r="AJ41" s="162">
        <v>4</v>
      </c>
      <c r="AK41" s="118"/>
      <c r="AL41" s="815"/>
      <c r="AM41" s="816"/>
      <c r="AP41" s="162">
        <v>4</v>
      </c>
      <c r="AQ41" s="118"/>
      <c r="AR41" s="815"/>
      <c r="AS41" s="816"/>
      <c r="AT41" s="106"/>
      <c r="AU41" s="106"/>
      <c r="AV41" s="162">
        <v>4</v>
      </c>
      <c r="AW41" s="118"/>
      <c r="AX41" s="815"/>
      <c r="AY41" s="816"/>
      <c r="BB41" s="162">
        <v>4</v>
      </c>
      <c r="BC41" s="785"/>
      <c r="BD41" s="815"/>
      <c r="BE41" s="816"/>
    </row>
    <row r="42" spans="1:57" ht="16.5" customHeight="1" x14ac:dyDescent="0.2">
      <c r="M42" s="103"/>
      <c r="N42" s="120"/>
      <c r="O42" s="104"/>
      <c r="P42" s="282"/>
      <c r="Q42" s="283"/>
      <c r="R42" s="103"/>
      <c r="S42" s="103"/>
      <c r="T42" s="120"/>
      <c r="U42" s="104"/>
      <c r="V42" s="282"/>
      <c r="W42" s="283"/>
      <c r="X42" s="208"/>
      <c r="Y42" s="208"/>
      <c r="Z42" s="162" t="s">
        <v>107</v>
      </c>
      <c r="AA42" s="136" t="s">
        <v>146</v>
      </c>
      <c r="AB42" s="380">
        <f>CL($P$53,$T$53)+CL($P$57,$T$57)+CL($P$47,$T$47)+CL($P$63,$T$63)</f>
        <v>0</v>
      </c>
      <c r="AC42" s="790">
        <f>$P$53-$T$53+$P$57-$T$57+$P$47-$T$47+$P$63-$T$63</f>
        <v>0</v>
      </c>
      <c r="AD42" s="103"/>
      <c r="AE42" s="103"/>
      <c r="AF42" s="162" t="s">
        <v>106</v>
      </c>
      <c r="AG42" s="785" t="s">
        <v>143</v>
      </c>
      <c r="AH42" s="280">
        <f>CL($AB$47,$AF$47)+CL($AB$53,$AF$53)+CL($AB$63,$AF$63)+CL($AB$57,$AF$57)</f>
        <v>0</v>
      </c>
      <c r="AI42" s="786">
        <f>$AB$47-$AF$47+$AB$53-$AF$53+$AB$57-$AF$57+$AB$63-$AF$63</f>
        <v>0</v>
      </c>
      <c r="AJ42" s="120"/>
      <c r="AK42" s="104"/>
      <c r="AL42" s="282"/>
      <c r="AM42" s="283"/>
      <c r="AN42" s="103"/>
      <c r="AO42" s="103"/>
      <c r="AP42" s="120"/>
      <c r="AQ42" s="104"/>
      <c r="AR42" s="282"/>
      <c r="AS42" s="283"/>
      <c r="AT42" s="208"/>
      <c r="AU42" s="208"/>
      <c r="AV42" s="162">
        <v>5</v>
      </c>
      <c r="AW42" s="781"/>
      <c r="AX42" s="536"/>
      <c r="AY42" s="1028"/>
      <c r="AZ42" s="103"/>
      <c r="BA42" s="103"/>
      <c r="BB42" s="162">
        <v>5</v>
      </c>
      <c r="BC42" s="785"/>
      <c r="BD42" s="815"/>
      <c r="BE42" s="1029"/>
    </row>
    <row r="43" spans="1:57" ht="8.25" customHeight="1" x14ac:dyDescent="0.2">
      <c r="M43" s="103"/>
      <c r="N43" s="120"/>
      <c r="O43" s="888"/>
      <c r="P43" s="577"/>
      <c r="Q43" s="787"/>
      <c r="R43" s="187"/>
      <c r="S43" s="187"/>
      <c r="T43" s="122"/>
      <c r="V43" s="282"/>
      <c r="W43" s="283"/>
      <c r="X43" s="208"/>
      <c r="Y43" s="208"/>
      <c r="Z43" s="120"/>
      <c r="AA43" s="104"/>
      <c r="AB43" s="282"/>
      <c r="AC43" s="283"/>
      <c r="AD43" s="103"/>
      <c r="AE43" s="103"/>
      <c r="AF43" s="120"/>
      <c r="AG43" s="165"/>
      <c r="AH43" s="282"/>
      <c r="AI43" s="283"/>
      <c r="AJ43" s="283"/>
      <c r="AK43" s="103"/>
    </row>
    <row r="44" spans="1:57" ht="8.25" customHeight="1" x14ac:dyDescent="0.2">
      <c r="A44" s="103"/>
      <c r="B44" s="120"/>
      <c r="C44" s="12"/>
      <c r="D44" s="577"/>
      <c r="E44" s="787"/>
      <c r="F44" s="187"/>
      <c r="G44" s="187"/>
      <c r="H44" s="122"/>
      <c r="J44" s="577"/>
      <c r="K44" s="787"/>
      <c r="L44" s="175"/>
      <c r="M44" s="175"/>
      <c r="N44" s="122"/>
      <c r="O44" s="12"/>
      <c r="P44" s="577"/>
      <c r="Q44" s="787"/>
      <c r="R44" s="187"/>
      <c r="S44" s="187"/>
      <c r="T44" s="122"/>
      <c r="V44" s="282"/>
      <c r="W44" s="283"/>
      <c r="X44" s="283"/>
      <c r="Y44" s="103"/>
    </row>
    <row r="45" spans="1:57" ht="15.75" x14ac:dyDescent="0.25">
      <c r="A45" s="219"/>
      <c r="B45" s="24"/>
      <c r="C45" s="24"/>
      <c r="D45" s="24"/>
      <c r="E45" s="24"/>
      <c r="F45" s="415" t="str">
        <f>F11</f>
        <v>VELODROME</v>
      </c>
      <c r="G45" s="24"/>
      <c r="H45" s="24"/>
      <c r="I45" s="24"/>
      <c r="J45" s="24"/>
      <c r="K45" s="31"/>
      <c r="L45" s="106"/>
      <c r="M45" s="637"/>
      <c r="N45" s="24"/>
      <c r="O45" s="24"/>
      <c r="P45" s="24"/>
      <c r="Q45" s="24"/>
      <c r="R45" s="415" t="str">
        <f>R11</f>
        <v>SAN SIRO</v>
      </c>
      <c r="S45" s="24"/>
      <c r="T45" s="24"/>
      <c r="U45" s="24"/>
      <c r="V45" s="24"/>
      <c r="W45" s="31"/>
      <c r="X45" s="103"/>
      <c r="Y45" s="219"/>
      <c r="Z45" s="24"/>
      <c r="AA45" s="24"/>
      <c r="AB45" s="24"/>
      <c r="AC45" s="24"/>
      <c r="AD45" s="712" t="str">
        <f>AD11</f>
        <v>NEU CAMP</v>
      </c>
      <c r="AE45" s="24"/>
      <c r="AF45" s="24"/>
      <c r="AG45" s="24"/>
      <c r="AH45" s="24"/>
      <c r="AI45" s="31"/>
    </row>
    <row r="46" spans="1:57" x14ac:dyDescent="0.2">
      <c r="A46" s="44"/>
      <c r="F46" s="125" t="s">
        <v>95</v>
      </c>
      <c r="K46" s="43"/>
      <c r="L46" s="327" t="s">
        <v>12</v>
      </c>
      <c r="M46" s="292"/>
      <c r="W46" s="43"/>
      <c r="X46" s="103"/>
      <c r="Y46" s="44"/>
      <c r="AI46" s="43"/>
    </row>
    <row r="47" spans="1:57" ht="16.5" customHeight="1" x14ac:dyDescent="0.2">
      <c r="A47" s="44"/>
      <c r="B47" s="64" t="s">
        <v>4</v>
      </c>
      <c r="C47" s="136" t="str">
        <f>O38</f>
        <v>A</v>
      </c>
      <c r="D47" s="1122"/>
      <c r="E47" s="290"/>
      <c r="F47" s="291"/>
      <c r="G47" s="290"/>
      <c r="H47" s="1122"/>
      <c r="I47" s="136" t="str">
        <f>O39</f>
        <v>B</v>
      </c>
      <c r="J47" s="64" t="s">
        <v>5</v>
      </c>
      <c r="K47" s="43"/>
      <c r="L47" s="927">
        <f>ACCUEIL!B9</f>
        <v>1.583333333333333</v>
      </c>
      <c r="M47" s="292"/>
      <c r="N47" s="64" t="s">
        <v>107</v>
      </c>
      <c r="O47" s="136" t="str">
        <f>AA42</f>
        <v>RRRRR</v>
      </c>
      <c r="P47" s="1122"/>
      <c r="Q47" s="290"/>
      <c r="R47" s="291"/>
      <c r="S47" s="290"/>
      <c r="T47" s="1122"/>
      <c r="U47" s="136" t="str">
        <f>AA38</f>
        <v>I</v>
      </c>
      <c r="V47" s="64" t="s">
        <v>18</v>
      </c>
      <c r="W47" s="43"/>
      <c r="X47" s="103"/>
      <c r="Y47" s="44"/>
      <c r="Z47" s="210" t="s">
        <v>106</v>
      </c>
      <c r="AA47" s="136" t="str">
        <f>AG42</f>
        <v>QQQQQ</v>
      </c>
      <c r="AB47" s="1122"/>
      <c r="AC47" s="290"/>
      <c r="AD47" s="291"/>
      <c r="AE47" s="290"/>
      <c r="AF47" s="1122"/>
      <c r="AG47" s="136" t="str">
        <f>AG38</f>
        <v>MMMM</v>
      </c>
      <c r="AH47" s="210" t="s">
        <v>64</v>
      </c>
      <c r="AI47" s="43"/>
    </row>
    <row r="48" spans="1:57" ht="16.5" customHeight="1" x14ac:dyDescent="0.2">
      <c r="A48" s="44"/>
      <c r="B48" s="64" t="s">
        <v>6</v>
      </c>
      <c r="C48" s="136" t="str">
        <f>O40</f>
        <v>C</v>
      </c>
      <c r="D48" s="1122"/>
      <c r="E48" s="290"/>
      <c r="F48" s="291"/>
      <c r="G48" s="290"/>
      <c r="H48" s="1122"/>
      <c r="I48" s="136" t="str">
        <f>O41</f>
        <v>DD</v>
      </c>
      <c r="J48" s="64" t="s">
        <v>7</v>
      </c>
      <c r="K48" s="43"/>
      <c r="L48" s="928">
        <f>L47+ACCUEIL!$B$10</f>
        <v>1.5937499999999998</v>
      </c>
      <c r="M48" s="292"/>
      <c r="N48" s="64" t="s">
        <v>43</v>
      </c>
      <c r="O48" s="136" t="str">
        <f>AA40</f>
        <v>K</v>
      </c>
      <c r="P48" s="1122"/>
      <c r="Q48" s="290"/>
      <c r="R48" s="291"/>
      <c r="S48" s="290"/>
      <c r="T48" s="1122"/>
      <c r="U48" s="136" t="str">
        <f>AA41</f>
        <v>L</v>
      </c>
      <c r="V48" s="64" t="s">
        <v>44</v>
      </c>
      <c r="W48" s="43"/>
      <c r="X48" s="103"/>
      <c r="Y48" s="44"/>
      <c r="Z48" s="64" t="s">
        <v>85</v>
      </c>
      <c r="AA48" s="136" t="str">
        <f>AG40</f>
        <v>OOOOO</v>
      </c>
      <c r="AB48" s="1122"/>
      <c r="AC48" s="290"/>
      <c r="AD48" s="291"/>
      <c r="AE48" s="290"/>
      <c r="AF48" s="1122"/>
      <c r="AG48" s="136" t="str">
        <f>AG41</f>
        <v>PPPPPP</v>
      </c>
      <c r="AH48" s="64" t="s">
        <v>94</v>
      </c>
      <c r="AI48" s="43"/>
    </row>
    <row r="49" spans="1:35" ht="16.5" customHeight="1" x14ac:dyDescent="0.2">
      <c r="A49" s="44"/>
      <c r="B49" s="226">
        <v>1</v>
      </c>
      <c r="C49" s="136" t="str">
        <f>C38</f>
        <v>1A</v>
      </c>
      <c r="D49" s="1122"/>
      <c r="E49" s="290"/>
      <c r="F49" s="291"/>
      <c r="G49" s="290"/>
      <c r="H49" s="1122"/>
      <c r="I49" s="136" t="str">
        <f>I38</f>
        <v>1B</v>
      </c>
      <c r="J49" s="210"/>
      <c r="K49" s="43"/>
      <c r="L49" s="928">
        <f>L48+ACCUEIL!$B$10</f>
        <v>1.6041666666666665</v>
      </c>
      <c r="M49" s="289"/>
      <c r="N49" s="958" t="s">
        <v>18</v>
      </c>
      <c r="O49" s="959" t="str">
        <f>AA38</f>
        <v>I</v>
      </c>
      <c r="P49" s="1190"/>
      <c r="Q49" s="960"/>
      <c r="R49" s="1186"/>
      <c r="S49" s="960"/>
      <c r="T49" s="1190"/>
      <c r="U49" s="959" t="str">
        <f>AA39</f>
        <v>J</v>
      </c>
      <c r="V49" s="958" t="s">
        <v>19</v>
      </c>
      <c r="W49" s="43"/>
      <c r="X49" s="103"/>
      <c r="Y49" s="44"/>
      <c r="Z49" s="64" t="s">
        <v>64</v>
      </c>
      <c r="AA49" s="136" t="str">
        <f>AG38</f>
        <v>MMMM</v>
      </c>
      <c r="AB49" s="1122"/>
      <c r="AC49" s="290"/>
      <c r="AD49" s="291"/>
      <c r="AE49" s="290"/>
      <c r="AF49" s="1122"/>
      <c r="AG49" s="136" t="str">
        <f>AG39</f>
        <v>NNNNN</v>
      </c>
      <c r="AH49" s="64" t="s">
        <v>65</v>
      </c>
      <c r="AI49" s="43"/>
    </row>
    <row r="50" spans="1:35" ht="16.5" hidden="1" customHeight="1" x14ac:dyDescent="0.2">
      <c r="A50" s="44"/>
      <c r="B50" s="941"/>
      <c r="C50" s="1189" t="s">
        <v>222</v>
      </c>
      <c r="D50" s="1122"/>
      <c r="E50" s="1187"/>
      <c r="F50" s="1119" t="s">
        <v>48</v>
      </c>
      <c r="G50" s="1187"/>
      <c r="H50" s="1122"/>
      <c r="I50" s="1189" t="s">
        <v>222</v>
      </c>
      <c r="J50" s="854"/>
      <c r="K50" s="43"/>
      <c r="L50" s="928"/>
      <c r="M50" s="289"/>
      <c r="N50" s="1192"/>
      <c r="O50" s="1193"/>
      <c r="P50" s="1194"/>
      <c r="Q50" s="1195"/>
      <c r="R50" s="1196"/>
      <c r="S50" s="1195"/>
      <c r="T50" s="1194"/>
      <c r="U50" s="1193"/>
      <c r="V50" s="1197"/>
      <c r="W50" s="43"/>
      <c r="X50" s="103"/>
      <c r="Y50" s="44"/>
      <c r="Z50" s="1192"/>
      <c r="AA50" s="1193"/>
      <c r="AB50" s="1194"/>
      <c r="AC50" s="1195"/>
      <c r="AD50" s="1196"/>
      <c r="AE50" s="1195"/>
      <c r="AF50" s="1194"/>
      <c r="AG50" s="1193"/>
      <c r="AH50" s="1197"/>
      <c r="AI50" s="43"/>
    </row>
    <row r="51" spans="1:35" ht="16.5" customHeight="1" x14ac:dyDescent="0.2">
      <c r="A51" s="44"/>
      <c r="B51" s="226">
        <v>2</v>
      </c>
      <c r="C51" s="136" t="str">
        <f>C39</f>
        <v>2A</v>
      </c>
      <c r="D51" s="1122"/>
      <c r="E51" s="290"/>
      <c r="F51" s="291"/>
      <c r="G51" s="290"/>
      <c r="H51" s="1122"/>
      <c r="I51" s="136" t="str">
        <f>I39</f>
        <v>2B</v>
      </c>
      <c r="J51" s="210"/>
      <c r="K51" s="43"/>
      <c r="L51" s="928">
        <f>L49+ACCUEIL!$B$10</f>
        <v>1.6145833333333333</v>
      </c>
      <c r="M51" s="289"/>
      <c r="N51" s="1327" t="s">
        <v>10</v>
      </c>
      <c r="O51" s="1328" t="str">
        <f>U40</f>
        <v>G</v>
      </c>
      <c r="P51" s="1122"/>
      <c r="Q51" s="1162"/>
      <c r="R51" s="1285"/>
      <c r="S51" s="1162"/>
      <c r="T51" s="1122"/>
      <c r="U51" s="1328" t="str">
        <f>U41</f>
        <v>H</v>
      </c>
      <c r="V51" s="1327" t="s">
        <v>11</v>
      </c>
      <c r="W51" s="43"/>
      <c r="X51" s="103"/>
      <c r="Y51" s="44"/>
      <c r="Z51" s="64" t="s">
        <v>8</v>
      </c>
      <c r="AA51" s="136" t="str">
        <f>U38</f>
        <v>E</v>
      </c>
      <c r="AB51" s="1122"/>
      <c r="AC51" s="290"/>
      <c r="AD51" s="291"/>
      <c r="AE51" s="290"/>
      <c r="AF51" s="1122"/>
      <c r="AG51" s="136" t="str">
        <f>U39</f>
        <v>F</v>
      </c>
      <c r="AH51" s="64" t="s">
        <v>9</v>
      </c>
      <c r="AI51" s="43"/>
    </row>
    <row r="52" spans="1:35" ht="16.5" hidden="1" customHeight="1" x14ac:dyDescent="0.2">
      <c r="A52" s="44"/>
      <c r="B52" s="941"/>
      <c r="C52" s="1189" t="s">
        <v>222</v>
      </c>
      <c r="D52" s="1122"/>
      <c r="E52" s="1187"/>
      <c r="F52" s="1119" t="s">
        <v>48</v>
      </c>
      <c r="G52" s="1187"/>
      <c r="H52" s="1122"/>
      <c r="I52" s="1189" t="s">
        <v>222</v>
      </c>
      <c r="J52" s="854"/>
      <c r="K52" s="43"/>
      <c r="L52" s="928"/>
      <c r="M52" s="289"/>
      <c r="N52" s="1192"/>
      <c r="O52" s="1193"/>
      <c r="P52" s="1194"/>
      <c r="Q52" s="1195"/>
      <c r="R52" s="1196"/>
      <c r="S52" s="1195"/>
      <c r="T52" s="1194"/>
      <c r="U52" s="1193"/>
      <c r="V52" s="1197"/>
      <c r="W52" s="43"/>
      <c r="X52" s="103"/>
      <c r="Y52" s="44"/>
      <c r="Z52" s="1192"/>
      <c r="AA52" s="1193"/>
      <c r="AB52" s="1194"/>
      <c r="AC52" s="1195"/>
      <c r="AD52" s="1196"/>
      <c r="AE52" s="1195"/>
      <c r="AF52" s="1194"/>
      <c r="AG52" s="1193"/>
      <c r="AH52" s="1197"/>
      <c r="AI52" s="43"/>
    </row>
    <row r="53" spans="1:35" ht="16.5" customHeight="1" x14ac:dyDescent="0.2">
      <c r="A53" s="44"/>
      <c r="B53" s="226">
        <v>3</v>
      </c>
      <c r="C53" s="136" t="s">
        <v>24</v>
      </c>
      <c r="D53" s="1122"/>
      <c r="E53" s="290"/>
      <c r="F53" s="291"/>
      <c r="G53" s="290"/>
      <c r="H53" s="1122"/>
      <c r="I53" s="136" t="s">
        <v>25</v>
      </c>
      <c r="J53" s="210"/>
      <c r="K53" s="43"/>
      <c r="L53" s="928">
        <f>L51+ACCUEIL!$B$10</f>
        <v>1.625</v>
      </c>
      <c r="M53" s="289"/>
      <c r="N53" s="210" t="s">
        <v>107</v>
      </c>
      <c r="O53" s="136" t="str">
        <f>AA42</f>
        <v>RRRRR</v>
      </c>
      <c r="P53" s="1122"/>
      <c r="Q53" s="290"/>
      <c r="R53" s="291"/>
      <c r="S53" s="290"/>
      <c r="T53" s="1122"/>
      <c r="U53" s="136" t="str">
        <f>AA41</f>
        <v>L</v>
      </c>
      <c r="V53" s="210" t="s">
        <v>44</v>
      </c>
      <c r="W53" s="43"/>
      <c r="X53" s="103"/>
      <c r="Y53" s="44"/>
      <c r="Z53" s="210" t="s">
        <v>106</v>
      </c>
      <c r="AA53" s="136" t="str">
        <f>AG42</f>
        <v>QQQQQ</v>
      </c>
      <c r="AB53" s="1122"/>
      <c r="AC53" s="290"/>
      <c r="AD53" s="291"/>
      <c r="AE53" s="290"/>
      <c r="AF53" s="1122"/>
      <c r="AG53" s="136" t="str">
        <f>AG41</f>
        <v>PPPPPP</v>
      </c>
      <c r="AH53" s="210" t="s">
        <v>94</v>
      </c>
      <c r="AI53" s="43"/>
    </row>
    <row r="54" spans="1:35" ht="16.5" hidden="1" customHeight="1" x14ac:dyDescent="0.2">
      <c r="A54" s="44"/>
      <c r="B54" s="941"/>
      <c r="C54" s="1189" t="s">
        <v>222</v>
      </c>
      <c r="D54" s="1122"/>
      <c r="E54" s="1187"/>
      <c r="F54" s="1119" t="s">
        <v>48</v>
      </c>
      <c r="G54" s="1187"/>
      <c r="H54" s="1122"/>
      <c r="I54" s="1189" t="s">
        <v>222</v>
      </c>
      <c r="J54" s="854"/>
      <c r="K54" s="43"/>
      <c r="L54" s="928"/>
      <c r="M54" s="289"/>
      <c r="N54" s="1192"/>
      <c r="O54" s="1193"/>
      <c r="P54" s="1194"/>
      <c r="Q54" s="1195"/>
      <c r="R54" s="1196"/>
      <c r="S54" s="1195"/>
      <c r="T54" s="1194"/>
      <c r="U54" s="1193"/>
      <c r="V54" s="1197"/>
      <c r="W54" s="43"/>
      <c r="X54" s="103"/>
      <c r="Y54" s="44"/>
      <c r="Z54" s="1192"/>
      <c r="AA54" s="1193"/>
      <c r="AB54" s="1194"/>
      <c r="AC54" s="1195"/>
      <c r="AD54" s="1196"/>
      <c r="AE54" s="1195"/>
      <c r="AF54" s="1194"/>
      <c r="AG54" s="1193"/>
      <c r="AH54" s="1197"/>
      <c r="AI54" s="43"/>
    </row>
    <row r="55" spans="1:35" ht="16.5" customHeight="1" x14ac:dyDescent="0.2">
      <c r="A55" s="44"/>
      <c r="B55" s="226">
        <v>4</v>
      </c>
      <c r="C55" s="136" t="str">
        <f>C41</f>
        <v>4A</v>
      </c>
      <c r="D55" s="1122"/>
      <c r="E55" s="290"/>
      <c r="F55" s="291"/>
      <c r="G55" s="290"/>
      <c r="H55" s="1122"/>
      <c r="I55" s="136" t="str">
        <f>I41</f>
        <v>4B</v>
      </c>
      <c r="J55" s="210"/>
      <c r="K55" s="43"/>
      <c r="L55" s="928">
        <f>L53+ACCUEIL!$B$10</f>
        <v>1.6354166666666667</v>
      </c>
      <c r="M55" s="289"/>
      <c r="N55" s="64" t="s">
        <v>18</v>
      </c>
      <c r="O55" s="136" t="str">
        <f>AA38</f>
        <v>I</v>
      </c>
      <c r="P55" s="1122"/>
      <c r="Q55" s="290"/>
      <c r="R55" s="291"/>
      <c r="S55" s="290"/>
      <c r="T55" s="1122"/>
      <c r="U55" s="136" t="str">
        <f>AA40</f>
        <v>K</v>
      </c>
      <c r="V55" s="64" t="s">
        <v>43</v>
      </c>
      <c r="W55" s="638"/>
      <c r="X55" s="639"/>
      <c r="Y55" s="44"/>
      <c r="Z55" s="64" t="s">
        <v>64</v>
      </c>
      <c r="AA55" s="136" t="str">
        <f>AG38</f>
        <v>MMMM</v>
      </c>
      <c r="AB55" s="1122"/>
      <c r="AC55" s="290"/>
      <c r="AD55" s="291"/>
      <c r="AE55" s="290"/>
      <c r="AF55" s="1122"/>
      <c r="AG55" s="136" t="str">
        <f>AG40</f>
        <v>OOOOO</v>
      </c>
      <c r="AH55" s="64" t="s">
        <v>85</v>
      </c>
      <c r="AI55" s="43"/>
    </row>
    <row r="56" spans="1:35" ht="16.5" hidden="1" customHeight="1" x14ac:dyDescent="0.2">
      <c r="A56" s="44"/>
      <c r="B56" s="941"/>
      <c r="C56" s="1189" t="s">
        <v>222</v>
      </c>
      <c r="D56" s="1122"/>
      <c r="E56" s="1187"/>
      <c r="F56" s="1119" t="s">
        <v>48</v>
      </c>
      <c r="G56" s="1187"/>
      <c r="H56" s="1122"/>
      <c r="I56" s="1189" t="s">
        <v>222</v>
      </c>
      <c r="J56" s="854"/>
      <c r="K56" s="43"/>
      <c r="L56" s="928"/>
      <c r="M56" s="289"/>
      <c r="N56" s="1192"/>
      <c r="O56" s="1193"/>
      <c r="P56" s="1194"/>
      <c r="Q56" s="1195"/>
      <c r="R56" s="1196"/>
      <c r="S56" s="1195"/>
      <c r="T56" s="1194"/>
      <c r="U56" s="1193"/>
      <c r="V56" s="1197"/>
      <c r="W56" s="638"/>
      <c r="X56" s="639"/>
      <c r="Y56" s="44"/>
      <c r="Z56" s="1192"/>
      <c r="AA56" s="1193"/>
      <c r="AB56" s="1194"/>
      <c r="AC56" s="1195"/>
      <c r="AD56" s="1196"/>
      <c r="AE56" s="1195"/>
      <c r="AF56" s="1194"/>
      <c r="AG56" s="1193"/>
      <c r="AH56" s="1197"/>
      <c r="AI56" s="43"/>
    </row>
    <row r="57" spans="1:35" ht="16.5" customHeight="1" x14ac:dyDescent="0.2">
      <c r="A57" s="44"/>
      <c r="B57" s="64" t="s">
        <v>4</v>
      </c>
      <c r="C57" s="136" t="str">
        <f>O38</f>
        <v>A</v>
      </c>
      <c r="D57" s="1122"/>
      <c r="E57" s="290"/>
      <c r="F57" s="291"/>
      <c r="G57" s="290"/>
      <c r="H57" s="1122"/>
      <c r="I57" s="136" t="str">
        <f>O40</f>
        <v>C</v>
      </c>
      <c r="J57" s="64" t="s">
        <v>6</v>
      </c>
      <c r="K57" s="43"/>
      <c r="L57" s="928">
        <f>L55+ACCUEIL!$B$10</f>
        <v>1.6458333333333335</v>
      </c>
      <c r="M57" s="289"/>
      <c r="N57" s="210" t="s">
        <v>107</v>
      </c>
      <c r="O57" s="136" t="str">
        <f>AA42</f>
        <v>RRRRR</v>
      </c>
      <c r="P57" s="1122"/>
      <c r="Q57" s="290"/>
      <c r="R57" s="291"/>
      <c r="S57" s="290"/>
      <c r="T57" s="1122"/>
      <c r="U57" s="136" t="str">
        <f>AA39</f>
        <v>J</v>
      </c>
      <c r="V57" s="210" t="s">
        <v>19</v>
      </c>
      <c r="W57" s="297"/>
      <c r="X57" s="642"/>
      <c r="Y57" s="44"/>
      <c r="Z57" s="163" t="s">
        <v>106</v>
      </c>
      <c r="AA57" s="136" t="str">
        <f>AG42</f>
        <v>QQQQQ</v>
      </c>
      <c r="AB57" s="1122"/>
      <c r="AC57" s="290"/>
      <c r="AD57" s="291"/>
      <c r="AE57" s="290"/>
      <c r="AF57" s="1122"/>
      <c r="AG57" s="136" t="str">
        <f>AG39</f>
        <v>NNNNN</v>
      </c>
      <c r="AH57" s="163" t="s">
        <v>65</v>
      </c>
      <c r="AI57" s="43"/>
    </row>
    <row r="58" spans="1:35" ht="16.5" customHeight="1" x14ac:dyDescent="0.2">
      <c r="A58" s="44"/>
      <c r="B58" s="64" t="s">
        <v>5</v>
      </c>
      <c r="C58" s="136" t="str">
        <f>O39</f>
        <v>B</v>
      </c>
      <c r="D58" s="1122"/>
      <c r="E58" s="290"/>
      <c r="F58" s="291"/>
      <c r="G58" s="290"/>
      <c r="H58" s="1122"/>
      <c r="I58" s="136" t="str">
        <f>O41</f>
        <v>DD</v>
      </c>
      <c r="J58" s="64" t="s">
        <v>7</v>
      </c>
      <c r="K58" s="43"/>
      <c r="L58" s="928">
        <f>L57+ACCUEIL!$B$10</f>
        <v>1.6562500000000002</v>
      </c>
      <c r="M58" s="289"/>
      <c r="N58" s="64" t="s">
        <v>8</v>
      </c>
      <c r="O58" s="136" t="str">
        <f>U38</f>
        <v>E</v>
      </c>
      <c r="P58" s="1122"/>
      <c r="Q58" s="290"/>
      <c r="R58" s="291"/>
      <c r="S58" s="290"/>
      <c r="T58" s="1122"/>
      <c r="U58" s="136" t="str">
        <f>U40</f>
        <v>G</v>
      </c>
      <c r="V58" s="64" t="s">
        <v>10</v>
      </c>
      <c r="W58" s="297"/>
      <c r="X58" s="642"/>
      <c r="Y58" s="44"/>
      <c r="Z58" s="64" t="s">
        <v>9</v>
      </c>
      <c r="AA58" s="136" t="str">
        <f>U39</f>
        <v>F</v>
      </c>
      <c r="AB58" s="1122"/>
      <c r="AC58" s="290"/>
      <c r="AD58" s="291"/>
      <c r="AE58" s="290"/>
      <c r="AF58" s="1122"/>
      <c r="AG58" s="136" t="str">
        <f>U41</f>
        <v>H</v>
      </c>
      <c r="AH58" s="64" t="s">
        <v>11</v>
      </c>
      <c r="AI58" s="43"/>
    </row>
    <row r="59" spans="1:35" ht="12.2" customHeight="1" x14ac:dyDescent="0.2">
      <c r="A59" s="44"/>
      <c r="B59" s="162">
        <v>5</v>
      </c>
      <c r="C59" s="293" t="s">
        <v>49</v>
      </c>
      <c r="D59" s="172"/>
      <c r="E59" s="294"/>
      <c r="F59" s="294"/>
      <c r="G59" s="294"/>
      <c r="H59" s="172"/>
      <c r="I59" s="295" t="s">
        <v>50</v>
      </c>
      <c r="J59" s="207"/>
      <c r="K59" s="43"/>
      <c r="L59" s="928"/>
      <c r="M59" s="289"/>
      <c r="N59" s="298"/>
      <c r="O59" s="299"/>
      <c r="P59" s="640"/>
      <c r="Q59" s="299"/>
      <c r="R59" s="299"/>
      <c r="S59" s="299"/>
      <c r="T59" s="641"/>
      <c r="U59" s="299"/>
      <c r="V59" s="300"/>
      <c r="W59" s="297"/>
      <c r="X59" s="642"/>
      <c r="Y59" s="44"/>
      <c r="Z59" s="298"/>
      <c r="AA59" s="299"/>
      <c r="AB59" s="640"/>
      <c r="AC59" s="299"/>
      <c r="AD59" s="299"/>
      <c r="AE59" s="299"/>
      <c r="AF59" s="641"/>
      <c r="AG59" s="299"/>
      <c r="AH59" s="300"/>
      <c r="AI59" s="43"/>
    </row>
    <row r="60" spans="1:35" ht="17.850000000000001" customHeight="1" x14ac:dyDescent="0.2">
      <c r="A60" s="44"/>
      <c r="B60" s="162"/>
      <c r="C60" s="117">
        <f>GL(H49,D49,C49,I49,H50,D50)</f>
        <v>0</v>
      </c>
      <c r="D60" s="1122"/>
      <c r="E60" s="246"/>
      <c r="F60" s="244" t="s">
        <v>48</v>
      </c>
      <c r="G60" s="246"/>
      <c r="H60" s="1122"/>
      <c r="I60" s="117">
        <f>GL(H51,D51,C51,I51,H52,D52)</f>
        <v>0</v>
      </c>
      <c r="J60" s="207"/>
      <c r="K60" s="43"/>
      <c r="L60" s="928">
        <f>L58+ACCUEIL!$B$10</f>
        <v>1.666666666666667</v>
      </c>
      <c r="M60" s="289"/>
      <c r="N60" s="64" t="s">
        <v>19</v>
      </c>
      <c r="O60" s="136" t="str">
        <f>AA39</f>
        <v>J</v>
      </c>
      <c r="P60" s="1122"/>
      <c r="Q60" s="290"/>
      <c r="R60" s="291"/>
      <c r="S60" s="290"/>
      <c r="T60" s="1122"/>
      <c r="U60" s="136" t="str">
        <f>AA41</f>
        <v>L</v>
      </c>
      <c r="V60" s="64" t="s">
        <v>44</v>
      </c>
      <c r="W60" s="297"/>
      <c r="X60" s="642"/>
      <c r="Y60" s="44"/>
      <c r="Z60" s="64" t="s">
        <v>65</v>
      </c>
      <c r="AA60" s="136" t="str">
        <f>AG39</f>
        <v>NNNNN</v>
      </c>
      <c r="AB60" s="1122"/>
      <c r="AC60" s="290"/>
      <c r="AD60" s="291"/>
      <c r="AE60" s="290"/>
      <c r="AF60" s="1122"/>
      <c r="AG60" s="136" t="str">
        <f>AG41</f>
        <v>PPPPPP</v>
      </c>
      <c r="AH60" s="64" t="s">
        <v>94</v>
      </c>
      <c r="AI60" s="43"/>
    </row>
    <row r="61" spans="1:35" ht="17.850000000000001" hidden="1" customHeight="1" x14ac:dyDescent="0.2">
      <c r="A61" s="44"/>
      <c r="B61" s="941"/>
      <c r="C61" s="1189" t="s">
        <v>222</v>
      </c>
      <c r="D61" s="1122"/>
      <c r="E61" s="1187"/>
      <c r="F61" s="1119" t="s">
        <v>48</v>
      </c>
      <c r="G61" s="1187"/>
      <c r="H61" s="1122"/>
      <c r="I61" s="1189" t="s">
        <v>222</v>
      </c>
      <c r="J61" s="854"/>
      <c r="K61" s="43"/>
      <c r="L61" s="928"/>
      <c r="M61" s="289"/>
      <c r="N61" s="1192"/>
      <c r="O61" s="1193"/>
      <c r="P61" s="1194"/>
      <c r="Q61" s="1195"/>
      <c r="R61" s="1196"/>
      <c r="S61" s="1195"/>
      <c r="T61" s="1194"/>
      <c r="U61" s="1193"/>
      <c r="V61" s="1197"/>
      <c r="W61" s="297"/>
      <c r="X61" s="642"/>
      <c r="Y61" s="44"/>
      <c r="Z61" s="1192"/>
      <c r="AA61" s="1193"/>
      <c r="AB61" s="1194"/>
      <c r="AC61" s="1195"/>
      <c r="AD61" s="1196"/>
      <c r="AE61" s="1195"/>
      <c r="AF61" s="1194"/>
      <c r="AG61" s="1193"/>
      <c r="AH61" s="1197"/>
      <c r="AI61" s="43"/>
    </row>
    <row r="62" spans="1:35" ht="12.2" customHeight="1" x14ac:dyDescent="0.2">
      <c r="A62" s="44"/>
      <c r="B62" s="162">
        <v>6</v>
      </c>
      <c r="C62" s="293" t="s">
        <v>51</v>
      </c>
      <c r="D62" s="172"/>
      <c r="E62" s="294"/>
      <c r="F62" s="294"/>
      <c r="G62" s="294"/>
      <c r="H62" s="172"/>
      <c r="I62" s="295" t="s">
        <v>52</v>
      </c>
      <c r="J62" s="207"/>
      <c r="K62" s="43"/>
      <c r="L62" s="928"/>
      <c r="M62" s="289"/>
      <c r="N62" s="298"/>
      <c r="O62" s="299"/>
      <c r="P62" s="640"/>
      <c r="Q62" s="299"/>
      <c r="R62" s="299"/>
      <c r="S62" s="299"/>
      <c r="T62" s="641"/>
      <c r="U62" s="299"/>
      <c r="V62" s="300"/>
      <c r="W62" s="297"/>
      <c r="X62" s="642"/>
      <c r="Y62" s="44"/>
      <c r="Z62" s="298"/>
      <c r="AA62" s="299"/>
      <c r="AB62" s="640"/>
      <c r="AC62" s="299"/>
      <c r="AD62" s="299"/>
      <c r="AE62" s="299"/>
      <c r="AF62" s="641"/>
      <c r="AG62" s="299"/>
      <c r="AH62" s="300"/>
      <c r="AI62" s="43"/>
    </row>
    <row r="63" spans="1:35" ht="17.850000000000001" customHeight="1" x14ac:dyDescent="0.2">
      <c r="A63" s="44"/>
      <c r="B63" s="162"/>
      <c r="C63" s="117">
        <f>GL(H53,D53,C53,I53,H54,D54)</f>
        <v>0</v>
      </c>
      <c r="D63" s="1122"/>
      <c r="E63" s="246"/>
      <c r="F63" s="244" t="s">
        <v>48</v>
      </c>
      <c r="G63" s="246"/>
      <c r="H63" s="1122"/>
      <c r="I63" s="117">
        <f>GL(H55,D55,C55,I55,H56,D56)</f>
        <v>0</v>
      </c>
      <c r="J63" s="207"/>
      <c r="K63" s="43"/>
      <c r="L63" s="928">
        <f>L60+ACCUEIL!$B$10</f>
        <v>1.6770833333333337</v>
      </c>
      <c r="M63" s="289"/>
      <c r="N63" s="210" t="s">
        <v>107</v>
      </c>
      <c r="O63" s="136" t="str">
        <f>AA42</f>
        <v>RRRRR</v>
      </c>
      <c r="P63" s="1122"/>
      <c r="Q63" s="290"/>
      <c r="R63" s="291"/>
      <c r="S63" s="290"/>
      <c r="T63" s="1122"/>
      <c r="U63" s="136" t="str">
        <f>AA40</f>
        <v>K</v>
      </c>
      <c r="V63" s="210" t="s">
        <v>43</v>
      </c>
      <c r="W63" s="43"/>
      <c r="X63" s="103"/>
      <c r="Y63" s="44"/>
      <c r="Z63" s="64" t="s">
        <v>106</v>
      </c>
      <c r="AA63" s="136" t="str">
        <f>AG42</f>
        <v>QQQQQ</v>
      </c>
      <c r="AB63" s="1122"/>
      <c r="AC63" s="290"/>
      <c r="AD63" s="291"/>
      <c r="AE63" s="290"/>
      <c r="AF63" s="1122"/>
      <c r="AG63" s="136" t="str">
        <f>AG40</f>
        <v>OOOOO</v>
      </c>
      <c r="AH63" s="64" t="s">
        <v>85</v>
      </c>
      <c r="AI63" s="43"/>
    </row>
    <row r="64" spans="1:35" ht="17.850000000000001" hidden="1" customHeight="1" x14ac:dyDescent="0.2">
      <c r="A64" s="44"/>
      <c r="B64" s="941"/>
      <c r="C64" s="1189" t="s">
        <v>222</v>
      </c>
      <c r="D64" s="1122"/>
      <c r="E64" s="1187"/>
      <c r="F64" s="1119" t="s">
        <v>48</v>
      </c>
      <c r="G64" s="1187"/>
      <c r="H64" s="1122"/>
      <c r="I64" s="1189" t="s">
        <v>222</v>
      </c>
      <c r="J64" s="854"/>
      <c r="K64" s="43"/>
      <c r="L64" s="928"/>
      <c r="M64" s="289"/>
      <c r="N64" s="1192"/>
      <c r="O64" s="1193"/>
      <c r="P64" s="1194"/>
      <c r="Q64" s="1195"/>
      <c r="R64" s="1196"/>
      <c r="S64" s="1195"/>
      <c r="T64" s="1194"/>
      <c r="U64" s="1193"/>
      <c r="V64" s="1197"/>
      <c r="W64" s="43"/>
      <c r="X64" s="103"/>
      <c r="Y64" s="44"/>
      <c r="Z64" s="1192"/>
      <c r="AA64" s="1193"/>
      <c r="AB64" s="1194"/>
      <c r="AC64" s="1195"/>
      <c r="AD64" s="1196"/>
      <c r="AE64" s="1195"/>
      <c r="AF64" s="1194"/>
      <c r="AG64" s="1193"/>
      <c r="AH64" s="1197"/>
      <c r="AI64" s="43"/>
    </row>
    <row r="65" spans="1:35" ht="12.2" customHeight="1" x14ac:dyDescent="0.2">
      <c r="A65" s="44"/>
      <c r="B65" s="162">
        <v>7</v>
      </c>
      <c r="C65" s="301"/>
      <c r="D65" s="172"/>
      <c r="E65" s="294"/>
      <c r="F65" s="294" t="s">
        <v>53</v>
      </c>
      <c r="G65" s="294"/>
      <c r="H65" s="172"/>
      <c r="I65" s="294"/>
      <c r="J65" s="207"/>
      <c r="K65" s="43"/>
      <c r="L65" s="928"/>
      <c r="M65" s="289"/>
      <c r="N65" s="298"/>
      <c r="O65" s="299"/>
      <c r="P65" s="640"/>
      <c r="Q65" s="299"/>
      <c r="R65" s="299"/>
      <c r="S65" s="299"/>
      <c r="T65" s="641"/>
      <c r="U65" s="299"/>
      <c r="V65" s="300"/>
      <c r="W65" s="43"/>
      <c r="X65" s="103"/>
      <c r="Y65" s="44"/>
      <c r="Z65" s="368"/>
      <c r="AA65" s="361"/>
      <c r="AB65" s="369"/>
      <c r="AC65" s="370"/>
      <c r="AD65" s="370"/>
      <c r="AE65" s="370"/>
      <c r="AF65" s="643"/>
      <c r="AG65" s="361"/>
      <c r="AH65" s="372"/>
      <c r="AI65" s="43"/>
    </row>
    <row r="66" spans="1:35" ht="17.850000000000001" customHeight="1" x14ac:dyDescent="0.2">
      <c r="A66" s="44"/>
      <c r="B66" s="162"/>
      <c r="C66" s="118"/>
      <c r="D66" s="1122"/>
      <c r="E66" s="246"/>
      <c r="F66" s="244" t="s">
        <v>48</v>
      </c>
      <c r="G66" s="246"/>
      <c r="H66" s="1122"/>
      <c r="I66" s="178"/>
      <c r="J66" s="207"/>
      <c r="K66" s="43"/>
      <c r="L66" s="928">
        <f>L63+ACCUEIL!$B$10</f>
        <v>1.6875000000000004</v>
      </c>
      <c r="M66" s="289"/>
      <c r="N66" s="64" t="s">
        <v>18</v>
      </c>
      <c r="O66" s="136" t="str">
        <f>AA38</f>
        <v>I</v>
      </c>
      <c r="P66" s="1122"/>
      <c r="Q66" s="290"/>
      <c r="R66" s="291"/>
      <c r="S66" s="290"/>
      <c r="T66" s="1122"/>
      <c r="U66" s="136" t="str">
        <f>AA41</f>
        <v>L</v>
      </c>
      <c r="V66" s="64" t="s">
        <v>44</v>
      </c>
      <c r="W66" s="43"/>
      <c r="X66" s="103"/>
      <c r="Y66" s="44"/>
      <c r="Z66" s="64" t="s">
        <v>64</v>
      </c>
      <c r="AA66" s="136" t="str">
        <f>AG38</f>
        <v>MMMM</v>
      </c>
      <c r="AB66" s="1122"/>
      <c r="AC66" s="290"/>
      <c r="AD66" s="291"/>
      <c r="AE66" s="290"/>
      <c r="AF66" s="1122"/>
      <c r="AG66" s="136" t="str">
        <f>AG41</f>
        <v>PPPPPP</v>
      </c>
      <c r="AH66" s="64" t="s">
        <v>94</v>
      </c>
      <c r="AI66" s="43"/>
    </row>
    <row r="67" spans="1:35" ht="17.850000000000001" hidden="1" customHeight="1" x14ac:dyDescent="0.2">
      <c r="A67" s="44"/>
      <c r="B67" s="941"/>
      <c r="C67" s="1189" t="s">
        <v>222</v>
      </c>
      <c r="D67" s="1122"/>
      <c r="E67" s="1187"/>
      <c r="F67" s="1119" t="s">
        <v>48</v>
      </c>
      <c r="G67" s="1187"/>
      <c r="H67" s="1122"/>
      <c r="I67" s="1189" t="s">
        <v>222</v>
      </c>
      <c r="J67" s="854"/>
      <c r="K67" s="43"/>
      <c r="L67" s="928"/>
      <c r="M67" s="289"/>
      <c r="N67" s="1192"/>
      <c r="O67" s="1193"/>
      <c r="P67" s="1194"/>
      <c r="Q67" s="1195"/>
      <c r="R67" s="1196"/>
      <c r="S67" s="1195"/>
      <c r="T67" s="1194"/>
      <c r="U67" s="1193"/>
      <c r="V67" s="1197"/>
      <c r="W67" s="43"/>
      <c r="X67" s="103"/>
      <c r="Y67" s="44"/>
      <c r="Z67" s="1192"/>
      <c r="AA67" s="1193"/>
      <c r="AB67" s="1194"/>
      <c r="AC67" s="1195"/>
      <c r="AD67" s="1196"/>
      <c r="AE67" s="1195"/>
      <c r="AF67" s="1194"/>
      <c r="AG67" s="1193"/>
      <c r="AH67" s="1197"/>
      <c r="AI67" s="43"/>
    </row>
    <row r="68" spans="1:35" ht="12.2" customHeight="1" x14ac:dyDescent="0.2">
      <c r="A68" s="44"/>
      <c r="B68" s="162">
        <v>8</v>
      </c>
      <c r="C68" s="301"/>
      <c r="D68" s="172"/>
      <c r="E68" s="294"/>
      <c r="F68" s="294" t="s">
        <v>56</v>
      </c>
      <c r="G68" s="294"/>
      <c r="H68" s="172"/>
      <c r="I68" s="294"/>
      <c r="J68" s="207"/>
      <c r="K68" s="43"/>
      <c r="L68" s="928"/>
      <c r="M68" s="289"/>
      <c r="N68" s="368"/>
      <c r="O68" s="361"/>
      <c r="P68" s="369"/>
      <c r="Q68" s="370"/>
      <c r="R68" s="370"/>
      <c r="S68" s="370"/>
      <c r="T68" s="643"/>
      <c r="U68" s="361"/>
      <c r="V68" s="372"/>
      <c r="W68" s="43"/>
      <c r="X68" s="103"/>
      <c r="Y68" s="44"/>
      <c r="Z68" s="368"/>
      <c r="AA68" s="361"/>
      <c r="AB68" s="369"/>
      <c r="AC68" s="370"/>
      <c r="AD68" s="370"/>
      <c r="AE68" s="370"/>
      <c r="AF68" s="643"/>
      <c r="AG68" s="361"/>
      <c r="AH68" s="372"/>
      <c r="AI68" s="43"/>
    </row>
    <row r="69" spans="1:35" ht="17.850000000000001" customHeight="1" x14ac:dyDescent="0.2">
      <c r="A69" s="44"/>
      <c r="B69" s="162"/>
      <c r="C69" s="118"/>
      <c r="D69" s="1122"/>
      <c r="E69" s="246"/>
      <c r="F69" s="244" t="s">
        <v>48</v>
      </c>
      <c r="G69" s="246"/>
      <c r="H69" s="1122"/>
      <c r="I69" s="178"/>
      <c r="J69" s="305"/>
      <c r="K69" s="43"/>
      <c r="L69" s="928">
        <f>L66+ACCUEIL!$B$10</f>
        <v>1.6979166666666672</v>
      </c>
      <c r="M69" s="289"/>
      <c r="N69" s="64" t="s">
        <v>9</v>
      </c>
      <c r="O69" s="136" t="str">
        <f>U39</f>
        <v>F</v>
      </c>
      <c r="P69" s="1122"/>
      <c r="Q69" s="290"/>
      <c r="R69" s="291"/>
      <c r="S69" s="290"/>
      <c r="T69" s="1122"/>
      <c r="U69" s="136" t="str">
        <f>U40</f>
        <v>G</v>
      </c>
      <c r="V69" s="64" t="s">
        <v>10</v>
      </c>
      <c r="W69" s="644"/>
      <c r="X69" s="144"/>
      <c r="Y69" s="44"/>
      <c r="Z69" s="64" t="s">
        <v>8</v>
      </c>
      <c r="AA69" s="136" t="str">
        <f>U38</f>
        <v>E</v>
      </c>
      <c r="AB69" s="1122"/>
      <c r="AC69" s="290"/>
      <c r="AD69" s="291"/>
      <c r="AE69" s="290"/>
      <c r="AF69" s="1122"/>
      <c r="AG69" s="136" t="str">
        <f>U41</f>
        <v>H</v>
      </c>
      <c r="AH69" s="64" t="s">
        <v>11</v>
      </c>
      <c r="AI69" s="43"/>
    </row>
    <row r="70" spans="1:35" ht="17.850000000000001" hidden="1" customHeight="1" x14ac:dyDescent="0.2">
      <c r="A70" s="44"/>
      <c r="B70" s="941"/>
      <c r="C70" s="1189" t="s">
        <v>222</v>
      </c>
      <c r="D70" s="1122"/>
      <c r="E70" s="1187"/>
      <c r="F70" s="1119" t="s">
        <v>48</v>
      </c>
      <c r="G70" s="1187"/>
      <c r="H70" s="1122"/>
      <c r="I70" s="1189" t="s">
        <v>222</v>
      </c>
      <c r="J70" s="854"/>
      <c r="K70" s="43"/>
      <c r="L70" s="928"/>
      <c r="M70" s="289"/>
      <c r="N70" s="1192"/>
      <c r="O70" s="1193"/>
      <c r="P70" s="1194"/>
      <c r="Q70" s="1195"/>
      <c r="R70" s="1196"/>
      <c r="S70" s="1195"/>
      <c r="T70" s="1194"/>
      <c r="U70" s="1193"/>
      <c r="V70" s="1197"/>
      <c r="W70" s="644"/>
      <c r="X70" s="144"/>
      <c r="Y70" s="44"/>
      <c r="Z70" s="1192"/>
      <c r="AA70" s="1193"/>
      <c r="AB70" s="1194"/>
      <c r="AC70" s="1195"/>
      <c r="AD70" s="1196"/>
      <c r="AE70" s="1195"/>
      <c r="AF70" s="1194"/>
      <c r="AG70" s="1193"/>
      <c r="AH70" s="1197"/>
      <c r="AI70" s="43"/>
    </row>
    <row r="71" spans="1:35" ht="12.2" customHeight="1" x14ac:dyDescent="0.2">
      <c r="A71" s="44"/>
      <c r="B71" s="162">
        <v>9</v>
      </c>
      <c r="C71" s="293" t="s">
        <v>87</v>
      </c>
      <c r="D71" s="172"/>
      <c r="E71" s="294"/>
      <c r="F71" s="294"/>
      <c r="G71" s="294"/>
      <c r="H71" s="172"/>
      <c r="I71" s="295" t="s">
        <v>88</v>
      </c>
      <c r="J71" s="207"/>
      <c r="K71" s="43"/>
      <c r="L71" s="928"/>
      <c r="M71" s="289"/>
      <c r="N71" s="368"/>
      <c r="O71" s="361"/>
      <c r="P71" s="369"/>
      <c r="Q71" s="370"/>
      <c r="R71" s="370"/>
      <c r="S71" s="370"/>
      <c r="T71" s="643"/>
      <c r="U71" s="361"/>
      <c r="V71" s="372"/>
      <c r="W71" s="644"/>
      <c r="X71" s="144"/>
      <c r="Y71" s="44"/>
      <c r="Z71" s="368"/>
      <c r="AA71" s="361"/>
      <c r="AB71" s="369"/>
      <c r="AC71" s="370"/>
      <c r="AD71" s="370"/>
      <c r="AE71" s="370"/>
      <c r="AF71" s="643"/>
      <c r="AG71" s="361"/>
      <c r="AH71" s="372"/>
      <c r="AI71" s="43"/>
    </row>
    <row r="72" spans="1:35" ht="17.850000000000001" customHeight="1" x14ac:dyDescent="0.2">
      <c r="A72" s="44"/>
      <c r="B72" s="162"/>
      <c r="C72" s="117">
        <f>GL(H60,D60,C60,I60,H61,D61)</f>
        <v>0</v>
      </c>
      <c r="D72" s="1122"/>
      <c r="E72" s="246"/>
      <c r="F72" s="244" t="s">
        <v>48</v>
      </c>
      <c r="G72" s="246"/>
      <c r="H72" s="1122"/>
      <c r="I72" s="117">
        <f>GL(H63,D63,C63,I63,H64,D64)</f>
        <v>0</v>
      </c>
      <c r="J72" s="207"/>
      <c r="K72" s="43"/>
      <c r="L72" s="928">
        <f>L69+ACCUEIL!$B$10</f>
        <v>1.7083333333333339</v>
      </c>
      <c r="M72" s="289"/>
      <c r="N72" s="64" t="s">
        <v>19</v>
      </c>
      <c r="O72" s="136" t="str">
        <f>AA39</f>
        <v>J</v>
      </c>
      <c r="P72" s="1122"/>
      <c r="Q72" s="290"/>
      <c r="R72" s="291"/>
      <c r="S72" s="290"/>
      <c r="T72" s="1122"/>
      <c r="U72" s="136" t="str">
        <f>AA40</f>
        <v>K</v>
      </c>
      <c r="V72" s="64" t="s">
        <v>43</v>
      </c>
      <c r="W72" s="43"/>
      <c r="X72" s="103"/>
      <c r="Y72" s="44"/>
      <c r="Z72" s="64" t="s">
        <v>65</v>
      </c>
      <c r="AA72" s="136" t="str">
        <f>AG39</f>
        <v>NNNNN</v>
      </c>
      <c r="AB72" s="1122"/>
      <c r="AC72" s="290"/>
      <c r="AD72" s="291"/>
      <c r="AE72" s="290"/>
      <c r="AF72" s="1122"/>
      <c r="AG72" s="136" t="str">
        <f>AG40</f>
        <v>OOOOO</v>
      </c>
      <c r="AH72" s="64" t="s">
        <v>85</v>
      </c>
      <c r="AI72" s="43"/>
    </row>
    <row r="73" spans="1:35" ht="17.850000000000001" hidden="1" customHeight="1" x14ac:dyDescent="0.2">
      <c r="A73" s="44"/>
      <c r="B73" s="941"/>
      <c r="C73" s="1189" t="s">
        <v>222</v>
      </c>
      <c r="D73" s="1122"/>
      <c r="E73" s="1187"/>
      <c r="F73" s="1119" t="s">
        <v>48</v>
      </c>
      <c r="G73" s="1187"/>
      <c r="H73" s="1122"/>
      <c r="I73" s="1189" t="s">
        <v>222</v>
      </c>
      <c r="J73" s="854"/>
      <c r="K73" s="43"/>
      <c r="L73" s="928"/>
      <c r="M73" s="289"/>
      <c r="N73" s="1192"/>
      <c r="O73" s="1193"/>
      <c r="P73" s="1194"/>
      <c r="Q73" s="1195"/>
      <c r="R73" s="1196"/>
      <c r="S73" s="1195"/>
      <c r="T73" s="1194"/>
      <c r="U73" s="1193"/>
      <c r="V73" s="1197"/>
      <c r="W73" s="43"/>
      <c r="X73" s="103"/>
      <c r="Y73" s="44"/>
      <c r="Z73" s="1192"/>
      <c r="AA73" s="1193"/>
      <c r="AB73" s="1194"/>
      <c r="AC73" s="1195"/>
      <c r="AD73" s="1196"/>
      <c r="AE73" s="1195"/>
      <c r="AF73" s="1194"/>
      <c r="AG73" s="1193"/>
      <c r="AH73" s="1197"/>
      <c r="AI73" s="43"/>
    </row>
    <row r="74" spans="1:35" ht="12.2" customHeight="1" x14ac:dyDescent="0.2">
      <c r="A74" s="44"/>
      <c r="B74" s="162">
        <v>10</v>
      </c>
      <c r="C74" s="293" t="s">
        <v>89</v>
      </c>
      <c r="D74" s="172"/>
      <c r="E74" s="294"/>
      <c r="F74" s="294"/>
      <c r="G74" s="294"/>
      <c r="H74" s="172"/>
      <c r="I74" s="295" t="s">
        <v>90</v>
      </c>
      <c r="J74" s="207"/>
      <c r="K74" s="43"/>
      <c r="L74" s="928"/>
      <c r="M74" s="289"/>
      <c r="N74" s="354"/>
      <c r="O74" s="355"/>
      <c r="P74" s="611"/>
      <c r="Q74" s="598"/>
      <c r="R74" s="598"/>
      <c r="S74" s="598"/>
      <c r="T74" s="791"/>
      <c r="U74" s="355"/>
      <c r="V74" s="304"/>
      <c r="W74" s="644"/>
      <c r="X74" s="144"/>
      <c r="Y74" s="44"/>
      <c r="Z74" s="368"/>
      <c r="AA74" s="361"/>
      <c r="AB74" s="369"/>
      <c r="AC74" s="370"/>
      <c r="AD74" s="370"/>
      <c r="AE74" s="370"/>
      <c r="AF74" s="643"/>
      <c r="AG74" s="361"/>
      <c r="AH74" s="372"/>
      <c r="AI74" s="43"/>
    </row>
    <row r="75" spans="1:35" ht="17.850000000000001" customHeight="1" x14ac:dyDescent="0.2">
      <c r="A75" s="44"/>
      <c r="B75" s="162"/>
      <c r="C75" s="117">
        <f>GL(D60,H60,C60,I60,D61,H61)</f>
        <v>0</v>
      </c>
      <c r="D75" s="1122"/>
      <c r="E75" s="246"/>
      <c r="F75" s="244" t="s">
        <v>48</v>
      </c>
      <c r="G75" s="246"/>
      <c r="H75" s="1122"/>
      <c r="I75" s="117">
        <f>GL(D63,H63,C63,I63,D64,H64)</f>
        <v>0</v>
      </c>
      <c r="J75" s="207"/>
      <c r="K75" s="43"/>
      <c r="L75" s="928">
        <f>L72+ACCUEIL!$B$10</f>
        <v>1.7187500000000007</v>
      </c>
      <c r="M75" s="289"/>
      <c r="N75" s="64" t="s">
        <v>4</v>
      </c>
      <c r="O75" s="136" t="str">
        <f>O38</f>
        <v>A</v>
      </c>
      <c r="P75" s="1122"/>
      <c r="Q75" s="290"/>
      <c r="R75" s="291"/>
      <c r="S75" s="290"/>
      <c r="T75" s="1122"/>
      <c r="U75" s="136" t="str">
        <f>O41</f>
        <v>DD</v>
      </c>
      <c r="V75" s="64" t="s">
        <v>7</v>
      </c>
      <c r="W75" s="43"/>
      <c r="X75" s="103"/>
      <c r="Y75" s="44"/>
      <c r="Z75" s="64" t="s">
        <v>5</v>
      </c>
      <c r="AA75" s="136" t="str">
        <f>O39</f>
        <v>B</v>
      </c>
      <c r="AB75" s="1122"/>
      <c r="AC75" s="290"/>
      <c r="AD75" s="291"/>
      <c r="AE75" s="290"/>
      <c r="AF75" s="1122"/>
      <c r="AG75" s="136" t="str">
        <f>O40</f>
        <v>C</v>
      </c>
      <c r="AH75" s="64" t="s">
        <v>6</v>
      </c>
      <c r="AI75" s="43"/>
    </row>
    <row r="76" spans="1:35" ht="17.850000000000001" hidden="1" customHeight="1" x14ac:dyDescent="0.2">
      <c r="A76" s="44"/>
      <c r="B76" s="941"/>
      <c r="C76" s="1189" t="s">
        <v>222</v>
      </c>
      <c r="D76" s="1122"/>
      <c r="E76" s="1187"/>
      <c r="F76" s="1119" t="s">
        <v>48</v>
      </c>
      <c r="G76" s="1187"/>
      <c r="H76" s="1122"/>
      <c r="I76" s="1189" t="s">
        <v>222</v>
      </c>
      <c r="J76" s="854"/>
      <c r="K76" s="43"/>
      <c r="L76" s="928"/>
      <c r="M76" s="289"/>
      <c r="N76" s="1192"/>
      <c r="O76" s="1193"/>
      <c r="P76" s="1194"/>
      <c r="Q76" s="1195"/>
      <c r="R76" s="1196"/>
      <c r="S76" s="1195"/>
      <c r="T76" s="1194"/>
      <c r="U76" s="1193"/>
      <c r="V76" s="1197"/>
      <c r="W76" s="43"/>
      <c r="X76" s="103"/>
      <c r="Y76" s="44"/>
      <c r="Z76" s="1192"/>
      <c r="AA76" s="1193"/>
      <c r="AB76" s="1194"/>
      <c r="AC76" s="1195"/>
      <c r="AD76" s="1196"/>
      <c r="AE76" s="1195"/>
      <c r="AF76" s="1194"/>
      <c r="AG76" s="1193"/>
      <c r="AH76" s="1197"/>
      <c r="AI76" s="43"/>
    </row>
    <row r="77" spans="1:35" ht="12.2" customHeight="1" x14ac:dyDescent="0.2">
      <c r="A77" s="44"/>
      <c r="B77" s="162"/>
      <c r="C77" s="301"/>
      <c r="D77" s="172"/>
      <c r="E77" s="294"/>
      <c r="F77" s="294" t="s">
        <v>36</v>
      </c>
      <c r="G77" s="294"/>
      <c r="H77" s="172"/>
      <c r="I77" s="294"/>
      <c r="J77" s="207"/>
      <c r="K77" s="43"/>
      <c r="L77" s="928"/>
      <c r="M77" s="289"/>
      <c r="N77" s="162">
        <v>11</v>
      </c>
      <c r="O77" s="293" t="s">
        <v>91</v>
      </c>
      <c r="P77" s="172"/>
      <c r="Q77" s="294"/>
      <c r="R77" s="294"/>
      <c r="S77" s="294"/>
      <c r="T77" s="172"/>
      <c r="U77" s="295" t="s">
        <v>92</v>
      </c>
      <c r="V77" s="207"/>
      <c r="W77" s="644"/>
      <c r="X77" s="144"/>
      <c r="Y77" s="44"/>
      <c r="Z77" s="792"/>
      <c r="AA77" s="601"/>
      <c r="AB77" s="793"/>
      <c r="AC77" s="602"/>
      <c r="AD77" s="602"/>
      <c r="AE77" s="602"/>
      <c r="AF77" s="794"/>
      <c r="AG77" s="601"/>
      <c r="AH77" s="795"/>
      <c r="AI77" s="43"/>
    </row>
    <row r="78" spans="1:35" ht="17.850000000000001" customHeight="1" x14ac:dyDescent="0.2">
      <c r="A78" s="44"/>
      <c r="B78" s="959" t="s">
        <v>9</v>
      </c>
      <c r="C78" s="1188">
        <f>GL(D66,H66,C66,I66,D67,H67)</f>
        <v>0</v>
      </c>
      <c r="D78" s="1122"/>
      <c r="E78" s="246"/>
      <c r="F78" s="244" t="s">
        <v>48</v>
      </c>
      <c r="G78" s="246"/>
      <c r="H78" s="1122"/>
      <c r="I78" s="117">
        <f>GL(D69,H69,C69,I69,D70,H70)</f>
        <v>0</v>
      </c>
      <c r="J78" s="31"/>
      <c r="K78" s="43"/>
      <c r="L78" s="928">
        <f>L75+ACCUEIL!$B$10</f>
        <v>1.7291666666666674</v>
      </c>
      <c r="M78" s="289"/>
      <c r="N78" s="162"/>
      <c r="O78" s="117">
        <f>GL(H66,D66,C66,I66,H67,D67)</f>
        <v>0</v>
      </c>
      <c r="P78" s="1122"/>
      <c r="Q78" s="246"/>
      <c r="R78" s="244" t="s">
        <v>48</v>
      </c>
      <c r="S78" s="246"/>
      <c r="T78" s="1122"/>
      <c r="U78" s="117">
        <f>GL(H69,D69,C69,I69,H70,D70)</f>
        <v>0</v>
      </c>
      <c r="V78" s="207"/>
      <c r="W78" s="43"/>
      <c r="X78" s="103"/>
      <c r="Y78" s="44"/>
      <c r="Z78" s="688"/>
      <c r="AA78" s="606"/>
      <c r="AB78" s="796"/>
      <c r="AC78" s="607"/>
      <c r="AD78" s="607"/>
      <c r="AE78" s="607"/>
      <c r="AF78" s="797"/>
      <c r="AG78" s="606"/>
      <c r="AH78" s="689"/>
      <c r="AI78" s="43"/>
    </row>
    <row r="79" spans="1:35" ht="17.850000000000001" hidden="1" customHeight="1" x14ac:dyDescent="0.2">
      <c r="A79" s="44"/>
      <c r="B79" s="1199"/>
      <c r="C79" s="1200" t="s">
        <v>222</v>
      </c>
      <c r="D79" s="1190"/>
      <c r="E79" s="1201"/>
      <c r="F79" s="1202" t="s">
        <v>48</v>
      </c>
      <c r="G79" s="1201"/>
      <c r="H79" s="1190"/>
      <c r="I79" s="1200" t="s">
        <v>222</v>
      </c>
      <c r="J79" s="1203"/>
      <c r="K79" s="43"/>
      <c r="L79" s="928"/>
      <c r="M79" s="289"/>
      <c r="N79" s="941"/>
      <c r="O79" s="1189" t="s">
        <v>222</v>
      </c>
      <c r="P79" s="1122"/>
      <c r="Q79" s="1187"/>
      <c r="R79" s="1119" t="s">
        <v>48</v>
      </c>
      <c r="S79" s="1187"/>
      <c r="T79" s="1122"/>
      <c r="U79" s="1189" t="s">
        <v>222</v>
      </c>
      <c r="V79" s="854"/>
      <c r="W79" s="43"/>
      <c r="X79" s="103"/>
      <c r="Y79" s="44"/>
      <c r="Z79" s="1192"/>
      <c r="AA79" s="1193"/>
      <c r="AB79" s="1194"/>
      <c r="AC79" s="1195"/>
      <c r="AD79" s="1196"/>
      <c r="AE79" s="1195"/>
      <c r="AF79" s="1194"/>
      <c r="AG79" s="1193"/>
      <c r="AH79" s="1197"/>
      <c r="AI79" s="43"/>
    </row>
    <row r="80" spans="1:35" x14ac:dyDescent="0.2">
      <c r="A80" s="217"/>
      <c r="B80" s="1131"/>
      <c r="C80" s="1131"/>
      <c r="D80" s="1131"/>
      <c r="E80" s="1131"/>
      <c r="F80" s="1131"/>
      <c r="G80" s="1131"/>
      <c r="H80" s="1131"/>
      <c r="I80" s="1131"/>
      <c r="J80" s="1131"/>
      <c r="K80" s="216"/>
      <c r="L80" s="928"/>
      <c r="M80" s="483"/>
      <c r="N80" s="248"/>
      <c r="O80" s="248"/>
      <c r="P80" s="248"/>
      <c r="Q80" s="248"/>
      <c r="R80" s="248"/>
      <c r="S80" s="248"/>
      <c r="T80" s="248"/>
      <c r="U80" s="248"/>
      <c r="V80" s="215"/>
      <c r="W80" s="216"/>
      <c r="X80" s="103"/>
      <c r="Y80" s="217"/>
      <c r="Z80" s="215"/>
      <c r="AA80" s="215"/>
      <c r="AB80" s="215"/>
      <c r="AC80" s="215"/>
      <c r="AD80" s="215"/>
      <c r="AE80" s="215"/>
      <c r="AF80" s="215"/>
      <c r="AG80" s="215"/>
      <c r="AH80" s="215"/>
      <c r="AI80" s="216"/>
    </row>
    <row r="81" spans="1:34" x14ac:dyDescent="0.2">
      <c r="A81" s="103"/>
      <c r="B81" s="103"/>
      <c r="C81" s="103" t="s">
        <v>133</v>
      </c>
      <c r="D81" s="103"/>
      <c r="E81" s="103"/>
      <c r="F81" s="103"/>
      <c r="G81" s="103"/>
      <c r="H81" s="103"/>
      <c r="I81" s="103"/>
      <c r="J81" s="103"/>
      <c r="K81" s="103"/>
      <c r="L81" s="928">
        <f>L78+ACCUEIL!$B$10</f>
        <v>1.7395833333333341</v>
      </c>
      <c r="M81" s="208"/>
      <c r="N81" s="104"/>
      <c r="O81" s="104"/>
      <c r="P81" s="104"/>
      <c r="Q81" s="104"/>
      <c r="R81" s="104"/>
      <c r="S81" s="104"/>
      <c r="T81" s="104"/>
      <c r="U81" s="104"/>
      <c r="V81" s="103"/>
      <c r="W81" s="103"/>
      <c r="X81" s="103"/>
    </row>
    <row r="82" spans="1:34" x14ac:dyDescent="0.2">
      <c r="A82" s="219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379" t="s">
        <v>37</v>
      </c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31"/>
    </row>
    <row r="83" spans="1:34" x14ac:dyDescent="0.2">
      <c r="A83" s="44"/>
      <c r="B83" s="162" t="s">
        <v>62</v>
      </c>
      <c r="C83" s="117">
        <f>GL(D78,H78,C78,I78,D79,H79)</f>
        <v>0</v>
      </c>
      <c r="H83" s="162">
        <v>5</v>
      </c>
      <c r="I83" s="117">
        <f>GL(D75,H75,C75,I75,D76,H76)</f>
        <v>0</v>
      </c>
      <c r="L83" s="1"/>
      <c r="N83" s="162">
        <v>9</v>
      </c>
      <c r="O83" s="201">
        <f t="shared" ref="O83:O86" si="0">AK38</f>
        <v>0</v>
      </c>
      <c r="T83" s="162">
        <v>13</v>
      </c>
      <c r="U83" s="201">
        <f t="shared" ref="U83:U86" si="1">AQ38</f>
        <v>0</v>
      </c>
      <c r="W83" s="103"/>
      <c r="X83" s="103"/>
      <c r="Z83" s="162">
        <v>17</v>
      </c>
      <c r="AA83" s="201">
        <f t="shared" ref="AA83:AA87" si="2">AW38</f>
        <v>0</v>
      </c>
      <c r="AF83" s="799">
        <v>22</v>
      </c>
      <c r="AG83" s="1198">
        <f t="shared" ref="AG83:AG87" si="3">BC38</f>
        <v>0</v>
      </c>
      <c r="AH83" s="43"/>
    </row>
    <row r="84" spans="1:34" x14ac:dyDescent="0.2">
      <c r="A84" s="44"/>
      <c r="B84" s="162">
        <v>2</v>
      </c>
      <c r="C84" s="117">
        <f>GL(H78,D78,C78,I78,H79,D79)</f>
        <v>0</v>
      </c>
      <c r="H84" s="162">
        <v>6</v>
      </c>
      <c r="I84" s="117">
        <f>GL(H75,D75,C75,I75,H76,D76)</f>
        <v>0</v>
      </c>
      <c r="L84" s="106"/>
      <c r="N84" s="162">
        <v>10</v>
      </c>
      <c r="O84" s="201">
        <f t="shared" si="0"/>
        <v>0</v>
      </c>
      <c r="T84" s="162">
        <v>14</v>
      </c>
      <c r="U84" s="201">
        <f t="shared" si="1"/>
        <v>0</v>
      </c>
      <c r="W84" s="103"/>
      <c r="X84" s="103"/>
      <c r="Z84" s="162">
        <v>18</v>
      </c>
      <c r="AA84" s="201">
        <f t="shared" si="2"/>
        <v>0</v>
      </c>
      <c r="AF84" s="799">
        <v>23</v>
      </c>
      <c r="AG84" s="1198">
        <f t="shared" si="3"/>
        <v>0</v>
      </c>
      <c r="AH84" s="43"/>
    </row>
    <row r="85" spans="1:34" x14ac:dyDescent="0.2">
      <c r="A85" s="44"/>
      <c r="B85" s="162">
        <v>3</v>
      </c>
      <c r="C85" s="117">
        <f>GL(P78,T78,O78,U78,P79,T79)</f>
        <v>0</v>
      </c>
      <c r="H85" s="162">
        <v>7</v>
      </c>
      <c r="I85" s="117">
        <f>GL(D72,H72,C72,I72,D73,H73)</f>
        <v>0</v>
      </c>
      <c r="L85" s="1"/>
      <c r="N85" s="162">
        <v>11</v>
      </c>
      <c r="O85" s="201">
        <f t="shared" si="0"/>
        <v>0</v>
      </c>
      <c r="T85" s="162">
        <v>15</v>
      </c>
      <c r="U85" s="201">
        <f t="shared" si="1"/>
        <v>0</v>
      </c>
      <c r="W85" s="103"/>
      <c r="X85" s="103"/>
      <c r="Z85" s="162">
        <v>19</v>
      </c>
      <c r="AA85" s="201">
        <f t="shared" si="2"/>
        <v>0</v>
      </c>
      <c r="AF85" s="799">
        <v>24</v>
      </c>
      <c r="AG85" s="1198">
        <f t="shared" si="3"/>
        <v>0</v>
      </c>
      <c r="AH85" s="43"/>
    </row>
    <row r="86" spans="1:34" x14ac:dyDescent="0.2">
      <c r="A86" s="44"/>
      <c r="B86" s="162">
        <v>4</v>
      </c>
      <c r="C86" s="117">
        <f>GL(T78,P78,O78,U78,T79,P79)</f>
        <v>0</v>
      </c>
      <c r="H86" s="162">
        <v>8</v>
      </c>
      <c r="I86" s="117">
        <f>GL(H72,D72,C72,I72,H73,D73)</f>
        <v>0</v>
      </c>
      <c r="L86" s="106"/>
      <c r="N86" s="162">
        <v>12</v>
      </c>
      <c r="O86" s="201">
        <f t="shared" si="0"/>
        <v>0</v>
      </c>
      <c r="T86" s="162">
        <v>16</v>
      </c>
      <c r="U86" s="201">
        <f t="shared" si="1"/>
        <v>0</v>
      </c>
      <c r="W86" s="103"/>
      <c r="X86" s="103"/>
      <c r="Z86" s="799">
        <v>20</v>
      </c>
      <c r="AA86" s="201">
        <f t="shared" si="2"/>
        <v>0</v>
      </c>
      <c r="AF86" s="799">
        <v>25</v>
      </c>
      <c r="AG86" s="1198">
        <f t="shared" si="3"/>
        <v>0</v>
      </c>
      <c r="AH86" s="43"/>
    </row>
    <row r="87" spans="1:34" x14ac:dyDescent="0.2">
      <c r="A87" s="217"/>
      <c r="B87" s="215"/>
      <c r="C87" s="215"/>
      <c r="D87" s="215"/>
      <c r="E87" s="215"/>
      <c r="F87" s="215"/>
      <c r="G87" s="215"/>
      <c r="H87" s="215"/>
      <c r="I87" s="215"/>
      <c r="J87" s="215"/>
      <c r="K87" s="215"/>
      <c r="L87" s="248"/>
      <c r="M87" s="215"/>
      <c r="N87" s="215"/>
      <c r="O87" s="215"/>
      <c r="P87" s="215"/>
      <c r="Q87" s="215"/>
      <c r="R87" s="215"/>
      <c r="S87" s="215"/>
      <c r="T87" s="215"/>
      <c r="U87" s="215"/>
      <c r="V87" s="215"/>
      <c r="W87" s="215"/>
      <c r="X87" s="215"/>
      <c r="Y87" s="215"/>
      <c r="Z87" s="162">
        <v>21</v>
      </c>
      <c r="AA87" s="195">
        <f t="shared" si="2"/>
        <v>0</v>
      </c>
      <c r="AB87" s="215"/>
      <c r="AC87" s="215"/>
      <c r="AD87" s="215"/>
      <c r="AE87" s="215"/>
      <c r="AF87" s="798">
        <v>26</v>
      </c>
      <c r="AG87" s="1198">
        <f t="shared" si="3"/>
        <v>0</v>
      </c>
      <c r="AH87" s="216"/>
    </row>
  </sheetData>
  <sheetProtection password="C9F9" sheet="1" objects="1" scenarios="1" formatCells="0" formatColumns="0" formatRows="0"/>
  <sortState ref="BC38:BE42">
    <sortCondition descending="1" ref="BD38:BD42"/>
    <sortCondition descending="1" ref="BE38:BE42"/>
  </sortState>
  <phoneticPr fontId="8" type="noConversion"/>
  <conditionalFormatting sqref="D12:D27">
    <cfRule type="notContainsBlanks" dxfId="117" priority="118">
      <formula>LEN(TRIM(D12))&gt;0</formula>
    </cfRule>
  </conditionalFormatting>
  <conditionalFormatting sqref="H12:H27">
    <cfRule type="notContainsBlanks" dxfId="116" priority="117">
      <formula>LEN(TRIM(H12))&gt;0</formula>
    </cfRule>
  </conditionalFormatting>
  <conditionalFormatting sqref="P12:P27">
    <cfRule type="notContainsBlanks" dxfId="115" priority="116">
      <formula>LEN(TRIM(P12))&gt;0</formula>
    </cfRule>
  </conditionalFormatting>
  <conditionalFormatting sqref="T12:T27">
    <cfRule type="notContainsBlanks" dxfId="114" priority="115">
      <formula>LEN(TRIM(T12))&gt;0</formula>
    </cfRule>
  </conditionalFormatting>
  <conditionalFormatting sqref="AB14:AB25">
    <cfRule type="notContainsBlanks" dxfId="113" priority="114">
      <formula>LEN(TRIM(AB14))&gt;0</formula>
    </cfRule>
  </conditionalFormatting>
  <conditionalFormatting sqref="AF14:AF25">
    <cfRule type="notContainsBlanks" dxfId="112" priority="113">
      <formula>LEN(TRIM(AF14))&gt;0</formula>
    </cfRule>
  </conditionalFormatting>
  <conditionalFormatting sqref="AB47:AB49 AB51 AB53 AB55 AB57:AB58">
    <cfRule type="notContainsBlanks" dxfId="111" priority="112">
      <formula>LEN(TRIM(AB47))&gt;0</formula>
    </cfRule>
  </conditionalFormatting>
  <conditionalFormatting sqref="AF47:AF49 AF51 AF53 AF55 AF57:AF58">
    <cfRule type="notContainsBlanks" dxfId="110" priority="111">
      <formula>LEN(TRIM(AF47))&gt;0</formula>
    </cfRule>
  </conditionalFormatting>
  <conditionalFormatting sqref="T47:T51 T53 T55 T57:T58">
    <cfRule type="notContainsBlanks" dxfId="109" priority="110">
      <formula>LEN(TRIM(T47))&gt;0</formula>
    </cfRule>
  </conditionalFormatting>
  <conditionalFormatting sqref="P47:P51 P53 P55 P57:P58">
    <cfRule type="notContainsBlanks" dxfId="108" priority="109">
      <formula>LEN(TRIM(P47))&gt;0</formula>
    </cfRule>
  </conditionalFormatting>
  <conditionalFormatting sqref="H47:H49 H57:H58 H55 H53 H51">
    <cfRule type="notContainsBlanks" dxfId="107" priority="108">
      <formula>LEN(TRIM(H47))&gt;0</formula>
    </cfRule>
  </conditionalFormatting>
  <conditionalFormatting sqref="D47:D49 D57:D58 D55 D53 D51">
    <cfRule type="notContainsBlanks" dxfId="106" priority="107">
      <formula>LEN(TRIM(D47))&gt;0</formula>
    </cfRule>
  </conditionalFormatting>
  <conditionalFormatting sqref="D60">
    <cfRule type="notContainsBlanks" dxfId="105" priority="106">
      <formula>LEN(TRIM(D60))&gt;0</formula>
    </cfRule>
  </conditionalFormatting>
  <conditionalFormatting sqref="H60">
    <cfRule type="notContainsBlanks" dxfId="104" priority="105">
      <formula>LEN(TRIM(H60))&gt;0</formula>
    </cfRule>
  </conditionalFormatting>
  <conditionalFormatting sqref="H63">
    <cfRule type="notContainsBlanks" dxfId="103" priority="104">
      <formula>LEN(TRIM(H63))&gt;0</formula>
    </cfRule>
  </conditionalFormatting>
  <conditionalFormatting sqref="D63">
    <cfRule type="notContainsBlanks" dxfId="102" priority="103">
      <formula>LEN(TRIM(D63))&gt;0</formula>
    </cfRule>
  </conditionalFormatting>
  <conditionalFormatting sqref="D66">
    <cfRule type="notContainsBlanks" dxfId="101" priority="102">
      <formula>LEN(TRIM(D66))&gt;0</formula>
    </cfRule>
  </conditionalFormatting>
  <conditionalFormatting sqref="H66">
    <cfRule type="notContainsBlanks" dxfId="100" priority="101">
      <formula>LEN(TRIM(H66))&gt;0</formula>
    </cfRule>
  </conditionalFormatting>
  <conditionalFormatting sqref="D69">
    <cfRule type="notContainsBlanks" dxfId="99" priority="100">
      <formula>LEN(TRIM(D69))&gt;0</formula>
    </cfRule>
  </conditionalFormatting>
  <conditionalFormatting sqref="H69">
    <cfRule type="notContainsBlanks" dxfId="98" priority="99">
      <formula>LEN(TRIM(H69))&gt;0</formula>
    </cfRule>
  </conditionalFormatting>
  <conditionalFormatting sqref="D72">
    <cfRule type="notContainsBlanks" dxfId="97" priority="98">
      <formula>LEN(TRIM(D72))&gt;0</formula>
    </cfRule>
  </conditionalFormatting>
  <conditionalFormatting sqref="H72">
    <cfRule type="notContainsBlanks" dxfId="96" priority="97">
      <formula>LEN(TRIM(H72))&gt;0</formula>
    </cfRule>
  </conditionalFormatting>
  <conditionalFormatting sqref="D75">
    <cfRule type="notContainsBlanks" dxfId="95" priority="96">
      <formula>LEN(TRIM(D75))&gt;0</formula>
    </cfRule>
  </conditionalFormatting>
  <conditionalFormatting sqref="H75">
    <cfRule type="notContainsBlanks" dxfId="94" priority="95">
      <formula>LEN(TRIM(H75))&gt;0</formula>
    </cfRule>
  </conditionalFormatting>
  <conditionalFormatting sqref="D78:D79">
    <cfRule type="notContainsBlanks" dxfId="93" priority="94">
      <formula>LEN(TRIM(D78))&gt;0</formula>
    </cfRule>
  </conditionalFormatting>
  <conditionalFormatting sqref="H78:H79">
    <cfRule type="notContainsBlanks" dxfId="92" priority="93">
      <formula>LEN(TRIM(H78))&gt;0</formula>
    </cfRule>
  </conditionalFormatting>
  <conditionalFormatting sqref="P78">
    <cfRule type="notContainsBlanks" dxfId="91" priority="92">
      <formula>LEN(TRIM(P78))&gt;0</formula>
    </cfRule>
  </conditionalFormatting>
  <conditionalFormatting sqref="T78">
    <cfRule type="notContainsBlanks" dxfId="90" priority="91">
      <formula>LEN(TRIM(T78))&gt;0</formula>
    </cfRule>
  </conditionalFormatting>
  <conditionalFormatting sqref="T75">
    <cfRule type="notContainsBlanks" dxfId="89" priority="90">
      <formula>LEN(TRIM(T75))&gt;0</formula>
    </cfRule>
  </conditionalFormatting>
  <conditionalFormatting sqref="P75">
    <cfRule type="notContainsBlanks" dxfId="88" priority="89">
      <formula>LEN(TRIM(P75))&gt;0</formula>
    </cfRule>
  </conditionalFormatting>
  <conditionalFormatting sqref="P72">
    <cfRule type="notContainsBlanks" dxfId="87" priority="88">
      <formula>LEN(TRIM(P72))&gt;0</formula>
    </cfRule>
  </conditionalFormatting>
  <conditionalFormatting sqref="T72">
    <cfRule type="notContainsBlanks" dxfId="86" priority="87">
      <formula>LEN(TRIM(T72))&gt;0</formula>
    </cfRule>
  </conditionalFormatting>
  <conditionalFormatting sqref="P69">
    <cfRule type="notContainsBlanks" dxfId="85" priority="86">
      <formula>LEN(TRIM(P69))&gt;0</formula>
    </cfRule>
  </conditionalFormatting>
  <conditionalFormatting sqref="T69">
    <cfRule type="notContainsBlanks" dxfId="84" priority="85">
      <formula>LEN(TRIM(T69))&gt;0</formula>
    </cfRule>
  </conditionalFormatting>
  <conditionalFormatting sqref="P66">
    <cfRule type="notContainsBlanks" dxfId="83" priority="84">
      <formula>LEN(TRIM(P66))&gt;0</formula>
    </cfRule>
  </conditionalFormatting>
  <conditionalFormatting sqref="T66">
    <cfRule type="notContainsBlanks" dxfId="82" priority="83">
      <formula>LEN(TRIM(T66))&gt;0</formula>
    </cfRule>
  </conditionalFormatting>
  <conditionalFormatting sqref="P63">
    <cfRule type="notContainsBlanks" dxfId="81" priority="82">
      <formula>LEN(TRIM(P63))&gt;0</formula>
    </cfRule>
  </conditionalFormatting>
  <conditionalFormatting sqref="T63">
    <cfRule type="notContainsBlanks" dxfId="80" priority="81">
      <formula>LEN(TRIM(T63))&gt;0</formula>
    </cfRule>
  </conditionalFormatting>
  <conditionalFormatting sqref="P60">
    <cfRule type="notContainsBlanks" dxfId="79" priority="80">
      <formula>LEN(TRIM(P60))&gt;0</formula>
    </cfRule>
  </conditionalFormatting>
  <conditionalFormatting sqref="T60">
    <cfRule type="notContainsBlanks" dxfId="78" priority="79">
      <formula>LEN(TRIM(T60))&gt;0</formula>
    </cfRule>
  </conditionalFormatting>
  <conditionalFormatting sqref="AB60">
    <cfRule type="notContainsBlanks" dxfId="77" priority="78">
      <formula>LEN(TRIM(AB60))&gt;0</formula>
    </cfRule>
  </conditionalFormatting>
  <conditionalFormatting sqref="AF60">
    <cfRule type="notContainsBlanks" dxfId="76" priority="77">
      <formula>LEN(TRIM(AF60))&gt;0</formula>
    </cfRule>
  </conditionalFormatting>
  <conditionalFormatting sqref="AF63">
    <cfRule type="notContainsBlanks" dxfId="75" priority="76">
      <formula>LEN(TRIM(AF63))&gt;0</formula>
    </cfRule>
  </conditionalFormatting>
  <conditionalFormatting sqref="AB63">
    <cfRule type="notContainsBlanks" dxfId="74" priority="75">
      <formula>LEN(TRIM(AB63))&gt;0</formula>
    </cfRule>
  </conditionalFormatting>
  <conditionalFormatting sqref="AB66">
    <cfRule type="notContainsBlanks" dxfId="73" priority="74">
      <formula>LEN(TRIM(AB66))&gt;0</formula>
    </cfRule>
  </conditionalFormatting>
  <conditionalFormatting sqref="AF66">
    <cfRule type="notContainsBlanks" dxfId="72" priority="73">
      <formula>LEN(TRIM(AF66))&gt;0</formula>
    </cfRule>
  </conditionalFormatting>
  <conditionalFormatting sqref="AF69">
    <cfRule type="notContainsBlanks" dxfId="71" priority="72">
      <formula>LEN(TRIM(AF69))&gt;0</formula>
    </cfRule>
  </conditionalFormatting>
  <conditionalFormatting sqref="AF72">
    <cfRule type="notContainsBlanks" dxfId="70" priority="71">
      <formula>LEN(TRIM(AF72))&gt;0</formula>
    </cfRule>
  </conditionalFormatting>
  <conditionalFormatting sqref="AF75">
    <cfRule type="notContainsBlanks" dxfId="69" priority="70">
      <formula>LEN(TRIM(AF75))&gt;0</formula>
    </cfRule>
  </conditionalFormatting>
  <conditionalFormatting sqref="AB75">
    <cfRule type="notContainsBlanks" dxfId="68" priority="69">
      <formula>LEN(TRIM(AB75))&gt;0</formula>
    </cfRule>
  </conditionalFormatting>
  <conditionalFormatting sqref="AB72">
    <cfRule type="notContainsBlanks" dxfId="67" priority="68">
      <formula>LEN(TRIM(AB72))&gt;0</formula>
    </cfRule>
  </conditionalFormatting>
  <conditionalFormatting sqref="AB69">
    <cfRule type="notContainsBlanks" dxfId="66" priority="67">
      <formula>LEN(TRIM(AB69))&gt;0</formula>
    </cfRule>
  </conditionalFormatting>
  <conditionalFormatting sqref="D76">
    <cfRule type="notContainsBlanks" dxfId="65" priority="66">
      <formula>LEN(TRIM(D76))&gt;0</formula>
    </cfRule>
  </conditionalFormatting>
  <conditionalFormatting sqref="H76">
    <cfRule type="notContainsBlanks" dxfId="64" priority="65">
      <formula>LEN(TRIM(H76))&gt;0</formula>
    </cfRule>
  </conditionalFormatting>
  <conditionalFormatting sqref="D73">
    <cfRule type="notContainsBlanks" dxfId="63" priority="64">
      <formula>LEN(TRIM(D73))&gt;0</formula>
    </cfRule>
  </conditionalFormatting>
  <conditionalFormatting sqref="H73">
    <cfRule type="notContainsBlanks" dxfId="62" priority="63">
      <formula>LEN(TRIM(H73))&gt;0</formula>
    </cfRule>
  </conditionalFormatting>
  <conditionalFormatting sqref="D70">
    <cfRule type="notContainsBlanks" dxfId="61" priority="62">
      <formula>LEN(TRIM(D70))&gt;0</formula>
    </cfRule>
  </conditionalFormatting>
  <conditionalFormatting sqref="H70">
    <cfRule type="notContainsBlanks" dxfId="60" priority="61">
      <formula>LEN(TRIM(H70))&gt;0</formula>
    </cfRule>
  </conditionalFormatting>
  <conditionalFormatting sqref="D67">
    <cfRule type="notContainsBlanks" dxfId="59" priority="60">
      <formula>LEN(TRIM(D67))&gt;0</formula>
    </cfRule>
  </conditionalFormatting>
  <conditionalFormatting sqref="H67">
    <cfRule type="notContainsBlanks" dxfId="58" priority="59">
      <formula>LEN(TRIM(H67))&gt;0</formula>
    </cfRule>
  </conditionalFormatting>
  <conditionalFormatting sqref="D64">
    <cfRule type="notContainsBlanks" dxfId="57" priority="58">
      <formula>LEN(TRIM(D64))&gt;0</formula>
    </cfRule>
  </conditionalFormatting>
  <conditionalFormatting sqref="H64">
    <cfRule type="notContainsBlanks" dxfId="56" priority="57">
      <formula>LEN(TRIM(H64))&gt;0</formula>
    </cfRule>
  </conditionalFormatting>
  <conditionalFormatting sqref="D61">
    <cfRule type="notContainsBlanks" dxfId="55" priority="56">
      <formula>LEN(TRIM(D61))&gt;0</formula>
    </cfRule>
  </conditionalFormatting>
  <conditionalFormatting sqref="H61">
    <cfRule type="notContainsBlanks" dxfId="54" priority="55">
      <formula>LEN(TRIM(H61))&gt;0</formula>
    </cfRule>
  </conditionalFormatting>
  <conditionalFormatting sqref="D56">
    <cfRule type="notContainsBlanks" dxfId="53" priority="54">
      <formula>LEN(TRIM(D56))&gt;0</formula>
    </cfRule>
  </conditionalFormatting>
  <conditionalFormatting sqref="H56">
    <cfRule type="notContainsBlanks" dxfId="52" priority="53">
      <formula>LEN(TRIM(H56))&gt;0</formula>
    </cfRule>
  </conditionalFormatting>
  <conditionalFormatting sqref="D54">
    <cfRule type="notContainsBlanks" dxfId="51" priority="52">
      <formula>LEN(TRIM(D54))&gt;0</formula>
    </cfRule>
  </conditionalFormatting>
  <conditionalFormatting sqref="H54">
    <cfRule type="notContainsBlanks" dxfId="50" priority="51">
      <formula>LEN(TRIM(H54))&gt;0</formula>
    </cfRule>
  </conditionalFormatting>
  <conditionalFormatting sqref="D52">
    <cfRule type="notContainsBlanks" dxfId="49" priority="50">
      <formula>LEN(TRIM(D52))&gt;0</formula>
    </cfRule>
  </conditionalFormatting>
  <conditionalFormatting sqref="H52">
    <cfRule type="notContainsBlanks" dxfId="48" priority="49">
      <formula>LEN(TRIM(H52))&gt;0</formula>
    </cfRule>
  </conditionalFormatting>
  <conditionalFormatting sqref="D50">
    <cfRule type="notContainsBlanks" dxfId="47" priority="48">
      <formula>LEN(TRIM(D50))&gt;0</formula>
    </cfRule>
  </conditionalFormatting>
  <conditionalFormatting sqref="H50">
    <cfRule type="notContainsBlanks" dxfId="46" priority="47">
      <formula>LEN(TRIM(H50))&gt;0</formula>
    </cfRule>
  </conditionalFormatting>
  <conditionalFormatting sqref="P79">
    <cfRule type="notContainsBlanks" dxfId="45" priority="46">
      <formula>LEN(TRIM(P79))&gt;0</formula>
    </cfRule>
  </conditionalFormatting>
  <conditionalFormatting sqref="T79">
    <cfRule type="notContainsBlanks" dxfId="44" priority="45">
      <formula>LEN(TRIM(T79))&gt;0</formula>
    </cfRule>
  </conditionalFormatting>
  <conditionalFormatting sqref="AF50">
    <cfRule type="notContainsBlanks" dxfId="43" priority="44">
      <formula>LEN(TRIM(AF50))&gt;0</formula>
    </cfRule>
  </conditionalFormatting>
  <conditionalFormatting sqref="AB50">
    <cfRule type="notContainsBlanks" dxfId="42" priority="43">
      <formula>LEN(TRIM(AB50))&gt;0</formula>
    </cfRule>
  </conditionalFormatting>
  <conditionalFormatting sqref="T52">
    <cfRule type="notContainsBlanks" dxfId="41" priority="42">
      <formula>LEN(TRIM(T52))&gt;0</formula>
    </cfRule>
  </conditionalFormatting>
  <conditionalFormatting sqref="P52">
    <cfRule type="notContainsBlanks" dxfId="40" priority="41">
      <formula>LEN(TRIM(P52))&gt;0</formula>
    </cfRule>
  </conditionalFormatting>
  <conditionalFormatting sqref="AF52">
    <cfRule type="notContainsBlanks" dxfId="39" priority="40">
      <formula>LEN(TRIM(AF52))&gt;0</formula>
    </cfRule>
  </conditionalFormatting>
  <conditionalFormatting sqref="AB52">
    <cfRule type="notContainsBlanks" dxfId="38" priority="39">
      <formula>LEN(TRIM(AB52))&gt;0</formula>
    </cfRule>
  </conditionalFormatting>
  <conditionalFormatting sqref="T54">
    <cfRule type="notContainsBlanks" dxfId="37" priority="38">
      <formula>LEN(TRIM(T54))&gt;0</formula>
    </cfRule>
  </conditionalFormatting>
  <conditionalFormatting sqref="P54">
    <cfRule type="notContainsBlanks" dxfId="36" priority="37">
      <formula>LEN(TRIM(P54))&gt;0</formula>
    </cfRule>
  </conditionalFormatting>
  <conditionalFormatting sqref="AF54">
    <cfRule type="notContainsBlanks" dxfId="35" priority="36">
      <formula>LEN(TRIM(AF54))&gt;0</formula>
    </cfRule>
  </conditionalFormatting>
  <conditionalFormatting sqref="AB54">
    <cfRule type="notContainsBlanks" dxfId="34" priority="35">
      <formula>LEN(TRIM(AB54))&gt;0</formula>
    </cfRule>
  </conditionalFormatting>
  <conditionalFormatting sqref="T56">
    <cfRule type="notContainsBlanks" dxfId="33" priority="34">
      <formula>LEN(TRIM(T56))&gt;0</formula>
    </cfRule>
  </conditionalFormatting>
  <conditionalFormatting sqref="P56">
    <cfRule type="notContainsBlanks" dxfId="32" priority="33">
      <formula>LEN(TRIM(P56))&gt;0</formula>
    </cfRule>
  </conditionalFormatting>
  <conditionalFormatting sqref="AF56">
    <cfRule type="notContainsBlanks" dxfId="31" priority="32">
      <formula>LEN(TRIM(AF56))&gt;0</formula>
    </cfRule>
  </conditionalFormatting>
  <conditionalFormatting sqref="AB56">
    <cfRule type="notContainsBlanks" dxfId="30" priority="31">
      <formula>LEN(TRIM(AB56))&gt;0</formula>
    </cfRule>
  </conditionalFormatting>
  <conditionalFormatting sqref="T61">
    <cfRule type="notContainsBlanks" dxfId="29" priority="30">
      <formula>LEN(TRIM(T61))&gt;0</formula>
    </cfRule>
  </conditionalFormatting>
  <conditionalFormatting sqref="P61">
    <cfRule type="notContainsBlanks" dxfId="28" priority="29">
      <formula>LEN(TRIM(P61))&gt;0</formula>
    </cfRule>
  </conditionalFormatting>
  <conditionalFormatting sqref="AF61">
    <cfRule type="notContainsBlanks" dxfId="27" priority="28">
      <formula>LEN(TRIM(AF61))&gt;0</formula>
    </cfRule>
  </conditionalFormatting>
  <conditionalFormatting sqref="AB61">
    <cfRule type="notContainsBlanks" dxfId="26" priority="27">
      <formula>LEN(TRIM(AB61))&gt;0</formula>
    </cfRule>
  </conditionalFormatting>
  <conditionalFormatting sqref="T64">
    <cfRule type="notContainsBlanks" dxfId="25" priority="26">
      <formula>LEN(TRIM(T64))&gt;0</formula>
    </cfRule>
  </conditionalFormatting>
  <conditionalFormatting sqref="P64">
    <cfRule type="notContainsBlanks" dxfId="24" priority="25">
      <formula>LEN(TRIM(P64))&gt;0</formula>
    </cfRule>
  </conditionalFormatting>
  <conditionalFormatting sqref="AF64">
    <cfRule type="notContainsBlanks" dxfId="23" priority="24">
      <formula>LEN(TRIM(AF64))&gt;0</formula>
    </cfRule>
  </conditionalFormatting>
  <conditionalFormatting sqref="AB64">
    <cfRule type="notContainsBlanks" dxfId="22" priority="23">
      <formula>LEN(TRIM(AB64))&gt;0</formula>
    </cfRule>
  </conditionalFormatting>
  <conditionalFormatting sqref="T67">
    <cfRule type="notContainsBlanks" dxfId="21" priority="22">
      <formula>LEN(TRIM(T67))&gt;0</formula>
    </cfRule>
  </conditionalFormatting>
  <conditionalFormatting sqref="P67">
    <cfRule type="notContainsBlanks" dxfId="20" priority="21">
      <formula>LEN(TRIM(P67))&gt;0</formula>
    </cfRule>
  </conditionalFormatting>
  <conditionalFormatting sqref="AF67">
    <cfRule type="notContainsBlanks" dxfId="19" priority="20">
      <formula>LEN(TRIM(AF67))&gt;0</formula>
    </cfRule>
  </conditionalFormatting>
  <conditionalFormatting sqref="AB67">
    <cfRule type="notContainsBlanks" dxfId="18" priority="19">
      <formula>LEN(TRIM(AB67))&gt;0</formula>
    </cfRule>
  </conditionalFormatting>
  <conditionalFormatting sqref="T70">
    <cfRule type="notContainsBlanks" dxfId="17" priority="18">
      <formula>LEN(TRIM(T70))&gt;0</formula>
    </cfRule>
  </conditionalFormatting>
  <conditionalFormatting sqref="P70">
    <cfRule type="notContainsBlanks" dxfId="16" priority="17">
      <formula>LEN(TRIM(P70))&gt;0</formula>
    </cfRule>
  </conditionalFormatting>
  <conditionalFormatting sqref="AF70">
    <cfRule type="notContainsBlanks" dxfId="15" priority="16">
      <formula>LEN(TRIM(AF70))&gt;0</formula>
    </cfRule>
  </conditionalFormatting>
  <conditionalFormatting sqref="AB70">
    <cfRule type="notContainsBlanks" dxfId="14" priority="15">
      <formula>LEN(TRIM(AB70))&gt;0</formula>
    </cfRule>
  </conditionalFormatting>
  <conditionalFormatting sqref="T73">
    <cfRule type="notContainsBlanks" dxfId="13" priority="14">
      <formula>LEN(TRIM(T73))&gt;0</formula>
    </cfRule>
  </conditionalFormatting>
  <conditionalFormatting sqref="P73">
    <cfRule type="notContainsBlanks" dxfId="12" priority="13">
      <formula>LEN(TRIM(P73))&gt;0</formula>
    </cfRule>
  </conditionalFormatting>
  <conditionalFormatting sqref="AF73">
    <cfRule type="notContainsBlanks" dxfId="11" priority="12">
      <formula>LEN(TRIM(AF73))&gt;0</formula>
    </cfRule>
  </conditionalFormatting>
  <conditionalFormatting sqref="AB73">
    <cfRule type="notContainsBlanks" dxfId="10" priority="11">
      <formula>LEN(TRIM(AB73))&gt;0</formula>
    </cfRule>
  </conditionalFormatting>
  <conditionalFormatting sqref="T76">
    <cfRule type="notContainsBlanks" dxfId="9" priority="10">
      <formula>LEN(TRIM(T76))&gt;0</formula>
    </cfRule>
  </conditionalFormatting>
  <conditionalFormatting sqref="P76">
    <cfRule type="notContainsBlanks" dxfId="8" priority="9">
      <formula>LEN(TRIM(P76))&gt;0</formula>
    </cfRule>
  </conditionalFormatting>
  <conditionalFormatting sqref="AF76">
    <cfRule type="notContainsBlanks" dxfId="7" priority="8">
      <formula>LEN(TRIM(AF76))&gt;0</formula>
    </cfRule>
  </conditionalFormatting>
  <conditionalFormatting sqref="AB76">
    <cfRule type="notContainsBlanks" dxfId="6" priority="7">
      <formula>LEN(TRIM(AB76))&gt;0</formula>
    </cfRule>
  </conditionalFormatting>
  <conditionalFormatting sqref="AF79">
    <cfRule type="notContainsBlanks" dxfId="5" priority="6">
      <formula>LEN(TRIM(AF79))&gt;0</formula>
    </cfRule>
  </conditionalFormatting>
  <conditionalFormatting sqref="AB79">
    <cfRule type="notContainsBlanks" dxfId="4" priority="5">
      <formula>LEN(TRIM(AB79))&gt;0</formula>
    </cfRule>
  </conditionalFormatting>
  <conditionalFormatting sqref="C79">
    <cfRule type="expression" dxfId="3" priority="4">
      <formula>NOT($D$78=$H$78)</formula>
    </cfRule>
  </conditionalFormatting>
  <conditionalFormatting sqref="I79">
    <cfRule type="expression" dxfId="2" priority="3">
      <formula>NOT($D$78=$H$78)</formula>
    </cfRule>
  </conditionalFormatting>
  <conditionalFormatting sqref="O79">
    <cfRule type="expression" dxfId="1" priority="2">
      <formula>NOT($P$78=$T$78)</formula>
    </cfRule>
  </conditionalFormatting>
  <conditionalFormatting sqref="U79">
    <cfRule type="expression" dxfId="0" priority="1">
      <formula>NOT($P$78=$T$78)</formula>
    </cfRule>
  </conditionalFormatting>
  <printOptions horizontalCentered="1" verticalCentered="1"/>
  <pageMargins left="0" right="0" top="0.98425196850393704" bottom="0.39370078740157483" header="0" footer="0"/>
  <pageSetup paperSize="9" scale="61" fitToHeight="2" orientation="landscape" r:id="rId1"/>
  <headerFooter>
    <oddHeader>&amp;R&amp;14 &amp;C&amp;16 TOURNOI DE PÂQUES&amp;L&amp;G</oddHeader>
    <oddFooter>&amp;C&amp;8 AFFILIATION FFF N° 503&amp;R&amp;2Planing Offert par Ludovic THIEFFRY</oddFooter>
  </headerFooter>
  <rowBreaks count="1" manualBreakCount="1">
    <brk id="35" max="34" man="1"/>
  </rowBreaks>
  <ignoredErrors>
    <ignoredError sqref="U51 AG51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5" name="Button 1">
              <controlPr defaultSize="0" print="0" autoFill="0" autoPict="0" macro="[0]!CLASSER26C">
                <anchor>
                  <from>
                    <xdr:col>14</xdr:col>
                    <xdr:colOff>238125</xdr:colOff>
                    <xdr:row>41</xdr:row>
                    <xdr:rowOff>19050</xdr:rowOff>
                  </from>
                  <to>
                    <xdr:col>14</xdr:col>
                    <xdr:colOff>1076325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0" r:id="rId6" name="Button 2">
              <controlPr defaultSize="0" print="0" autoFill="0" autoPict="0" macro="[0]!RAZ26C">
                <anchor>
                  <from>
                    <xdr:col>20</xdr:col>
                    <xdr:colOff>323850</xdr:colOff>
                    <xdr:row>41</xdr:row>
                    <xdr:rowOff>47625</xdr:rowOff>
                  </from>
                  <to>
                    <xdr:col>20</xdr:col>
                    <xdr:colOff>1000125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7" name="Button 3">
              <controlPr defaultSize="0" print="0" autoFill="0" autoPict="0" macro="[0]!CLASSER26">
                <anchor>
                  <from>
                    <xdr:col>20</xdr:col>
                    <xdr:colOff>238125</xdr:colOff>
                    <xdr:row>5</xdr:row>
                    <xdr:rowOff>19050</xdr:rowOff>
                  </from>
                  <to>
                    <xdr:col>20</xdr:col>
                    <xdr:colOff>1076325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2" r:id="rId8" name="Button 4">
              <controlPr defaultSize="0" print="0" autoFill="0" autoPict="0" macro="[0]!RAZ26A">
                <anchor>
                  <from>
                    <xdr:col>26</xdr:col>
                    <xdr:colOff>323850</xdr:colOff>
                    <xdr:row>5</xdr:row>
                    <xdr:rowOff>47625</xdr:rowOff>
                  </from>
                  <to>
                    <xdr:col>26</xdr:col>
                    <xdr:colOff>1000125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3" r:id="rId9" name="Button 5">
              <controlPr defaultSize="0" print="0" autoFill="0" autoPict="0" macro="[0]!IMP26EL">
                <anchor>
                  <from>
                    <xdr:col>6</xdr:col>
                    <xdr:colOff>85725</xdr:colOff>
                    <xdr:row>5</xdr:row>
                    <xdr:rowOff>57150</xdr:rowOff>
                  </from>
                  <to>
                    <xdr:col>11</xdr:col>
                    <xdr:colOff>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5" r:id="rId10" name="Button 7">
              <controlPr defaultSize="0" print="0" autoFill="0" autoPict="0" macro="[0]!IMP26FI">
                <anchor>
                  <from>
                    <xdr:col>2</xdr:col>
                    <xdr:colOff>180975</xdr:colOff>
                    <xdr:row>41</xdr:row>
                    <xdr:rowOff>57150</xdr:rowOff>
                  </from>
                  <to>
                    <xdr:col>6</xdr:col>
                    <xdr:colOff>66675</xdr:colOff>
                    <xdr:row>43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23</vt:i4>
      </vt:variant>
    </vt:vector>
  </HeadingPairs>
  <TitlesOfParts>
    <vt:vector size="47" baseType="lpstr">
      <vt:lpstr>Feuil1</vt:lpstr>
      <vt:lpstr>Feuil2</vt:lpstr>
      <vt:lpstr>ACCUEIL</vt:lpstr>
      <vt:lpstr>8 Equipes</vt:lpstr>
      <vt:lpstr>10 Equipes</vt:lpstr>
      <vt:lpstr>12 Equipes</vt:lpstr>
      <vt:lpstr>13Equipes</vt:lpstr>
      <vt:lpstr>14Equipes</vt:lpstr>
      <vt:lpstr>15 Equipes</vt:lpstr>
      <vt:lpstr>16 Equipes</vt:lpstr>
      <vt:lpstr>16 UEFA</vt:lpstr>
      <vt:lpstr>17 Equipes</vt:lpstr>
      <vt:lpstr>18Equipes</vt:lpstr>
      <vt:lpstr>19Equipes</vt:lpstr>
      <vt:lpstr>20 Equipes</vt:lpstr>
      <vt:lpstr>20Equipes</vt:lpstr>
      <vt:lpstr>21 Equipes</vt:lpstr>
      <vt:lpstr>22 Equipes</vt:lpstr>
      <vt:lpstr>23 Equipes</vt:lpstr>
      <vt:lpstr>23Equipes</vt:lpstr>
      <vt:lpstr>24 Equipes</vt:lpstr>
      <vt:lpstr>24 Equipes UEFA</vt:lpstr>
      <vt:lpstr>25 Equipes</vt:lpstr>
      <vt:lpstr>26 Equipes</vt:lpstr>
      <vt:lpstr>Donne</vt:lpstr>
      <vt:lpstr>'10 Equipes'!Zone_d_impression</vt:lpstr>
      <vt:lpstr>'12 Equipes'!Zone_d_impression</vt:lpstr>
      <vt:lpstr>'13Equipes'!Zone_d_impression</vt:lpstr>
      <vt:lpstr>'14Equipes'!Zone_d_impression</vt:lpstr>
      <vt:lpstr>'15 Equipes'!Zone_d_impression</vt:lpstr>
      <vt:lpstr>'16 Equipes'!Zone_d_impression</vt:lpstr>
      <vt:lpstr>'16 UEFA'!Zone_d_impression</vt:lpstr>
      <vt:lpstr>'17 Equipes'!Zone_d_impression</vt:lpstr>
      <vt:lpstr>'18Equipes'!Zone_d_impression</vt:lpstr>
      <vt:lpstr>'19Equipes'!Zone_d_impression</vt:lpstr>
      <vt:lpstr>'20 Equipes'!Zone_d_impression</vt:lpstr>
      <vt:lpstr>'20Equipes'!Zone_d_impression</vt:lpstr>
      <vt:lpstr>'21 Equipes'!Zone_d_impression</vt:lpstr>
      <vt:lpstr>'22 Equipes'!Zone_d_impression</vt:lpstr>
      <vt:lpstr>'23 Equipes'!Zone_d_impression</vt:lpstr>
      <vt:lpstr>'23Equipes'!Zone_d_impression</vt:lpstr>
      <vt:lpstr>'24 Equipes'!Zone_d_impression</vt:lpstr>
      <vt:lpstr>'24 Equipes UEFA'!Zone_d_impression</vt:lpstr>
      <vt:lpstr>'25 Equipes'!Zone_d_impression</vt:lpstr>
      <vt:lpstr>'26 Equipes'!Zone_d_impression</vt:lpstr>
      <vt:lpstr>'8 Equipes'!Zone_d_impression</vt:lpstr>
      <vt:lpstr>ACCUEIL!Zone_d_impression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beauge</dc:creator>
  <cp:lastModifiedBy>cindy beauge</cp:lastModifiedBy>
  <cp:lastPrinted>2016-12-21T22:46:38Z</cp:lastPrinted>
  <dcterms:created xsi:type="dcterms:W3CDTF">2013-03-16T16:24:46Z</dcterms:created>
  <dcterms:modified xsi:type="dcterms:W3CDTF">2017-01-07T07:25:23Z</dcterms:modified>
</cp:coreProperties>
</file>