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7.xml" ContentType="application/vnd.openxmlformats-officedocument.drawing+xml"/>
  <Override PartName="/xl/ctrlProps/ctrlProp24.xml" ContentType="application/vnd.ms-excel.controlproperties+xml"/>
  <Override PartName="/xl/drawings/drawing8.xml" ContentType="application/vnd.openxmlformats-officedocument.drawing+xml"/>
  <Override PartName="/xl/ctrlProps/ctrlProp25.xml" ContentType="application/vnd.ms-excel.controlproperties+xml"/>
  <Override PartName="/xl/drawings/drawing9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0.xml" ContentType="application/vnd.openxmlformats-officedocument.drawing+xml"/>
  <Override PartName="/xl/ctrlProps/ctrlProp29.xml" ContentType="application/vnd.ms-excel.controlproperties+xml"/>
  <Override PartName="/xl/drawings/drawing11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12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13.xml" ContentType="application/vnd.openxmlformats-officedocument.drawing+xml"/>
  <Override PartName="/xl/ctrlProps/ctrlProp40.xml" ContentType="application/vnd.ms-excel.controlproperties+xml"/>
  <Override PartName="/xl/drawings/drawing14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15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16.xml" ContentType="application/vnd.openxmlformats-officedocument.drawing+xml"/>
  <Override PartName="/xl/ctrlProps/ctrlProp53.xml" ContentType="application/vnd.ms-excel.controlproperties+xml"/>
  <Override PartName="/xl/drawings/drawing17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18.xml" ContentType="application/vnd.openxmlformats-officedocument.drawing+xml"/>
  <Override PartName="/xl/ctrlProps/ctrlProp60.xml" ContentType="application/vnd.ms-excel.controlproperties+xml"/>
  <Override PartName="/xl/drawings/drawing19.xml" ContentType="application/vnd.openxmlformats-officedocument.drawing+xml"/>
  <Override PartName="/xl/ctrlProps/ctrlProp61.xml" ContentType="application/vnd.ms-excel.controlproperties+xml"/>
  <Override PartName="/xl/drawings/drawing20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21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-105" yWindow="-165" windowWidth="15480" windowHeight="8190" tabRatio="188" firstSheet="3" activeTab="4"/>
  </bookViews>
  <sheets>
    <sheet name="Feuil2" sheetId="17" state="hidden" r:id="rId1"/>
    <sheet name="Feuil1" sheetId="15" state="hidden" r:id="rId2"/>
    <sheet name="ACCUEIL" sheetId="14" r:id="rId3"/>
    <sheet name="5 Sans Class" sheetId="9" r:id="rId4"/>
    <sheet name="6 Sans Clas" sheetId="7" r:id="rId5"/>
    <sheet name="6 Equipes" sheetId="6" r:id="rId6"/>
    <sheet name="7 Equipes" sheetId="1" r:id="rId7"/>
    <sheet name="7 Sans Class" sheetId="8" r:id="rId8"/>
    <sheet name="8 Equipes SCl" sheetId="10" r:id="rId9"/>
    <sheet name="8 Equipes" sheetId="2" r:id="rId10"/>
    <sheet name="8EQUIPES (SCl)" sheetId="13" r:id="rId11"/>
    <sheet name="8EQUIPES" sheetId="5" r:id="rId12"/>
    <sheet name="8 UEFA" sheetId="20" r:id="rId13"/>
    <sheet name="9 Equipes SCl" sheetId="11" r:id="rId14"/>
    <sheet name="9 Equipes" sheetId="3" r:id="rId15"/>
    <sheet name="10 Equipes" sheetId="4" r:id="rId16"/>
    <sheet name="10 Equipes SCl" sheetId="12" r:id="rId17"/>
    <sheet name="12 EQUIPES" sheetId="18" r:id="rId18"/>
    <sheet name="12 SCl" sheetId="22" r:id="rId19"/>
    <sheet name="16SCl" sheetId="23" r:id="rId20"/>
    <sheet name="16 EQUIPES" sheetId="19" r:id="rId21"/>
    <sheet name="16 UEFA" sheetId="21" r:id="rId22"/>
  </sheets>
  <functionGroups builtInGroupCount="17"/>
  <externalReferences>
    <externalReference r:id="rId23"/>
    <externalReference r:id="rId24"/>
  </externalReferences>
  <definedNames>
    <definedName name="Donne">ACCUEIL!$H$3</definedName>
    <definedName name="Equipe1">[1]ListeEquipes!$A$2:$A$14</definedName>
    <definedName name="_xlnm.Print_Area" localSheetId="15">'10 Equipes'!$A$1:$W$57</definedName>
    <definedName name="_xlnm.Print_Area" localSheetId="16">'10 Equipes SCl'!$A$1:$O$31</definedName>
    <definedName name="_xlnm.Print_Area" localSheetId="17">'12 EQUIPES'!$A$1:$P$93</definedName>
    <definedName name="_xlnm.Print_Area" localSheetId="20">'16 EQUIPES'!$A$1:$P$120</definedName>
    <definedName name="_xlnm.Print_Area" localSheetId="21">'16 UEFA'!$A$1:$M$144</definedName>
    <definedName name="_xlnm.Print_Area" localSheetId="3">'5 Sans Class'!$A$1:$L$36</definedName>
    <definedName name="_xlnm.Print_Area" localSheetId="5">'6 Equipes'!$A$1:$N$32</definedName>
    <definedName name="_xlnm.Print_Area" localSheetId="4">'6 Sans Clas'!$A$1:$N$33</definedName>
    <definedName name="_xlnm.Print_Area" localSheetId="6">'7 Equipes'!$A$1:$O$39</definedName>
    <definedName name="_xlnm.Print_Area" localSheetId="7">'7 Sans Class'!$A$1:$N$38</definedName>
    <definedName name="_xlnm.Print_Area" localSheetId="9">'8 Equipes'!$A$1:$O$46</definedName>
    <definedName name="_xlnm.Print_Area" localSheetId="8">'8 Equipes SCl'!$A$1:$N$45</definedName>
    <definedName name="_xlnm.Print_Area" localSheetId="12">'8 UEFA'!$A$1:$O$81</definedName>
    <definedName name="_xlnm.Print_Area" localSheetId="11">'8EQUIPES'!$A$1:$U$59</definedName>
    <definedName name="_xlnm.Print_Area" localSheetId="10">'8EQUIPES (SCl)'!$A$1:$M$23</definedName>
    <definedName name="_xlnm.Print_Area" localSheetId="14">'9 Equipes'!$A$1:$W$58</definedName>
    <definedName name="_xlnm.Print_Area" localSheetId="13">'9 Equipes SCl'!$A$1:$R$31</definedName>
    <definedName name="_xlnm.Print_Area" localSheetId="2">ACCUEIL!$A$1:$H$33</definedName>
  </definedNames>
  <calcPr calcId="145621"/>
</workbook>
</file>

<file path=xl/calcChain.xml><?xml version="1.0" encoding="utf-8"?>
<calcChain xmlns="http://schemas.openxmlformats.org/spreadsheetml/2006/main">
  <c r="D5" i="6" l="1"/>
  <c r="D6" i="6"/>
  <c r="D7" i="6"/>
  <c r="D8" i="6"/>
  <c r="D9" i="6"/>
  <c r="D10" i="6"/>
  <c r="L15" i="23" l="1"/>
  <c r="L16" i="23" s="1"/>
  <c r="L17" i="23" s="1"/>
  <c r="L18" i="23" s="1"/>
  <c r="L19" i="23" s="1"/>
  <c r="L20" i="23" s="1"/>
  <c r="L21" i="23" s="1"/>
  <c r="L22" i="23" s="1"/>
  <c r="L23" i="23" s="1"/>
  <c r="L24" i="23" s="1"/>
  <c r="L25" i="23" s="1"/>
  <c r="L26" i="23" s="1"/>
  <c r="L27" i="23" s="1"/>
  <c r="L28" i="23" s="1"/>
  <c r="L29" i="23" s="1"/>
  <c r="L30" i="23" s="1"/>
  <c r="L31" i="23" s="1"/>
  <c r="L32" i="23" s="1"/>
  <c r="L33" i="23" s="1"/>
  <c r="L34" i="23" s="1"/>
  <c r="L35" i="23" s="1"/>
  <c r="L36" i="23" s="1"/>
  <c r="L37" i="23" s="1"/>
  <c r="L38" i="23" s="1"/>
  <c r="F13" i="23"/>
  <c r="L14" i="22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L26" i="22" s="1"/>
  <c r="L27" i="22" s="1"/>
  <c r="L28" i="22" s="1"/>
  <c r="L29" i="22" s="1"/>
  <c r="L30" i="22" s="1"/>
  <c r="L13" i="22"/>
  <c r="F11" i="22"/>
  <c r="C140" i="21"/>
  <c r="I81" i="19"/>
  <c r="C97" i="19"/>
  <c r="I61" i="18"/>
  <c r="C78" i="18"/>
  <c r="C75" i="18"/>
  <c r="O109" i="19" l="1"/>
  <c r="O108" i="19"/>
  <c r="O107" i="19"/>
  <c r="O106" i="19"/>
  <c r="O96" i="19"/>
  <c r="O95" i="19"/>
  <c r="O93" i="19"/>
  <c r="O94" i="19"/>
  <c r="P106" i="19"/>
  <c r="P93" i="19"/>
  <c r="P109" i="19"/>
  <c r="P94" i="19"/>
  <c r="P107" i="19"/>
  <c r="P95" i="19"/>
  <c r="P96" i="19"/>
  <c r="P108" i="19"/>
  <c r="I82" i="21" l="1"/>
  <c r="C82" i="21"/>
  <c r="I80" i="21"/>
  <c r="C80" i="21"/>
  <c r="I78" i="21"/>
  <c r="C78" i="21"/>
  <c r="I76" i="21"/>
  <c r="C76" i="21"/>
  <c r="D2" i="21"/>
  <c r="I74" i="21"/>
  <c r="C74" i="21"/>
  <c r="I72" i="21"/>
  <c r="C72" i="21"/>
  <c r="I70" i="21"/>
  <c r="C70" i="21"/>
  <c r="L68" i="21"/>
  <c r="I68" i="21"/>
  <c r="C68" i="21"/>
  <c r="L15" i="21"/>
  <c r="F13" i="21"/>
  <c r="J11" i="21"/>
  <c r="D11" i="21"/>
  <c r="J10" i="21"/>
  <c r="D10" i="21"/>
  <c r="J9" i="21"/>
  <c r="D9" i="21"/>
  <c r="J8" i="21"/>
  <c r="D8" i="21"/>
  <c r="J5" i="21"/>
  <c r="D5" i="21"/>
  <c r="J4" i="21"/>
  <c r="D4" i="21"/>
  <c r="J3" i="21"/>
  <c r="D3" i="21"/>
  <c r="J2" i="21"/>
  <c r="K9" i="20"/>
  <c r="K8" i="20"/>
  <c r="K7" i="20"/>
  <c r="K6" i="20"/>
  <c r="E9" i="20"/>
  <c r="E8" i="20"/>
  <c r="E7" i="20"/>
  <c r="E6" i="20"/>
  <c r="M51" i="20"/>
  <c r="J57" i="20"/>
  <c r="D57" i="20"/>
  <c r="J55" i="20"/>
  <c r="D55" i="20"/>
  <c r="J53" i="20"/>
  <c r="D53" i="20"/>
  <c r="J51" i="20"/>
  <c r="D51" i="20"/>
  <c r="I29" i="20"/>
  <c r="C29" i="20"/>
  <c r="G11" i="20"/>
  <c r="G49" i="20" s="1"/>
  <c r="L6" i="20"/>
  <c r="K9" i="21"/>
  <c r="E10" i="21"/>
  <c r="E8" i="21"/>
  <c r="K4" i="21"/>
  <c r="E2" i="21"/>
  <c r="E5" i="21"/>
  <c r="K8" i="21"/>
  <c r="L8" i="20"/>
  <c r="F6" i="20"/>
  <c r="E4" i="21"/>
  <c r="F9" i="20"/>
  <c r="E9" i="21"/>
  <c r="K2" i="21"/>
  <c r="K11" i="21"/>
  <c r="F7" i="20"/>
  <c r="L7" i="20"/>
  <c r="K3" i="21"/>
  <c r="K5" i="21"/>
  <c r="K10" i="21"/>
  <c r="E3" i="21"/>
  <c r="E11" i="21"/>
  <c r="F8" i="20"/>
  <c r="L9" i="20"/>
  <c r="C106" i="21"/>
  <c r="I94" i="21"/>
  <c r="I115" i="21"/>
  <c r="I106" i="21"/>
  <c r="C94" i="21"/>
  <c r="C130" i="21"/>
  <c r="I91" i="21"/>
  <c r="I103" i="21"/>
  <c r="C124" i="21"/>
  <c r="C91" i="21"/>
  <c r="C103" i="21"/>
  <c r="C118" i="21"/>
  <c r="I100" i="21"/>
  <c r="I88" i="21"/>
  <c r="C88" i="21"/>
  <c r="I127" i="21"/>
  <c r="I112" i="21"/>
  <c r="C100" i="21"/>
  <c r="I85" i="21"/>
  <c r="I97" i="21"/>
  <c r="C85" i="21"/>
  <c r="C112" i="21"/>
  <c r="C97" i="21"/>
  <c r="J63" i="20"/>
  <c r="J69" i="20"/>
  <c r="D63" i="20"/>
  <c r="D69" i="20"/>
  <c r="J77" i="20"/>
  <c r="D76" i="20"/>
  <c r="J66" i="20"/>
  <c r="D60" i="20"/>
  <c r="J79" i="20"/>
  <c r="J60" i="20"/>
  <c r="D66" i="20"/>
  <c r="N93" i="18" l="1"/>
  <c r="N92" i="18"/>
  <c r="N91" i="18"/>
  <c r="N90" i="18"/>
  <c r="N117" i="19"/>
  <c r="N118" i="19"/>
  <c r="N119" i="19"/>
  <c r="N120" i="19"/>
  <c r="L117" i="19"/>
  <c r="L118" i="19"/>
  <c r="L119" i="19"/>
  <c r="L120" i="19"/>
  <c r="J62" i="19"/>
  <c r="J64" i="19"/>
  <c r="J63" i="19"/>
  <c r="J61" i="19"/>
  <c r="D64" i="19"/>
  <c r="D61" i="19"/>
  <c r="J5" i="19"/>
  <c r="J3" i="19"/>
  <c r="J8" i="19"/>
  <c r="O45" i="18"/>
  <c r="O9" i="18"/>
  <c r="O7" i="18"/>
  <c r="D6" i="18"/>
  <c r="J11" i="19"/>
  <c r="J10" i="19"/>
  <c r="J9" i="19"/>
  <c r="D11" i="19"/>
  <c r="D10" i="19"/>
  <c r="D9" i="19"/>
  <c r="D8" i="19"/>
  <c r="D2" i="19"/>
  <c r="I107" i="19"/>
  <c r="I95" i="19"/>
  <c r="I79" i="19"/>
  <c r="I108" i="19"/>
  <c r="I94" i="19"/>
  <c r="C79" i="19"/>
  <c r="I78" i="19"/>
  <c r="C108" i="19"/>
  <c r="C95" i="19"/>
  <c r="C107" i="19"/>
  <c r="C94" i="19"/>
  <c r="C78" i="19"/>
  <c r="I93" i="19"/>
  <c r="I77" i="19"/>
  <c r="I106" i="19"/>
  <c r="I92" i="19"/>
  <c r="C77" i="19"/>
  <c r="C106" i="19"/>
  <c r="C93" i="19"/>
  <c r="I76" i="19"/>
  <c r="C105" i="19"/>
  <c r="C92" i="19"/>
  <c r="C76" i="19"/>
  <c r="D63" i="19"/>
  <c r="D62" i="19"/>
  <c r="I74" i="19"/>
  <c r="C74" i="19"/>
  <c r="I72" i="19"/>
  <c r="C72" i="19"/>
  <c r="I70" i="19"/>
  <c r="C70" i="19"/>
  <c r="L68" i="19"/>
  <c r="I68" i="19"/>
  <c r="C68" i="19"/>
  <c r="F13" i="19"/>
  <c r="D5" i="19"/>
  <c r="J4" i="19"/>
  <c r="D4" i="19"/>
  <c r="D3" i="19"/>
  <c r="J2" i="19"/>
  <c r="K8" i="19"/>
  <c r="P8" i="18"/>
  <c r="E63" i="19"/>
  <c r="P9" i="18"/>
  <c r="E64" i="19"/>
  <c r="K4" i="19"/>
  <c r="K63" i="19"/>
  <c r="K9" i="19"/>
  <c r="K5" i="19"/>
  <c r="E9" i="19"/>
  <c r="E8" i="19"/>
  <c r="E11" i="19"/>
  <c r="K61" i="19"/>
  <c r="E5" i="19"/>
  <c r="E61" i="19"/>
  <c r="K11" i="19"/>
  <c r="E62" i="19"/>
  <c r="E10" i="19"/>
  <c r="K64" i="19"/>
  <c r="K62" i="19"/>
  <c r="E4" i="19"/>
  <c r="K10" i="19"/>
  <c r="E2" i="19"/>
  <c r="E3" i="19"/>
  <c r="K3" i="19"/>
  <c r="K2" i="19"/>
  <c r="I124" i="21"/>
  <c r="I118" i="21"/>
  <c r="C115" i="21"/>
  <c r="C138" i="21"/>
  <c r="C136" i="21"/>
  <c r="I139" i="21"/>
  <c r="C137" i="21"/>
  <c r="I137" i="21"/>
  <c r="C139" i="21"/>
  <c r="I138" i="21"/>
  <c r="I130" i="21"/>
  <c r="I109" i="21"/>
  <c r="C121" i="21"/>
  <c r="C109" i="21"/>
  <c r="I143" i="21"/>
  <c r="C143" i="21"/>
  <c r="C141" i="21"/>
  <c r="C127" i="21"/>
  <c r="I140" i="21"/>
  <c r="I142" i="21"/>
  <c r="C142" i="21"/>
  <c r="I121" i="21"/>
  <c r="J76" i="20"/>
  <c r="D77" i="20"/>
  <c r="D80" i="20"/>
  <c r="J80" i="20"/>
  <c r="D79" i="20"/>
  <c r="I90" i="19"/>
  <c r="I84" i="19"/>
  <c r="C103" i="19"/>
  <c r="I100" i="19"/>
  <c r="C90" i="19"/>
  <c r="C84" i="19"/>
  <c r="I87" i="19"/>
  <c r="C119" i="19"/>
  <c r="I103" i="19"/>
  <c r="I118" i="19"/>
  <c r="C87" i="19"/>
  <c r="I120" i="19"/>
  <c r="C118" i="19"/>
  <c r="I97" i="19"/>
  <c r="C81" i="19"/>
  <c r="N85" i="18"/>
  <c r="O46" i="18" l="1"/>
  <c r="J7" i="18"/>
  <c r="O8" i="18"/>
  <c r="O43" i="18"/>
  <c r="O44" i="18"/>
  <c r="I56" i="18"/>
  <c r="C56" i="18"/>
  <c r="I54" i="18"/>
  <c r="C54" i="18"/>
  <c r="I52" i="18"/>
  <c r="C52" i="18"/>
  <c r="I50" i="18"/>
  <c r="C50" i="18"/>
  <c r="P7" i="18"/>
  <c r="P45" i="18"/>
  <c r="P43" i="18"/>
  <c r="P46" i="18"/>
  <c r="P44" i="18"/>
  <c r="I136" i="21"/>
  <c r="I141" i="21"/>
  <c r="I110" i="19"/>
  <c r="I117" i="19"/>
  <c r="C100" i="19"/>
  <c r="C110" i="19"/>
  <c r="C120" i="19"/>
  <c r="C64" i="18"/>
  <c r="C70" i="18"/>
  <c r="C81" i="18"/>
  <c r="I78" i="18"/>
  <c r="I64" i="18"/>
  <c r="I70" i="18"/>
  <c r="I67" i="18"/>
  <c r="I75" i="18"/>
  <c r="N88" i="18"/>
  <c r="C67" i="18"/>
  <c r="N83" i="18"/>
  <c r="C61" i="18"/>
  <c r="N89" i="18"/>
  <c r="I81" i="18"/>
  <c r="O6" i="18" l="1"/>
  <c r="R2" i="17"/>
  <c r="Q2" i="17"/>
  <c r="P2" i="17"/>
  <c r="O2" i="17"/>
  <c r="N2" i="17"/>
  <c r="M2" i="17"/>
  <c r="L2" i="17"/>
  <c r="H15" i="14" s="1"/>
  <c r="K2" i="17"/>
  <c r="H14" i="14" s="1"/>
  <c r="J2" i="17"/>
  <c r="J9" i="20" s="1"/>
  <c r="I2" i="17"/>
  <c r="J8" i="20" s="1"/>
  <c r="H2" i="17"/>
  <c r="J7" i="20" s="1"/>
  <c r="G2" i="17"/>
  <c r="J6" i="20" s="1"/>
  <c r="F2" i="17"/>
  <c r="D9" i="20" s="1"/>
  <c r="E2" i="17"/>
  <c r="D8" i="20" s="1"/>
  <c r="D2" i="17"/>
  <c r="D7" i="20" s="1"/>
  <c r="C2" i="17"/>
  <c r="D6" i="20" s="1"/>
  <c r="AC17" i="17"/>
  <c r="AC16" i="17"/>
  <c r="AC15" i="17"/>
  <c r="AC14" i="17"/>
  <c r="AC13" i="17"/>
  <c r="AC12" i="17"/>
  <c r="AC11" i="17"/>
  <c r="AC10" i="17"/>
  <c r="AC9" i="17"/>
  <c r="AC8" i="17"/>
  <c r="AC7" i="17"/>
  <c r="AC6" i="17"/>
  <c r="AC5" i="17"/>
  <c r="AC4" i="17"/>
  <c r="AC3" i="17"/>
  <c r="G27" i="14"/>
  <c r="F24" i="14"/>
  <c r="F23" i="14"/>
  <c r="F22" i="14"/>
  <c r="I84" i="18"/>
  <c r="C84" i="18"/>
  <c r="I83" i="18"/>
  <c r="C83" i="18"/>
  <c r="I73" i="18"/>
  <c r="C73" i="18"/>
  <c r="I72" i="18"/>
  <c r="C72" i="18"/>
  <c r="I59" i="18"/>
  <c r="C59" i="18"/>
  <c r="I58" i="18"/>
  <c r="C58" i="18"/>
  <c r="F11" i="18"/>
  <c r="J9" i="18"/>
  <c r="D9" i="18"/>
  <c r="J8" i="18"/>
  <c r="D8" i="18"/>
  <c r="D7" i="18"/>
  <c r="J6" i="18"/>
  <c r="K7" i="18"/>
  <c r="E9" i="18"/>
  <c r="E8" i="18"/>
  <c r="E6" i="18"/>
  <c r="K8" i="18"/>
  <c r="K9" i="18"/>
  <c r="E7" i="18"/>
  <c r="P6" i="18"/>
  <c r="K6" i="18"/>
  <c r="I119" i="19"/>
  <c r="C117" i="19"/>
  <c r="I86" i="18"/>
  <c r="N80" i="18"/>
  <c r="N86" i="18"/>
  <c r="N84" i="18"/>
  <c r="C86" i="18"/>
  <c r="N81" i="18"/>
  <c r="D22" i="20" l="1"/>
  <c r="D18" i="20"/>
  <c r="D14" i="20"/>
  <c r="J18" i="20"/>
  <c r="D21" i="20"/>
  <c r="J13" i="20"/>
  <c r="J20" i="20"/>
  <c r="J15" i="20"/>
  <c r="D24" i="20"/>
  <c r="C9" i="19"/>
  <c r="C28" i="19" s="1"/>
  <c r="C9" i="23"/>
  <c r="N7" i="22"/>
  <c r="C9" i="21"/>
  <c r="J24" i="20"/>
  <c r="J16" i="20"/>
  <c r="D19" i="20"/>
  <c r="J14" i="20"/>
  <c r="D17" i="20"/>
  <c r="J21" i="20"/>
  <c r="J23" i="20"/>
  <c r="D16" i="20"/>
  <c r="D20" i="20"/>
  <c r="D13" i="20"/>
  <c r="J22" i="20"/>
  <c r="J17" i="20"/>
  <c r="D23" i="20"/>
  <c r="D15" i="20"/>
  <c r="J19" i="20"/>
  <c r="C8" i="19"/>
  <c r="C19" i="19" s="1"/>
  <c r="C8" i="23"/>
  <c r="N6" i="22"/>
  <c r="C8" i="21"/>
  <c r="N6" i="18"/>
  <c r="C17" i="18" s="1"/>
  <c r="N7" i="18"/>
  <c r="C30" i="18" s="1"/>
  <c r="O53" i="3"/>
  <c r="O52" i="3"/>
  <c r="O51" i="3"/>
  <c r="O50" i="3"/>
  <c r="O48" i="3"/>
  <c r="C36" i="19" l="1"/>
  <c r="I19" i="19"/>
  <c r="C35" i="19"/>
  <c r="C27" i="19"/>
  <c r="C29" i="22"/>
  <c r="C17" i="22"/>
  <c r="C23" i="22"/>
  <c r="C24" i="22"/>
  <c r="C30" i="22"/>
  <c r="I17" i="22"/>
  <c r="C35" i="23"/>
  <c r="C27" i="23"/>
  <c r="C19" i="23"/>
  <c r="C36" i="23"/>
  <c r="C28" i="23"/>
  <c r="I19" i="23"/>
  <c r="C36" i="21"/>
  <c r="I19" i="21"/>
  <c r="C28" i="21"/>
  <c r="C35" i="21"/>
  <c r="C27" i="21"/>
  <c r="C19" i="21"/>
  <c r="C29" i="18"/>
  <c r="C23" i="18"/>
  <c r="C24" i="18"/>
  <c r="I17" i="18"/>
  <c r="N56" i="5"/>
  <c r="O41" i="5"/>
  <c r="D54" i="3"/>
  <c r="D48" i="3"/>
  <c r="J48" i="3"/>
  <c r="O47" i="3"/>
  <c r="O44" i="3"/>
  <c r="O46" i="3"/>
  <c r="J54" i="3"/>
  <c r="I54" i="5"/>
  <c r="C49" i="5"/>
  <c r="C54" i="5"/>
  <c r="N49" i="5"/>
  <c r="N51" i="5"/>
  <c r="I49" i="5"/>
  <c r="J54" i="4"/>
  <c r="J49" i="4"/>
  <c r="D49" i="4"/>
  <c r="R43" i="4"/>
  <c r="R44" i="4"/>
  <c r="D54" i="4"/>
  <c r="R42" i="4"/>
  <c r="R51" i="4" l="1"/>
  <c r="R52" i="4"/>
  <c r="R49" i="4"/>
  <c r="R46" i="4"/>
  <c r="R47" i="4"/>
  <c r="R48" i="4"/>
  <c r="D51" i="4"/>
  <c r="J51" i="4"/>
  <c r="O45" i="3"/>
  <c r="N48" i="5"/>
  <c r="N52" i="5"/>
  <c r="R40" i="4"/>
  <c r="N57" i="5" l="1"/>
  <c r="N54" i="5"/>
  <c r="N53" i="5"/>
  <c r="F10" i="6" l="1"/>
  <c r="F5" i="6"/>
  <c r="E9" i="6"/>
  <c r="F6" i="6" l="1"/>
  <c r="F7" i="6"/>
  <c r="F8" i="6"/>
  <c r="F9" i="6"/>
  <c r="E5" i="6"/>
  <c r="E7" i="6"/>
  <c r="E6" i="6"/>
  <c r="E8" i="6"/>
  <c r="E10" i="6"/>
  <c r="H19" i="14" l="1"/>
  <c r="H17" i="14"/>
  <c r="H21" i="14"/>
  <c r="H13" i="14"/>
  <c r="H18" i="14"/>
  <c r="AC2" i="17"/>
  <c r="H16" i="14" s="1"/>
  <c r="I8" i="19" l="1"/>
  <c r="C21" i="19" s="1"/>
  <c r="I8" i="23"/>
  <c r="I8" i="21"/>
  <c r="I9" i="19"/>
  <c r="C38" i="19" s="1"/>
  <c r="I9" i="23"/>
  <c r="I9" i="21"/>
  <c r="I5" i="19"/>
  <c r="C18" i="19" s="1"/>
  <c r="I5" i="23"/>
  <c r="I9" i="22"/>
  <c r="I5" i="21"/>
  <c r="I11" i="19"/>
  <c r="I37" i="19" s="1"/>
  <c r="I11" i="23"/>
  <c r="I11" i="21"/>
  <c r="N8" i="22"/>
  <c r="C10" i="23"/>
  <c r="C10" i="21"/>
  <c r="N9" i="22"/>
  <c r="C11" i="23"/>
  <c r="C11" i="21"/>
  <c r="C37" i="19"/>
  <c r="I30" i="19"/>
  <c r="I22" i="19"/>
  <c r="I34" i="19"/>
  <c r="C10" i="19"/>
  <c r="N8" i="18"/>
  <c r="C11" i="19"/>
  <c r="N9" i="18"/>
  <c r="H20" i="14"/>
  <c r="J6" i="4"/>
  <c r="I9" i="18"/>
  <c r="H11" i="14"/>
  <c r="J4" i="4"/>
  <c r="J6" i="3"/>
  <c r="I9" i="5"/>
  <c r="D12" i="2"/>
  <c r="J5" i="4"/>
  <c r="J7" i="3"/>
  <c r="H12" i="14"/>
  <c r="I6" i="13"/>
  <c r="D12" i="10"/>
  <c r="J5" i="12"/>
  <c r="J6" i="11"/>
  <c r="J7" i="11"/>
  <c r="J6" i="12"/>
  <c r="H10" i="14"/>
  <c r="B9" i="14"/>
  <c r="L50" i="18" s="1"/>
  <c r="C30" i="19" l="1"/>
  <c r="I10" i="19"/>
  <c r="C22" i="19" s="1"/>
  <c r="I10" i="23"/>
  <c r="I10" i="21"/>
  <c r="I35" i="21"/>
  <c r="I20" i="21"/>
  <c r="I28" i="21"/>
  <c r="C20" i="21"/>
  <c r="I36" i="21"/>
  <c r="I27" i="21"/>
  <c r="I30" i="21"/>
  <c r="I22" i="21"/>
  <c r="I37" i="21"/>
  <c r="I3" i="19"/>
  <c r="I7" i="22"/>
  <c r="I3" i="23"/>
  <c r="I3" i="21"/>
  <c r="C26" i="19"/>
  <c r="I21" i="19"/>
  <c r="C29" i="19"/>
  <c r="I21" i="21"/>
  <c r="C38" i="21"/>
  <c r="C30" i="21"/>
  <c r="C37" i="21"/>
  <c r="C21" i="21"/>
  <c r="C29" i="21"/>
  <c r="C20" i="23"/>
  <c r="I36" i="23"/>
  <c r="I27" i="23"/>
  <c r="I4" i="19"/>
  <c r="C25" i="19" s="1"/>
  <c r="I4" i="23"/>
  <c r="I8" i="22"/>
  <c r="I4" i="21"/>
  <c r="I35" i="23"/>
  <c r="I28" i="23"/>
  <c r="I20" i="23"/>
  <c r="I37" i="23"/>
  <c r="I30" i="23"/>
  <c r="I22" i="23"/>
  <c r="C16" i="22"/>
  <c r="I28" i="22"/>
  <c r="C22" i="22"/>
  <c r="I2" i="19"/>
  <c r="I2" i="23"/>
  <c r="I6" i="22"/>
  <c r="I2" i="21"/>
  <c r="I29" i="22"/>
  <c r="I18" i="22"/>
  <c r="I24" i="22"/>
  <c r="I30" i="22"/>
  <c r="C18" i="22"/>
  <c r="I23" i="22"/>
  <c r="I34" i="23"/>
  <c r="C18" i="23"/>
  <c r="C26" i="23"/>
  <c r="I21" i="23"/>
  <c r="C38" i="23"/>
  <c r="C30" i="23"/>
  <c r="C37" i="23"/>
  <c r="C21" i="23"/>
  <c r="C29" i="23"/>
  <c r="I34" i="21"/>
  <c r="C26" i="21"/>
  <c r="C18" i="21"/>
  <c r="C17" i="19"/>
  <c r="C34" i="19"/>
  <c r="I25" i="19"/>
  <c r="C18" i="18"/>
  <c r="I30" i="18"/>
  <c r="I23" i="18"/>
  <c r="I36" i="19"/>
  <c r="I27" i="19"/>
  <c r="C20" i="19"/>
  <c r="I26" i="19"/>
  <c r="I17" i="19"/>
  <c r="C33" i="19"/>
  <c r="I24" i="18"/>
  <c r="I18" i="18"/>
  <c r="I29" i="18"/>
  <c r="I18" i="19"/>
  <c r="I20" i="19"/>
  <c r="I28" i="19"/>
  <c r="I35" i="19"/>
  <c r="H7" i="14"/>
  <c r="H6" i="14"/>
  <c r="H9" i="14"/>
  <c r="H8" i="14"/>
  <c r="J7" i="12"/>
  <c r="I6" i="18"/>
  <c r="J4" i="3"/>
  <c r="I7" i="18"/>
  <c r="I28" i="18"/>
  <c r="C22" i="18"/>
  <c r="C16" i="18"/>
  <c r="I8" i="18"/>
  <c r="D10" i="10"/>
  <c r="J3" i="12"/>
  <c r="J4" i="11"/>
  <c r="I7" i="5"/>
  <c r="D10" i="8"/>
  <c r="D10" i="1"/>
  <c r="J2" i="4"/>
  <c r="D10" i="7"/>
  <c r="I4" i="13"/>
  <c r="D10" i="2"/>
  <c r="J3" i="4"/>
  <c r="J5" i="3"/>
  <c r="I8" i="5"/>
  <c r="D11" i="2"/>
  <c r="D11" i="1"/>
  <c r="D6" i="4"/>
  <c r="D8" i="3"/>
  <c r="D9" i="1"/>
  <c r="I6" i="5"/>
  <c r="D9" i="2"/>
  <c r="D7" i="12"/>
  <c r="D8" i="11"/>
  <c r="I3" i="13"/>
  <c r="D9" i="10"/>
  <c r="D9" i="8"/>
  <c r="J4" i="12"/>
  <c r="J5" i="11"/>
  <c r="I5" i="13"/>
  <c r="D11" i="10"/>
  <c r="D11" i="8"/>
  <c r="D9" i="7"/>
  <c r="D8" i="9"/>
  <c r="I38" i="19" l="1"/>
  <c r="I29" i="19"/>
  <c r="I33" i="19"/>
  <c r="C3" i="19"/>
  <c r="I24" i="19" s="1"/>
  <c r="C7" i="22"/>
  <c r="C3" i="23"/>
  <c r="C3" i="21"/>
  <c r="I33" i="23"/>
  <c r="C25" i="23"/>
  <c r="I18" i="23"/>
  <c r="I17" i="23"/>
  <c r="C33" i="23"/>
  <c r="I26" i="23"/>
  <c r="I38" i="21"/>
  <c r="C22" i="21"/>
  <c r="I29" i="21"/>
  <c r="C4" i="19"/>
  <c r="C23" i="19" s="1"/>
  <c r="C4" i="23"/>
  <c r="C8" i="22"/>
  <c r="C4" i="21"/>
  <c r="C28" i="22"/>
  <c r="I21" i="22"/>
  <c r="C15" i="22"/>
  <c r="I33" i="21"/>
  <c r="C25" i="21"/>
  <c r="I18" i="21"/>
  <c r="I22" i="22"/>
  <c r="C27" i="22"/>
  <c r="I15" i="22"/>
  <c r="C5" i="19"/>
  <c r="C32" i="19" s="1"/>
  <c r="C5" i="23"/>
  <c r="C9" i="22"/>
  <c r="C5" i="21"/>
  <c r="I25" i="23"/>
  <c r="C17" i="23"/>
  <c r="C34" i="23"/>
  <c r="C33" i="21"/>
  <c r="I17" i="21"/>
  <c r="I26" i="21"/>
  <c r="I29" i="23"/>
  <c r="I38" i="23"/>
  <c r="C22" i="23"/>
  <c r="C2" i="19"/>
  <c r="I23" i="19" s="1"/>
  <c r="C6" i="22"/>
  <c r="C2" i="23"/>
  <c r="C2" i="21"/>
  <c r="I25" i="21"/>
  <c r="C17" i="21"/>
  <c r="C34" i="21"/>
  <c r="C21" i="22"/>
  <c r="I27" i="22"/>
  <c r="I16" i="22"/>
  <c r="C24" i="19"/>
  <c r="I32" i="19"/>
  <c r="I15" i="19"/>
  <c r="C8" i="18"/>
  <c r="I14" i="18" s="1"/>
  <c r="C6" i="13"/>
  <c r="C11" i="13" s="1"/>
  <c r="C6" i="18"/>
  <c r="C13" i="18" s="1"/>
  <c r="C7" i="18"/>
  <c r="I13" i="18" s="1"/>
  <c r="D4" i="11"/>
  <c r="D8" i="1"/>
  <c r="D6" i="12"/>
  <c r="D7" i="9"/>
  <c r="D8" i="8"/>
  <c r="D6" i="9"/>
  <c r="D5" i="12"/>
  <c r="D4" i="9"/>
  <c r="D5" i="8"/>
  <c r="D5" i="7"/>
  <c r="D5" i="10"/>
  <c r="D3" i="12"/>
  <c r="C6" i="5"/>
  <c r="D7" i="3"/>
  <c r="C9" i="18"/>
  <c r="C20" i="18" s="1"/>
  <c r="D7" i="11"/>
  <c r="D8" i="2"/>
  <c r="D5" i="4"/>
  <c r="D8" i="10"/>
  <c r="D8" i="7"/>
  <c r="C9" i="5"/>
  <c r="C22" i="5" s="1"/>
  <c r="C8" i="5"/>
  <c r="C17" i="5" s="1"/>
  <c r="D6" i="2"/>
  <c r="C4" i="13"/>
  <c r="C18" i="13" s="1"/>
  <c r="D4" i="12"/>
  <c r="C3" i="13"/>
  <c r="D5" i="2"/>
  <c r="D5" i="9"/>
  <c r="D7" i="7"/>
  <c r="D6" i="8"/>
  <c r="D5" i="3"/>
  <c r="D6" i="11"/>
  <c r="D6" i="7"/>
  <c r="D7" i="2"/>
  <c r="C7" i="5"/>
  <c r="C21" i="5" s="1"/>
  <c r="D4" i="3"/>
  <c r="D2" i="4"/>
  <c r="D5" i="1"/>
  <c r="D7" i="10"/>
  <c r="D7" i="1"/>
  <c r="D4" i="4"/>
  <c r="D7" i="8"/>
  <c r="C5" i="13"/>
  <c r="C14" i="13" s="1"/>
  <c r="D6" i="3"/>
  <c r="D6" i="10"/>
  <c r="D6" i="1"/>
  <c r="D3" i="4"/>
  <c r="D5" i="11"/>
  <c r="I15" i="18"/>
  <c r="I22" i="18"/>
  <c r="C27" i="18"/>
  <c r="I27" i="18"/>
  <c r="I16" i="18"/>
  <c r="C21" i="18"/>
  <c r="I21" i="18"/>
  <c r="C28" i="18"/>
  <c r="C15" i="18"/>
  <c r="C19" i="13"/>
  <c r="P41" i="5"/>
  <c r="P40" i="5"/>
  <c r="P39" i="5"/>
  <c r="P38" i="5"/>
  <c r="I39" i="5"/>
  <c r="C39" i="5"/>
  <c r="I52" i="5"/>
  <c r="C38" i="5"/>
  <c r="C46" i="5"/>
  <c r="I38" i="5"/>
  <c r="C52" i="5"/>
  <c r="I51" i="5"/>
  <c r="C51" i="5"/>
  <c r="I47" i="5"/>
  <c r="C47" i="5"/>
  <c r="I46" i="5"/>
  <c r="P37" i="5"/>
  <c r="L38" i="5"/>
  <c r="O39" i="5"/>
  <c r="O40" i="5"/>
  <c r="O38" i="5"/>
  <c r="I31" i="19" l="1"/>
  <c r="I16" i="19"/>
  <c r="C15" i="19"/>
  <c r="C32" i="21"/>
  <c r="C16" i="21"/>
  <c r="C24" i="21"/>
  <c r="C15" i="13"/>
  <c r="C31" i="19"/>
  <c r="C16" i="19"/>
  <c r="I26" i="22"/>
  <c r="I19" i="22"/>
  <c r="C13" i="22"/>
  <c r="I31" i="23"/>
  <c r="I16" i="23"/>
  <c r="C23" i="23"/>
  <c r="C23" i="21"/>
  <c r="I31" i="21"/>
  <c r="I16" i="21"/>
  <c r="I15" i="23"/>
  <c r="I24" i="23"/>
  <c r="C31" i="23"/>
  <c r="I32" i="21"/>
  <c r="C15" i="21"/>
  <c r="I23" i="21"/>
  <c r="C20" i="22"/>
  <c r="C14" i="22"/>
  <c r="C26" i="22"/>
  <c r="C32" i="23"/>
  <c r="C24" i="23"/>
  <c r="C16" i="23"/>
  <c r="I13" i="22"/>
  <c r="I20" i="22"/>
  <c r="C25" i="22"/>
  <c r="I23" i="23"/>
  <c r="C15" i="23"/>
  <c r="I32" i="23"/>
  <c r="I25" i="22"/>
  <c r="I14" i="22"/>
  <c r="C19" i="22"/>
  <c r="C31" i="21"/>
  <c r="I24" i="21"/>
  <c r="I15" i="21"/>
  <c r="I25" i="18"/>
  <c r="C25" i="18"/>
  <c r="I26" i="18"/>
  <c r="I19" i="18"/>
  <c r="I20" i="18"/>
  <c r="C19" i="18"/>
  <c r="C26" i="18"/>
  <c r="C14" i="18"/>
  <c r="C18" i="5"/>
  <c r="I17" i="15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I57" i="15" s="1"/>
  <c r="I58" i="15" s="1"/>
  <c r="I59" i="15" s="1"/>
  <c r="I60" i="15" s="1"/>
  <c r="I61" i="15" s="1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G17" i="15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1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09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s="1"/>
  <c r="G132" i="15" s="1"/>
  <c r="G133" i="15" s="1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67" i="15" s="1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G198" i="15" s="1"/>
  <c r="G199" i="15" s="1"/>
  <c r="G200" i="15" s="1"/>
  <c r="G201" i="15" s="1"/>
  <c r="G202" i="15" s="1"/>
  <c r="G203" i="15" s="1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G217" i="15" s="1"/>
  <c r="G218" i="15" s="1"/>
  <c r="G219" i="15" s="1"/>
  <c r="G220" i="15" s="1"/>
  <c r="G221" i="15" s="1"/>
  <c r="G222" i="15" s="1"/>
  <c r="G223" i="15" s="1"/>
  <c r="G224" i="15" s="1"/>
  <c r="G225" i="15" s="1"/>
  <c r="G226" i="15" s="1"/>
  <c r="G227" i="15" s="1"/>
  <c r="G228" i="15" s="1"/>
  <c r="G229" i="15" s="1"/>
  <c r="G230" i="15" s="1"/>
  <c r="G231" i="15" s="1"/>
  <c r="G232" i="15" s="1"/>
  <c r="G233" i="15" s="1"/>
  <c r="G234" i="15" s="1"/>
  <c r="G235" i="15" s="1"/>
  <c r="G236" i="15" s="1"/>
  <c r="G237" i="15" s="1"/>
  <c r="G238" i="15" s="1"/>
  <c r="G239" i="15" s="1"/>
  <c r="G240" i="15" s="1"/>
  <c r="G241" i="15" s="1"/>
  <c r="G242" i="15" s="1"/>
  <c r="G243" i="15" s="1"/>
  <c r="G244" i="15" s="1"/>
  <c r="G245" i="15" s="1"/>
  <c r="G246" i="15" s="1"/>
  <c r="G247" i="15" s="1"/>
  <c r="G248" i="15" s="1"/>
  <c r="G249" i="15" s="1"/>
  <c r="G250" i="15" s="1"/>
  <c r="G251" i="15" s="1"/>
  <c r="G252" i="15" s="1"/>
  <c r="G253" i="15" s="1"/>
  <c r="G254" i="15" s="1"/>
  <c r="G255" i="15" s="1"/>
  <c r="G256" i="15" s="1"/>
  <c r="G257" i="15" s="1"/>
  <c r="G258" i="15" s="1"/>
  <c r="G259" i="15" s="1"/>
  <c r="G260" i="15" s="1"/>
  <c r="G261" i="15" s="1"/>
  <c r="G262" i="15" s="1"/>
  <c r="G263" i="15" s="1"/>
  <c r="G264" i="15" s="1"/>
  <c r="G265" i="15" s="1"/>
  <c r="G266" i="15" s="1"/>
  <c r="G267" i="15" s="1"/>
  <c r="G268" i="15" s="1"/>
  <c r="G269" i="15" s="1"/>
  <c r="G270" i="15" s="1"/>
  <c r="G271" i="15" s="1"/>
  <c r="G272" i="15" s="1"/>
  <c r="G273" i="15" s="1"/>
  <c r="G274" i="15" s="1"/>
  <c r="G275" i="15" s="1"/>
  <c r="G276" i="15" s="1"/>
  <c r="G277" i="15" s="1"/>
  <c r="G278" i="15" s="1"/>
  <c r="G279" i="15" s="1"/>
  <c r="G280" i="15" s="1"/>
  <c r="G281" i="15" s="1"/>
  <c r="G282" i="15" s="1"/>
  <c r="G283" i="15" s="1"/>
  <c r="G284" i="15" s="1"/>
  <c r="G285" i="15" s="1"/>
  <c r="G286" i="15" s="1"/>
  <c r="G287" i="15" s="1"/>
  <c r="G288" i="15" s="1"/>
  <c r="G289" i="15" s="1"/>
  <c r="G290" i="15" s="1"/>
  <c r="G291" i="15" s="1"/>
  <c r="G292" i="15" s="1"/>
  <c r="G293" i="15" s="1"/>
  <c r="G294" i="15" s="1"/>
  <c r="G295" i="15" s="1"/>
  <c r="G296" i="15" s="1"/>
  <c r="G297" i="15" s="1"/>
  <c r="G298" i="15" s="1"/>
  <c r="G299" i="15" s="1"/>
  <c r="G300" i="15" s="1"/>
  <c r="G301" i="15" s="1"/>
  <c r="G302" i="15" s="1"/>
  <c r="G303" i="15" s="1"/>
  <c r="G304" i="15" s="1"/>
  <c r="G305" i="15" s="1"/>
  <c r="G306" i="15" s="1"/>
  <c r="G307" i="15" s="1"/>
  <c r="G308" i="15" s="1"/>
  <c r="G309" i="15" s="1"/>
  <c r="G310" i="15" s="1"/>
  <c r="G311" i="15" s="1"/>
  <c r="G312" i="15" s="1"/>
  <c r="G313" i="15" s="1"/>
  <c r="G314" i="15" s="1"/>
  <c r="G315" i="15" s="1"/>
  <c r="G316" i="15" s="1"/>
  <c r="G317" i="15" s="1"/>
  <c r="G318" i="15" s="1"/>
  <c r="G319" i="15" s="1"/>
  <c r="G320" i="15" s="1"/>
  <c r="G321" i="15" s="1"/>
  <c r="G322" i="15" s="1"/>
  <c r="G323" i="15" s="1"/>
  <c r="G324" i="15" s="1"/>
  <c r="G325" i="15" s="1"/>
  <c r="G326" i="15" s="1"/>
  <c r="G327" i="15" s="1"/>
  <c r="G328" i="15" s="1"/>
  <c r="G329" i="15" s="1"/>
  <c r="G330" i="15" s="1"/>
  <c r="G331" i="15" s="1"/>
  <c r="G332" i="15" s="1"/>
  <c r="G333" i="15" s="1"/>
  <c r="G334" i="15" s="1"/>
  <c r="G335" i="15" s="1"/>
  <c r="G336" i="15" s="1"/>
  <c r="G337" i="15" s="1"/>
  <c r="G338" i="15" s="1"/>
  <c r="G339" i="15" s="1"/>
  <c r="G340" i="15" s="1"/>
  <c r="G341" i="15" s="1"/>
  <c r="G342" i="15" s="1"/>
  <c r="G343" i="15" s="1"/>
  <c r="G344" i="15" s="1"/>
  <c r="G345" i="15" s="1"/>
  <c r="G346" i="15" s="1"/>
  <c r="G347" i="15" s="1"/>
  <c r="G348" i="15" s="1"/>
  <c r="G349" i="15" s="1"/>
  <c r="G350" i="15" s="1"/>
  <c r="G351" i="15" s="1"/>
  <c r="G352" i="15" s="1"/>
  <c r="G353" i="15" s="1"/>
  <c r="G354" i="15" s="1"/>
  <c r="G355" i="15" s="1"/>
  <c r="G356" i="15" s="1"/>
  <c r="G357" i="15" s="1"/>
  <c r="G358" i="15" s="1"/>
  <c r="G359" i="15" s="1"/>
  <c r="G360" i="15" s="1"/>
  <c r="G361" i="15" s="1"/>
  <c r="G362" i="15" s="1"/>
  <c r="G363" i="15" s="1"/>
  <c r="G364" i="15" s="1"/>
  <c r="G365" i="15" s="1"/>
  <c r="G366" i="15" s="1"/>
  <c r="G367" i="15" s="1"/>
  <c r="G368" i="15" s="1"/>
  <c r="G369" i="15" s="1"/>
  <c r="G370" i="15" s="1"/>
  <c r="G371" i="15" s="1"/>
  <c r="G372" i="15" s="1"/>
  <c r="G373" i="15" s="1"/>
  <c r="G374" i="15" s="1"/>
  <c r="G375" i="15" s="1"/>
  <c r="G376" i="15" s="1"/>
  <c r="G377" i="15" s="1"/>
  <c r="G378" i="15" s="1"/>
  <c r="G379" i="15" s="1"/>
  <c r="G380" i="15" s="1"/>
  <c r="G381" i="15" s="1"/>
  <c r="G382" i="15" s="1"/>
  <c r="G383" i="15" s="1"/>
  <c r="G384" i="15" s="1"/>
  <c r="G385" i="15" s="1"/>
  <c r="G386" i="15" s="1"/>
  <c r="G387" i="15" s="1"/>
  <c r="G388" i="15" s="1"/>
  <c r="G389" i="15" s="1"/>
  <c r="G390" i="15" s="1"/>
  <c r="G391" i="15" s="1"/>
  <c r="G392" i="15" s="1"/>
  <c r="G393" i="15" s="1"/>
  <c r="G394" i="15" s="1"/>
  <c r="G395" i="15" s="1"/>
  <c r="G396" i="15" s="1"/>
  <c r="G397" i="15" s="1"/>
  <c r="G398" i="15" s="1"/>
  <c r="G399" i="15" s="1"/>
  <c r="G400" i="15" s="1"/>
  <c r="G401" i="15" s="1"/>
  <c r="G402" i="15" s="1"/>
  <c r="G403" i="15" s="1"/>
  <c r="G404" i="15" s="1"/>
  <c r="G405" i="15" s="1"/>
  <c r="G406" i="15" s="1"/>
  <c r="G407" i="15" s="1"/>
  <c r="G408" i="15" s="1"/>
  <c r="G409" i="15" s="1"/>
  <c r="G410" i="15" s="1"/>
  <c r="G411" i="15" s="1"/>
  <c r="G412" i="15" s="1"/>
  <c r="G413" i="15" s="1"/>
  <c r="G414" i="15" s="1"/>
  <c r="G415" i="15" s="1"/>
  <c r="G416" i="15" s="1"/>
  <c r="G417" i="15" s="1"/>
  <c r="G418" i="15" s="1"/>
  <c r="G419" i="15" s="1"/>
  <c r="G420" i="15" s="1"/>
  <c r="G421" i="15" s="1"/>
  <c r="G422" i="15" s="1"/>
  <c r="G423" i="15" s="1"/>
  <c r="G424" i="15" s="1"/>
  <c r="G425" i="15" s="1"/>
  <c r="G426" i="15" s="1"/>
  <c r="G427" i="15" s="1"/>
  <c r="G428" i="15" s="1"/>
  <c r="G429" i="15" s="1"/>
  <c r="G430" i="15" s="1"/>
  <c r="G431" i="15" s="1"/>
  <c r="G432" i="15" s="1"/>
  <c r="G433" i="15" s="1"/>
  <c r="G434" i="15" s="1"/>
  <c r="G435" i="15" s="1"/>
  <c r="G436" i="15" s="1"/>
  <c r="G437" i="15" s="1"/>
  <c r="G438" i="15" s="1"/>
  <c r="G439" i="15" s="1"/>
  <c r="G440" i="15" s="1"/>
  <c r="G441" i="15" s="1"/>
  <c r="G442" i="15" s="1"/>
  <c r="G443" i="15" s="1"/>
  <c r="G444" i="15" s="1"/>
  <c r="G445" i="15" s="1"/>
  <c r="G446" i="15" s="1"/>
  <c r="G447" i="15" s="1"/>
  <c r="G448" i="15" s="1"/>
  <c r="G449" i="15" s="1"/>
  <c r="G450" i="15" s="1"/>
  <c r="G451" i="15" s="1"/>
  <c r="G452" i="15" s="1"/>
  <c r="G453" i="15" s="1"/>
  <c r="G454" i="15" s="1"/>
  <c r="G455" i="15" s="1"/>
  <c r="G456" i="15" s="1"/>
  <c r="G457" i="15" s="1"/>
  <c r="G458" i="15" s="1"/>
  <c r="G459" i="15" s="1"/>
  <c r="G460" i="15" s="1"/>
  <c r="G461" i="15" s="1"/>
  <c r="G462" i="15" s="1"/>
  <c r="G463" i="15" s="1"/>
  <c r="G464" i="15" s="1"/>
  <c r="G465" i="15" s="1"/>
  <c r="G466" i="15" s="1"/>
  <c r="G467" i="15" s="1"/>
  <c r="G468" i="15" s="1"/>
  <c r="G469" i="15" s="1"/>
  <c r="G470" i="15" s="1"/>
  <c r="G471" i="15" s="1"/>
  <c r="G472" i="15" s="1"/>
  <c r="G473" i="15" s="1"/>
  <c r="G474" i="15" s="1"/>
  <c r="G475" i="15" s="1"/>
  <c r="G476" i="15" s="1"/>
  <c r="G477" i="15" s="1"/>
  <c r="G478" i="15" s="1"/>
  <c r="G479" i="15" s="1"/>
  <c r="G480" i="15" s="1"/>
  <c r="G481" i="15" s="1"/>
  <c r="G482" i="15" s="1"/>
  <c r="G483" i="15" s="1"/>
  <c r="G484" i="15" s="1"/>
  <c r="G485" i="15" s="1"/>
  <c r="G486" i="15" s="1"/>
  <c r="G487" i="15" s="1"/>
  <c r="G488" i="15" s="1"/>
  <c r="G489" i="15" s="1"/>
  <c r="G490" i="15" s="1"/>
  <c r="G491" i="15" s="1"/>
  <c r="G492" i="15" s="1"/>
  <c r="G493" i="15" s="1"/>
  <c r="G494" i="15" s="1"/>
  <c r="G495" i="15" s="1"/>
  <c r="G496" i="15" s="1"/>
  <c r="G497" i="15" s="1"/>
  <c r="G498" i="15" s="1"/>
  <c r="G499" i="15" s="1"/>
  <c r="G500" i="15" s="1"/>
  <c r="G501" i="15" s="1"/>
  <c r="G502" i="15" s="1"/>
  <c r="G503" i="15" s="1"/>
  <c r="G504" i="15" s="1"/>
  <c r="G505" i="15" s="1"/>
  <c r="G506" i="15" s="1"/>
  <c r="G507" i="15" s="1"/>
  <c r="G508" i="15" s="1"/>
  <c r="G509" i="15" s="1"/>
  <c r="G510" i="15" s="1"/>
  <c r="G511" i="15" s="1"/>
  <c r="G512" i="15" s="1"/>
  <c r="G513" i="15" s="1"/>
  <c r="G514" i="15" s="1"/>
  <c r="G515" i="15" s="1"/>
  <c r="G516" i="15" s="1"/>
  <c r="G517" i="15" s="1"/>
  <c r="G518" i="15" s="1"/>
  <c r="G519" i="15" s="1"/>
  <c r="G520" i="15" s="1"/>
  <c r="G521" i="15" s="1"/>
  <c r="G522" i="15" s="1"/>
  <c r="G523" i="15" s="1"/>
  <c r="G524" i="15" s="1"/>
  <c r="G525" i="15" s="1"/>
  <c r="G526" i="15" s="1"/>
  <c r="G527" i="15" s="1"/>
  <c r="G528" i="15" s="1"/>
  <c r="G529" i="15" s="1"/>
  <c r="G530" i="15" s="1"/>
  <c r="G531" i="15" s="1"/>
  <c r="G532" i="15" s="1"/>
  <c r="G533" i="15" s="1"/>
  <c r="G534" i="15" s="1"/>
  <c r="G535" i="15" s="1"/>
  <c r="G536" i="15" s="1"/>
  <c r="G537" i="15" s="1"/>
  <c r="G538" i="15" s="1"/>
  <c r="G539" i="15" s="1"/>
  <c r="G540" i="15" s="1"/>
  <c r="G541" i="15" s="1"/>
  <c r="G542" i="15" s="1"/>
  <c r="G543" i="15" s="1"/>
  <c r="G544" i="15" s="1"/>
  <c r="G545" i="15" s="1"/>
  <c r="G546" i="15" s="1"/>
  <c r="G547" i="15" s="1"/>
  <c r="G548" i="15" s="1"/>
  <c r="G549" i="15" s="1"/>
  <c r="G550" i="15" s="1"/>
  <c r="G551" i="15" s="1"/>
  <c r="G552" i="15" s="1"/>
  <c r="G553" i="15" s="1"/>
  <c r="G554" i="15" s="1"/>
  <c r="G555" i="15" s="1"/>
  <c r="G556" i="15" s="1"/>
  <c r="G557" i="15" s="1"/>
  <c r="G558" i="15" s="1"/>
  <c r="G559" i="15" s="1"/>
  <c r="G560" i="15" s="1"/>
  <c r="G561" i="15" s="1"/>
  <c r="G562" i="15" s="1"/>
  <c r="G563" i="15" s="1"/>
  <c r="G564" i="15" s="1"/>
  <c r="G565" i="15" s="1"/>
  <c r="G566" i="15" s="1"/>
  <c r="G567" i="15" s="1"/>
  <c r="G568" i="15" s="1"/>
  <c r="G569" i="15" s="1"/>
  <c r="G570" i="15" s="1"/>
  <c r="G571" i="15" s="1"/>
  <c r="G572" i="15" s="1"/>
  <c r="G573" i="15" s="1"/>
  <c r="G574" i="15" s="1"/>
  <c r="G575" i="15" s="1"/>
  <c r="G576" i="15" s="1"/>
  <c r="G577" i="15" s="1"/>
  <c r="G578" i="15" s="1"/>
  <c r="G579" i="15" s="1"/>
  <c r="G580" i="15" s="1"/>
  <c r="G581" i="15" s="1"/>
  <c r="G582" i="15" s="1"/>
  <c r="G583" i="15" s="1"/>
  <c r="G584" i="15" s="1"/>
  <c r="G585" i="15" s="1"/>
  <c r="G586" i="15" s="1"/>
  <c r="G587" i="15" s="1"/>
  <c r="G588" i="15" s="1"/>
  <c r="G589" i="15" s="1"/>
  <c r="G590" i="15" s="1"/>
  <c r="G591" i="15" s="1"/>
  <c r="G592" i="15" s="1"/>
  <c r="G593" i="15" s="1"/>
  <c r="G594" i="15" s="1"/>
  <c r="G595" i="15" s="1"/>
  <c r="G596" i="15" s="1"/>
  <c r="G597" i="15" s="1"/>
  <c r="G598" i="15" s="1"/>
  <c r="G599" i="15" s="1"/>
  <c r="G600" i="15" s="1"/>
  <c r="G601" i="15" s="1"/>
  <c r="G602" i="15" s="1"/>
  <c r="G603" i="15" s="1"/>
  <c r="G604" i="15" s="1"/>
  <c r="G605" i="15" s="1"/>
  <c r="G606" i="15" s="1"/>
  <c r="G607" i="15" s="1"/>
  <c r="G608" i="15" s="1"/>
  <c r="G609" i="15" s="1"/>
  <c r="G610" i="15" s="1"/>
  <c r="G611" i="15" s="1"/>
  <c r="G612" i="15" s="1"/>
  <c r="G613" i="15" s="1"/>
  <c r="G614" i="15" s="1"/>
  <c r="G615" i="15" s="1"/>
  <c r="G616" i="15" s="1"/>
  <c r="G617" i="15" s="1"/>
  <c r="G618" i="15" s="1"/>
  <c r="G619" i="15" s="1"/>
  <c r="G620" i="15" s="1"/>
  <c r="G621" i="15" s="1"/>
  <c r="G622" i="15" s="1"/>
  <c r="G623" i="15" s="1"/>
  <c r="G624" i="15" s="1"/>
  <c r="G625" i="15" s="1"/>
  <c r="G626" i="15" s="1"/>
  <c r="G627" i="15" s="1"/>
  <c r="G628" i="15" s="1"/>
  <c r="G629" i="15" s="1"/>
  <c r="G630" i="15" s="1"/>
  <c r="G631" i="15" s="1"/>
  <c r="G632" i="15" s="1"/>
  <c r="G633" i="15" s="1"/>
  <c r="G634" i="15" s="1"/>
  <c r="G635" i="15" s="1"/>
  <c r="G636" i="15" s="1"/>
  <c r="G637" i="15" s="1"/>
  <c r="G638" i="15" s="1"/>
  <c r="G639" i="15" s="1"/>
  <c r="G640" i="15" s="1"/>
  <c r="G641" i="15" s="1"/>
  <c r="G642" i="15" s="1"/>
  <c r="G643" i="15" s="1"/>
  <c r="G644" i="15" s="1"/>
  <c r="G645" i="15" s="1"/>
  <c r="G646" i="15" s="1"/>
  <c r="G647" i="15" s="1"/>
  <c r="G648" i="15" s="1"/>
  <c r="G649" i="15" s="1"/>
  <c r="G650" i="15" s="1"/>
  <c r="G651" i="15" s="1"/>
  <c r="G652" i="15" s="1"/>
  <c r="G653" i="15" s="1"/>
  <c r="G654" i="15" s="1"/>
  <c r="G655" i="15" s="1"/>
  <c r="G656" i="15" s="1"/>
  <c r="G657" i="15" s="1"/>
  <c r="G658" i="15" s="1"/>
  <c r="G659" i="15" s="1"/>
  <c r="G660" i="15" s="1"/>
  <c r="G661" i="15" s="1"/>
  <c r="G662" i="15" s="1"/>
  <c r="G663" i="15" s="1"/>
  <c r="G664" i="15" s="1"/>
  <c r="G665" i="15" s="1"/>
  <c r="G666" i="15" s="1"/>
  <c r="G667" i="15" s="1"/>
  <c r="G668" i="15" s="1"/>
  <c r="G669" i="15" s="1"/>
  <c r="G670" i="15" s="1"/>
  <c r="G671" i="15" s="1"/>
  <c r="G672" i="15" s="1"/>
  <c r="G673" i="15" s="1"/>
  <c r="G674" i="15" s="1"/>
  <c r="G675" i="15" s="1"/>
  <c r="G676" i="15" s="1"/>
  <c r="G677" i="15" s="1"/>
  <c r="G678" i="15" s="1"/>
  <c r="G679" i="15" s="1"/>
  <c r="G680" i="15" s="1"/>
  <c r="G681" i="15" s="1"/>
  <c r="G682" i="15" s="1"/>
  <c r="G683" i="15" s="1"/>
  <c r="G684" i="15" s="1"/>
  <c r="G685" i="15" s="1"/>
  <c r="G686" i="15" s="1"/>
  <c r="G687" i="15" s="1"/>
  <c r="G688" i="15" s="1"/>
  <c r="G689" i="15" s="1"/>
  <c r="G690" i="15" s="1"/>
  <c r="G691" i="15" s="1"/>
  <c r="G692" i="15" s="1"/>
  <c r="G693" i="15" s="1"/>
  <c r="G694" i="15" s="1"/>
  <c r="G695" i="15" s="1"/>
  <c r="G696" i="15" s="1"/>
  <c r="G697" i="15" s="1"/>
  <c r="G698" i="15" s="1"/>
  <c r="G699" i="15" s="1"/>
  <c r="G700" i="15" s="1"/>
  <c r="G701" i="15" s="1"/>
  <c r="G702" i="15" s="1"/>
  <c r="G703" i="15" s="1"/>
  <c r="G704" i="15" s="1"/>
  <c r="G705" i="15" s="1"/>
  <c r="G706" i="15" s="1"/>
  <c r="G707" i="15" s="1"/>
  <c r="G708" i="15" s="1"/>
  <c r="G709" i="15" s="1"/>
  <c r="G710" i="15" s="1"/>
  <c r="G711" i="15" s="1"/>
  <c r="G712" i="15" s="1"/>
  <c r="G713" i="15" s="1"/>
  <c r="G714" i="15" s="1"/>
  <c r="G715" i="15" s="1"/>
  <c r="G716" i="15" s="1"/>
  <c r="G717" i="15" s="1"/>
  <c r="G718" i="15" s="1"/>
  <c r="G719" i="15" s="1"/>
  <c r="G720" i="15" s="1"/>
  <c r="G721" i="15" s="1"/>
  <c r="G722" i="15" s="1"/>
  <c r="G723" i="15" s="1"/>
  <c r="G724" i="15" s="1"/>
  <c r="G725" i="15" s="1"/>
  <c r="G726" i="15" s="1"/>
  <c r="G727" i="15" s="1"/>
  <c r="G728" i="15" s="1"/>
  <c r="G729" i="15" s="1"/>
  <c r="G730" i="15" s="1"/>
  <c r="G731" i="15" s="1"/>
  <c r="G732" i="15" s="1"/>
  <c r="G733" i="15" s="1"/>
  <c r="G734" i="15" s="1"/>
  <c r="G735" i="15" s="1"/>
  <c r="J2" i="15"/>
  <c r="B10" i="14" s="1"/>
  <c r="L70" i="21" s="1"/>
  <c r="L72" i="21" s="1"/>
  <c r="L74" i="21" s="1"/>
  <c r="L76" i="21" s="1"/>
  <c r="L78" i="21" s="1"/>
  <c r="L80" i="21" s="1"/>
  <c r="L82" i="21" s="1"/>
  <c r="L85" i="21" s="1"/>
  <c r="L88" i="21" s="1"/>
  <c r="L91" i="21" s="1"/>
  <c r="L94" i="21" s="1"/>
  <c r="L97" i="21" s="1"/>
  <c r="L100" i="21" s="1"/>
  <c r="L103" i="21" s="1"/>
  <c r="L106" i="21" s="1"/>
  <c r="L109" i="21" s="1"/>
  <c r="L112" i="21" s="1"/>
  <c r="L115" i="21" s="1"/>
  <c r="L118" i="21" s="1"/>
  <c r="L121" i="21" s="1"/>
  <c r="L124" i="21" s="1"/>
  <c r="L127" i="21" s="1"/>
  <c r="L130" i="21" s="1"/>
  <c r="L132" i="21" s="1"/>
  <c r="G1" i="15"/>
  <c r="G2" i="15" s="1"/>
  <c r="B1" i="15"/>
  <c r="D17" i="15"/>
  <c r="D18" i="15" s="1"/>
  <c r="D19" i="15" s="1"/>
  <c r="D20" i="15" s="1"/>
  <c r="D21" i="15" s="1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D50" i="15" s="1"/>
  <c r="D51" i="15" s="1"/>
  <c r="D52" i="15" s="1"/>
  <c r="D53" i="15" s="1"/>
  <c r="D54" i="15" s="1"/>
  <c r="D55" i="15" s="1"/>
  <c r="D56" i="15" s="1"/>
  <c r="D57" i="15" s="1"/>
  <c r="D58" i="15" s="1"/>
  <c r="D59" i="15" s="1"/>
  <c r="D60" i="15" s="1"/>
  <c r="D61" i="15" s="1"/>
  <c r="D62" i="15" s="1"/>
  <c r="D63" i="15" s="1"/>
  <c r="D64" i="15" s="1"/>
  <c r="D65" i="15" s="1"/>
  <c r="D66" i="15" s="1"/>
  <c r="D67" i="15" s="1"/>
  <c r="D68" i="15" s="1"/>
  <c r="D69" i="15" s="1"/>
  <c r="D70" i="15" s="1"/>
  <c r="D71" i="15" s="1"/>
  <c r="D72" i="15" s="1"/>
  <c r="D73" i="15" s="1"/>
  <c r="D74" i="15" s="1"/>
  <c r="D75" i="15" s="1"/>
  <c r="D76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B400" i="15" s="1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B434" i="15" s="1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519" i="15" s="1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733" i="15" s="1"/>
  <c r="B734" i="15" s="1"/>
  <c r="B735" i="15" s="1"/>
  <c r="E2" i="15"/>
  <c r="B7" i="14" s="1"/>
  <c r="L16" i="21" s="1"/>
  <c r="L17" i="21" s="1"/>
  <c r="L18" i="21" s="1"/>
  <c r="L19" i="21" s="1"/>
  <c r="L20" i="21" s="1"/>
  <c r="L21" i="21" s="1"/>
  <c r="L22" i="21" s="1"/>
  <c r="L23" i="21" s="1"/>
  <c r="L24" i="21" s="1"/>
  <c r="L25" i="21" s="1"/>
  <c r="L26" i="21" s="1"/>
  <c r="L27" i="21" s="1"/>
  <c r="L28" i="21" s="1"/>
  <c r="L29" i="21" s="1"/>
  <c r="L30" i="21" s="1"/>
  <c r="L31" i="21" s="1"/>
  <c r="L32" i="21" s="1"/>
  <c r="L33" i="21" s="1"/>
  <c r="L34" i="21" s="1"/>
  <c r="L35" i="21" s="1"/>
  <c r="L36" i="21" s="1"/>
  <c r="L37" i="21" s="1"/>
  <c r="L38" i="21" s="1"/>
  <c r="B2" i="15"/>
  <c r="B6" i="14" s="1"/>
  <c r="L13" i="18" l="1"/>
  <c r="L14" i="18" s="1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L26" i="18" s="1"/>
  <c r="L27" i="18" s="1"/>
  <c r="L28" i="18" s="1"/>
  <c r="L29" i="18" s="1"/>
  <c r="L30" i="18" s="1"/>
  <c r="M13" i="20"/>
  <c r="L15" i="19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2" i="19" s="1"/>
  <c r="L33" i="19" s="1"/>
  <c r="L34" i="19" s="1"/>
  <c r="L35" i="19" s="1"/>
  <c r="L36" i="19" s="1"/>
  <c r="L37" i="19" s="1"/>
  <c r="L38" i="19" s="1"/>
  <c r="M14" i="20"/>
  <c r="M15" i="20" s="1"/>
  <c r="M16" i="20" s="1"/>
  <c r="M17" i="20" s="1"/>
  <c r="M18" i="20" s="1"/>
  <c r="M19" i="20" s="1"/>
  <c r="M20" i="20" s="1"/>
  <c r="M21" i="20" s="1"/>
  <c r="M22" i="20" s="1"/>
  <c r="M23" i="20" s="1"/>
  <c r="M24" i="20" s="1"/>
  <c r="L70" i="19"/>
  <c r="L72" i="19" s="1"/>
  <c r="L74" i="19" s="1"/>
  <c r="L76" i="19" s="1"/>
  <c r="L77" i="19" s="1"/>
  <c r="L78" i="19" s="1"/>
  <c r="L79" i="19" s="1"/>
  <c r="L81" i="19" s="1"/>
  <c r="L84" i="19" s="1"/>
  <c r="L87" i="19" s="1"/>
  <c r="L90" i="19" s="1"/>
  <c r="L92" i="19" s="1"/>
  <c r="L93" i="19" s="1"/>
  <c r="L94" i="19" s="1"/>
  <c r="L95" i="19" s="1"/>
  <c r="L97" i="19" s="1"/>
  <c r="L100" i="19" s="1"/>
  <c r="L103" i="19" s="1"/>
  <c r="L105" i="19" s="1"/>
  <c r="L106" i="19" s="1"/>
  <c r="L107" i="19" s="1"/>
  <c r="L108" i="19" s="1"/>
  <c r="L110" i="19" s="1"/>
  <c r="L113" i="19" s="1"/>
  <c r="M53" i="20"/>
  <c r="M55" i="20" s="1"/>
  <c r="M57" i="20" s="1"/>
  <c r="M60" i="20" s="1"/>
  <c r="M63" i="20" s="1"/>
  <c r="M66" i="20" s="1"/>
  <c r="M69" i="20" s="1"/>
  <c r="M72" i="20" s="1"/>
  <c r="L39" i="5"/>
  <c r="L41" i="5" s="1"/>
  <c r="L44" i="5" s="1"/>
  <c r="L46" i="5" s="1"/>
  <c r="L47" i="5" s="1"/>
  <c r="L49" i="5" s="1"/>
  <c r="L51" i="5" s="1"/>
  <c r="L52" i="5" s="1"/>
  <c r="L54" i="5" s="1"/>
  <c r="L57" i="5" s="1"/>
  <c r="L52" i="18"/>
  <c r="L54" i="18" s="1"/>
  <c r="L56" i="18" s="1"/>
  <c r="L58" i="18" s="1"/>
  <c r="L59" i="18" s="1"/>
  <c r="F5" i="1"/>
  <c r="G9" i="12"/>
  <c r="G8" i="4"/>
  <c r="G11" i="3"/>
  <c r="G11" i="11"/>
  <c r="F11" i="5"/>
  <c r="F8" i="13"/>
  <c r="G13" i="2"/>
  <c r="G13" i="10"/>
  <c r="G12" i="8"/>
  <c r="G12" i="1"/>
  <c r="G12" i="6"/>
  <c r="G12" i="7"/>
  <c r="G11" i="9"/>
  <c r="E5" i="1"/>
  <c r="L61" i="18" l="1"/>
  <c r="L64" i="18" s="1"/>
  <c r="L67" i="18" s="1"/>
  <c r="L70" i="18" s="1"/>
  <c r="A20" i="12"/>
  <c r="A21" i="12" s="1"/>
  <c r="A22" i="12" s="1"/>
  <c r="A23" i="12" s="1"/>
  <c r="A24" i="12" s="1"/>
  <c r="A25" i="12" s="1"/>
  <c r="A26" i="12" s="1"/>
  <c r="A27" i="12" s="1"/>
  <c r="A28" i="12" s="1"/>
  <c r="A29" i="12" s="1"/>
  <c r="A40" i="4"/>
  <c r="A42" i="4" s="1"/>
  <c r="A43" i="4" s="1"/>
  <c r="A44" i="4" s="1"/>
  <c r="A46" i="4" s="1"/>
  <c r="A47" i="4" s="1"/>
  <c r="A49" i="4" s="1"/>
  <c r="B31" i="3"/>
  <c r="B32" i="3" s="1"/>
  <c r="B33" i="3" s="1"/>
  <c r="B34" i="3" s="1"/>
  <c r="B36" i="3" s="1"/>
  <c r="B38" i="3" s="1"/>
  <c r="B39" i="3" s="1"/>
  <c r="B42" i="3" s="1"/>
  <c r="B44" i="3" s="1"/>
  <c r="B45" i="3" s="1"/>
  <c r="B48" i="3" s="1"/>
  <c r="B50" i="3" s="1"/>
  <c r="B51" i="3" s="1"/>
  <c r="B54" i="3" s="1"/>
  <c r="B25" i="8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25" i="6"/>
  <c r="B26" i="6" s="1"/>
  <c r="B27" i="6" s="1"/>
  <c r="B28" i="6" s="1"/>
  <c r="B29" i="6" s="1"/>
  <c r="B24" i="7"/>
  <c r="B25" i="7" s="1"/>
  <c r="B26" i="7" s="1"/>
  <c r="B27" i="7" s="1"/>
  <c r="B28" i="7" s="1"/>
  <c r="B29" i="7" s="1"/>
  <c r="B30" i="7" s="1"/>
  <c r="B26" i="9"/>
  <c r="B27" i="9" s="1"/>
  <c r="B28" i="9" s="1"/>
  <c r="B29" i="9" s="1"/>
  <c r="B30" i="9" s="1"/>
  <c r="B31" i="9" s="1"/>
  <c r="B32" i="9" s="1"/>
  <c r="B33" i="9" s="1"/>
  <c r="B34" i="9" s="1"/>
  <c r="B35" i="9" s="1"/>
  <c r="A10" i="12"/>
  <c r="A11" i="12" s="1"/>
  <c r="A12" i="12" s="1"/>
  <c r="A13" i="12" s="1"/>
  <c r="A14" i="12" s="1"/>
  <c r="A15" i="12" s="1"/>
  <c r="A16" i="12" s="1"/>
  <c r="A17" i="12" s="1"/>
  <c r="A18" i="12" s="1"/>
  <c r="A19" i="12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B12" i="3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12" i="1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L13" i="5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 s="1"/>
  <c r="L10" i="13"/>
  <c r="L11" i="13" s="1"/>
  <c r="L12" i="13" s="1"/>
  <c r="L13" i="13" s="1"/>
  <c r="L14" i="13" s="1"/>
  <c r="L15" i="13" s="1"/>
  <c r="L16" i="13" s="1"/>
  <c r="L17" i="13" s="1"/>
  <c r="L18" i="13" s="1"/>
  <c r="L19" i="13" s="1"/>
  <c r="L20" i="13" s="1"/>
  <c r="L21" i="13" s="1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15" i="10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14" i="8"/>
  <c r="B15" i="8" s="1"/>
  <c r="B16" i="8" s="1"/>
  <c r="B17" i="8" s="1"/>
  <c r="B18" i="8" s="1"/>
  <c r="B19" i="8" s="1"/>
  <c r="B20" i="8" s="1"/>
  <c r="B21" i="8" s="1"/>
  <c r="B22" i="8" s="1"/>
  <c r="B23" i="8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14" i="6"/>
  <c r="B15" i="6" s="1"/>
  <c r="B16" i="6" s="1"/>
  <c r="B17" i="6" s="1"/>
  <c r="B18" i="6" s="1"/>
  <c r="B19" i="6" s="1"/>
  <c r="B20" i="6" s="1"/>
  <c r="B21" i="6" s="1"/>
  <c r="B22" i="6" s="1"/>
  <c r="B23" i="6" s="1"/>
  <c r="B14" i="7"/>
  <c r="B15" i="7" s="1"/>
  <c r="B16" i="7" s="1"/>
  <c r="B17" i="7" s="1"/>
  <c r="B18" i="7" s="1"/>
  <c r="B19" i="7" s="1"/>
  <c r="B20" i="7" s="1"/>
  <c r="B21" i="7" s="1"/>
  <c r="B12" i="9"/>
  <c r="B13" i="9" s="1"/>
  <c r="B14" i="9" s="1"/>
  <c r="B15" i="9" s="1"/>
  <c r="B16" i="9" s="1"/>
  <c r="B17" i="9" s="1"/>
  <c r="B18" i="9" s="1"/>
  <c r="B19" i="9" s="1"/>
  <c r="B20" i="9" s="1"/>
  <c r="B21" i="9" s="1"/>
  <c r="L72" i="18" l="1"/>
  <c r="L73" i="18" s="1"/>
  <c r="L75" i="18" s="1"/>
  <c r="L78" i="18" s="1"/>
  <c r="L81" i="18" s="1"/>
  <c r="L83" i="18" s="1"/>
  <c r="L84" i="18" s="1"/>
  <c r="L86" i="18" s="1"/>
  <c r="L89" i="18" s="1"/>
  <c r="A51" i="4"/>
  <c r="A52" i="4" s="1"/>
  <c r="A54" i="4" s="1"/>
  <c r="L35" i="4"/>
  <c r="L34" i="4"/>
  <c r="L33" i="4"/>
  <c r="F35" i="4"/>
  <c r="F34" i="4"/>
  <c r="F33" i="4"/>
  <c r="L6" i="4"/>
  <c r="L5" i="4"/>
  <c r="L4" i="4"/>
  <c r="L3" i="4"/>
  <c r="L2" i="4"/>
  <c r="F6" i="4"/>
  <c r="F5" i="4"/>
  <c r="F4" i="4"/>
  <c r="F3" i="4"/>
  <c r="F2" i="4"/>
  <c r="W31" i="3"/>
  <c r="W12" i="3"/>
  <c r="J9" i="5"/>
  <c r="J8" i="5"/>
  <c r="J7" i="5"/>
  <c r="J6" i="5"/>
  <c r="K7" i="5"/>
  <c r="K6" i="5"/>
  <c r="K9" i="5"/>
  <c r="K33" i="4"/>
  <c r="E35" i="4"/>
  <c r="K34" i="4"/>
  <c r="K8" i="5"/>
  <c r="K35" i="4"/>
  <c r="D9" i="5" l="1"/>
  <c r="D8" i="5"/>
  <c r="D7" i="5"/>
  <c r="D6" i="5"/>
  <c r="C13" i="5"/>
  <c r="I14" i="5"/>
  <c r="I13" i="5"/>
  <c r="C14" i="5"/>
  <c r="E9" i="5"/>
  <c r="E7" i="5"/>
  <c r="E6" i="5"/>
  <c r="E8" i="5"/>
  <c r="I21" i="13" l="1"/>
  <c r="C21" i="13"/>
  <c r="I20" i="13"/>
  <c r="C20" i="13"/>
  <c r="I19" i="13"/>
  <c r="I18" i="13"/>
  <c r="I17" i="13"/>
  <c r="C17" i="13"/>
  <c r="I16" i="13"/>
  <c r="C16" i="13"/>
  <c r="I15" i="13"/>
  <c r="I14" i="13"/>
  <c r="I13" i="13"/>
  <c r="C13" i="13"/>
  <c r="I12" i="13"/>
  <c r="C12" i="13"/>
  <c r="I11" i="13"/>
  <c r="I10" i="13"/>
  <c r="C10" i="13"/>
  <c r="J29" i="12" l="1"/>
  <c r="D29" i="12"/>
  <c r="J28" i="12"/>
  <c r="D28" i="12"/>
  <c r="J27" i="12"/>
  <c r="D27" i="12"/>
  <c r="J26" i="12"/>
  <c r="D26" i="12"/>
  <c r="J25" i="12"/>
  <c r="D25" i="12"/>
  <c r="J24" i="12"/>
  <c r="D24" i="12"/>
  <c r="J23" i="12"/>
  <c r="D23" i="12"/>
  <c r="J22" i="12"/>
  <c r="D22" i="12"/>
  <c r="J21" i="12"/>
  <c r="D21" i="12"/>
  <c r="J20" i="12"/>
  <c r="D20" i="12"/>
  <c r="J19" i="12"/>
  <c r="D19" i="12"/>
  <c r="J18" i="12"/>
  <c r="D18" i="12"/>
  <c r="J17" i="12"/>
  <c r="D17" i="12"/>
  <c r="J16" i="12"/>
  <c r="D16" i="12"/>
  <c r="J15" i="12"/>
  <c r="D15" i="12"/>
  <c r="J14" i="12"/>
  <c r="D14" i="12"/>
  <c r="J13" i="12"/>
  <c r="D13" i="12"/>
  <c r="J12" i="12"/>
  <c r="D12" i="12"/>
  <c r="J11" i="12"/>
  <c r="D11" i="12"/>
  <c r="J10" i="12"/>
  <c r="D10" i="12"/>
  <c r="J27" i="11"/>
  <c r="D27" i="11"/>
  <c r="J26" i="11"/>
  <c r="D26" i="11"/>
  <c r="J25" i="11"/>
  <c r="D25" i="11"/>
  <c r="J24" i="11"/>
  <c r="D24" i="11"/>
  <c r="J23" i="11"/>
  <c r="D23" i="11"/>
  <c r="J22" i="11"/>
  <c r="D22" i="11"/>
  <c r="J21" i="11"/>
  <c r="D21" i="11"/>
  <c r="J20" i="11"/>
  <c r="D20" i="11"/>
  <c r="J19" i="11"/>
  <c r="D19" i="11"/>
  <c r="J18" i="11"/>
  <c r="D18" i="11"/>
  <c r="J17" i="11"/>
  <c r="D17" i="11"/>
  <c r="J16" i="11"/>
  <c r="D16" i="11"/>
  <c r="J15" i="11"/>
  <c r="D15" i="11"/>
  <c r="J14" i="11"/>
  <c r="D14" i="11"/>
  <c r="J13" i="11"/>
  <c r="D13" i="11"/>
  <c r="J12" i="11"/>
  <c r="D12" i="11"/>
  <c r="J42" i="10"/>
  <c r="D42" i="10"/>
  <c r="J41" i="10"/>
  <c r="D41" i="10"/>
  <c r="J40" i="10"/>
  <c r="D40" i="10"/>
  <c r="J39" i="10"/>
  <c r="D39" i="10"/>
  <c r="J38" i="10"/>
  <c r="D38" i="10"/>
  <c r="J37" i="10"/>
  <c r="D37" i="10"/>
  <c r="J36" i="10"/>
  <c r="D36" i="10"/>
  <c r="J35" i="10"/>
  <c r="D35" i="10"/>
  <c r="J34" i="10"/>
  <c r="D34" i="10"/>
  <c r="J33" i="10"/>
  <c r="D33" i="10"/>
  <c r="J32" i="10"/>
  <c r="D32" i="10"/>
  <c r="J31" i="10"/>
  <c r="D31" i="10"/>
  <c r="J30" i="10"/>
  <c r="D30" i="10"/>
  <c r="J29" i="10"/>
  <c r="D29" i="10"/>
  <c r="J28" i="10"/>
  <c r="D28" i="10"/>
  <c r="J27" i="10"/>
  <c r="D27" i="10"/>
  <c r="J26" i="10"/>
  <c r="D26" i="10"/>
  <c r="J25" i="10"/>
  <c r="D25" i="10"/>
  <c r="J24" i="10"/>
  <c r="D24" i="10"/>
  <c r="J23" i="10"/>
  <c r="D23" i="10"/>
  <c r="J22" i="10"/>
  <c r="D22" i="10"/>
  <c r="J21" i="10"/>
  <c r="D21" i="10"/>
  <c r="J20" i="10"/>
  <c r="D20" i="10"/>
  <c r="J19" i="10"/>
  <c r="D19" i="10"/>
  <c r="J18" i="10"/>
  <c r="D18" i="10"/>
  <c r="J17" i="10"/>
  <c r="D17" i="10"/>
  <c r="J16" i="10"/>
  <c r="D16" i="10"/>
  <c r="J15" i="10"/>
  <c r="D15" i="10"/>
  <c r="G25" i="9" l="1"/>
  <c r="D12" i="9"/>
  <c r="D26" i="9" s="1"/>
  <c r="D13" i="9"/>
  <c r="D27" i="9" s="1"/>
  <c r="D14" i="9"/>
  <c r="D28" i="9" s="1"/>
  <c r="D15" i="9"/>
  <c r="D29" i="9" s="1"/>
  <c r="D16" i="9"/>
  <c r="D30" i="9" s="1"/>
  <c r="D17" i="9"/>
  <c r="D31" i="9" s="1"/>
  <c r="D18" i="9"/>
  <c r="D32" i="9" s="1"/>
  <c r="D19" i="9"/>
  <c r="D33" i="9" s="1"/>
  <c r="D20" i="9"/>
  <c r="D34" i="9" s="1"/>
  <c r="D21" i="9"/>
  <c r="D35" i="9" s="1"/>
  <c r="J21" i="9"/>
  <c r="J35" i="9" s="1"/>
  <c r="J20" i="9"/>
  <c r="J34" i="9" s="1"/>
  <c r="J19" i="9"/>
  <c r="J33" i="9" s="1"/>
  <c r="J18" i="9"/>
  <c r="J32" i="9" s="1"/>
  <c r="J17" i="9"/>
  <c r="J31" i="9" s="1"/>
  <c r="J16" i="9"/>
  <c r="J30" i="9" s="1"/>
  <c r="J15" i="9"/>
  <c r="J29" i="9" s="1"/>
  <c r="J14" i="9"/>
  <c r="J28" i="9" s="1"/>
  <c r="J13" i="9"/>
  <c r="J27" i="9" s="1"/>
  <c r="J12" i="9"/>
  <c r="J26" i="9" s="1"/>
  <c r="J35" i="8"/>
  <c r="D35" i="8"/>
  <c r="J34" i="8"/>
  <c r="D34" i="8"/>
  <c r="J33" i="8"/>
  <c r="D33" i="8"/>
  <c r="J32" i="8"/>
  <c r="D32" i="8"/>
  <c r="J31" i="8"/>
  <c r="D31" i="8"/>
  <c r="J30" i="8"/>
  <c r="D30" i="8"/>
  <c r="J29" i="8"/>
  <c r="D29" i="8"/>
  <c r="J28" i="8"/>
  <c r="D28" i="8"/>
  <c r="J27" i="8"/>
  <c r="D27" i="8"/>
  <c r="J26" i="8"/>
  <c r="D26" i="8"/>
  <c r="J25" i="8"/>
  <c r="D25" i="8"/>
  <c r="J23" i="8"/>
  <c r="D23" i="8"/>
  <c r="J22" i="8"/>
  <c r="D22" i="8"/>
  <c r="J21" i="8"/>
  <c r="D21" i="8"/>
  <c r="J20" i="8"/>
  <c r="D20" i="8"/>
  <c r="J19" i="8"/>
  <c r="D19" i="8"/>
  <c r="J18" i="8"/>
  <c r="D18" i="8"/>
  <c r="J17" i="8"/>
  <c r="D17" i="8"/>
  <c r="J16" i="8"/>
  <c r="D16" i="8"/>
  <c r="J15" i="8"/>
  <c r="D15" i="8"/>
  <c r="J14" i="8"/>
  <c r="D14" i="8"/>
  <c r="J30" i="7"/>
  <c r="D30" i="7"/>
  <c r="J29" i="7"/>
  <c r="D29" i="7"/>
  <c r="J28" i="7"/>
  <c r="D28" i="7"/>
  <c r="J27" i="7"/>
  <c r="D27" i="7"/>
  <c r="J25" i="7"/>
  <c r="D25" i="7"/>
  <c r="J26" i="7"/>
  <c r="D26" i="7"/>
  <c r="J20" i="7"/>
  <c r="D20" i="7"/>
  <c r="J21" i="7"/>
  <c r="D21" i="7"/>
  <c r="J24" i="7"/>
  <c r="D24" i="7"/>
  <c r="J19" i="7"/>
  <c r="D19" i="7"/>
  <c r="J18" i="7"/>
  <c r="D18" i="7"/>
  <c r="J17" i="7"/>
  <c r="D17" i="7"/>
  <c r="J16" i="7"/>
  <c r="D16" i="7"/>
  <c r="J15" i="7"/>
  <c r="D15" i="7"/>
  <c r="J14" i="7"/>
  <c r="D14" i="7"/>
  <c r="K2" i="7"/>
  <c r="J19" i="6"/>
  <c r="D19" i="6"/>
  <c r="J20" i="6"/>
  <c r="D20" i="6"/>
  <c r="J26" i="6"/>
  <c r="D26" i="6"/>
  <c r="J27" i="6"/>
  <c r="D27" i="6"/>
  <c r="J21" i="6"/>
  <c r="D21" i="6"/>
  <c r="J28" i="6"/>
  <c r="D28" i="6"/>
  <c r="J25" i="6"/>
  <c r="D25" i="6"/>
  <c r="J18" i="6"/>
  <c r="D18" i="6"/>
  <c r="J23" i="6"/>
  <c r="D23" i="6"/>
  <c r="J22" i="6"/>
  <c r="D22" i="6"/>
  <c r="J29" i="6"/>
  <c r="D29" i="6"/>
  <c r="J17" i="6"/>
  <c r="D17" i="6"/>
  <c r="J16" i="6"/>
  <c r="D16" i="6"/>
  <c r="J15" i="6"/>
  <c r="D15" i="6"/>
  <c r="J14" i="6"/>
  <c r="D14" i="6"/>
  <c r="I24" i="5" l="1"/>
  <c r="C24" i="5"/>
  <c r="I23" i="5"/>
  <c r="C23" i="5"/>
  <c r="I22" i="5"/>
  <c r="I21" i="5"/>
  <c r="I20" i="5"/>
  <c r="C20" i="5"/>
  <c r="I19" i="5"/>
  <c r="C19" i="5"/>
  <c r="I18" i="5"/>
  <c r="I17" i="5"/>
  <c r="I16" i="5"/>
  <c r="C16" i="5"/>
  <c r="I15" i="5"/>
  <c r="C15" i="5"/>
  <c r="D9" i="4"/>
  <c r="J9" i="4"/>
  <c r="R9" i="4"/>
  <c r="D10" i="4"/>
  <c r="J10" i="4"/>
  <c r="D11" i="4"/>
  <c r="J11" i="4"/>
  <c r="D12" i="4"/>
  <c r="J12" i="4"/>
  <c r="D13" i="4"/>
  <c r="J13" i="4"/>
  <c r="D14" i="4"/>
  <c r="J14" i="4"/>
  <c r="D15" i="4"/>
  <c r="J15" i="4"/>
  <c r="D16" i="4"/>
  <c r="J16" i="4"/>
  <c r="D17" i="4"/>
  <c r="J17" i="4"/>
  <c r="R17" i="4"/>
  <c r="D18" i="4"/>
  <c r="J18" i="4"/>
  <c r="D19" i="4"/>
  <c r="J19" i="4"/>
  <c r="D20" i="4"/>
  <c r="J20" i="4"/>
  <c r="D21" i="4"/>
  <c r="J21" i="4"/>
  <c r="D22" i="4"/>
  <c r="J22" i="4"/>
  <c r="D23" i="4"/>
  <c r="J23" i="4"/>
  <c r="D24" i="4"/>
  <c r="J24" i="4"/>
  <c r="D25" i="4"/>
  <c r="J25" i="4"/>
  <c r="D26" i="4"/>
  <c r="J26" i="4"/>
  <c r="D27" i="4"/>
  <c r="J27" i="4"/>
  <c r="D28" i="4"/>
  <c r="J28" i="4"/>
  <c r="D40" i="4"/>
  <c r="J40" i="4"/>
  <c r="D42" i="4"/>
  <c r="J42" i="4"/>
  <c r="D43" i="4"/>
  <c r="J43" i="4"/>
  <c r="D44" i="4"/>
  <c r="J44" i="4"/>
  <c r="D46" i="4"/>
  <c r="J46" i="4"/>
  <c r="D47" i="4"/>
  <c r="J47" i="4"/>
  <c r="D52" i="4"/>
  <c r="J52" i="4"/>
  <c r="F6" i="1"/>
  <c r="F7" i="1"/>
  <c r="F8" i="1"/>
  <c r="F9" i="1"/>
  <c r="F10" i="1"/>
  <c r="F11" i="1"/>
  <c r="D14" i="1"/>
  <c r="J14" i="1"/>
  <c r="D15" i="1"/>
  <c r="J15" i="1"/>
  <c r="D16" i="1"/>
  <c r="J16" i="1"/>
  <c r="D17" i="1"/>
  <c r="J17" i="1"/>
  <c r="D18" i="1"/>
  <c r="J18" i="1"/>
  <c r="D19" i="1"/>
  <c r="J19" i="1"/>
  <c r="D20" i="1"/>
  <c r="J20" i="1"/>
  <c r="D21" i="1"/>
  <c r="J21" i="1"/>
  <c r="D22" i="1"/>
  <c r="J22" i="1"/>
  <c r="D23" i="1"/>
  <c r="J23" i="1"/>
  <c r="D25" i="1"/>
  <c r="J25" i="1"/>
  <c r="D26" i="1"/>
  <c r="J26" i="1"/>
  <c r="D27" i="1"/>
  <c r="J27" i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F5" i="2"/>
  <c r="F6" i="2"/>
  <c r="F7" i="2"/>
  <c r="F8" i="2"/>
  <c r="F9" i="2"/>
  <c r="F10" i="2"/>
  <c r="F11" i="2"/>
  <c r="F12" i="2"/>
  <c r="D15" i="2"/>
  <c r="J15" i="2"/>
  <c r="D16" i="2"/>
  <c r="J16" i="2"/>
  <c r="D17" i="2"/>
  <c r="J17" i="2"/>
  <c r="D18" i="2"/>
  <c r="J18" i="2"/>
  <c r="D19" i="2"/>
  <c r="J19" i="2"/>
  <c r="D20" i="2"/>
  <c r="J20" i="2"/>
  <c r="D21" i="2"/>
  <c r="J21" i="2"/>
  <c r="D22" i="2"/>
  <c r="J22" i="2"/>
  <c r="D23" i="2"/>
  <c r="J23" i="2"/>
  <c r="D24" i="2"/>
  <c r="J24" i="2"/>
  <c r="D25" i="2"/>
  <c r="J25" i="2"/>
  <c r="D26" i="2"/>
  <c r="J26" i="2"/>
  <c r="D27" i="2"/>
  <c r="J27" i="2"/>
  <c r="D28" i="2"/>
  <c r="J28" i="2"/>
  <c r="D29" i="2"/>
  <c r="J29" i="2"/>
  <c r="D30" i="2"/>
  <c r="J30" i="2"/>
  <c r="D31" i="2"/>
  <c r="J31" i="2"/>
  <c r="D32" i="2"/>
  <c r="J32" i="2"/>
  <c r="D33" i="2"/>
  <c r="J33" i="2"/>
  <c r="D34" i="2"/>
  <c r="J34" i="2"/>
  <c r="D35" i="2"/>
  <c r="J35" i="2"/>
  <c r="D36" i="2"/>
  <c r="J36" i="2"/>
  <c r="D37" i="2"/>
  <c r="J37" i="2"/>
  <c r="D38" i="2"/>
  <c r="J38" i="2"/>
  <c r="D39" i="2"/>
  <c r="J39" i="2"/>
  <c r="D40" i="2"/>
  <c r="J40" i="2"/>
  <c r="D41" i="2"/>
  <c r="J41" i="2"/>
  <c r="D42" i="2"/>
  <c r="J42" i="2"/>
  <c r="L3" i="3"/>
  <c r="F4" i="3"/>
  <c r="L4" i="3"/>
  <c r="F5" i="3"/>
  <c r="L5" i="3"/>
  <c r="F6" i="3"/>
  <c r="L6" i="3"/>
  <c r="F7" i="3"/>
  <c r="L7" i="3"/>
  <c r="F8" i="3"/>
  <c r="D12" i="3"/>
  <c r="J12" i="3"/>
  <c r="D13" i="3"/>
  <c r="J13" i="3"/>
  <c r="D14" i="3"/>
  <c r="J14" i="3"/>
  <c r="D15" i="3"/>
  <c r="J15" i="3"/>
  <c r="D16" i="3"/>
  <c r="J16" i="3"/>
  <c r="D17" i="3"/>
  <c r="J17" i="3"/>
  <c r="D18" i="3"/>
  <c r="J18" i="3"/>
  <c r="D19" i="3"/>
  <c r="J19" i="3"/>
  <c r="D20" i="3"/>
  <c r="J20" i="3"/>
  <c r="D21" i="3"/>
  <c r="J21" i="3"/>
  <c r="D22" i="3"/>
  <c r="J22" i="3"/>
  <c r="D23" i="3"/>
  <c r="J23" i="3"/>
  <c r="D24" i="3"/>
  <c r="J24" i="3"/>
  <c r="D25" i="3"/>
  <c r="J25" i="3"/>
  <c r="D26" i="3"/>
  <c r="J26" i="3"/>
  <c r="D27" i="3"/>
  <c r="J27" i="3"/>
  <c r="B30" i="3"/>
  <c r="D31" i="3"/>
  <c r="J31" i="3"/>
  <c r="Q31" i="3"/>
  <c r="D32" i="3"/>
  <c r="J32" i="3"/>
  <c r="Q32" i="3"/>
  <c r="D33" i="3"/>
  <c r="J33" i="3"/>
  <c r="Q33" i="3"/>
  <c r="D34" i="3"/>
  <c r="J34" i="3"/>
  <c r="Q34" i="3"/>
  <c r="Q35" i="3"/>
  <c r="Q36" i="3"/>
  <c r="D38" i="3"/>
  <c r="J38" i="3"/>
  <c r="D39" i="3"/>
  <c r="J39" i="3"/>
  <c r="D44" i="3"/>
  <c r="J44" i="3"/>
  <c r="D45" i="3"/>
  <c r="J45" i="3"/>
  <c r="D50" i="3"/>
  <c r="J50" i="3"/>
  <c r="D51" i="3"/>
  <c r="J51" i="3"/>
  <c r="E11" i="2"/>
  <c r="E6" i="4"/>
  <c r="E4" i="4"/>
  <c r="K4" i="4"/>
  <c r="E5" i="2"/>
  <c r="P35" i="3"/>
  <c r="P34" i="3"/>
  <c r="E7" i="3"/>
  <c r="E33" i="4"/>
  <c r="K5" i="4"/>
  <c r="E3" i="4"/>
  <c r="E8" i="2"/>
  <c r="K3" i="4"/>
  <c r="E5" i="4"/>
  <c r="E8" i="1"/>
  <c r="P36" i="3"/>
  <c r="E6" i="3"/>
  <c r="K7" i="3"/>
  <c r="E9" i="1"/>
  <c r="E4" i="3"/>
  <c r="E10" i="1"/>
  <c r="E11" i="1"/>
  <c r="E6" i="1"/>
  <c r="E12" i="2"/>
  <c r="E6" i="2"/>
  <c r="K5" i="3"/>
  <c r="K6" i="4"/>
  <c r="P32" i="3"/>
  <c r="E34" i="4"/>
  <c r="E9" i="2"/>
  <c r="K6" i="3"/>
  <c r="K4" i="3"/>
  <c r="K2" i="4"/>
  <c r="E7" i="2"/>
  <c r="E2" i="4"/>
  <c r="E10" i="2"/>
  <c r="E8" i="3"/>
  <c r="E7" i="1"/>
  <c r="E5" i="3"/>
  <c r="P33" i="3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5 et 16 correspondant aux nombres d'équipes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<sst xmlns="http://schemas.openxmlformats.org/spreadsheetml/2006/main" count="2220" uniqueCount="193">
  <si>
    <t>Temps Match</t>
  </si>
  <si>
    <t>POULE</t>
  </si>
  <si>
    <t>Pts</t>
  </si>
  <si>
    <t>Diff</t>
  </si>
  <si>
    <t>CLASSEMENT</t>
  </si>
  <si>
    <t>A</t>
  </si>
  <si>
    <t>intervalle</t>
  </si>
  <si>
    <t>B</t>
  </si>
  <si>
    <t>C</t>
  </si>
  <si>
    <t>D</t>
  </si>
  <si>
    <t>E</t>
  </si>
  <si>
    <t>F</t>
  </si>
  <si>
    <t>G</t>
  </si>
  <si>
    <t>TERRAIN 1</t>
  </si>
  <si>
    <t>HEURE</t>
  </si>
  <si>
    <t>SCORE</t>
  </si>
  <si>
    <t>-</t>
  </si>
  <si>
    <t>H</t>
  </si>
  <si>
    <t>POULE A</t>
  </si>
  <si>
    <t>POULE B</t>
  </si>
  <si>
    <t>I</t>
  </si>
  <si>
    <t>AB</t>
  </si>
  <si>
    <t>CD</t>
  </si>
  <si>
    <t>FG</t>
  </si>
  <si>
    <t>HI</t>
  </si>
  <si>
    <t>AE</t>
  </si>
  <si>
    <t>BC</t>
  </si>
  <si>
    <t>DE</t>
  </si>
  <si>
    <t>FH</t>
  </si>
  <si>
    <t>GI</t>
  </si>
  <si>
    <t>AC</t>
  </si>
  <si>
    <t>BD</t>
  </si>
  <si>
    <t>CE</t>
  </si>
  <si>
    <t>FI</t>
  </si>
  <si>
    <t>GH</t>
  </si>
  <si>
    <t>AD</t>
  </si>
  <si>
    <t>BE</t>
  </si>
  <si>
    <t>1ER DEMI-FINALE</t>
  </si>
  <si>
    <t>½</t>
  </si>
  <si>
    <t>2EME DEMI-FINALE</t>
  </si>
  <si>
    <t>Classement</t>
  </si>
  <si>
    <t>3EME ET 4EME PLACE</t>
  </si>
  <si>
    <t>¾</t>
  </si>
  <si>
    <t>FINALE</t>
  </si>
  <si>
    <t xml:space="preserve"> </t>
  </si>
  <si>
    <t>J</t>
  </si>
  <si>
    <t>1A</t>
  </si>
  <si>
    <t>2A</t>
  </si>
  <si>
    <t>1B</t>
  </si>
  <si>
    <t>2B</t>
  </si>
  <si>
    <t xml:space="preserve"> DEMI FINALE</t>
  </si>
  <si>
    <t>DEMI FINALE</t>
  </si>
  <si>
    <t>CLASSEMENT FINAL</t>
  </si>
  <si>
    <t>½ A</t>
  </si>
  <si>
    <t>2C</t>
  </si>
  <si>
    <t>½ B</t>
  </si>
  <si>
    <t>2D</t>
  </si>
  <si>
    <t>PERDANT 1/2A</t>
  </si>
  <si>
    <t>PERDANT 1/2B</t>
  </si>
  <si>
    <t>POULE 1</t>
  </si>
  <si>
    <t>POULE 2</t>
  </si>
  <si>
    <t>AAA</t>
  </si>
  <si>
    <t>BBBB</t>
  </si>
  <si>
    <t>DDDD</t>
  </si>
  <si>
    <t>CCCC</t>
  </si>
  <si>
    <t>HEURE3</t>
  </si>
  <si>
    <t>PAUSE</t>
  </si>
  <si>
    <t>REMISE DES RECOMPENSENSES</t>
  </si>
  <si>
    <t>LISTE EQUIPE</t>
  </si>
  <si>
    <t>TIRAGE</t>
  </si>
  <si>
    <t>ACCUEIL</t>
  </si>
  <si>
    <t>NOM TERRAIN</t>
  </si>
  <si>
    <t>DEBUT</t>
  </si>
  <si>
    <t>DUREE MATCH</t>
  </si>
  <si>
    <t>REPRISE</t>
  </si>
  <si>
    <t>ENTETE</t>
  </si>
  <si>
    <t>BAS DE PAGE</t>
  </si>
  <si>
    <t>NB EQUIPES</t>
  </si>
  <si>
    <t>=Donne</t>
  </si>
  <si>
    <t>SPONSOR:</t>
  </si>
  <si>
    <t>CLIC IMAGE</t>
  </si>
  <si>
    <t>Chemin des fichiers sons</t>
  </si>
  <si>
    <t>Chemin fichier Image</t>
  </si>
  <si>
    <t>victoire:</t>
  </si>
  <si>
    <t>nul:</t>
  </si>
  <si>
    <t>defaite:</t>
  </si>
  <si>
    <t>forfait:</t>
  </si>
  <si>
    <t>CHRONOMETRE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</si>
  <si>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</si>
  <si>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</si>
  <si>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</si>
  <si>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</si>
  <si>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penalty</t>
  </si>
  <si>
    <t>a</t>
  </si>
  <si>
    <t>b</t>
  </si>
  <si>
    <t>c</t>
  </si>
  <si>
    <t>d</t>
  </si>
  <si>
    <t>POULE 3</t>
  </si>
  <si>
    <t>POINTS</t>
  </si>
  <si>
    <t>GAGNE</t>
  </si>
  <si>
    <t>NUL</t>
  </si>
  <si>
    <t>PERDU</t>
  </si>
  <si>
    <t xml:space="preserve">FORFAIT </t>
  </si>
  <si>
    <t>POINT</t>
  </si>
  <si>
    <t xml:space="preserve">GAGNANT PAR FORFAIT </t>
  </si>
  <si>
    <t>DANS LA COLONNE "SCORE"</t>
  </si>
  <si>
    <t xml:space="preserve">"METTRE ""-1" </t>
  </si>
  <si>
    <t xml:space="preserve">POINT "METTRE ""-4" </t>
  </si>
  <si>
    <t>K</t>
  </si>
  <si>
    <t>M</t>
  </si>
  <si>
    <t>N</t>
  </si>
  <si>
    <t>O</t>
  </si>
  <si>
    <t>P</t>
  </si>
  <si>
    <t>L</t>
  </si>
  <si>
    <t>TIRAGE 1/4 DE FINAL</t>
  </si>
  <si>
    <t>BBB</t>
  </si>
  <si>
    <t>CCC</t>
  </si>
  <si>
    <t>DDD</t>
  </si>
  <si>
    <t>EEE</t>
  </si>
  <si>
    <t>FFF</t>
  </si>
  <si>
    <t>GGG</t>
  </si>
  <si>
    <t>HHH</t>
  </si>
  <si>
    <t>1/4 de FINAL</t>
  </si>
  <si>
    <t>Perdant 1</t>
  </si>
  <si>
    <t>Perdant 2</t>
  </si>
  <si>
    <t>Perdant 3</t>
  </si>
  <si>
    <t>Perdant 4</t>
  </si>
  <si>
    <t>Gagnant 5</t>
  </si>
  <si>
    <t>Perdant 5</t>
  </si>
  <si>
    <t>Perdant 6</t>
  </si>
  <si>
    <t>Gagnant 6</t>
  </si>
  <si>
    <t>POULE 4</t>
  </si>
  <si>
    <t>DEMI FINALE CHAMPIONS LEAGUES</t>
  </si>
  <si>
    <t>(Après tirage au sort)</t>
  </si>
  <si>
    <t>AA</t>
  </si>
  <si>
    <t>BB</t>
  </si>
  <si>
    <t>CC</t>
  </si>
  <si>
    <t>DD</t>
  </si>
  <si>
    <t>DEMI FINALE EUROPA LEAGUES</t>
  </si>
  <si>
    <t>AAAA</t>
  </si>
  <si>
    <t>CHAMPIONS LEAGUES</t>
  </si>
  <si>
    <t xml:space="preserve"> EUROPA LEAGUES</t>
  </si>
  <si>
    <t>PENALTY</t>
  </si>
  <si>
    <t>PERDANT 1</t>
  </si>
  <si>
    <t>PERDANT 2</t>
  </si>
  <si>
    <t>PERDANT 3</t>
  </si>
  <si>
    <t>PERDANT 4</t>
  </si>
  <si>
    <t>FINALE EUROPA</t>
  </si>
  <si>
    <t>FINALE CHAMPION</t>
  </si>
  <si>
    <t xml:space="preserve">REMISE DES RECOMPENSES: </t>
  </si>
  <si>
    <t>1er</t>
  </si>
  <si>
    <t>3A</t>
  </si>
  <si>
    <t>4A</t>
  </si>
  <si>
    <t>3B</t>
  </si>
  <si>
    <t>4B</t>
  </si>
  <si>
    <t>Perdant 1A</t>
  </si>
  <si>
    <t>Perdant 2A</t>
  </si>
  <si>
    <t>Perdant 3A</t>
  </si>
  <si>
    <t>Perdant 4A</t>
  </si>
  <si>
    <t>Perdant 1B</t>
  </si>
  <si>
    <t>Perdant 2B</t>
  </si>
  <si>
    <t>Perdant 3B</t>
  </si>
  <si>
    <t>Perdant 4B</t>
  </si>
  <si>
    <t>5A</t>
  </si>
  <si>
    <t>6A</t>
  </si>
  <si>
    <t>5B</t>
  </si>
  <si>
    <t>6B</t>
  </si>
  <si>
    <t>7A</t>
  </si>
  <si>
    <t>8A</t>
  </si>
  <si>
    <t>7B</t>
  </si>
  <si>
    <t>8B</t>
  </si>
  <si>
    <t>9A</t>
  </si>
  <si>
    <t>10A</t>
  </si>
  <si>
    <t>9B</t>
  </si>
  <si>
    <t>10B</t>
  </si>
  <si>
    <t>11A</t>
  </si>
  <si>
    <t>Gagnant 5A</t>
  </si>
  <si>
    <t>Gagnant 6A</t>
  </si>
  <si>
    <t>Perdant 5A</t>
  </si>
  <si>
    <t>Perdant 6A</t>
  </si>
  <si>
    <t>Gagnant 5B</t>
  </si>
  <si>
    <t>Gagnant 6B</t>
  </si>
  <si>
    <t>Perdant 5B</t>
  </si>
  <si>
    <t>Perdant 6B</t>
  </si>
  <si>
    <t>12A</t>
  </si>
  <si>
    <t>12B</t>
  </si>
  <si>
    <t>san siro</t>
  </si>
  <si>
    <t>TIRAGE  UEFA</t>
  </si>
  <si>
    <t>TIRAGE CHAMPION LEAGUE</t>
  </si>
  <si>
    <t>UEFA</t>
  </si>
  <si>
    <t>CHAMPION LEAGUE</t>
  </si>
  <si>
    <t>C:\Users\cindy\Documents\TOURNOI\CLASSEURS EXCEL\XLSM\image\logo.png</t>
  </si>
  <si>
    <t>TOURNOI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</si>
</sst>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\-0"/>
    <numFmt numFmtId="165" formatCode="dd/mm/yy"/>
    <numFmt numFmtId="166" formatCode="0;[Red]0"/>
    <numFmt numFmtId="167" formatCode="h:mm;@"/>
  </numFmts>
  <fonts count="40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10"/>
      <color indexed="27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6"/>
      <color indexed="26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i/>
      <sz val="12"/>
      <name val="Arial"/>
      <family val="2"/>
    </font>
    <font>
      <sz val="5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10"/>
      <name val="Verdana"/>
      <family val="2"/>
    </font>
    <font>
      <b/>
      <sz val="9"/>
      <color indexed="81"/>
      <name val="Tahoma"/>
      <family val="2"/>
    </font>
    <font>
      <sz val="10"/>
      <color rgb="FF000000"/>
      <name val="Verdana"/>
      <family val="2"/>
    </font>
    <font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0"/>
      <color rgb="FF0000FF"/>
      <name val="Arial"/>
      <family val="2"/>
    </font>
    <font>
      <b/>
      <sz val="10"/>
      <color indexed="8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9"/>
      </patternFill>
    </fill>
    <fill>
      <patternFill patternType="solid">
        <fgColor indexed="27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9"/>
      </patternFill>
    </fill>
  </fills>
  <borders count="83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8" applyFont="0" applyFill="0">
      <alignment horizontal="center"/>
      <protection hidden="1"/>
    </xf>
    <xf numFmtId="0" fontId="27" fillId="5" borderId="0" applyNumberFormat="0" applyBorder="0" applyAlignment="0" applyProtection="0"/>
    <xf numFmtId="0" fontId="28" fillId="8" borderId="0" applyNumberFormat="0" applyBorder="0" applyAlignment="0" applyProtection="0"/>
  </cellStyleXfs>
  <cellXfs count="109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/>
    <xf numFmtId="0" fontId="0" fillId="2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 applyProtection="1">
      <alignment horizontal="right"/>
      <protection locked="0"/>
    </xf>
    <xf numFmtId="0" fontId="0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0" fontId="0" fillId="2" borderId="4" xfId="0" applyNumberFormat="1" applyFill="1" applyBorder="1" applyProtection="1">
      <protection locked="0"/>
    </xf>
    <xf numFmtId="0" fontId="0" fillId="2" borderId="0" xfId="0" applyFill="1" applyBorder="1"/>
    <xf numFmtId="0" fontId="4" fillId="2" borderId="6" xfId="0" applyFont="1" applyFill="1" applyBorder="1" applyAlignment="1">
      <alignment horizontal="center"/>
    </xf>
    <xf numFmtId="164" fontId="2" fillId="2" borderId="0" xfId="0" applyNumberFormat="1" applyFont="1" applyFill="1" applyBorder="1" applyAlignment="1" applyProtection="1">
      <alignment horizontal="center"/>
      <protection hidden="1"/>
    </xf>
    <xf numFmtId="164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/>
    <xf numFmtId="0" fontId="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Protection="1"/>
    <xf numFmtId="20" fontId="0" fillId="2" borderId="4" xfId="0" applyNumberFormat="1" applyFill="1" applyBorder="1" applyProtection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Protection="1">
      <protection locked="0"/>
    </xf>
    <xf numFmtId="20" fontId="4" fillId="2" borderId="0" xfId="0" applyNumberFormat="1" applyFont="1" applyFill="1" applyAlignment="1">
      <alignment horizontal="center"/>
    </xf>
    <xf numFmtId="0" fontId="0" fillId="2" borderId="0" xfId="0" applyFont="1" applyFill="1"/>
    <xf numFmtId="0" fontId="1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5" xfId="0" applyFill="1" applyBorder="1"/>
    <xf numFmtId="0" fontId="0" fillId="0" borderId="0" xfId="0" applyFont="1"/>
    <xf numFmtId="0" fontId="6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2" fillId="3" borderId="9" xfId="0" applyFont="1" applyFill="1" applyBorder="1" applyProtection="1"/>
    <xf numFmtId="0" fontId="1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6" fillId="0" borderId="0" xfId="0" applyFont="1" applyBorder="1"/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5" fillId="2" borderId="0" xfId="0" applyFont="1" applyFill="1" applyBorder="1" applyAlignment="1" applyProtection="1">
      <alignment horizontal="center"/>
    </xf>
    <xf numFmtId="0" fontId="0" fillId="0" borderId="5" xfId="0" applyBorder="1"/>
    <xf numFmtId="0" fontId="0" fillId="0" borderId="4" xfId="0" applyBorder="1"/>
    <xf numFmtId="0" fontId="6" fillId="2" borderId="0" xfId="0" applyFont="1" applyFill="1" applyBorder="1"/>
    <xf numFmtId="0" fontId="0" fillId="2" borderId="5" xfId="0" applyFill="1" applyBorder="1" applyAlignment="1">
      <alignment horizontal="center"/>
    </xf>
    <xf numFmtId="0" fontId="0" fillId="2" borderId="10" xfId="0" applyFill="1" applyBorder="1"/>
    <xf numFmtId="0" fontId="1" fillId="2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0" xfId="0" applyFont="1" applyFill="1"/>
    <xf numFmtId="0" fontId="2" fillId="0" borderId="0" xfId="0" applyFont="1" applyBorder="1"/>
    <xf numFmtId="2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12" xfId="0" applyFill="1" applyBorder="1"/>
    <xf numFmtId="0" fontId="6" fillId="2" borderId="12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0" fillId="2" borderId="13" xfId="0" applyFill="1" applyBorder="1"/>
    <xf numFmtId="0" fontId="2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8" xfId="0" applyFont="1" applyFill="1" applyBorder="1"/>
    <xf numFmtId="20" fontId="0" fillId="0" borderId="0" xfId="0" applyNumberFormat="1"/>
    <xf numFmtId="20" fontId="0" fillId="0" borderId="0" xfId="0" applyNumberForma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Protection="1"/>
    <xf numFmtId="20" fontId="0" fillId="0" borderId="0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 applyProtection="1"/>
    <xf numFmtId="0" fontId="0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hidden="1"/>
    </xf>
    <xf numFmtId="0" fontId="0" fillId="0" borderId="6" xfId="0" applyBorder="1"/>
    <xf numFmtId="1" fontId="2" fillId="0" borderId="0" xfId="0" applyNumberFormat="1" applyFont="1" applyBorder="1" applyProtection="1">
      <protection hidden="1"/>
    </xf>
    <xf numFmtId="164" fontId="2" fillId="0" borderId="0" xfId="0" applyNumberFormat="1" applyFont="1" applyBorder="1" applyProtection="1">
      <protection hidden="1"/>
    </xf>
    <xf numFmtId="20" fontId="0" fillId="0" borderId="0" xfId="0" applyNumberFormat="1" applyAlignment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1" fontId="2" fillId="0" borderId="0" xfId="0" applyNumberFormat="1" applyFont="1" applyBorder="1" applyAlignment="1" applyProtection="1">
      <alignment horizontal="center"/>
      <protection hidden="1"/>
    </xf>
    <xf numFmtId="20" fontId="0" fillId="0" borderId="0" xfId="0" applyNumberFormat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6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 applyAlignment="1" applyProtection="1">
      <alignment horizontal="center"/>
    </xf>
    <xf numFmtId="0" fontId="0" fillId="4" borderId="9" xfId="0" applyFill="1" applyBorder="1"/>
    <xf numFmtId="0" fontId="6" fillId="4" borderId="9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protection locked="0"/>
    </xf>
    <xf numFmtId="0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" fillId="0" borderId="8" xfId="0" applyFont="1" applyBorder="1"/>
    <xf numFmtId="165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0" fillId="0" borderId="12" xfId="0" applyBorder="1"/>
    <xf numFmtId="0" fontId="0" fillId="0" borderId="13" xfId="0" applyBorder="1"/>
    <xf numFmtId="0" fontId="6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8" xfId="0" applyFont="1" applyBorder="1" applyAlignment="1">
      <alignment horizontal="center"/>
    </xf>
    <xf numFmtId="164" fontId="2" fillId="0" borderId="0" xfId="0" applyNumberFormat="1" applyFont="1" applyBorder="1" applyAlignment="1" applyProtection="1">
      <alignment horizontal="right"/>
      <protection hidden="1"/>
    </xf>
    <xf numFmtId="20" fontId="0" fillId="0" borderId="0" xfId="0" applyNumberFormat="1" applyFont="1" applyAlignment="1">
      <alignment horizontal="center"/>
    </xf>
    <xf numFmtId="164" fontId="2" fillId="2" borderId="0" xfId="0" applyNumberFormat="1" applyFont="1" applyFill="1" applyBorder="1" applyAlignment="1" applyProtection="1">
      <alignment horizontal="right"/>
      <protection hidden="1"/>
    </xf>
    <xf numFmtId="0" fontId="4" fillId="0" borderId="0" xfId="0" applyFont="1" applyAlignment="1">
      <alignment horizontal="center"/>
    </xf>
    <xf numFmtId="0" fontId="6" fillId="0" borderId="1" xfId="0" applyFont="1" applyBorder="1"/>
    <xf numFmtId="0" fontId="0" fillId="0" borderId="2" xfId="0" applyFont="1" applyBorder="1"/>
    <xf numFmtId="0" fontId="0" fillId="0" borderId="2" xfId="0" applyBorder="1"/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2" fillId="4" borderId="9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20" fontId="0" fillId="0" borderId="8" xfId="0" applyNumberFormat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6" fillId="2" borderId="12" xfId="0" applyFont="1" applyFill="1" applyBorder="1" applyProtection="1">
      <protection locked="0"/>
    </xf>
    <xf numFmtId="0" fontId="0" fillId="2" borderId="13" xfId="0" applyFill="1" applyBorder="1" applyAlignment="1">
      <alignment horizontal="center"/>
    </xf>
    <xf numFmtId="20" fontId="0" fillId="2" borderId="0" xfId="0" applyNumberFormat="1" applyFill="1" applyAlignment="1">
      <alignment horizontal="center"/>
    </xf>
    <xf numFmtId="0" fontId="2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6" fillId="0" borderId="6" xfId="0" applyFont="1" applyBorder="1" applyProtection="1">
      <protection locked="0"/>
    </xf>
    <xf numFmtId="0" fontId="0" fillId="0" borderId="8" xfId="0" applyNumberForma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2" fillId="0" borderId="8" xfId="0" applyFont="1" applyBorder="1" applyProtection="1"/>
    <xf numFmtId="0" fontId="0" fillId="0" borderId="0" xfId="0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0" fillId="0" borderId="5" xfId="0" applyFont="1" applyBorder="1"/>
    <xf numFmtId="20" fontId="0" fillId="0" borderId="0" xfId="0" applyNumberFormat="1" applyFont="1" applyBorder="1" applyAlignment="1">
      <alignment horizontal="center"/>
    </xf>
    <xf numFmtId="20" fontId="0" fillId="0" borderId="5" xfId="0" applyNumberFormat="1" applyFont="1" applyBorder="1" applyAlignment="1">
      <alignment horizontal="center"/>
    </xf>
    <xf numFmtId="20" fontId="0" fillId="0" borderId="2" xfId="0" applyNumberFormat="1" applyFont="1" applyBorder="1" applyAlignment="1">
      <alignment horizontal="center"/>
    </xf>
    <xf numFmtId="0" fontId="0" fillId="0" borderId="4" xfId="0" applyFont="1" applyBorder="1"/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8" xfId="0" applyFont="1" applyBorder="1" applyAlignment="1" applyProtection="1">
      <alignment horizontal="center"/>
      <protection locked="0"/>
    </xf>
    <xf numFmtId="0" fontId="12" fillId="4" borderId="9" xfId="0" applyFont="1" applyFill="1" applyBorder="1" applyAlignment="1">
      <alignment horizontal="right"/>
    </xf>
    <xf numFmtId="0" fontId="12" fillId="4" borderId="9" xfId="0" applyFont="1" applyFill="1" applyBorder="1" applyAlignment="1">
      <alignment horizontal="center"/>
    </xf>
    <xf numFmtId="0" fontId="11" fillId="0" borderId="5" xfId="0" applyFont="1" applyBorder="1" applyAlignment="1"/>
    <xf numFmtId="20" fontId="0" fillId="0" borderId="5" xfId="0" applyNumberFormat="1" applyBorder="1" applyAlignment="1" applyProtection="1">
      <alignment horizontal="center"/>
      <protection locked="0"/>
    </xf>
    <xf numFmtId="0" fontId="13" fillId="0" borderId="8" xfId="0" applyFont="1" applyBorder="1"/>
    <xf numFmtId="20" fontId="0" fillId="0" borderId="5" xfId="0" applyNumberFormat="1" applyBorder="1" applyAlignment="1">
      <alignment horizontal="center"/>
    </xf>
    <xf numFmtId="0" fontId="12" fillId="2" borderId="4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right"/>
    </xf>
    <xf numFmtId="0" fontId="0" fillId="0" borderId="8" xfId="0" applyFont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2" fillId="0" borderId="2" xfId="0" applyFont="1" applyBorder="1"/>
    <xf numFmtId="0" fontId="10" fillId="0" borderId="2" xfId="0" applyFont="1" applyBorder="1" applyAlignment="1">
      <alignment horizontal="center"/>
    </xf>
    <xf numFmtId="0" fontId="0" fillId="0" borderId="3" xfId="0" applyBorder="1"/>
    <xf numFmtId="20" fontId="0" fillId="0" borderId="12" xfId="0" applyNumberFormat="1" applyBorder="1" applyAlignment="1">
      <alignment horizontal="center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11" xfId="0" applyBorder="1"/>
    <xf numFmtId="20" fontId="0" fillId="2" borderId="0" xfId="0" applyNumberFormat="1" applyFill="1" applyBorder="1" applyAlignment="1">
      <alignment horizontal="center"/>
    </xf>
    <xf numFmtId="0" fontId="13" fillId="0" borderId="0" xfId="0" applyFont="1" applyBorder="1"/>
    <xf numFmtId="0" fontId="3" fillId="0" borderId="8" xfId="0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justify" textRotation="180"/>
      <protection hidden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166" fontId="2" fillId="0" borderId="0" xfId="0" applyNumberFormat="1" applyFont="1" applyBorder="1" applyAlignment="1" applyProtection="1">
      <alignment horizontal="center"/>
      <protection hidden="1"/>
    </xf>
    <xf numFmtId="49" fontId="15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>
      <alignment horizontal="center"/>
    </xf>
    <xf numFmtId="0" fontId="15" fillId="0" borderId="8" xfId="0" applyFont="1" applyBorder="1" applyAlignment="1" applyProtection="1">
      <alignment horizontal="center"/>
    </xf>
    <xf numFmtId="0" fontId="17" fillId="5" borderId="9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  <protection locked="0"/>
    </xf>
    <xf numFmtId="0" fontId="19" fillId="6" borderId="0" xfId="0" applyFont="1" applyFill="1" applyBorder="1" applyAlignment="1" applyProtection="1">
      <alignment horizontal="center"/>
      <protection locked="0"/>
    </xf>
    <xf numFmtId="0" fontId="18" fillId="6" borderId="0" xfId="0" applyFont="1" applyFill="1" applyBorder="1" applyAlignment="1" applyProtection="1">
      <alignment horizontal="center"/>
      <protection locked="0"/>
    </xf>
    <xf numFmtId="0" fontId="20" fillId="6" borderId="0" xfId="0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/>
    <xf numFmtId="164" fontId="2" fillId="0" borderId="0" xfId="0" applyNumberFormat="1" applyFont="1" applyBorder="1" applyAlignment="1" applyProtection="1">
      <alignment horizontal="right"/>
      <protection locked="0"/>
    </xf>
    <xf numFmtId="166" fontId="2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/>
    <xf numFmtId="164" fontId="2" fillId="0" borderId="0" xfId="0" applyNumberFormat="1" applyFont="1" applyProtection="1"/>
    <xf numFmtId="164" fontId="0" fillId="0" borderId="0" xfId="0" applyNumberFormat="1" applyProtection="1"/>
    <xf numFmtId="0" fontId="2" fillId="0" borderId="0" xfId="0" applyFont="1" applyBorder="1" applyAlignment="1"/>
    <xf numFmtId="0" fontId="1" fillId="0" borderId="0" xfId="0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hidden="1"/>
    </xf>
    <xf numFmtId="21" fontId="1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2" xfId="0" applyFont="1" applyFill="1" applyBorder="1" applyProtection="1"/>
    <xf numFmtId="0" fontId="2" fillId="3" borderId="0" xfId="0" applyFont="1" applyFill="1" applyBorder="1" applyAlignment="1" applyProtection="1">
      <alignment horizontal="center"/>
    </xf>
    <xf numFmtId="0" fontId="2" fillId="3" borderId="0" xfId="0" applyFont="1" applyFill="1" applyBorder="1" applyProtection="1"/>
    <xf numFmtId="0" fontId="6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 applyProtection="1">
      <alignment horizontal="center"/>
    </xf>
    <xf numFmtId="0" fontId="2" fillId="3" borderId="15" xfId="0" applyFont="1" applyFill="1" applyBorder="1" applyAlignment="1" applyProtection="1">
      <alignment horizontal="center"/>
    </xf>
    <xf numFmtId="0" fontId="2" fillId="3" borderId="15" xfId="0" applyFont="1" applyFill="1" applyBorder="1" applyProtection="1"/>
    <xf numFmtId="0" fontId="3" fillId="2" borderId="14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6" xfId="0" applyBorder="1"/>
    <xf numFmtId="20" fontId="0" fillId="0" borderId="17" xfId="0" applyNumberFormat="1" applyBorder="1" applyProtection="1"/>
    <xf numFmtId="0" fontId="2" fillId="0" borderId="18" xfId="0" applyNumberFormat="1" applyFont="1" applyFill="1" applyBorder="1" applyAlignment="1" applyProtection="1"/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20" fontId="0" fillId="0" borderId="16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20" fontId="0" fillId="0" borderId="16" xfId="0" applyNumberFormat="1" applyFont="1" applyFill="1" applyBorder="1" applyAlignment="1" applyProtection="1">
      <alignment horizontal="center"/>
    </xf>
    <xf numFmtId="20" fontId="0" fillId="0" borderId="16" xfId="0" applyNumberFormat="1" applyBorder="1"/>
    <xf numFmtId="20" fontId="0" fillId="0" borderId="16" xfId="0" applyNumberFormat="1" applyFont="1" applyFill="1" applyBorder="1" applyAlignment="1" applyProtection="1">
      <protection locked="0"/>
    </xf>
    <xf numFmtId="20" fontId="0" fillId="0" borderId="21" xfId="0" applyNumberFormat="1" applyBorder="1"/>
    <xf numFmtId="0" fontId="2" fillId="0" borderId="22" xfId="0" applyFont="1" applyBorder="1"/>
    <xf numFmtId="0" fontId="0" fillId="0" borderId="22" xfId="0" applyBorder="1"/>
    <xf numFmtId="0" fontId="0" fillId="0" borderId="23" xfId="0" applyBorder="1"/>
    <xf numFmtId="0" fontId="0" fillId="0" borderId="20" xfId="0" applyBorder="1" applyProtection="1"/>
    <xf numFmtId="20" fontId="0" fillId="0" borderId="22" xfId="0" applyNumberFormat="1" applyBorder="1"/>
    <xf numFmtId="0" fontId="2" fillId="0" borderId="22" xfId="0" applyNumberFormat="1" applyFont="1" applyFill="1" applyBorder="1" applyAlignment="1" applyProtection="1">
      <alignment horizontal="center"/>
    </xf>
    <xf numFmtId="0" fontId="0" fillId="0" borderId="22" xfId="0" applyBorder="1" applyAlignment="1" applyProtection="1">
      <alignment horizontal="center"/>
      <protection locked="0"/>
    </xf>
    <xf numFmtId="164" fontId="2" fillId="0" borderId="22" xfId="0" applyNumberFormat="1" applyFont="1" applyBorder="1" applyAlignment="1" applyProtection="1">
      <alignment horizontal="center"/>
      <protection hidden="1"/>
    </xf>
    <xf numFmtId="0" fontId="2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2" borderId="20" xfId="0" applyFill="1" applyBorder="1"/>
    <xf numFmtId="0" fontId="0" fillId="2" borderId="16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8" xfId="0" applyFont="1" applyFill="1" applyBorder="1" applyAlignment="1" applyProtection="1">
      <alignment horizontal="center"/>
      <protection locked="0"/>
    </xf>
    <xf numFmtId="0" fontId="3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Protection="1">
      <protection locked="0"/>
    </xf>
    <xf numFmtId="0" fontId="2" fillId="2" borderId="18" xfId="0" applyFont="1" applyFill="1" applyBorder="1" applyAlignment="1" applyProtection="1">
      <alignment horizontal="left"/>
      <protection locked="0"/>
    </xf>
    <xf numFmtId="0" fontId="0" fillId="2" borderId="16" xfId="0" applyFont="1" applyFill="1" applyBorder="1" applyProtection="1">
      <protection hidden="1"/>
    </xf>
    <xf numFmtId="0" fontId="0" fillId="2" borderId="16" xfId="0" applyFont="1" applyFill="1" applyBorder="1"/>
    <xf numFmtId="20" fontId="4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6" fillId="2" borderId="22" xfId="0" applyFont="1" applyFill="1" applyBorder="1"/>
    <xf numFmtId="0" fontId="1" fillId="2" borderId="22" xfId="0" applyFont="1" applyFill="1" applyBorder="1"/>
    <xf numFmtId="0" fontId="2" fillId="2" borderId="22" xfId="0" applyFont="1" applyFill="1" applyBorder="1"/>
    <xf numFmtId="0" fontId="0" fillId="2" borderId="23" xfId="0" applyFill="1" applyBorder="1"/>
    <xf numFmtId="0" fontId="21" fillId="2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" fillId="3" borderId="26" xfId="0" applyFont="1" applyFill="1" applyBorder="1" applyAlignment="1" applyProtection="1">
      <alignment horizontal="center"/>
    </xf>
    <xf numFmtId="0" fontId="2" fillId="3" borderId="26" xfId="0" applyFont="1" applyFill="1" applyBorder="1" applyProtection="1"/>
    <xf numFmtId="0" fontId="0" fillId="2" borderId="0" xfId="0" applyFont="1" applyFill="1" applyBorder="1" applyProtection="1">
      <protection hidden="1"/>
    </xf>
    <xf numFmtId="20" fontId="0" fillId="2" borderId="0" xfId="0" applyNumberFormat="1" applyFill="1" applyBorder="1" applyAlignment="1" applyProtection="1">
      <alignment horizontal="left"/>
      <protection locked="0" hidden="1"/>
    </xf>
    <xf numFmtId="20" fontId="0" fillId="2" borderId="0" xfId="0" applyNumberFormat="1" applyFill="1" applyBorder="1" applyAlignment="1" applyProtection="1">
      <alignment horizontal="left"/>
      <protection hidden="1"/>
    </xf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/>
    <xf numFmtId="164" fontId="2" fillId="2" borderId="16" xfId="0" applyNumberFormat="1" applyFont="1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 hidden="1"/>
    </xf>
    <xf numFmtId="20" fontId="0" fillId="0" borderId="0" xfId="0" applyNumberFormat="1" applyProtection="1">
      <protection locked="0" hidden="1"/>
    </xf>
    <xf numFmtId="20" fontId="4" fillId="0" borderId="0" xfId="0" applyNumberFormat="1" applyFont="1" applyBorder="1" applyAlignment="1">
      <alignment horizontal="center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2" fillId="0" borderId="22" xfId="0" applyNumberFormat="1" applyFont="1" applyFill="1" applyBorder="1" applyAlignment="1" applyProtection="1">
      <protection locked="0"/>
    </xf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 applyProtection="1">
      <alignment horizontal="center"/>
    </xf>
    <xf numFmtId="49" fontId="15" fillId="0" borderId="8" xfId="0" applyNumberFormat="1" applyFont="1" applyBorder="1" applyAlignment="1" applyProtection="1">
      <alignment horizontal="center"/>
    </xf>
    <xf numFmtId="164" fontId="2" fillId="2" borderId="0" xfId="0" applyNumberFormat="1" applyFont="1" applyFill="1" applyBorder="1" applyProtection="1">
      <protection locked="0"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0" xfId="0" applyFont="1" applyFill="1" applyBorder="1" applyAlignment="1" applyProtection="1">
      <alignment horizontal="left"/>
      <protection locked="0" hidden="1"/>
    </xf>
    <xf numFmtId="164" fontId="2" fillId="2" borderId="0" xfId="0" applyNumberFormat="1" applyFont="1" applyFill="1" applyBorder="1" applyAlignment="1" applyProtection="1">
      <alignment horizontal="center"/>
      <protection locked="0" hidden="1"/>
    </xf>
    <xf numFmtId="0" fontId="1" fillId="0" borderId="16" xfId="0" applyFont="1" applyBorder="1" applyAlignment="1">
      <alignment horizontal="center"/>
    </xf>
    <xf numFmtId="164" fontId="11" fillId="0" borderId="8" xfId="0" applyNumberFormat="1" applyFont="1" applyBorder="1" applyAlignment="1" applyProtection="1">
      <alignment horizontal="center"/>
      <protection hidden="1"/>
    </xf>
    <xf numFmtId="0" fontId="0" fillId="0" borderId="8" xfId="0" applyNumberFormat="1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>
      <alignment horizontal="center"/>
      <protection locked="0" hidden="1"/>
    </xf>
    <xf numFmtId="0" fontId="1" fillId="0" borderId="9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locked="0" hidden="1"/>
    </xf>
    <xf numFmtId="0" fontId="6" fillId="0" borderId="0" xfId="0" applyFont="1" applyBorder="1" applyAlignment="1" applyProtection="1"/>
    <xf numFmtId="0" fontId="0" fillId="0" borderId="9" xfId="0" applyFont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0" fillId="2" borderId="22" xfId="0" applyFont="1" applyFill="1" applyBorder="1"/>
    <xf numFmtId="0" fontId="8" fillId="2" borderId="22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5" fillId="0" borderId="6" xfId="0" applyFont="1" applyBorder="1" applyAlignment="1" applyProtection="1">
      <alignment horizontal="center"/>
    </xf>
    <xf numFmtId="0" fontId="2" fillId="0" borderId="32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2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18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2" fillId="0" borderId="19" xfId="0" applyFont="1" applyBorder="1" applyAlignment="1">
      <alignment horizontal="center"/>
    </xf>
    <xf numFmtId="0" fontId="0" fillId="0" borderId="16" xfId="0" applyFont="1" applyBorder="1"/>
    <xf numFmtId="0" fontId="0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0" fontId="0" fillId="0" borderId="21" xfId="0" applyBorder="1"/>
    <xf numFmtId="0" fontId="1" fillId="0" borderId="22" xfId="0" applyFont="1" applyBorder="1" applyAlignment="1" applyProtection="1">
      <alignment horizontal="center"/>
      <protection locked="0"/>
    </xf>
    <xf numFmtId="0" fontId="16" fillId="6" borderId="22" xfId="0" applyFont="1" applyFill="1" applyBorder="1" applyAlignment="1" applyProtection="1">
      <alignment horizontal="center"/>
      <protection locked="0"/>
    </xf>
    <xf numFmtId="0" fontId="19" fillId="6" borderId="22" xfId="0" applyFont="1" applyFill="1" applyBorder="1" applyAlignment="1" applyProtection="1">
      <alignment horizontal="center"/>
      <protection locked="0"/>
    </xf>
    <xf numFmtId="0" fontId="18" fillId="6" borderId="22" xfId="0" applyFont="1" applyFill="1" applyBorder="1" applyAlignment="1" applyProtection="1">
      <alignment horizontal="center"/>
      <protection locked="0"/>
    </xf>
    <xf numFmtId="0" fontId="20" fillId="6" borderId="22" xfId="0" applyFont="1" applyFill="1" applyBorder="1" applyAlignment="1" applyProtection="1">
      <alignment horizontal="center"/>
      <protection locked="0"/>
    </xf>
    <xf numFmtId="0" fontId="2" fillId="6" borderId="22" xfId="0" applyFont="1" applyFill="1" applyBorder="1" applyAlignment="1" applyProtection="1">
      <alignment horizontal="center"/>
      <protection locked="0"/>
    </xf>
    <xf numFmtId="20" fontId="4" fillId="0" borderId="22" xfId="0" applyNumberFormat="1" applyFont="1" applyBorder="1" applyAlignment="1">
      <alignment horizontal="center"/>
    </xf>
    <xf numFmtId="20" fontId="0" fillId="0" borderId="23" xfId="0" applyNumberFormat="1" applyBorder="1" applyAlignment="1">
      <alignment horizontal="center"/>
    </xf>
    <xf numFmtId="0" fontId="0" fillId="9" borderId="0" xfId="0" applyFill="1" applyProtection="1">
      <protection hidden="1"/>
    </xf>
    <xf numFmtId="0" fontId="4" fillId="9" borderId="28" xfId="0" applyFont="1" applyFill="1" applyBorder="1" applyProtection="1">
      <protection locked="0" hidden="1"/>
    </xf>
    <xf numFmtId="0" fontId="0" fillId="11" borderId="0" xfId="0" applyFill="1" applyProtection="1">
      <protection hidden="1"/>
    </xf>
    <xf numFmtId="0" fontId="0" fillId="11" borderId="0" xfId="0" applyFont="1" applyFill="1" applyBorder="1" applyAlignment="1" applyProtection="1">
      <alignment horizontal="center"/>
      <protection hidden="1"/>
    </xf>
    <xf numFmtId="0" fontId="0" fillId="11" borderId="27" xfId="0" applyFill="1" applyBorder="1" applyProtection="1"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3" fillId="2" borderId="25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/>
    </xf>
    <xf numFmtId="167" fontId="4" fillId="0" borderId="20" xfId="0" applyNumberFormat="1" applyFont="1" applyBorder="1" applyAlignment="1">
      <alignment horizontal="center" vertical="center"/>
    </xf>
    <xf numFmtId="0" fontId="6" fillId="0" borderId="17" xfId="0" applyFont="1" applyBorder="1"/>
    <xf numFmtId="0" fontId="0" fillId="0" borderId="18" xfId="0" applyFont="1" applyBorder="1"/>
    <xf numFmtId="0" fontId="0" fillId="0" borderId="18" xfId="0" applyBorder="1"/>
    <xf numFmtId="0" fontId="0" fillId="0" borderId="18" xfId="0" applyFont="1" applyBorder="1" applyAlignment="1">
      <alignment horizontal="center"/>
    </xf>
    <xf numFmtId="0" fontId="0" fillId="0" borderId="19" xfId="0" applyFont="1" applyBorder="1"/>
    <xf numFmtId="0" fontId="0" fillId="0" borderId="20" xfId="0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2" xfId="0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>
      <alignment horizontal="right"/>
    </xf>
    <xf numFmtId="0" fontId="6" fillId="2" borderId="22" xfId="0" applyFont="1" applyFill="1" applyBorder="1" applyProtection="1">
      <protection locked="0"/>
    </xf>
    <xf numFmtId="0" fontId="0" fillId="2" borderId="23" xfId="0" applyFill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 vertical="center"/>
    </xf>
    <xf numFmtId="167" fontId="4" fillId="0" borderId="16" xfId="0" applyNumberFormat="1" applyFont="1" applyBorder="1" applyAlignment="1" applyProtection="1">
      <alignment horizontal="center" vertical="center"/>
    </xf>
    <xf numFmtId="20" fontId="0" fillId="0" borderId="21" xfId="0" applyNumberFormat="1" applyFont="1" applyFill="1" applyBorder="1" applyAlignment="1" applyProtection="1">
      <protection locked="0"/>
    </xf>
    <xf numFmtId="0" fontId="4" fillId="0" borderId="9" xfId="0" applyFont="1" applyBorder="1" applyAlignment="1" applyProtection="1">
      <alignment horizontal="center"/>
    </xf>
    <xf numFmtId="167" fontId="4" fillId="0" borderId="0" xfId="0" applyNumberFormat="1" applyFont="1" applyBorder="1" applyAlignment="1" applyProtection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2" borderId="32" xfId="0" applyNumberFormat="1" applyFont="1" applyFill="1" applyBorder="1" applyAlignment="1" applyProtection="1">
      <alignment horizontal="center" vertical="center"/>
    </xf>
    <xf numFmtId="167" fontId="4" fillId="2" borderId="8" xfId="0" applyNumberFormat="1" applyFont="1" applyFill="1" applyBorder="1" applyAlignment="1" applyProtection="1">
      <alignment horizontal="center" vertical="center"/>
    </xf>
    <xf numFmtId="0" fontId="4" fillId="2" borderId="19" xfId="0" applyFon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4" fillId="2" borderId="20" xfId="0" applyFont="1" applyFill="1" applyBorder="1" applyAlignment="1" applyProtection="1">
      <alignment horizontal="center"/>
      <protection locked="0"/>
    </xf>
    <xf numFmtId="0" fontId="4" fillId="2" borderId="20" xfId="0" applyFont="1" applyFill="1" applyBorder="1" applyAlignment="1">
      <alignment horizontal="center"/>
    </xf>
    <xf numFmtId="0" fontId="0" fillId="2" borderId="16" xfId="0" applyFont="1" applyFill="1" applyBorder="1" applyProtection="1"/>
    <xf numFmtId="0" fontId="0" fillId="2" borderId="20" xfId="0" applyFill="1" applyBorder="1" applyAlignment="1">
      <alignment horizontal="center"/>
    </xf>
    <xf numFmtId="167" fontId="4" fillId="2" borderId="14" xfId="0" applyNumberFormat="1" applyFont="1" applyFill="1" applyBorder="1" applyAlignment="1" applyProtection="1">
      <alignment horizontal="center" vertical="center"/>
    </xf>
    <xf numFmtId="0" fontId="0" fillId="2" borderId="22" xfId="0" applyFill="1" applyBorder="1" applyProtection="1">
      <protection locked="0"/>
    </xf>
    <xf numFmtId="0" fontId="0" fillId="2" borderId="22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Protection="1">
      <protection locked="0"/>
    </xf>
    <xf numFmtId="0" fontId="2" fillId="2" borderId="22" xfId="0" applyFont="1" applyFill="1" applyBorder="1" applyAlignment="1" applyProtection="1">
      <alignment horizontal="left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33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20" fontId="0" fillId="2" borderId="16" xfId="0" applyNumberFormat="1" applyFill="1" applyBorder="1" applyProtection="1">
      <protection locked="0"/>
    </xf>
    <xf numFmtId="20" fontId="0" fillId="2" borderId="16" xfId="0" applyNumberFormat="1" applyFill="1" applyBorder="1" applyProtection="1"/>
    <xf numFmtId="0" fontId="6" fillId="2" borderId="34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2" fillId="3" borderId="37" xfId="0" applyFont="1" applyFill="1" applyBorder="1" applyAlignment="1" applyProtection="1">
      <alignment horizontal="center"/>
    </xf>
    <xf numFmtId="0" fontId="2" fillId="3" borderId="37" xfId="0" applyFont="1" applyFill="1" applyBorder="1" applyProtection="1"/>
    <xf numFmtId="0" fontId="1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167" fontId="4" fillId="2" borderId="38" xfId="0" applyNumberFormat="1" applyFont="1" applyFill="1" applyBorder="1" applyAlignment="1" applyProtection="1">
      <alignment horizontal="center" vertical="center"/>
    </xf>
    <xf numFmtId="0" fontId="5" fillId="0" borderId="39" xfId="0" applyFont="1" applyBorder="1" applyAlignment="1">
      <alignment horizontal="center"/>
    </xf>
    <xf numFmtId="167" fontId="4" fillId="2" borderId="40" xfId="0" applyNumberFormat="1" applyFont="1" applyFill="1" applyBorder="1" applyAlignment="1" applyProtection="1">
      <alignment horizontal="center" vertical="center"/>
    </xf>
    <xf numFmtId="0" fontId="5" fillId="0" borderId="41" xfId="0" applyFont="1" applyBorder="1" applyAlignment="1">
      <alignment horizontal="center"/>
    </xf>
    <xf numFmtId="167" fontId="4" fillId="2" borderId="42" xfId="0" applyNumberFormat="1" applyFont="1" applyFill="1" applyBorder="1" applyAlignment="1" applyProtection="1">
      <alignment horizontal="center" vertical="center"/>
    </xf>
    <xf numFmtId="0" fontId="6" fillId="2" borderId="43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20" fontId="4" fillId="0" borderId="14" xfId="0" applyNumberFormat="1" applyFont="1" applyBorder="1" applyAlignment="1">
      <alignment horizontal="center" vertical="center"/>
    </xf>
    <xf numFmtId="20" fontId="4" fillId="2" borderId="0" xfId="0" applyNumberFormat="1" applyFont="1" applyFill="1" applyBorder="1" applyAlignment="1" applyProtection="1">
      <alignment horizontal="center" vertical="center"/>
      <protection locked="0"/>
    </xf>
    <xf numFmtId="167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67" fontId="4" fillId="13" borderId="3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20" fontId="30" fillId="0" borderId="0" xfId="0" applyNumberFormat="1" applyFont="1" applyProtection="1"/>
    <xf numFmtId="20" fontId="0" fillId="0" borderId="0" xfId="0" applyNumberFormat="1" applyProtection="1"/>
    <xf numFmtId="20" fontId="0" fillId="13" borderId="0" xfId="0" applyNumberFormat="1" applyFill="1"/>
    <xf numFmtId="20" fontId="29" fillId="0" borderId="0" xfId="0" applyNumberFormat="1" applyFont="1" applyFill="1" applyProtection="1">
      <protection locked="0"/>
    </xf>
    <xf numFmtId="20" fontId="29" fillId="0" borderId="0" xfId="0" applyNumberFormat="1" applyFont="1" applyFill="1" applyProtection="1"/>
    <xf numFmtId="20" fontId="4" fillId="2" borderId="14" xfId="0" applyNumberFormat="1" applyFont="1" applyFill="1" applyBorder="1" applyAlignment="1" applyProtection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2" fillId="2" borderId="1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right"/>
    </xf>
    <xf numFmtId="164" fontId="2" fillId="0" borderId="0" xfId="0" applyNumberFormat="1" applyFont="1" applyBorder="1" applyAlignment="1" applyProtection="1">
      <alignment horizontal="right"/>
      <protection locked="0" hidden="1"/>
    </xf>
    <xf numFmtId="0" fontId="1" fillId="0" borderId="14" xfId="0" applyFont="1" applyBorder="1" applyAlignment="1" applyProtection="1">
      <alignment horizontal="center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18" xfId="0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</xf>
    <xf numFmtId="164" fontId="2" fillId="2" borderId="0" xfId="0" applyNumberFormat="1" applyFont="1" applyFill="1" applyBorder="1" applyProtection="1"/>
    <xf numFmtId="0" fontId="2" fillId="2" borderId="14" xfId="0" applyFont="1" applyFill="1" applyBorder="1" applyAlignment="1" applyProtection="1">
      <alignment horizontal="center"/>
    </xf>
    <xf numFmtId="164" fontId="2" fillId="2" borderId="14" xfId="0" applyNumberFormat="1" applyFont="1" applyFill="1" applyBorder="1" applyProtection="1"/>
    <xf numFmtId="0" fontId="0" fillId="2" borderId="0" xfId="0" applyFill="1" applyBorder="1" applyProtection="1">
      <protection locked="0" hidden="1"/>
    </xf>
    <xf numFmtId="0" fontId="1" fillId="0" borderId="0" xfId="0" applyFont="1" applyBorder="1"/>
    <xf numFmtId="20" fontId="7" fillId="2" borderId="16" xfId="0" applyNumberFormat="1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 applyProtection="1">
      <alignment horizontal="center"/>
    </xf>
    <xf numFmtId="0" fontId="5" fillId="2" borderId="23" xfId="0" applyFont="1" applyFill="1" applyBorder="1" applyAlignment="1" applyProtection="1">
      <alignment horizontal="center"/>
    </xf>
    <xf numFmtId="0" fontId="1" fillId="2" borderId="2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2" borderId="22" xfId="0" applyFill="1" applyBorder="1" applyAlignment="1" applyProtection="1">
      <alignment horizontal="right"/>
      <protection locked="0"/>
    </xf>
    <xf numFmtId="0" fontId="2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</xf>
    <xf numFmtId="0" fontId="2" fillId="2" borderId="22" xfId="0" applyFont="1" applyFill="1" applyBorder="1" applyProtection="1"/>
    <xf numFmtId="0" fontId="2" fillId="3" borderId="22" xfId="0" applyFont="1" applyFill="1" applyBorder="1" applyAlignment="1" applyProtection="1">
      <alignment horizontal="center"/>
    </xf>
    <xf numFmtId="0" fontId="2" fillId="3" borderId="22" xfId="0" applyFont="1" applyFill="1" applyBorder="1" applyProtection="1"/>
    <xf numFmtId="0" fontId="0" fillId="2" borderId="4" xfId="0" applyFill="1" applyBorder="1"/>
    <xf numFmtId="0" fontId="0" fillId="2" borderId="0" xfId="0" applyFill="1" applyBorder="1" applyAlignment="1" applyProtection="1">
      <alignment horizontal="center"/>
    </xf>
    <xf numFmtId="0" fontId="0" fillId="2" borderId="14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18" xfId="0" applyFont="1" applyFill="1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  <protection locked="0"/>
    </xf>
    <xf numFmtId="0" fontId="5" fillId="2" borderId="18" xfId="0" applyFont="1" applyFill="1" applyBorder="1" applyProtection="1">
      <protection locked="0"/>
    </xf>
    <xf numFmtId="0" fontId="6" fillId="2" borderId="25" xfId="0" applyFont="1" applyFill="1" applyBorder="1" applyAlignment="1">
      <alignment horizontal="center"/>
    </xf>
    <xf numFmtId="20" fontId="7" fillId="2" borderId="14" xfId="0" applyNumberFormat="1" applyFont="1" applyFill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</xf>
    <xf numFmtId="49" fontId="15" fillId="6" borderId="14" xfId="0" applyNumberFormat="1" applyFont="1" applyFill="1" applyBorder="1" applyAlignment="1" applyProtection="1">
      <alignment horizontal="center" shrinkToFit="1"/>
    </xf>
    <xf numFmtId="0" fontId="15" fillId="0" borderId="14" xfId="0" applyFont="1" applyBorder="1" applyAlignment="1" applyProtection="1">
      <alignment horizontal="center"/>
    </xf>
    <xf numFmtId="0" fontId="2" fillId="0" borderId="14" xfId="0" applyFont="1" applyBorder="1" applyProtection="1"/>
    <xf numFmtId="0" fontId="0" fillId="0" borderId="0" xfId="0" applyAlignment="1">
      <alignment textRotation="2"/>
    </xf>
    <xf numFmtId="0" fontId="2" fillId="0" borderId="0" xfId="0" applyFont="1" applyBorder="1" applyAlignment="1" applyProtection="1">
      <alignment textRotation="2"/>
    </xf>
    <xf numFmtId="49" fontId="15" fillId="0" borderId="0" xfId="0" applyNumberFormat="1" applyFont="1" applyBorder="1" applyAlignment="1" applyProtection="1">
      <alignment horizontal="center" textRotation="2"/>
      <protection locked="0"/>
    </xf>
    <xf numFmtId="164" fontId="11" fillId="0" borderId="0" xfId="0" applyNumberFormat="1" applyFont="1" applyBorder="1" applyAlignment="1" applyProtection="1">
      <alignment horizontal="right" textRotation="2"/>
      <protection hidden="1"/>
    </xf>
    <xf numFmtId="166" fontId="11" fillId="0" borderId="0" xfId="0" applyNumberFormat="1" applyFont="1" applyBorder="1" applyAlignment="1" applyProtection="1">
      <alignment horizontal="center" textRotation="2"/>
      <protection hidden="1"/>
    </xf>
    <xf numFmtId="0" fontId="1" fillId="0" borderId="0" xfId="0" applyFont="1" applyBorder="1" applyAlignment="1" applyProtection="1">
      <alignment horizontal="center" textRotation="2"/>
      <protection locked="0"/>
    </xf>
    <xf numFmtId="0" fontId="0" fillId="0" borderId="0" xfId="0" applyBorder="1" applyAlignment="1">
      <alignment textRotation="2"/>
    </xf>
    <xf numFmtId="167" fontId="4" fillId="0" borderId="0" xfId="0" applyNumberFormat="1" applyFont="1" applyFill="1" applyBorder="1" applyAlignment="1" applyProtection="1">
      <alignment horizontal="center" vertical="center" textRotation="2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167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16" xfId="0" applyBorder="1" applyAlignment="1"/>
    <xf numFmtId="0" fontId="1" fillId="0" borderId="0" xfId="0" applyFont="1" applyBorder="1" applyAlignment="1" applyProtection="1">
      <alignment horizontal="center"/>
    </xf>
    <xf numFmtId="0" fontId="0" fillId="0" borderId="0" xfId="0" applyBorder="1" applyAlignment="1"/>
    <xf numFmtId="0" fontId="0" fillId="0" borderId="20" xfId="0" applyBorder="1" applyAlignment="1"/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/>
    <xf numFmtId="20" fontId="0" fillId="0" borderId="21" xfId="0" applyNumberFormat="1" applyBorder="1" applyAlignment="1"/>
    <xf numFmtId="0" fontId="2" fillId="0" borderId="22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2" fillId="0" borderId="14" xfId="0" applyNumberFormat="1" applyFont="1" applyFill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5" fontId="2" fillId="0" borderId="14" xfId="0" applyNumberFormat="1" applyFont="1" applyFill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center"/>
      <protection hidden="1"/>
    </xf>
    <xf numFmtId="0" fontId="0" fillId="0" borderId="24" xfId="0" applyBorder="1" applyAlignment="1"/>
    <xf numFmtId="0" fontId="2" fillId="0" borderId="24" xfId="0" applyNumberFormat="1" applyFont="1" applyFill="1" applyBorder="1" applyAlignment="1" applyProtection="1"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2" fillId="0" borderId="26" xfId="0" applyFont="1" applyBorder="1" applyAlignment="1"/>
    <xf numFmtId="0" fontId="2" fillId="0" borderId="25" xfId="0" applyFont="1" applyBorder="1" applyAlignment="1"/>
    <xf numFmtId="0" fontId="0" fillId="4" borderId="18" xfId="0" applyFill="1" applyBorder="1" applyAlignment="1"/>
    <xf numFmtId="0" fontId="6" fillId="4" borderId="18" xfId="0" applyFont="1" applyFill="1" applyBorder="1" applyAlignment="1">
      <alignment horizontal="center"/>
    </xf>
    <xf numFmtId="0" fontId="0" fillId="4" borderId="22" xfId="0" applyFill="1" applyBorder="1" applyAlignment="1"/>
    <xf numFmtId="0" fontId="6" fillId="4" borderId="22" xfId="0" applyFont="1" applyFill="1" applyBorder="1" applyAlignment="1">
      <alignment horizontal="center"/>
    </xf>
    <xf numFmtId="0" fontId="0" fillId="4" borderId="26" xfId="0" applyFill="1" applyBorder="1" applyAlignment="1"/>
    <xf numFmtId="0" fontId="6" fillId="4" borderId="26" xfId="0" applyFont="1" applyFill="1" applyBorder="1" applyAlignment="1">
      <alignment horizontal="center"/>
    </xf>
    <xf numFmtId="0" fontId="2" fillId="0" borderId="24" xfId="0" applyFont="1" applyBorder="1" applyAlignment="1"/>
    <xf numFmtId="0" fontId="2" fillId="0" borderId="24" xfId="0" applyFont="1" applyBorder="1" applyAlignment="1" applyProtection="1">
      <protection locked="0"/>
    </xf>
    <xf numFmtId="0" fontId="2" fillId="0" borderId="21" xfId="0" applyFont="1" applyBorder="1" applyAlignment="1"/>
    <xf numFmtId="0" fontId="3" fillId="0" borderId="19" xfId="0" applyFont="1" applyBorder="1" applyAlignment="1" applyProtection="1">
      <alignment horizontal="center"/>
    </xf>
    <xf numFmtId="0" fontId="0" fillId="0" borderId="20" xfId="0" applyFont="1" applyBorder="1" applyAlignment="1" applyProtection="1">
      <alignment horizontal="center"/>
      <protection locked="0"/>
    </xf>
    <xf numFmtId="166" fontId="11" fillId="0" borderId="14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right"/>
    </xf>
    <xf numFmtId="0" fontId="3" fillId="0" borderId="25" xfId="0" applyFont="1" applyBorder="1" applyAlignment="1" applyProtection="1">
      <alignment horizontal="center"/>
      <protection locked="0"/>
    </xf>
    <xf numFmtId="0" fontId="1" fillId="0" borderId="0" xfId="0" applyFont="1" applyBorder="1" applyProtection="1"/>
    <xf numFmtId="0" fontId="2" fillId="0" borderId="0" xfId="0" applyFont="1" applyBorder="1" applyAlignment="1" applyProtection="1"/>
    <xf numFmtId="49" fontId="2" fillId="0" borderId="0" xfId="0" applyNumberFormat="1" applyFont="1" applyBorder="1" applyAlignment="1" applyProtection="1">
      <alignment horizontal="justify" textRotation="180"/>
    </xf>
    <xf numFmtId="20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right"/>
    </xf>
    <xf numFmtId="166" fontId="2" fillId="0" borderId="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17" fillId="5" borderId="0" xfId="0" applyFont="1" applyFill="1" applyBorder="1" applyAlignment="1" applyProtection="1">
      <alignment horizontal="center"/>
    </xf>
    <xf numFmtId="0" fontId="18" fillId="5" borderId="0" xfId="0" applyFont="1" applyFill="1" applyBorder="1" applyAlignment="1" applyProtection="1">
      <alignment horizontal="center"/>
    </xf>
    <xf numFmtId="20" fontId="4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right"/>
      <protection locked="0"/>
    </xf>
    <xf numFmtId="0" fontId="2" fillId="0" borderId="24" xfId="0" applyFont="1" applyBorder="1" applyProtection="1"/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/>
    </xf>
    <xf numFmtId="0" fontId="0" fillId="0" borderId="16" xfId="0" applyFont="1" applyBorder="1" applyProtection="1"/>
    <xf numFmtId="0" fontId="1" fillId="0" borderId="16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0" fillId="0" borderId="21" xfId="0" applyBorder="1" applyProtection="1"/>
    <xf numFmtId="0" fontId="2" fillId="0" borderId="22" xfId="0" applyFont="1" applyBorder="1" applyAlignment="1" applyProtection="1">
      <alignment horizontal="center"/>
    </xf>
    <xf numFmtId="0" fontId="0" fillId="0" borderId="23" xfId="0" applyBorder="1" applyProtection="1"/>
    <xf numFmtId="166" fontId="11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 applyProtection="1"/>
    <xf numFmtId="0" fontId="1" fillId="0" borderId="18" xfId="0" applyFont="1" applyBorder="1" applyAlignment="1" applyProtection="1">
      <alignment horizontal="center"/>
      <protection locked="0"/>
    </xf>
    <xf numFmtId="0" fontId="16" fillId="6" borderId="18" xfId="0" applyFont="1" applyFill="1" applyBorder="1" applyAlignment="1" applyProtection="1">
      <alignment horizontal="center"/>
      <protection locked="0"/>
    </xf>
    <xf numFmtId="0" fontId="19" fillId="6" borderId="18" xfId="0" applyFont="1" applyFill="1" applyBorder="1" applyAlignment="1" applyProtection="1">
      <alignment horizontal="center"/>
      <protection locked="0"/>
    </xf>
    <xf numFmtId="0" fontId="18" fillId="6" borderId="18" xfId="0" applyFont="1" applyFill="1" applyBorder="1" applyAlignment="1" applyProtection="1">
      <alignment horizontal="center"/>
      <protection locked="0"/>
    </xf>
    <xf numFmtId="0" fontId="20" fillId="6" borderId="18" xfId="0" applyFont="1" applyFill="1" applyBorder="1" applyAlignment="1" applyProtection="1">
      <alignment horizontal="center"/>
      <protection locked="0"/>
    </xf>
    <xf numFmtId="0" fontId="2" fillId="6" borderId="18" xfId="0" applyFont="1" applyFill="1" applyBorder="1" applyAlignment="1" applyProtection="1">
      <alignment horizontal="center"/>
      <protection locked="0"/>
    </xf>
    <xf numFmtId="0" fontId="21" fillId="0" borderId="0" xfId="0" applyNumberFormat="1" applyFont="1" applyFill="1" applyBorder="1" applyAlignment="1" applyProtection="1">
      <protection locked="0"/>
    </xf>
    <xf numFmtId="0" fontId="21" fillId="0" borderId="20" xfId="0" applyNumberFormat="1" applyFont="1" applyFill="1" applyBorder="1" applyAlignment="1" applyProtection="1">
      <protection locked="0"/>
    </xf>
    <xf numFmtId="20" fontId="0" fillId="0" borderId="17" xfId="0" applyNumberFormat="1" applyFont="1" applyFill="1" applyBorder="1" applyAlignment="1" applyProtection="1">
      <protection locked="0"/>
    </xf>
    <xf numFmtId="0" fontId="2" fillId="0" borderId="18" xfId="0" applyNumberFormat="1" applyFont="1" applyFill="1" applyBorder="1" applyAlignment="1" applyProtection="1">
      <protection locked="0"/>
    </xf>
    <xf numFmtId="0" fontId="0" fillId="0" borderId="19" xfId="0" applyBorder="1"/>
    <xf numFmtId="0" fontId="2" fillId="0" borderId="32" xfId="0" applyNumberFormat="1" applyFont="1" applyFill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164" fontId="11" fillId="0" borderId="32" xfId="0" applyNumberFormat="1" applyFont="1" applyBorder="1" applyAlignment="1" applyProtection="1">
      <alignment horizontal="center"/>
      <protection hidden="1"/>
    </xf>
    <xf numFmtId="0" fontId="0" fillId="0" borderId="47" xfId="0" applyFont="1" applyBorder="1" applyAlignment="1" applyProtection="1">
      <alignment horizontal="center"/>
      <protection locked="0"/>
    </xf>
    <xf numFmtId="0" fontId="2" fillId="0" borderId="48" xfId="0" applyFont="1" applyBorder="1"/>
    <xf numFmtId="0" fontId="2" fillId="0" borderId="49" xfId="0" applyFont="1" applyBorder="1"/>
    <xf numFmtId="0" fontId="6" fillId="0" borderId="2" xfId="0" applyFont="1" applyBorder="1"/>
    <xf numFmtId="20" fontId="0" fillId="0" borderId="0" xfId="0" applyNumberFormat="1" applyBorder="1" applyProtection="1">
      <protection locked="0"/>
    </xf>
    <xf numFmtId="0" fontId="4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11" fillId="0" borderId="32" xfId="0" applyNumberFormat="1" applyFont="1" applyBorder="1" applyAlignment="1" applyProtection="1">
      <alignment horizontal="center"/>
      <protection locked="0" hidden="1"/>
    </xf>
    <xf numFmtId="164" fontId="11" fillId="0" borderId="8" xfId="0" applyNumberFormat="1" applyFont="1" applyBorder="1" applyAlignment="1" applyProtection="1">
      <alignment horizontal="center"/>
      <protection locked="0" hidden="1"/>
    </xf>
    <xf numFmtId="0" fontId="4" fillId="13" borderId="50" xfId="0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protection hidden="1"/>
    </xf>
    <xf numFmtId="0" fontId="0" fillId="10" borderId="0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9" borderId="0" xfId="0" applyFill="1" applyAlignment="1" applyProtection="1">
      <alignment horizontal="center" vertical="center"/>
      <protection hidden="1"/>
    </xf>
    <xf numFmtId="0" fontId="0" fillId="10" borderId="0" xfId="0" applyFont="1" applyFill="1" applyBorder="1" applyAlignment="1" applyProtection="1">
      <alignment horizontal="center" vertical="center"/>
      <protection hidden="1"/>
    </xf>
    <xf numFmtId="0" fontId="0" fillId="15" borderId="0" xfId="0" applyFill="1"/>
    <xf numFmtId="49" fontId="0" fillId="0" borderId="0" xfId="0" applyNumberFormat="1"/>
    <xf numFmtId="20" fontId="0" fillId="16" borderId="0" xfId="0" applyNumberFormat="1" applyFill="1" applyBorder="1" applyAlignment="1" applyProtection="1">
      <alignment horizontal="center" vertical="center"/>
      <protection locked="0" hidden="1"/>
    </xf>
    <xf numFmtId="20" fontId="0" fillId="14" borderId="0" xfId="0" applyNumberFormat="1" applyFill="1"/>
    <xf numFmtId="167" fontId="0" fillId="14" borderId="0" xfId="0" quotePrefix="1" applyNumberFormat="1" applyFill="1" applyAlignment="1">
      <alignment horizontal="center" vertical="center"/>
    </xf>
    <xf numFmtId="167" fontId="0" fillId="14" borderId="0" xfId="0" applyNumberForma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0" fillId="14" borderId="27" xfId="0" applyFill="1" applyBorder="1" applyAlignment="1">
      <alignment horizontal="center" vertical="center"/>
    </xf>
    <xf numFmtId="49" fontId="31" fillId="0" borderId="0" xfId="0" applyNumberFormat="1" applyFont="1" applyAlignment="1">
      <alignment horizontal="center"/>
    </xf>
    <xf numFmtId="49" fontId="21" fillId="2" borderId="14" xfId="0" applyNumberFormat="1" applyFont="1" applyFill="1" applyBorder="1" applyAlignment="1" applyProtection="1">
      <alignment horizontal="center"/>
    </xf>
    <xf numFmtId="49" fontId="0" fillId="0" borderId="8" xfId="0" applyNumberFormat="1" applyFont="1" applyBorder="1" applyAlignment="1" applyProtection="1">
      <alignment horizontal="center"/>
    </xf>
    <xf numFmtId="49" fontId="1" fillId="2" borderId="14" xfId="0" applyNumberFormat="1" applyFont="1" applyFill="1" applyBorder="1" applyAlignment="1" applyProtection="1">
      <alignment horizontal="center"/>
    </xf>
    <xf numFmtId="49" fontId="1" fillId="2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Border="1" applyAlignment="1" applyProtection="1">
      <alignment horizontal="center"/>
    </xf>
    <xf numFmtId="49" fontId="1" fillId="0" borderId="14" xfId="0" applyNumberFormat="1" applyFont="1" applyBorder="1" applyAlignment="1" applyProtection="1">
      <alignment horizontal="center"/>
    </xf>
    <xf numFmtId="0" fontId="0" fillId="9" borderId="0" xfId="0" applyFill="1" applyBorder="1" applyAlignment="1" applyProtection="1">
      <alignment horizontal="center" vertical="center"/>
      <protection hidden="1"/>
    </xf>
    <xf numFmtId="167" fontId="4" fillId="13" borderId="51" xfId="0" applyNumberFormat="1" applyFont="1" applyFill="1" applyBorder="1" applyAlignment="1" applyProtection="1">
      <alignment horizontal="center"/>
    </xf>
    <xf numFmtId="0" fontId="0" fillId="14" borderId="52" xfId="0" applyFill="1" applyBorder="1" applyAlignment="1">
      <alignment horizontal="center" vertical="center"/>
    </xf>
    <xf numFmtId="49" fontId="0" fillId="14" borderId="52" xfId="0" applyNumberFormat="1" applyFill="1" applyBorder="1" applyAlignment="1">
      <alignment horizontal="center" vertical="center"/>
    </xf>
    <xf numFmtId="0" fontId="0" fillId="14" borderId="53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49" fontId="0" fillId="13" borderId="55" xfId="0" applyNumberFormat="1" applyFill="1" applyBorder="1" applyAlignment="1" applyProtection="1">
      <alignment horizontal="center" vertical="center"/>
      <protection locked="0"/>
    </xf>
    <xf numFmtId="49" fontId="0" fillId="13" borderId="56" xfId="0" applyNumberFormat="1" applyFill="1" applyBorder="1" applyAlignment="1" applyProtection="1">
      <alignment horizontal="center" vertical="center"/>
      <protection locked="0"/>
    </xf>
    <xf numFmtId="0" fontId="0" fillId="13" borderId="56" xfId="0" applyFill="1" applyBorder="1" applyAlignment="1" applyProtection="1">
      <alignment horizontal="center" vertical="center"/>
      <protection locked="0"/>
    </xf>
    <xf numFmtId="49" fontId="0" fillId="13" borderId="57" xfId="0" applyNumberFormat="1" applyFill="1" applyBorder="1" applyAlignment="1" applyProtection="1">
      <alignment horizontal="center" vertical="center"/>
      <protection locked="0"/>
    </xf>
    <xf numFmtId="0" fontId="0" fillId="14" borderId="53" xfId="0" applyFill="1" applyBorder="1"/>
    <xf numFmtId="0" fontId="0" fillId="0" borderId="27" xfId="0" applyBorder="1"/>
    <xf numFmtId="167" fontId="0" fillId="14" borderId="54" xfId="0" applyNumberFormat="1" applyFill="1" applyBorder="1" applyAlignment="1">
      <alignment horizontal="center" vertical="center"/>
    </xf>
    <xf numFmtId="49" fontId="0" fillId="9" borderId="29" xfId="0" applyNumberFormat="1" applyFill="1" applyBorder="1" applyAlignment="1" applyProtection="1">
      <alignment horizontal="center" vertical="center"/>
      <protection locked="0"/>
    </xf>
    <xf numFmtId="49" fontId="0" fillId="14" borderId="53" xfId="0" applyNumberFormat="1" applyFill="1" applyBorder="1" applyAlignment="1">
      <alignment horizontal="center" vertical="center"/>
    </xf>
    <xf numFmtId="0" fontId="0" fillId="0" borderId="14" xfId="0" applyFont="1" applyBorder="1" applyAlignment="1" applyProtection="1">
      <alignment horizontal="center"/>
      <protection locked="0"/>
    </xf>
    <xf numFmtId="49" fontId="1" fillId="2" borderId="7" xfId="0" applyNumberFormat="1" applyFont="1" applyFill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center"/>
      <protection locked="0" hidden="1"/>
    </xf>
    <xf numFmtId="49" fontId="0" fillId="0" borderId="8" xfId="0" applyNumberFormat="1" applyFont="1" applyBorder="1" applyAlignment="1" applyProtection="1">
      <alignment horizontal="center"/>
      <protection locked="0"/>
    </xf>
    <xf numFmtId="49" fontId="1" fillId="2" borderId="14" xfId="0" applyNumberFormat="1" applyFont="1" applyFill="1" applyBorder="1" applyAlignment="1" applyProtection="1">
      <alignment horizontal="center"/>
      <protection locked="0"/>
    </xf>
    <xf numFmtId="0" fontId="0" fillId="14" borderId="0" xfId="0" applyFill="1" applyAlignment="1">
      <alignment horizontal="left" vertical="center"/>
    </xf>
    <xf numFmtId="0" fontId="0" fillId="11" borderId="27" xfId="0" applyFill="1" applyBorder="1" applyAlignment="1" applyProtection="1">
      <alignment horizontal="right"/>
      <protection hidden="1"/>
    </xf>
    <xf numFmtId="0" fontId="4" fillId="13" borderId="60" xfId="0" applyFont="1" applyFill="1" applyBorder="1" applyAlignment="1" applyProtection="1">
      <alignment horizontal="center" vertical="center"/>
      <protection locked="0"/>
    </xf>
    <xf numFmtId="0" fontId="0" fillId="11" borderId="0" xfId="0" applyFill="1" applyBorder="1" applyAlignment="1" applyProtection="1">
      <alignment horizontal="right"/>
      <protection hidden="1"/>
    </xf>
    <xf numFmtId="0" fontId="4" fillId="13" borderId="61" xfId="0" applyFont="1" applyFill="1" applyBorder="1" applyAlignment="1" applyProtection="1">
      <alignment horizontal="center" vertical="center"/>
      <protection locked="0"/>
    </xf>
    <xf numFmtId="0" fontId="0" fillId="13" borderId="61" xfId="0" applyFill="1" applyBorder="1" applyAlignment="1" applyProtection="1">
      <alignment horizontal="center" vertical="center"/>
      <protection locked="0"/>
    </xf>
    <xf numFmtId="0" fontId="0" fillId="13" borderId="62" xfId="0" applyFill="1" applyBorder="1" applyAlignment="1" applyProtection="1">
      <alignment horizontal="center" vertical="center"/>
      <protection locked="0"/>
    </xf>
    <xf numFmtId="0" fontId="0" fillId="18" borderId="0" xfId="0" applyFill="1" applyProtection="1">
      <protection hidden="1"/>
    </xf>
    <xf numFmtId="0" fontId="0" fillId="18" borderId="0" xfId="0" applyFill="1" applyAlignment="1" applyProtection="1">
      <alignment horizontal="center"/>
      <protection hidden="1"/>
    </xf>
    <xf numFmtId="0" fontId="0" fillId="18" borderId="45" xfId="0" applyFill="1" applyBorder="1" applyAlignment="1" applyProtection="1">
      <alignment vertical="center"/>
      <protection locked="0"/>
    </xf>
    <xf numFmtId="0" fontId="0" fillId="18" borderId="46" xfId="0" applyFill="1" applyBorder="1" applyAlignment="1" applyProtection="1">
      <protection locked="0"/>
    </xf>
    <xf numFmtId="0" fontId="0" fillId="18" borderId="45" xfId="0" applyFill="1" applyBorder="1" applyAlignment="1" applyProtection="1">
      <alignment horizontal="center" vertical="center"/>
      <protection locked="0"/>
    </xf>
    <xf numFmtId="21" fontId="6" fillId="14" borderId="0" xfId="0" applyNumberFormat="1" applyFont="1" applyFill="1" applyBorder="1" applyAlignment="1" applyProtection="1">
      <alignment horizontal="center" vertical="center"/>
      <protection locked="0" hidden="1"/>
    </xf>
    <xf numFmtId="21" fontId="4" fillId="14" borderId="0" xfId="0" applyNumberFormat="1" applyFont="1" applyFill="1" applyBorder="1" applyAlignment="1" applyProtection="1">
      <alignment horizontal="center" vertical="center"/>
      <protection locked="0" hidden="1"/>
    </xf>
    <xf numFmtId="20" fontId="0" fillId="17" borderId="14" xfId="0" applyNumberFormat="1" applyFill="1" applyBorder="1" applyProtection="1">
      <protection locked="0"/>
    </xf>
    <xf numFmtId="167" fontId="0" fillId="17" borderId="14" xfId="0" applyNumberFormat="1" applyFill="1" applyBorder="1" applyAlignment="1" applyProtection="1">
      <alignment horizontal="center" vertical="center"/>
      <protection locked="0"/>
    </xf>
    <xf numFmtId="0" fontId="2" fillId="0" borderId="24" xfId="0" applyNumberFormat="1" applyFont="1" applyFill="1" applyBorder="1" applyAlignment="1" applyProtection="1">
      <protection locked="0" hidden="1"/>
    </xf>
    <xf numFmtId="0" fontId="0" fillId="0" borderId="26" xfId="0" applyFont="1" applyBorder="1" applyAlignment="1" applyProtection="1">
      <alignment horizontal="center"/>
      <protection locked="0" hidden="1"/>
    </xf>
    <xf numFmtId="0" fontId="2" fillId="0" borderId="26" xfId="0" applyFont="1" applyBorder="1" applyAlignment="1" applyProtection="1">
      <protection locked="0" hidden="1"/>
    </xf>
    <xf numFmtId="0" fontId="0" fillId="0" borderId="25" xfId="0" applyBorder="1" applyAlignment="1" applyProtection="1">
      <protection locked="0" hidden="1"/>
    </xf>
    <xf numFmtId="0" fontId="2" fillId="0" borderId="14" xfId="0" applyNumberFormat="1" applyFont="1" applyFill="1" applyBorder="1" applyAlignment="1" applyProtection="1">
      <alignment horizontal="center"/>
      <protection locked="0" hidden="1"/>
    </xf>
    <xf numFmtId="0" fontId="21" fillId="0" borderId="23" xfId="0" applyFont="1" applyBorder="1" applyAlignment="1">
      <alignment horizontal="center"/>
    </xf>
    <xf numFmtId="0" fontId="21" fillId="2" borderId="14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2" fillId="3" borderId="25" xfId="0" applyFont="1" applyFill="1" applyBorder="1" applyProtection="1"/>
    <xf numFmtId="0" fontId="1" fillId="0" borderId="33" xfId="0" applyFont="1" applyBorder="1" applyAlignment="1">
      <alignment horizontal="center"/>
    </xf>
    <xf numFmtId="0" fontId="0" fillId="0" borderId="33" xfId="0" applyFont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2" fillId="3" borderId="23" xfId="0" applyFont="1" applyFill="1" applyBorder="1" applyProtection="1"/>
    <xf numFmtId="0" fontId="0" fillId="0" borderId="63" xfId="0" applyFont="1" applyBorder="1" applyAlignment="1" applyProtection="1">
      <alignment horizontal="center"/>
      <protection locked="0"/>
    </xf>
    <xf numFmtId="0" fontId="6" fillId="2" borderId="64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20" fontId="4" fillId="2" borderId="33" xfId="0" applyNumberFormat="1" applyFont="1" applyFill="1" applyBorder="1" applyAlignment="1" applyProtection="1">
      <alignment horizontal="center" vertical="center"/>
    </xf>
    <xf numFmtId="20" fontId="4" fillId="2" borderId="63" xfId="0" applyNumberFormat="1" applyFont="1" applyFill="1" applyBorder="1" applyAlignment="1" applyProtection="1">
      <alignment horizontal="center" vertical="center"/>
    </xf>
    <xf numFmtId="20" fontId="4" fillId="2" borderId="59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1" fillId="0" borderId="65" xfId="0" applyFont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47" xfId="0" applyFont="1" applyBorder="1" applyAlignment="1" applyProtection="1">
      <alignment horizontal="center"/>
    </xf>
    <xf numFmtId="0" fontId="6" fillId="0" borderId="33" xfId="0" applyFont="1" applyBorder="1" applyAlignment="1">
      <alignment horizontal="center"/>
    </xf>
    <xf numFmtId="0" fontId="5" fillId="0" borderId="33" xfId="0" applyFont="1" applyBorder="1" applyAlignment="1" applyProtection="1">
      <alignment horizontal="center"/>
    </xf>
    <xf numFmtId="0" fontId="6" fillId="0" borderId="21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20" fontId="4" fillId="2" borderId="16" xfId="0" applyNumberFormat="1" applyFont="1" applyFill="1" applyBorder="1" applyAlignment="1" applyProtection="1">
      <alignment horizontal="center" vertical="center"/>
    </xf>
    <xf numFmtId="20" fontId="4" fillId="2" borderId="21" xfId="0" applyNumberFormat="1" applyFont="1" applyFill="1" applyBorder="1" applyAlignment="1" applyProtection="1">
      <alignment horizontal="center" vertical="center"/>
    </xf>
    <xf numFmtId="0" fontId="6" fillId="2" borderId="63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5" fillId="0" borderId="67" xfId="0" applyFont="1" applyBorder="1" applyAlignment="1" applyProtection="1">
      <alignment horizontal="center"/>
    </xf>
    <xf numFmtId="0" fontId="6" fillId="0" borderId="69" xfId="0" applyFont="1" applyBorder="1" applyAlignment="1">
      <alignment horizontal="center"/>
    </xf>
    <xf numFmtId="0" fontId="6" fillId="0" borderId="68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3" fillId="2" borderId="19" xfId="0" applyFont="1" applyFill="1" applyBorder="1" applyAlignment="1" applyProtection="1">
      <alignment horizontal="center"/>
      <protection locked="0"/>
    </xf>
    <xf numFmtId="49" fontId="1" fillId="2" borderId="25" xfId="0" applyNumberFormat="1" applyFont="1" applyFill="1" applyBorder="1" applyAlignment="1" applyProtection="1">
      <alignment horizontal="center"/>
    </xf>
    <xf numFmtId="49" fontId="1" fillId="2" borderId="20" xfId="0" applyNumberFormat="1" applyFont="1" applyFill="1" applyBorder="1" applyAlignment="1" applyProtection="1">
      <alignment horizontal="center"/>
    </xf>
    <xf numFmtId="49" fontId="1" fillId="2" borderId="23" xfId="0" applyNumberFormat="1" applyFont="1" applyFill="1" applyBorder="1" applyAlignment="1" applyProtection="1">
      <alignment horizontal="center"/>
    </xf>
    <xf numFmtId="0" fontId="4" fillId="2" borderId="63" xfId="0" applyFont="1" applyFill="1" applyBorder="1" applyAlignment="1">
      <alignment horizontal="center"/>
    </xf>
    <xf numFmtId="0" fontId="17" fillId="5" borderId="21" xfId="0" applyFont="1" applyFill="1" applyBorder="1" applyAlignment="1" applyProtection="1">
      <alignment horizontal="center"/>
    </xf>
    <xf numFmtId="0" fontId="18" fillId="5" borderId="22" xfId="0" applyFont="1" applyFill="1" applyBorder="1" applyAlignment="1" applyProtection="1">
      <alignment horizontal="center"/>
    </xf>
    <xf numFmtId="0" fontId="17" fillId="5" borderId="22" xfId="0" applyFont="1" applyFill="1" applyBorder="1" applyAlignment="1" applyProtection="1">
      <alignment horizontal="center"/>
    </xf>
    <xf numFmtId="0" fontId="0" fillId="0" borderId="22" xfId="0" applyFont="1" applyBorder="1" applyProtection="1"/>
    <xf numFmtId="0" fontId="0" fillId="0" borderId="22" xfId="0" applyFont="1" applyBorder="1" applyAlignment="1" applyProtection="1">
      <alignment horizontal="center"/>
    </xf>
    <xf numFmtId="0" fontId="0" fillId="0" borderId="0" xfId="0" applyProtection="1">
      <protection locked="0" hidden="1"/>
    </xf>
    <xf numFmtId="21" fontId="0" fillId="0" borderId="0" xfId="0" applyNumberFormat="1" applyProtection="1">
      <protection locked="0" hidden="1"/>
    </xf>
    <xf numFmtId="49" fontId="15" fillId="6" borderId="9" xfId="0" applyNumberFormat="1" applyFont="1" applyFill="1" applyBorder="1" applyAlignment="1" applyProtection="1">
      <alignment horizontal="center" shrinkToFit="1"/>
    </xf>
    <xf numFmtId="49" fontId="1" fillId="2" borderId="25" xfId="0" applyNumberFormat="1" applyFont="1" applyFill="1" applyBorder="1" applyAlignment="1" applyProtection="1">
      <alignment horizontal="center"/>
      <protection locked="0"/>
    </xf>
    <xf numFmtId="49" fontId="1" fillId="2" borderId="20" xfId="0" applyNumberFormat="1" applyFont="1" applyFill="1" applyBorder="1" applyAlignment="1" applyProtection="1">
      <alignment horizontal="center"/>
      <protection locked="0"/>
    </xf>
    <xf numFmtId="49" fontId="1" fillId="2" borderId="23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/>
    </xf>
    <xf numFmtId="20" fontId="0" fillId="0" borderId="0" xfId="0" applyNumberFormat="1" applyBorder="1" applyAlignment="1">
      <alignment horizontal="center"/>
    </xf>
    <xf numFmtId="0" fontId="1" fillId="9" borderId="9" xfId="0" applyFont="1" applyFill="1" applyBorder="1" applyAlignment="1" applyProtection="1">
      <alignment horizontal="center"/>
    </xf>
    <xf numFmtId="0" fontId="6" fillId="0" borderId="74" xfId="0" applyFont="1" applyBorder="1" applyAlignment="1">
      <alignment horizontal="center"/>
    </xf>
    <xf numFmtId="0" fontId="0" fillId="0" borderId="75" xfId="0" applyBorder="1" applyProtection="1">
      <protection locked="0"/>
    </xf>
    <xf numFmtId="0" fontId="0" fillId="0" borderId="8" xfId="0" applyNumberForma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5" fontId="2" fillId="0" borderId="24" xfId="0" applyNumberFormat="1" applyFont="1" applyFill="1" applyBorder="1" applyAlignment="1" applyProtection="1">
      <alignment horizontal="center"/>
      <protection locked="0"/>
    </xf>
    <xf numFmtId="0" fontId="1" fillId="9" borderId="25" xfId="0" applyFont="1" applyFill="1" applyBorder="1" applyAlignment="1" applyProtection="1">
      <alignment horizontal="center"/>
    </xf>
    <xf numFmtId="0" fontId="1" fillId="9" borderId="14" xfId="0" applyFont="1" applyFill="1" applyBorder="1" applyAlignment="1" applyProtection="1">
      <alignment horizontal="center"/>
    </xf>
    <xf numFmtId="0" fontId="0" fillId="13" borderId="0" xfId="0" applyFill="1" applyBorder="1" applyAlignment="1"/>
    <xf numFmtId="0" fontId="1" fillId="13" borderId="0" xfId="0" applyFont="1" applyFill="1" applyBorder="1" applyAlignment="1" applyProtection="1">
      <alignment horizontal="center"/>
    </xf>
    <xf numFmtId="0" fontId="0" fillId="13" borderId="0" xfId="0" applyFont="1" applyFill="1" applyBorder="1" applyAlignment="1" applyProtection="1">
      <alignment horizontal="center"/>
      <protection locked="0"/>
    </xf>
    <xf numFmtId="0" fontId="0" fillId="19" borderId="0" xfId="0" applyFill="1" applyBorder="1" applyAlignment="1"/>
    <xf numFmtId="0" fontId="6" fillId="19" borderId="0" xfId="0" applyFont="1" applyFill="1" applyBorder="1" applyAlignment="1">
      <alignment horizontal="center"/>
    </xf>
    <xf numFmtId="164" fontId="11" fillId="0" borderId="0" xfId="0" applyNumberFormat="1" applyFont="1" applyBorder="1" applyAlignment="1" applyProtection="1">
      <alignment horizontal="center"/>
      <protection hidden="1"/>
    </xf>
    <xf numFmtId="164" fontId="11" fillId="0" borderId="0" xfId="0" applyNumberFormat="1" applyFont="1" applyBorder="1" applyAlignment="1" applyProtection="1">
      <alignment horizontal="center"/>
      <protection locked="0" hidden="1"/>
    </xf>
    <xf numFmtId="0" fontId="2" fillId="0" borderId="76" xfId="0" applyNumberFormat="1" applyFont="1" applyFill="1" applyBorder="1" applyAlignment="1" applyProtection="1">
      <alignment horizontal="center"/>
      <protection locked="0"/>
    </xf>
    <xf numFmtId="0" fontId="0" fillId="0" borderId="76" xfId="0" applyFont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0" fontId="0" fillId="13" borderId="78" xfId="0" applyFill="1" applyBorder="1" applyAlignment="1" applyProtection="1">
      <alignment horizontal="center" vertical="center"/>
      <protection locked="0"/>
    </xf>
    <xf numFmtId="49" fontId="0" fillId="13" borderId="78" xfId="0" applyNumberFormat="1" applyFill="1" applyBorder="1" applyAlignment="1" applyProtection="1">
      <alignment horizontal="center" vertical="center"/>
      <protection locked="0"/>
    </xf>
    <xf numFmtId="167" fontId="0" fillId="13" borderId="56" xfId="0" applyNumberFormat="1" applyFill="1" applyBorder="1" applyAlignment="1">
      <alignment horizontal="center" vertical="center"/>
    </xf>
    <xf numFmtId="167" fontId="0" fillId="13" borderId="25" xfId="0" applyNumberFormat="1" applyFill="1" applyBorder="1" applyAlignment="1">
      <alignment horizontal="center" vertical="center"/>
    </xf>
    <xf numFmtId="167" fontId="0" fillId="13" borderId="79" xfId="0" applyNumberFormat="1" applyFill="1" applyBorder="1" applyAlignment="1">
      <alignment horizontal="center" vertical="center"/>
    </xf>
    <xf numFmtId="20" fontId="0" fillId="14" borderId="58" xfId="0" applyNumberFormat="1" applyFill="1" applyBorder="1" applyAlignment="1">
      <alignment horizontal="center" vertical="center"/>
    </xf>
    <xf numFmtId="49" fontId="0" fillId="13" borderId="55" xfId="0" applyNumberFormat="1" applyFill="1" applyBorder="1" applyAlignment="1" applyProtection="1">
      <alignment horizontal="center" vertical="center"/>
    </xf>
    <xf numFmtId="49" fontId="0" fillId="13" borderId="56" xfId="0" applyNumberFormat="1" applyFill="1" applyBorder="1" applyAlignment="1" applyProtection="1">
      <alignment horizontal="center" vertical="center"/>
    </xf>
    <xf numFmtId="0" fontId="0" fillId="13" borderId="56" xfId="0" applyFill="1" applyBorder="1" applyAlignment="1">
      <alignment horizontal="center" vertical="center"/>
    </xf>
    <xf numFmtId="49" fontId="0" fillId="13" borderId="77" xfId="0" applyNumberFormat="1" applyFill="1" applyBorder="1" applyAlignment="1" applyProtection="1">
      <alignment horizontal="center" vertical="center"/>
    </xf>
    <xf numFmtId="164" fontId="11" fillId="0" borderId="0" xfId="0" applyNumberFormat="1" applyFont="1" applyBorder="1" applyAlignment="1" applyProtection="1">
      <alignment horizontal="right"/>
      <protection locked="0"/>
    </xf>
    <xf numFmtId="166" fontId="11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  <protection locked="0"/>
    </xf>
    <xf numFmtId="49" fontId="15" fillId="0" borderId="24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right"/>
      <protection locked="0"/>
    </xf>
    <xf numFmtId="166" fontId="11" fillId="0" borderId="18" xfId="0" applyNumberFormat="1" applyFont="1" applyBorder="1" applyAlignment="1" applyProtection="1">
      <alignment horizontal="center"/>
      <protection locked="0"/>
    </xf>
    <xf numFmtId="0" fontId="2" fillId="0" borderId="18" xfId="0" applyFont="1" applyBorder="1" applyProtection="1"/>
    <xf numFmtId="0" fontId="2" fillId="0" borderId="19" xfId="0" applyFont="1" applyBorder="1" applyProtection="1"/>
    <xf numFmtId="164" fontId="11" fillId="0" borderId="16" xfId="0" applyNumberFormat="1" applyFont="1" applyBorder="1" applyAlignment="1" applyProtection="1">
      <alignment horizontal="right"/>
      <protection locked="0"/>
    </xf>
    <xf numFmtId="0" fontId="2" fillId="0" borderId="20" xfId="0" applyFont="1" applyBorder="1" applyProtection="1"/>
    <xf numFmtId="0" fontId="0" fillId="0" borderId="0" xfId="0" applyBorder="1" applyAlignment="1" applyProtection="1">
      <alignment textRotation="2"/>
      <protection locked="0"/>
    </xf>
    <xf numFmtId="0" fontId="0" fillId="0" borderId="17" xfId="0" applyBorder="1" applyAlignment="1">
      <alignment textRotation="2"/>
    </xf>
    <xf numFmtId="0" fontId="0" fillId="0" borderId="18" xfId="0" applyBorder="1" applyAlignment="1">
      <alignment textRotation="2"/>
    </xf>
    <xf numFmtId="164" fontId="11" fillId="0" borderId="18" xfId="0" applyNumberFormat="1" applyFont="1" applyBorder="1" applyAlignment="1" applyProtection="1">
      <alignment horizontal="right" textRotation="2"/>
      <protection hidden="1"/>
    </xf>
    <xf numFmtId="164" fontId="11" fillId="0" borderId="19" xfId="0" applyNumberFormat="1" applyFont="1" applyBorder="1" applyAlignment="1" applyProtection="1">
      <alignment horizontal="right" textRotation="2"/>
      <protection hidden="1"/>
    </xf>
    <xf numFmtId="0" fontId="0" fillId="0" borderId="16" xfId="0" applyBorder="1" applyAlignment="1">
      <alignment textRotation="2"/>
    </xf>
    <xf numFmtId="164" fontId="11" fillId="0" borderId="20" xfId="0" applyNumberFormat="1" applyFont="1" applyBorder="1" applyAlignment="1" applyProtection="1">
      <alignment horizontal="right" textRotation="2"/>
      <protection hidden="1"/>
    </xf>
    <xf numFmtId="164" fontId="11" fillId="0" borderId="21" xfId="0" applyNumberFormat="1" applyFont="1" applyBorder="1" applyAlignment="1" applyProtection="1">
      <alignment horizontal="right"/>
      <protection locked="0"/>
    </xf>
    <xf numFmtId="166" fontId="11" fillId="0" borderId="22" xfId="0" applyNumberFormat="1" applyFont="1" applyBorder="1" applyAlignment="1" applyProtection="1">
      <alignment horizontal="center"/>
      <protection locked="0"/>
    </xf>
    <xf numFmtId="0" fontId="2" fillId="0" borderId="22" xfId="0" applyFont="1" applyBorder="1" applyProtection="1"/>
    <xf numFmtId="0" fontId="2" fillId="0" borderId="23" xfId="0" applyFont="1" applyBorder="1" applyProtection="1"/>
    <xf numFmtId="49" fontId="0" fillId="0" borderId="14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22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0" fillId="4" borderId="24" xfId="0" applyFill="1" applyBorder="1" applyAlignment="1"/>
    <xf numFmtId="0" fontId="2" fillId="0" borderId="17" xfId="0" applyFont="1" applyBorder="1" applyAlignment="1" applyProtection="1">
      <alignment horizontal="center"/>
    </xf>
    <xf numFmtId="0" fontId="1" fillId="9" borderId="59" xfId="0" applyFont="1" applyFill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/>
      <protection locked="0"/>
    </xf>
    <xf numFmtId="0" fontId="0" fillId="4" borderId="25" xfId="0" applyFill="1" applyBorder="1" applyAlignment="1"/>
    <xf numFmtId="0" fontId="0" fillId="0" borderId="1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2" fillId="0" borderId="2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 hidden="1"/>
    </xf>
    <xf numFmtId="167" fontId="4" fillId="0" borderId="63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right"/>
    </xf>
    <xf numFmtId="49" fontId="1" fillId="0" borderId="18" xfId="0" applyNumberFormat="1" applyFont="1" applyBorder="1" applyAlignment="1" applyProtection="1">
      <alignment horizontal="center"/>
    </xf>
    <xf numFmtId="0" fontId="17" fillId="5" borderId="16" xfId="0" applyFont="1" applyFill="1" applyBorder="1" applyAlignment="1" applyProtection="1">
      <alignment horizontal="center"/>
    </xf>
    <xf numFmtId="0" fontId="17" fillId="5" borderId="20" xfId="0" applyFont="1" applyFill="1" applyBorder="1" applyAlignment="1" applyProtection="1">
      <alignment horizontal="center"/>
    </xf>
    <xf numFmtId="0" fontId="19" fillId="6" borderId="26" xfId="0" applyFont="1" applyFill="1" applyBorder="1" applyAlignment="1" applyProtection="1">
      <alignment horizontal="center"/>
      <protection locked="0"/>
    </xf>
    <xf numFmtId="0" fontId="18" fillId="6" borderId="26" xfId="0" applyFont="1" applyFill="1" applyBorder="1" applyAlignment="1" applyProtection="1">
      <alignment horizontal="center"/>
      <protection locked="0"/>
    </xf>
    <xf numFmtId="0" fontId="20" fillId="6" borderId="26" xfId="0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center" textRotation="2"/>
    </xf>
    <xf numFmtId="0" fontId="0" fillId="0" borderId="18" xfId="0" applyBorder="1" applyAlignment="1">
      <alignment horizontal="center" textRotation="2"/>
    </xf>
    <xf numFmtId="0" fontId="0" fillId="4" borderId="26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49" fontId="2" fillId="0" borderId="0" xfId="0" applyNumberFormat="1" applyFont="1" applyBorder="1" applyAlignment="1" applyProtection="1">
      <alignment horizontal="center" textRotation="180"/>
    </xf>
    <xf numFmtId="164" fontId="11" fillId="0" borderId="0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center"/>
      <protection locked="0"/>
    </xf>
    <xf numFmtId="164" fontId="11" fillId="0" borderId="16" xfId="0" applyNumberFormat="1" applyFont="1" applyBorder="1" applyAlignment="1" applyProtection="1">
      <alignment horizontal="center"/>
      <protection locked="0"/>
    </xf>
    <xf numFmtId="164" fontId="11" fillId="0" borderId="21" xfId="0" applyNumberFormat="1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textRotation="2"/>
      <protection hidden="1"/>
    </xf>
    <xf numFmtId="164" fontId="11" fillId="0" borderId="18" xfId="0" applyNumberFormat="1" applyFont="1" applyBorder="1" applyAlignment="1" applyProtection="1">
      <alignment horizontal="center" textRotation="2"/>
      <protection hidden="1"/>
    </xf>
    <xf numFmtId="164" fontId="11" fillId="0" borderId="19" xfId="0" applyNumberFormat="1" applyFont="1" applyBorder="1" applyAlignment="1" applyProtection="1">
      <alignment horizontal="center" textRotation="2"/>
      <protection hidden="1"/>
    </xf>
    <xf numFmtId="164" fontId="11" fillId="0" borderId="20" xfId="0" applyNumberFormat="1" applyFont="1" applyBorder="1" applyAlignment="1" applyProtection="1">
      <alignment horizontal="center" textRotation="2"/>
      <protection hidden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 applyProtection="1">
      <protection locked="0"/>
    </xf>
    <xf numFmtId="20" fontId="0" fillId="0" borderId="0" xfId="0" applyNumberFormat="1" applyBorder="1" applyAlignment="1"/>
    <xf numFmtId="0" fontId="2" fillId="0" borderId="14" xfId="0" applyFont="1" applyBorder="1" applyAlignment="1"/>
    <xf numFmtId="0" fontId="2" fillId="0" borderId="14" xfId="0" applyNumberFormat="1" applyFont="1" applyFill="1" applyBorder="1" applyAlignment="1" applyProtection="1">
      <alignment horizontal="center"/>
    </xf>
    <xf numFmtId="0" fontId="0" fillId="0" borderId="26" xfId="0" applyBorder="1" applyProtection="1"/>
    <xf numFmtId="0" fontId="2" fillId="0" borderId="24" xfId="0" applyFont="1" applyBorder="1" applyAlignment="1" applyProtection="1"/>
    <xf numFmtId="0" fontId="0" fillId="0" borderId="14" xfId="0" applyBorder="1" applyProtection="1"/>
    <xf numFmtId="0" fontId="0" fillId="0" borderId="25" xfId="0" applyBorder="1" applyProtection="1"/>
    <xf numFmtId="0" fontId="2" fillId="0" borderId="21" xfId="0" applyFont="1" applyBorder="1" applyAlignment="1" applyProtection="1"/>
    <xf numFmtId="0" fontId="0" fillId="0" borderId="14" xfId="0" applyBorder="1" applyAlignment="1" applyProtection="1">
      <alignment vertical="center"/>
    </xf>
    <xf numFmtId="0" fontId="0" fillId="0" borderId="24" xfId="0" applyBorder="1" applyAlignment="1" applyProtection="1"/>
    <xf numFmtId="0" fontId="0" fillId="0" borderId="25" xfId="0" applyBorder="1" applyAlignment="1" applyProtection="1"/>
    <xf numFmtId="0" fontId="0" fillId="0" borderId="22" xfId="0" applyBorder="1" applyAlignment="1" applyProtection="1"/>
    <xf numFmtId="0" fontId="2" fillId="0" borderId="26" xfId="0" applyFont="1" applyBorder="1" applyAlignment="1" applyProtection="1"/>
    <xf numFmtId="0" fontId="2" fillId="0" borderId="14" xfId="0" applyFont="1" applyBorder="1" applyAlignment="1" applyProtection="1"/>
    <xf numFmtId="0" fontId="0" fillId="13" borderId="14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Protection="1">
      <protection locked="0" hidden="1"/>
    </xf>
    <xf numFmtId="0" fontId="2" fillId="0" borderId="0" xfId="0" applyFont="1" applyBorder="1" applyProtection="1">
      <protection locked="0" hidden="1"/>
    </xf>
    <xf numFmtId="0" fontId="2" fillId="0" borderId="0" xfId="0" applyFont="1" applyBorder="1" applyAlignment="1" applyProtection="1">
      <protection locked="0" hidden="1"/>
    </xf>
    <xf numFmtId="20" fontId="1" fillId="0" borderId="0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left"/>
      <protection locked="0" hidden="1"/>
    </xf>
    <xf numFmtId="21" fontId="1" fillId="0" borderId="0" xfId="0" applyNumberFormat="1" applyFont="1" applyBorder="1" applyAlignment="1" applyProtection="1">
      <alignment horizontal="center"/>
      <protection locked="0" hidden="1"/>
    </xf>
    <xf numFmtId="0" fontId="2" fillId="0" borderId="14" xfId="0" applyFont="1" applyBorder="1"/>
    <xf numFmtId="0" fontId="3" fillId="0" borderId="14" xfId="0" applyFont="1" applyBorder="1" applyAlignment="1" applyProtection="1">
      <alignment horizontal="center"/>
      <protection locked="0"/>
    </xf>
    <xf numFmtId="49" fontId="24" fillId="0" borderId="14" xfId="0" applyNumberFormat="1" applyFont="1" applyBorder="1" applyAlignment="1" applyProtection="1">
      <alignment horizontal="center" textRotation="255"/>
    </xf>
    <xf numFmtId="0" fontId="7" fillId="0" borderId="14" xfId="0" applyFont="1" applyBorder="1" applyAlignment="1" applyProtection="1">
      <alignment horizontal="center" textRotation="255"/>
    </xf>
    <xf numFmtId="0" fontId="3" fillId="0" borderId="0" xfId="0" applyFont="1" applyBorder="1" applyAlignment="1" applyProtection="1">
      <alignment horizontal="center"/>
      <protection locked="0"/>
    </xf>
    <xf numFmtId="49" fontId="24" fillId="0" borderId="0" xfId="0" applyNumberFormat="1" applyFont="1" applyBorder="1" applyAlignment="1" applyProtection="1">
      <alignment horizontal="center" textRotation="255"/>
    </xf>
    <xf numFmtId="0" fontId="7" fillId="0" borderId="0" xfId="0" applyFont="1" applyBorder="1" applyAlignment="1" applyProtection="1">
      <alignment horizontal="center" textRotation="255"/>
    </xf>
    <xf numFmtId="164" fontId="24" fillId="0" borderId="14" xfId="0" applyNumberFormat="1" applyFont="1" applyBorder="1" applyAlignment="1" applyProtection="1">
      <alignment horizontal="right"/>
      <protection hidden="1"/>
    </xf>
    <xf numFmtId="166" fontId="2" fillId="0" borderId="14" xfId="0" applyNumberFormat="1" applyFont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0" fontId="4" fillId="0" borderId="0" xfId="0" applyNumberFormat="1" applyFont="1" applyFill="1" applyBorder="1" applyAlignment="1" applyProtection="1">
      <alignment horizontal="center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7" fillId="5" borderId="17" xfId="0" applyFont="1" applyFill="1" applyBorder="1" applyAlignment="1"/>
    <xf numFmtId="0" fontId="17" fillId="5" borderId="18" xfId="0" applyFont="1" applyFill="1" applyBorder="1" applyAlignment="1"/>
    <xf numFmtId="0" fontId="17" fillId="5" borderId="19" xfId="0" applyFont="1" applyFill="1" applyBorder="1" applyAlignment="1"/>
    <xf numFmtId="0" fontId="0" fillId="0" borderId="0" xfId="0" applyFill="1" applyBorder="1"/>
    <xf numFmtId="0" fontId="17" fillId="5" borderId="16" xfId="0" applyFont="1" applyFill="1" applyBorder="1" applyAlignment="1"/>
    <xf numFmtId="0" fontId="17" fillId="5" borderId="0" xfId="0" applyFont="1" applyFill="1" applyBorder="1" applyAlignment="1"/>
    <xf numFmtId="0" fontId="17" fillId="5" borderId="20" xfId="0" applyFont="1" applyFill="1" applyBorder="1" applyAlignment="1"/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/>
    <xf numFmtId="0" fontId="15" fillId="0" borderId="0" xfId="0" applyFont="1" applyFill="1" applyBorder="1" applyAlignment="1" applyProtection="1">
      <alignment horizontal="center"/>
    </xf>
    <xf numFmtId="0" fontId="0" fillId="0" borderId="59" xfId="0" applyFill="1" applyBorder="1"/>
    <xf numFmtId="0" fontId="0" fillId="0" borderId="14" xfId="0" applyFill="1" applyBorder="1"/>
    <xf numFmtId="49" fontId="15" fillId="0" borderId="0" xfId="0" applyNumberFormat="1" applyFont="1" applyFill="1" applyBorder="1" applyAlignment="1" applyProtection="1">
      <alignment horizontal="center" shrinkToFit="1"/>
    </xf>
    <xf numFmtId="0" fontId="17" fillId="5" borderId="21" xfId="0" applyFont="1" applyFill="1" applyBorder="1" applyAlignment="1"/>
    <xf numFmtId="0" fontId="17" fillId="5" borderId="22" xfId="0" applyFont="1" applyFill="1" applyBorder="1" applyAlignment="1"/>
    <xf numFmtId="0" fontId="17" fillId="5" borderId="23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0" fontId="2" fillId="0" borderId="14" xfId="0" applyFont="1" applyBorder="1" applyProtection="1">
      <protection locked="0"/>
    </xf>
    <xf numFmtId="164" fontId="24" fillId="0" borderId="14" xfId="0" applyNumberFormat="1" applyFont="1" applyBorder="1" applyAlignment="1" applyProtection="1">
      <alignment horizontal="right"/>
      <protection locked="0" hidden="1"/>
    </xf>
    <xf numFmtId="166" fontId="2" fillId="0" borderId="14" xfId="0" applyNumberFormat="1" applyFont="1" applyBorder="1" applyAlignment="1" applyProtection="1">
      <alignment horizontal="center"/>
      <protection locked="0" hidden="1"/>
    </xf>
    <xf numFmtId="0" fontId="2" fillId="0" borderId="0" xfId="0" applyFont="1" applyBorder="1" applyProtection="1">
      <protection locked="0"/>
    </xf>
    <xf numFmtId="164" fontId="2" fillId="0" borderId="0" xfId="0" applyNumberFormat="1" applyFont="1" applyBorder="1" applyProtection="1">
      <protection locked="0"/>
    </xf>
    <xf numFmtId="164" fontId="0" fillId="0" borderId="0" xfId="0" applyNumberFormat="1" applyBorder="1" applyProtection="1"/>
    <xf numFmtId="164" fontId="0" fillId="0" borderId="0" xfId="0" applyNumberFormat="1" applyBorder="1" applyProtection="1">
      <protection locked="0"/>
    </xf>
    <xf numFmtId="2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2" fillId="0" borderId="25" xfId="0" applyFont="1" applyBorder="1" applyProtection="1"/>
    <xf numFmtId="0" fontId="1" fillId="0" borderId="24" xfId="0" applyFont="1" applyBorder="1" applyAlignment="1" applyProtection="1">
      <alignment horizontal="center"/>
      <protection locked="0"/>
    </xf>
    <xf numFmtId="49" fontId="15" fillId="0" borderId="59" xfId="0" applyNumberFormat="1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2" fillId="0" borderId="0" xfId="0" applyFont="1" applyFill="1" applyBorder="1" applyProtection="1"/>
    <xf numFmtId="49" fontId="15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9" fontId="15" fillId="0" borderId="18" xfId="0" applyNumberFormat="1" applyFont="1" applyBorder="1" applyAlignment="1" applyProtection="1">
      <alignment horizontal="center"/>
      <protection locked="0"/>
    </xf>
    <xf numFmtId="20" fontId="0" fillId="0" borderId="0" xfId="0" applyNumberFormat="1" applyFill="1" applyBorder="1" applyAlignment="1" applyProtection="1">
      <alignment horizontal="left"/>
      <protection locked="0"/>
    </xf>
    <xf numFmtId="0" fontId="1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20" fontId="0" fillId="0" borderId="0" xfId="0" applyNumberFormat="1" applyFill="1" applyBorder="1" applyAlignment="1">
      <alignment horizontal="left"/>
    </xf>
    <xf numFmtId="0" fontId="1" fillId="0" borderId="0" xfId="0" applyFont="1" applyFill="1" applyBorder="1" applyProtection="1"/>
    <xf numFmtId="0" fontId="0" fillId="0" borderId="0" xfId="0" applyFill="1" applyBorder="1" applyProtection="1"/>
    <xf numFmtId="164" fontId="2" fillId="0" borderId="0" xfId="0" applyNumberFormat="1" applyFont="1" applyFill="1" applyBorder="1" applyProtection="1"/>
    <xf numFmtId="20" fontId="4" fillId="0" borderId="0" xfId="0" applyNumberFormat="1" applyFont="1" applyFill="1" applyBorder="1" applyAlignment="1">
      <alignment horizontal="center"/>
    </xf>
    <xf numFmtId="0" fontId="1" fillId="0" borderId="14" xfId="0" applyFont="1" applyBorder="1" applyAlignment="1" applyProtection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9" borderId="25" xfId="0" applyFont="1" applyFill="1" applyBorder="1" applyAlignment="1" applyProtection="1">
      <alignment horizontal="center"/>
    </xf>
    <xf numFmtId="0" fontId="0" fillId="9" borderId="14" xfId="0" applyFont="1" applyFill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7" fillId="5" borderId="26" xfId="0" applyFont="1" applyFill="1" applyBorder="1" applyAlignment="1" applyProtection="1">
      <alignment horizontal="center"/>
    </xf>
    <xf numFmtId="0" fontId="39" fillId="5" borderId="26" xfId="0" applyFont="1" applyFill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39" fillId="0" borderId="0" xfId="0" applyFont="1" applyFill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</xf>
    <xf numFmtId="0" fontId="1" fillId="0" borderId="25" xfId="0" applyFont="1" applyBorder="1" applyAlignment="1">
      <alignment horizontal="center" vertical="center"/>
    </xf>
    <xf numFmtId="0" fontId="19" fillId="5" borderId="26" xfId="0" applyFont="1" applyFill="1" applyBorder="1" applyAlignment="1" applyProtection="1">
      <alignment horizontal="center"/>
    </xf>
    <xf numFmtId="0" fontId="18" fillId="5" borderId="26" xfId="0" applyFont="1" applyFill="1" applyBorder="1" applyAlignment="1" applyProtection="1">
      <alignment horizontal="center"/>
    </xf>
    <xf numFmtId="0" fontId="19" fillId="5" borderId="25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20" fontId="4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0" fillId="0" borderId="20" xfId="0" applyBorder="1" applyProtection="1">
      <protection locked="0"/>
    </xf>
    <xf numFmtId="0" fontId="24" fillId="0" borderId="14" xfId="0" applyFont="1" applyBorder="1" applyAlignment="1" applyProtection="1">
      <alignment horizontal="center"/>
    </xf>
    <xf numFmtId="20" fontId="4" fillId="0" borderId="16" xfId="0" applyNumberFormat="1" applyFont="1" applyBorder="1" applyAlignment="1" applyProtection="1">
      <alignment horizontal="center"/>
    </xf>
    <xf numFmtId="0" fontId="15" fillId="0" borderId="14" xfId="0" applyNumberFormat="1" applyFont="1" applyBorder="1" applyAlignment="1" applyProtection="1">
      <alignment horizontal="center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3" fillId="0" borderId="59" xfId="0" applyFont="1" applyBorder="1" applyAlignment="1" applyProtection="1">
      <alignment horizontal="center"/>
      <protection locked="0"/>
    </xf>
    <xf numFmtId="49" fontId="0" fillId="13" borderId="24" xfId="0" applyNumberFormat="1" applyFill="1" applyBorder="1" applyAlignment="1" applyProtection="1">
      <alignment horizontal="center" vertical="center"/>
    </xf>
    <xf numFmtId="49" fontId="0" fillId="13" borderId="26" xfId="0" applyNumberFormat="1" applyFill="1" applyBorder="1" applyAlignment="1" applyProtection="1">
      <alignment horizontal="center" vertical="center"/>
    </xf>
    <xf numFmtId="0" fontId="0" fillId="13" borderId="14" xfId="0" applyFill="1" applyBorder="1" applyAlignment="1">
      <alignment horizontal="center" vertical="center"/>
    </xf>
    <xf numFmtId="164" fontId="24" fillId="0" borderId="25" xfId="0" applyNumberFormat="1" applyFont="1" applyBorder="1" applyAlignment="1" applyProtection="1">
      <alignment horizontal="right"/>
      <protection hidden="1"/>
    </xf>
    <xf numFmtId="49" fontId="0" fillId="13" borderId="14" xfId="0" applyNumberFormat="1" applyFill="1" applyBorder="1" applyAlignment="1" applyProtection="1">
      <alignment horizontal="center" vertical="center"/>
    </xf>
    <xf numFmtId="164" fontId="24" fillId="0" borderId="25" xfId="0" applyNumberFormat="1" applyFont="1" applyBorder="1" applyAlignment="1" applyProtection="1">
      <alignment horizontal="right"/>
      <protection locked="0" hidden="1"/>
    </xf>
    <xf numFmtId="49" fontId="0" fillId="13" borderId="14" xfId="0" applyNumberFormat="1" applyFill="1" applyBorder="1" applyAlignment="1" applyProtection="1">
      <alignment horizontal="center" vertical="center"/>
      <protection locked="0"/>
    </xf>
    <xf numFmtId="0" fontId="2" fillId="0" borderId="24" xfId="0" applyFont="1" applyBorder="1" applyProtection="1">
      <protection locked="0"/>
    </xf>
    <xf numFmtId="0" fontId="0" fillId="13" borderId="24" xfId="0" applyFill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horizontal="center"/>
    </xf>
    <xf numFmtId="0" fontId="6" fillId="0" borderId="26" xfId="0" applyFont="1" applyFill="1" applyBorder="1" applyAlignment="1">
      <alignment horizontal="center"/>
    </xf>
    <xf numFmtId="0" fontId="0" fillId="0" borderId="26" xfId="0" applyFill="1" applyBorder="1" applyAlignment="1"/>
    <xf numFmtId="0" fontId="0" fillId="0" borderId="14" xfId="0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2" fillId="0" borderId="25" xfId="0" applyFont="1" applyBorder="1" applyAlignment="1" applyProtection="1"/>
    <xf numFmtId="0" fontId="0" fillId="0" borderId="25" xfId="0" applyBorder="1"/>
    <xf numFmtId="0" fontId="0" fillId="0" borderId="25" xfId="0" applyBorder="1" applyAlignment="1" applyProtection="1">
      <alignment horizontal="center"/>
    </xf>
    <xf numFmtId="0" fontId="0" fillId="13" borderId="29" xfId="0" applyFont="1" applyFill="1" applyBorder="1" applyAlignment="1" applyProtection="1">
      <alignment horizontal="center" vertical="center"/>
      <protection locked="0"/>
    </xf>
    <xf numFmtId="0" fontId="0" fillId="13" borderId="28" xfId="0" applyFont="1" applyFill="1" applyBorder="1" applyAlignment="1" applyProtection="1">
      <alignment horizontal="center" vertical="center"/>
      <protection locked="0"/>
    </xf>
    <xf numFmtId="0" fontId="0" fillId="13" borderId="30" xfId="0" applyFont="1" applyFill="1" applyBorder="1" applyAlignment="1" applyProtection="1">
      <alignment horizontal="center" vertical="center"/>
      <protection locked="0"/>
    </xf>
    <xf numFmtId="0" fontId="0" fillId="13" borderId="71" xfId="0" applyFill="1" applyBorder="1" applyAlignment="1" applyProtection="1">
      <alignment horizontal="center" vertical="center"/>
      <protection locked="0"/>
    </xf>
    <xf numFmtId="0" fontId="0" fillId="13" borderId="72" xfId="0" applyFill="1" applyBorder="1" applyAlignment="1" applyProtection="1">
      <alignment horizontal="center" vertical="center"/>
      <protection locked="0"/>
    </xf>
    <xf numFmtId="0" fontId="0" fillId="13" borderId="73" xfId="0" applyFill="1" applyBorder="1" applyAlignment="1" applyProtection="1">
      <alignment horizontal="center" vertical="center"/>
      <protection locked="0"/>
    </xf>
    <xf numFmtId="0" fontId="25" fillId="7" borderId="0" xfId="0" applyFon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7" borderId="14" xfId="0" applyFill="1" applyBorder="1" applyAlignment="1">
      <alignment horizontal="center" vertical="center"/>
    </xf>
    <xf numFmtId="0" fontId="0" fillId="17" borderId="14" xfId="0" applyFill="1" applyBorder="1" applyAlignment="1" applyProtection="1">
      <alignment horizontal="center" vertical="center"/>
      <protection hidden="1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3" borderId="24" xfId="0" applyFont="1" applyFill="1" applyBorder="1" applyAlignment="1" applyProtection="1">
      <alignment horizontal="center" vertical="center"/>
      <protection locked="0"/>
    </xf>
    <xf numFmtId="0" fontId="0" fillId="13" borderId="26" xfId="0" applyFont="1" applyFill="1" applyBorder="1" applyAlignment="1" applyProtection="1">
      <alignment horizontal="center" vertical="center"/>
      <protection locked="0"/>
    </xf>
    <xf numFmtId="0" fontId="0" fillId="13" borderId="25" xfId="0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3" fillId="2" borderId="14" xfId="0" applyFon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20" fontId="0" fillId="0" borderId="0" xfId="0" applyNumberFormat="1" applyFont="1" applyFill="1" applyBorder="1" applyAlignment="1" applyProtection="1">
      <alignment horizontal="center"/>
    </xf>
    <xf numFmtId="0" fontId="3" fillId="0" borderId="24" xfId="0" applyFont="1" applyBorder="1" applyAlignment="1" applyProtection="1">
      <alignment horizontal="center"/>
    </xf>
    <xf numFmtId="0" fontId="3" fillId="0" borderId="25" xfId="0" applyFont="1" applyBorder="1" applyAlignment="1" applyProtection="1">
      <alignment horizont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3" xfId="0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0" fillId="0" borderId="24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3" fillId="0" borderId="14" xfId="0" applyFont="1" applyBorder="1" applyAlignment="1" applyProtection="1">
      <alignment horizontal="center"/>
    </xf>
    <xf numFmtId="0" fontId="39" fillId="5" borderId="24" xfId="0" applyFont="1" applyFill="1" applyBorder="1" applyAlignment="1" applyProtection="1">
      <alignment horizontal="center"/>
    </xf>
    <xf numFmtId="0" fontId="39" fillId="5" borderId="26" xfId="0" applyFont="1" applyFill="1" applyBorder="1" applyAlignment="1" applyProtection="1">
      <alignment horizontal="center"/>
    </xf>
    <xf numFmtId="0" fontId="39" fillId="5" borderId="25" xfId="0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26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21" fillId="0" borderId="12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0" fontId="0" fillId="0" borderId="24" xfId="0" applyBorder="1" applyAlignment="1">
      <alignment horizontal="center" textRotation="2"/>
    </xf>
    <xf numFmtId="0" fontId="0" fillId="0" borderId="26" xfId="0" applyBorder="1" applyAlignment="1">
      <alignment horizontal="center" textRotation="2"/>
    </xf>
    <xf numFmtId="0" fontId="0" fillId="0" borderId="25" xfId="0" applyBorder="1" applyAlignment="1">
      <alignment horizontal="center" textRotation="2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</cellXfs>
  <cellStyles count="4">
    <cellStyle name="EXECO" xfId="1"/>
    <cellStyle name="FAUX" xfId="2"/>
    <cellStyle name="Normal" xfId="0" builtinId="0"/>
    <cellStyle name="VRAI" xfId="3"/>
  </cellStyles>
  <dxfs count="37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101" val="100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11" val="7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11" val="1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971925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66675</xdr:colOff>
      <xdr:row>19</xdr:row>
      <xdr:rowOff>152400</xdr:rowOff>
    </xdr:from>
    <xdr:ext cx="76200" cy="20002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723900" y="3228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20</xdr:col>
      <xdr:colOff>247650</xdr:colOff>
      <xdr:row>0</xdr:row>
      <xdr:rowOff>85725</xdr:rowOff>
    </xdr:from>
    <xdr:to>
      <xdr:col>25</xdr:col>
      <xdr:colOff>247650</xdr:colOff>
      <xdr:row>3</xdr:row>
      <xdr:rowOff>76200</xdr:rowOff>
    </xdr:to>
    <xdr:sp macro="" textlink="">
      <xdr:nvSpPr>
        <xdr:cNvPr id="7" name="AutoShape 7"/>
        <xdr:cNvSpPr>
          <a:spLocks noChangeArrowheads="1"/>
        </xdr:cNvSpPr>
      </xdr:nvSpPr>
      <xdr:spPr bwMode="auto">
        <a:xfrm>
          <a:off x="9277350" y="85725"/>
          <a:ext cx="1476375" cy="476250"/>
        </a:xfrm>
        <a:prstGeom prst="wedgeRoundRectCallout">
          <a:avLst>
            <a:gd name="adj1" fmla="val 77741"/>
            <a:gd name="adj2" fmla="val 5800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tableau de correspondance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15</xdr:row>
          <xdr:rowOff>142875</xdr:rowOff>
        </xdr:from>
        <xdr:to>
          <xdr:col>3</xdr:col>
          <xdr:colOff>628650</xdr:colOff>
          <xdr:row>17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5</xdr:row>
          <xdr:rowOff>28575</xdr:rowOff>
        </xdr:from>
        <xdr:to>
          <xdr:col>2</xdr:col>
          <xdr:colOff>0</xdr:colOff>
          <xdr:row>5</xdr:row>
          <xdr:rowOff>228600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19050</xdr:rowOff>
        </xdr:from>
        <xdr:to>
          <xdr:col>1</xdr:col>
          <xdr:colOff>781050</xdr:colOff>
          <xdr:row>6</xdr:row>
          <xdr:rowOff>219075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9525</xdr:rowOff>
        </xdr:from>
        <xdr:to>
          <xdr:col>1</xdr:col>
          <xdr:colOff>790575</xdr:colOff>
          <xdr:row>8</xdr:row>
          <xdr:rowOff>209550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9525</xdr:rowOff>
        </xdr:from>
        <xdr:to>
          <xdr:col>1</xdr:col>
          <xdr:colOff>790575</xdr:colOff>
          <xdr:row>9</xdr:row>
          <xdr:rowOff>209550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17</xdr:row>
          <xdr:rowOff>152400</xdr:rowOff>
        </xdr:from>
        <xdr:to>
          <xdr:col>3</xdr:col>
          <xdr:colOff>619125</xdr:colOff>
          <xdr:row>19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20</xdr:row>
          <xdr:rowOff>0</xdr:rowOff>
        </xdr:from>
        <xdr:to>
          <xdr:col>3</xdr:col>
          <xdr:colOff>628650</xdr:colOff>
          <xdr:row>21</xdr:row>
          <xdr:rowOff>76200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21</xdr:row>
          <xdr:rowOff>142875</xdr:rowOff>
        </xdr:from>
        <xdr:to>
          <xdr:col>3</xdr:col>
          <xdr:colOff>619125</xdr:colOff>
          <xdr:row>23</xdr:row>
          <xdr:rowOff>66675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70306</xdr:colOff>
      <xdr:row>15</xdr:row>
      <xdr:rowOff>31750</xdr:rowOff>
    </xdr:from>
    <xdr:to>
      <xdr:col>1</xdr:col>
      <xdr:colOff>762000</xdr:colOff>
      <xdr:row>27</xdr:row>
      <xdr:rowOff>123825</xdr:rowOff>
    </xdr:to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06" y="3365500"/>
          <a:ext cx="2350632" cy="167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23</xdr:row>
          <xdr:rowOff>142875</xdr:rowOff>
        </xdr:from>
        <xdr:to>
          <xdr:col>3</xdr:col>
          <xdr:colOff>609600</xdr:colOff>
          <xdr:row>25</xdr:row>
          <xdr:rowOff>57150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</xdr:row>
          <xdr:rowOff>95250</xdr:rowOff>
        </xdr:from>
        <xdr:to>
          <xdr:col>6</xdr:col>
          <xdr:colOff>85725</xdr:colOff>
          <xdr:row>3</xdr:row>
          <xdr:rowOff>9525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1341438</xdr:colOff>
      <xdr:row>0</xdr:row>
      <xdr:rowOff>341313</xdr:rowOff>
    </xdr:from>
    <xdr:to>
      <xdr:col>3</xdr:col>
      <xdr:colOff>1127125</xdr:colOff>
      <xdr:row>2</xdr:row>
      <xdr:rowOff>134938</xdr:rowOff>
    </xdr:to>
    <xdr:sp macro="" textlink="Feuil1!L4">
      <xdr:nvSpPr>
        <xdr:cNvPr id="3" name="Rectangle à coins arrondis 2"/>
        <xdr:cNvSpPr/>
      </xdr:nvSpPr>
      <xdr:spPr bwMode="auto">
        <a:xfrm>
          <a:off x="3802063" y="341313"/>
          <a:ext cx="1444625" cy="396875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  <a:outerShdw blurRad="50800" dist="38100" dir="2700000" algn="tl" rotWithShape="0">
            <a:schemeClr val="tx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0B454B3-8C45-4CEE-AAD7-3A353756EDCA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0</xdr:col>
          <xdr:colOff>666750</xdr:colOff>
          <xdr:row>0</xdr:row>
          <xdr:rowOff>314325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114300</xdr:rowOff>
        </xdr:from>
        <xdr:to>
          <xdr:col>0</xdr:col>
          <xdr:colOff>1343025</xdr:colOff>
          <xdr:row>0</xdr:row>
          <xdr:rowOff>304800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428625</xdr:rowOff>
        </xdr:from>
        <xdr:to>
          <xdr:col>0</xdr:col>
          <xdr:colOff>666750</xdr:colOff>
          <xdr:row>2</xdr:row>
          <xdr:rowOff>9525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FF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1</xdr:row>
          <xdr:rowOff>0</xdr:rowOff>
        </xdr:from>
        <xdr:to>
          <xdr:col>0</xdr:col>
          <xdr:colOff>1343025</xdr:colOff>
          <xdr:row>2</xdr:row>
          <xdr:rowOff>28575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1484313</xdr:colOff>
      <xdr:row>0</xdr:row>
      <xdr:rowOff>103188</xdr:rowOff>
    </xdr:from>
    <xdr:to>
      <xdr:col>3</xdr:col>
      <xdr:colOff>1000125</xdr:colOff>
      <xdr:row>0</xdr:row>
      <xdr:rowOff>301625</xdr:rowOff>
    </xdr:to>
    <xdr:sp macro="" textlink="">
      <xdr:nvSpPr>
        <xdr:cNvPr id="4" name="Rectangle à coins arrondis 3"/>
        <xdr:cNvSpPr/>
      </xdr:nvSpPr>
      <xdr:spPr bwMode="auto">
        <a:xfrm>
          <a:off x="3944938" y="103188"/>
          <a:ext cx="1174750" cy="19843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200" b="1"/>
            <a:t>CHRONOMETRE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542925</xdr:colOff>
          <xdr:row>3</xdr:row>
          <xdr:rowOff>47625</xdr:rowOff>
        </xdr:from>
        <xdr:to>
          <xdr:col>9</xdr:col>
          <xdr:colOff>1714500</xdr:colOff>
          <xdr:row>4</xdr:row>
          <xdr:rowOff>114300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123825</xdr:colOff>
          <xdr:row>6</xdr:row>
          <xdr:rowOff>133350</xdr:rowOff>
        </xdr:from>
        <xdr:to>
          <xdr:col>9</xdr:col>
          <xdr:colOff>1295400</xdr:colOff>
          <xdr:row>7</xdr:row>
          <xdr:rowOff>133350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95250</xdr:colOff>
          <xdr:row>5</xdr:row>
          <xdr:rowOff>123825</xdr:rowOff>
        </xdr:from>
        <xdr:to>
          <xdr:col>13</xdr:col>
          <xdr:colOff>676275</xdr:colOff>
          <xdr:row>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123825</xdr:colOff>
          <xdr:row>8</xdr:row>
          <xdr:rowOff>0</xdr:rowOff>
        </xdr:from>
        <xdr:to>
          <xdr:col>13</xdr:col>
          <xdr:colOff>647700</xdr:colOff>
          <xdr:row>8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1819275</xdr:colOff>
          <xdr:row>1</xdr:row>
          <xdr:rowOff>76200</xdr:rowOff>
        </xdr:from>
        <xdr:to>
          <xdr:col>12</xdr:col>
          <xdr:colOff>104775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266700</xdr:colOff>
          <xdr:row>5</xdr:row>
          <xdr:rowOff>85725</xdr:rowOff>
        </xdr:from>
        <xdr:to>
          <xdr:col>1</xdr:col>
          <xdr:colOff>657225</xdr:colOff>
          <xdr:row>6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514350</xdr:colOff>
          <xdr:row>7</xdr:row>
          <xdr:rowOff>66675</xdr:rowOff>
        </xdr:from>
        <xdr:to>
          <xdr:col>1</xdr:col>
          <xdr:colOff>438150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3</xdr:row>
          <xdr:rowOff>133350</xdr:rowOff>
        </xdr:from>
        <xdr:to>
          <xdr:col>1</xdr:col>
          <xdr:colOff>790575</xdr:colOff>
          <xdr:row>4</xdr:row>
          <xdr:rowOff>161925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4</xdr:row>
          <xdr:rowOff>180975</xdr:rowOff>
        </xdr:from>
        <xdr:to>
          <xdr:col>1</xdr:col>
          <xdr:colOff>600075</xdr:colOff>
          <xdr:row>6</xdr:row>
          <xdr:rowOff>28575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4</xdr:row>
          <xdr:rowOff>66675</xdr:rowOff>
        </xdr:from>
        <xdr:to>
          <xdr:col>1</xdr:col>
          <xdr:colOff>447675</xdr:colOff>
          <xdr:row>5</xdr:row>
          <xdr:rowOff>104775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7</xdr:row>
          <xdr:rowOff>9525</xdr:rowOff>
        </xdr:from>
        <xdr:to>
          <xdr:col>1</xdr:col>
          <xdr:colOff>447675</xdr:colOff>
          <xdr:row>8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76200</xdr:rowOff>
        </xdr:from>
        <xdr:to>
          <xdr:col>1</xdr:col>
          <xdr:colOff>342900</xdr:colOff>
          <xdr:row>10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4</xdr:row>
          <xdr:rowOff>76200</xdr:rowOff>
        </xdr:from>
        <xdr:to>
          <xdr:col>1</xdr:col>
          <xdr:colOff>428625</xdr:colOff>
          <xdr:row>6</xdr:row>
          <xdr:rowOff>152400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781050</xdr:colOff>
          <xdr:row>7</xdr:row>
          <xdr:rowOff>66675</xdr:rowOff>
        </xdr:from>
        <xdr:to>
          <xdr:col>8</xdr:col>
          <xdr:colOff>1952625</xdr:colOff>
          <xdr:row>8</xdr:row>
          <xdr:rowOff>95250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323850</xdr:colOff>
          <xdr:row>29</xdr:row>
          <xdr:rowOff>38100</xdr:rowOff>
        </xdr:from>
        <xdr:to>
          <xdr:col>13</xdr:col>
          <xdr:colOff>257175</xdr:colOff>
          <xdr:row>30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428625</xdr:colOff>
          <xdr:row>31</xdr:row>
          <xdr:rowOff>9525</xdr:rowOff>
        </xdr:from>
        <xdr:to>
          <xdr:col>11</xdr:col>
          <xdr:colOff>800100</xdr:colOff>
          <xdr:row>32</xdr:row>
          <xdr:rowOff>9525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76200</xdr:colOff>
          <xdr:row>43</xdr:row>
          <xdr:rowOff>219075</xdr:rowOff>
        </xdr:from>
        <xdr:to>
          <xdr:col>18</xdr:col>
          <xdr:colOff>609600</xdr:colOff>
          <xdr:row>45</xdr:row>
          <xdr:rowOff>161925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19050</xdr:colOff>
          <xdr:row>43</xdr:row>
          <xdr:rowOff>209550</xdr:rowOff>
        </xdr:from>
        <xdr:to>
          <xdr:col>13</xdr:col>
          <xdr:colOff>685800</xdr:colOff>
          <xdr:row>45</xdr:row>
          <xdr:rowOff>152400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238125</xdr:colOff>
          <xdr:row>5</xdr:row>
          <xdr:rowOff>38100</xdr:rowOff>
        </xdr:from>
        <xdr:to>
          <xdr:col>13</xdr:col>
          <xdr:colOff>409575</xdr:colOff>
          <xdr:row>5</xdr:row>
          <xdr:rowOff>266700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371475</xdr:colOff>
          <xdr:row>33</xdr:row>
          <xdr:rowOff>47625</xdr:rowOff>
        </xdr:from>
        <xdr:to>
          <xdr:col>2</xdr:col>
          <xdr:colOff>1543050</xdr:colOff>
          <xdr:row>35</xdr:row>
          <xdr:rowOff>57150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45</xdr:row>
          <xdr:rowOff>76200</xdr:rowOff>
        </xdr:from>
        <xdr:to>
          <xdr:col>9</xdr:col>
          <xdr:colOff>142875</xdr:colOff>
          <xdr:row>46</xdr:row>
          <xdr:rowOff>104775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24</xdr:row>
          <xdr:rowOff>57150</xdr:rowOff>
        </xdr:from>
        <xdr:to>
          <xdr:col>3</xdr:col>
          <xdr:colOff>1209675</xdr:colOff>
          <xdr:row>27</xdr:row>
          <xdr:rowOff>28575</xdr:rowOff>
        </xdr:to>
        <xdr:sp macro="" textlink="">
          <xdr:nvSpPr>
            <xdr:cNvPr id="59394" name="Button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24</xdr:row>
          <xdr:rowOff>66675</xdr:rowOff>
        </xdr:from>
        <xdr:to>
          <xdr:col>9</xdr:col>
          <xdr:colOff>838200</xdr:colOff>
          <xdr:row>27</xdr:row>
          <xdr:rowOff>9525</xdr:rowOff>
        </xdr:to>
        <xdr:sp macro="" textlink="">
          <xdr:nvSpPr>
            <xdr:cNvPr id="59395" name="Button 3" hidden="1">
              <a:extLst>
                <a:ext uri="{63B3BB69-23CF-44E3-9099-C40C66FF867C}">
                  <a14:compatExt spid="_x0000_s5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0</xdr:rowOff>
        </xdr:from>
        <xdr:to>
          <xdr:col>3</xdr:col>
          <xdr:colOff>1362075</xdr:colOff>
          <xdr:row>3</xdr:row>
          <xdr:rowOff>28575</xdr:rowOff>
        </xdr:to>
        <xdr:sp macro="" textlink="">
          <xdr:nvSpPr>
            <xdr:cNvPr id="59396" name="Button 4" hidden="1">
              <a:extLst>
                <a:ext uri="{63B3BB69-23CF-44E3-9099-C40C66FF867C}">
                  <a14:compatExt spid="_x0000_s5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3</xdr:row>
          <xdr:rowOff>47625</xdr:rowOff>
        </xdr:from>
        <xdr:to>
          <xdr:col>2</xdr:col>
          <xdr:colOff>0</xdr:colOff>
          <xdr:row>3</xdr:row>
          <xdr:rowOff>276225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276225</xdr:colOff>
          <xdr:row>14</xdr:row>
          <xdr:rowOff>85725</xdr:rowOff>
        </xdr:from>
        <xdr:to>
          <xdr:col>17</xdr:col>
          <xdr:colOff>85725</xdr:colOff>
          <xdr:row>14</xdr:row>
          <xdr:rowOff>295275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666750</xdr:colOff>
          <xdr:row>15</xdr:row>
          <xdr:rowOff>76200</xdr:rowOff>
        </xdr:from>
        <xdr:to>
          <xdr:col>15</xdr:col>
          <xdr:colOff>114300</xdr:colOff>
          <xdr:row>15</xdr:row>
          <xdr:rowOff>304800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37</xdr:row>
          <xdr:rowOff>47625</xdr:rowOff>
        </xdr:from>
        <xdr:to>
          <xdr:col>17</xdr:col>
          <xdr:colOff>9525</xdr:colOff>
          <xdr:row>38</xdr:row>
          <xdr:rowOff>104775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152400</xdr:colOff>
          <xdr:row>37</xdr:row>
          <xdr:rowOff>123825</xdr:rowOff>
        </xdr:from>
        <xdr:to>
          <xdr:col>20</xdr:col>
          <xdr:colOff>885825</xdr:colOff>
          <xdr:row>38</xdr:row>
          <xdr:rowOff>9525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95250</xdr:colOff>
          <xdr:row>3</xdr:row>
          <xdr:rowOff>161925</xdr:rowOff>
        </xdr:from>
        <xdr:to>
          <xdr:col>16</xdr:col>
          <xdr:colOff>85725</xdr:colOff>
          <xdr:row>5</xdr:row>
          <xdr:rowOff>9525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85725</xdr:colOff>
          <xdr:row>38</xdr:row>
          <xdr:rowOff>238125</xdr:rowOff>
        </xdr:from>
        <xdr:to>
          <xdr:col>15</xdr:col>
          <xdr:colOff>76200</xdr:colOff>
          <xdr:row>40</xdr:row>
          <xdr:rowOff>85725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323850</xdr:colOff>
          <xdr:row>2</xdr:row>
          <xdr:rowOff>85725</xdr:rowOff>
        </xdr:from>
        <xdr:to>
          <xdr:col>17</xdr:col>
          <xdr:colOff>600075</xdr:colOff>
          <xdr:row>3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47625</xdr:colOff>
          <xdr:row>4</xdr:row>
          <xdr:rowOff>47625</xdr:rowOff>
        </xdr:from>
        <xdr:to>
          <xdr:col>17</xdr:col>
          <xdr:colOff>561975</xdr:colOff>
          <xdr:row>5</xdr:row>
          <xdr:rowOff>47625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133350</xdr:colOff>
          <xdr:row>39</xdr:row>
          <xdr:rowOff>9525</xdr:rowOff>
        </xdr:from>
        <xdr:to>
          <xdr:col>15</xdr:col>
          <xdr:colOff>333375</xdr:colOff>
          <xdr:row>45</xdr:row>
          <xdr:rowOff>9525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171450</xdr:colOff>
          <xdr:row>45</xdr:row>
          <xdr:rowOff>295275</xdr:rowOff>
        </xdr:from>
        <xdr:to>
          <xdr:col>15</xdr:col>
          <xdr:colOff>381000</xdr:colOff>
          <xdr:row>47</xdr:row>
          <xdr:rowOff>266700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152400</xdr:colOff>
          <xdr:row>0</xdr:row>
          <xdr:rowOff>161925</xdr:rowOff>
        </xdr:from>
        <xdr:to>
          <xdr:col>17</xdr:col>
          <xdr:colOff>714375</xdr:colOff>
          <xdr:row>1</xdr:row>
          <xdr:rowOff>200025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76200</xdr:colOff>
          <xdr:row>34</xdr:row>
          <xdr:rowOff>38100</xdr:rowOff>
        </xdr:from>
        <xdr:to>
          <xdr:col>17</xdr:col>
          <xdr:colOff>704850</xdr:colOff>
          <xdr:row>34</xdr:row>
          <xdr:rowOff>257175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2</xdr:row>
          <xdr:rowOff>85725</xdr:rowOff>
        </xdr:from>
        <xdr:to>
          <xdr:col>1</xdr:col>
          <xdr:colOff>76200</xdr:colOff>
          <xdr:row>5</xdr:row>
          <xdr:rowOff>9525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666750</xdr:colOff>
          <xdr:row>15</xdr:row>
          <xdr:rowOff>142875</xdr:rowOff>
        </xdr:from>
        <xdr:to>
          <xdr:col>13</xdr:col>
          <xdr:colOff>1304925</xdr:colOff>
          <xdr:row>16</xdr:row>
          <xdr:rowOff>66675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342900</xdr:colOff>
          <xdr:row>13</xdr:row>
          <xdr:rowOff>142875</xdr:rowOff>
        </xdr:from>
        <xdr:to>
          <xdr:col>13</xdr:col>
          <xdr:colOff>1695450</xdr:colOff>
          <xdr:row>14</xdr:row>
          <xdr:rowOff>76200</xdr:rowOff>
        </xdr:to>
        <xdr:sp macro="" textlink="">
          <xdr:nvSpPr>
            <xdr:cNvPr id="57346" name="Button 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10</xdr:row>
          <xdr:rowOff>190500</xdr:rowOff>
        </xdr:from>
        <xdr:to>
          <xdr:col>13</xdr:col>
          <xdr:colOff>1752600</xdr:colOff>
          <xdr:row>12</xdr:row>
          <xdr:rowOff>95250</xdr:rowOff>
        </xdr:to>
        <xdr:sp macro="" textlink="">
          <xdr:nvSpPr>
            <xdr:cNvPr id="57348" name="Button 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51</xdr:row>
          <xdr:rowOff>47625</xdr:rowOff>
        </xdr:from>
        <xdr:to>
          <xdr:col>13</xdr:col>
          <xdr:colOff>1666875</xdr:colOff>
          <xdr:row>51</xdr:row>
          <xdr:rowOff>304800</xdr:rowOff>
        </xdr:to>
        <xdr:sp macro="" textlink="">
          <xdr:nvSpPr>
            <xdr:cNvPr id="57349" name="Button 5" hidden="1">
              <a:extLst>
                <a:ext uri="{63B3BB69-23CF-44E3-9099-C40C66FF867C}">
                  <a14:compatExt spid="_x0000_s57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48</xdr:row>
          <xdr:rowOff>190500</xdr:rowOff>
        </xdr:from>
        <xdr:to>
          <xdr:col>13</xdr:col>
          <xdr:colOff>1743075</xdr:colOff>
          <xdr:row>49</xdr:row>
          <xdr:rowOff>238125</xdr:rowOff>
        </xdr:to>
        <xdr:sp macro="" textlink="">
          <xdr:nvSpPr>
            <xdr:cNvPr id="57350" name="Button 6" hidden="1">
              <a:extLst>
                <a:ext uri="{63B3BB69-23CF-44E3-9099-C40C66FF867C}">
                  <a14:compatExt spid="_x0000_s57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600075</xdr:colOff>
          <xdr:row>63</xdr:row>
          <xdr:rowOff>28575</xdr:rowOff>
        </xdr:from>
        <xdr:to>
          <xdr:col>13</xdr:col>
          <xdr:colOff>1238250</xdr:colOff>
          <xdr:row>63</xdr:row>
          <xdr:rowOff>276225</xdr:rowOff>
        </xdr:to>
        <xdr:sp macro="" textlink="">
          <xdr:nvSpPr>
            <xdr:cNvPr id="57352" name="Button 8" hidden="1">
              <a:extLst>
                <a:ext uri="{63B3BB69-23CF-44E3-9099-C40C66FF867C}">
                  <a14:compatExt spid="_x0000_s57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104775</xdr:colOff>
          <xdr:row>10</xdr:row>
          <xdr:rowOff>38100</xdr:rowOff>
        </xdr:from>
        <xdr:to>
          <xdr:col>13</xdr:col>
          <xdr:colOff>1390650</xdr:colOff>
          <xdr:row>11</xdr:row>
          <xdr:rowOff>104775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2</xdr:row>
          <xdr:rowOff>171450</xdr:rowOff>
        </xdr:from>
        <xdr:to>
          <xdr:col>11</xdr:col>
          <xdr:colOff>647700</xdr:colOff>
          <xdr:row>7</xdr:row>
          <xdr:rowOff>95250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1</xdr:row>
          <xdr:rowOff>76200</xdr:rowOff>
        </xdr:from>
        <xdr:to>
          <xdr:col>13</xdr:col>
          <xdr:colOff>123825</xdr:colOff>
          <xdr:row>2</xdr:row>
          <xdr:rowOff>152400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6</xdr:row>
          <xdr:rowOff>85725</xdr:rowOff>
        </xdr:from>
        <xdr:to>
          <xdr:col>11</xdr:col>
          <xdr:colOff>1028700</xdr:colOff>
          <xdr:row>7</xdr:row>
          <xdr:rowOff>142875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9</xdr:row>
          <xdr:rowOff>66675</xdr:rowOff>
        </xdr:from>
        <xdr:to>
          <xdr:col>11</xdr:col>
          <xdr:colOff>800100</xdr:colOff>
          <xdr:row>10</xdr:row>
          <xdr:rowOff>123825</xdr:rowOff>
        </xdr:to>
        <xdr:sp macro="" textlink="">
          <xdr:nvSpPr>
            <xdr:cNvPr id="58372" name="Button 4" hidden="1">
              <a:extLst>
                <a:ext uri="{63B3BB69-23CF-44E3-9099-C40C66FF867C}">
                  <a14:compatExt spid="_x0000_s58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58373" name="Button 5" hidden="1">
              <a:extLst>
                <a:ext uri="{63B3BB69-23CF-44E3-9099-C40C66FF867C}">
                  <a14:compatExt spid="_x0000_s58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55</xdr:row>
          <xdr:rowOff>85725</xdr:rowOff>
        </xdr:from>
        <xdr:to>
          <xdr:col>13</xdr:col>
          <xdr:colOff>0</xdr:colOff>
          <xdr:row>56</xdr:row>
          <xdr:rowOff>152400</xdr:rowOff>
        </xdr:to>
        <xdr:sp macro="" textlink="">
          <xdr:nvSpPr>
            <xdr:cNvPr id="58374" name="Button 6" hidden="1">
              <a:extLst>
                <a:ext uri="{63B3BB69-23CF-44E3-9099-C40C66FF867C}">
                  <a14:compatExt spid="_x0000_s58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60</xdr:row>
          <xdr:rowOff>114300</xdr:rowOff>
        </xdr:from>
        <xdr:to>
          <xdr:col>11</xdr:col>
          <xdr:colOff>733425</xdr:colOff>
          <xdr:row>61</xdr:row>
          <xdr:rowOff>171450</xdr:rowOff>
        </xdr:to>
        <xdr:sp macro="" textlink="">
          <xdr:nvSpPr>
            <xdr:cNvPr id="58375" name="Button 7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</xdr:row>
          <xdr:rowOff>57150</xdr:rowOff>
        </xdr:from>
        <xdr:to>
          <xdr:col>12</xdr:col>
          <xdr:colOff>180975</xdr:colOff>
          <xdr:row>4</xdr:row>
          <xdr:rowOff>133350</xdr:rowOff>
        </xdr:to>
        <xdr:sp macro="" textlink="">
          <xdr:nvSpPr>
            <xdr:cNvPr id="61445" name="Button 5" hidden="1">
              <a:extLst>
                <a:ext uri="{63B3BB69-23CF-44E3-9099-C40C66FF867C}">
                  <a14:compatExt spid="_x0000_s6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7</xdr:row>
          <xdr:rowOff>85725</xdr:rowOff>
        </xdr:from>
        <xdr:to>
          <xdr:col>11</xdr:col>
          <xdr:colOff>1028700</xdr:colOff>
          <xdr:row>8</xdr:row>
          <xdr:rowOff>152400</xdr:rowOff>
        </xdr:to>
        <xdr:sp macro="" textlink="">
          <xdr:nvSpPr>
            <xdr:cNvPr id="61446" name="Button 6" hidden="1">
              <a:extLst>
                <a:ext uri="{63B3BB69-23CF-44E3-9099-C40C66FF867C}">
                  <a14:compatExt spid="_x0000_s6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219075</xdr:colOff>
          <xdr:row>9</xdr:row>
          <xdr:rowOff>123825</xdr:rowOff>
        </xdr:from>
        <xdr:to>
          <xdr:col>11</xdr:col>
          <xdr:colOff>857250</xdr:colOff>
          <xdr:row>10</xdr:row>
          <xdr:rowOff>180975</xdr:rowOff>
        </xdr:to>
        <xdr:sp macro="" textlink="">
          <xdr:nvSpPr>
            <xdr:cNvPr id="61447" name="Button 7" hidden="1">
              <a:extLst>
                <a:ext uri="{63B3BB69-23CF-44E3-9099-C40C66FF867C}">
                  <a14:compatExt spid="_x0000_s6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wnloads/Tirage_au_sort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OI%201%20terrain%20V3xl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ListeEquipes"/>
    </sheetNames>
    <sheetDataSet>
      <sheetData sheetId="0"/>
      <sheetData sheetId="1">
        <row r="2">
          <cell r="A2" t="str">
            <v>Pierre</v>
          </cell>
        </row>
        <row r="3">
          <cell r="A3" t="str">
            <v>Dominique</v>
          </cell>
        </row>
        <row r="4">
          <cell r="A4" t="str">
            <v>Alfred</v>
          </cell>
        </row>
        <row r="5">
          <cell r="A5" t="str">
            <v>Maurice</v>
          </cell>
        </row>
        <row r="6">
          <cell r="A6" t="str">
            <v>Romain</v>
          </cell>
        </row>
        <row r="7">
          <cell r="A7" t="str">
            <v>Thomas</v>
          </cell>
        </row>
        <row r="8">
          <cell r="A8" t="str">
            <v>Roger</v>
          </cell>
        </row>
        <row r="9">
          <cell r="A9" t="str">
            <v>Yann</v>
          </cell>
        </row>
        <row r="10">
          <cell r="A10" t="str">
            <v>Philippe</v>
          </cell>
        </row>
        <row r="11">
          <cell r="A11" t="str">
            <v>Claude</v>
          </cell>
        </row>
        <row r="12">
          <cell r="A12" t="str">
            <v>Valentin</v>
          </cell>
        </row>
        <row r="13">
          <cell r="A13" t="str">
            <v>Gaston</v>
          </cell>
        </row>
        <row r="14">
          <cell r="A14" t="str">
            <v>Roméo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5 Sans Class"/>
      <sheetName val="6 Sans Clas"/>
      <sheetName val="6 Equipes"/>
      <sheetName val="7 Equipes"/>
      <sheetName val="7 Sans Class"/>
      <sheetName val="8 Equipes SCl"/>
      <sheetName val="8 Equipes"/>
      <sheetName val="8EQUIPES (SCl)"/>
      <sheetName val="8 UEFA"/>
      <sheetName val="8EQUIPES"/>
      <sheetName val="9 Equipes SCl"/>
      <sheetName val="9 Equipes"/>
      <sheetName val="10 Equipes"/>
      <sheetName val="10 Equipes SCl"/>
      <sheetName val="12 EQUIPES"/>
      <sheetName val="16 EQUIPES"/>
      <sheetName val="TOURNOI 1 terrain V3xlsm"/>
    </sheetNames>
    <sheetDataSet>
      <sheetData sheetId="0"/>
      <sheetData sheetId="1">
        <row r="6">
          <cell r="D6" t="str">
            <v>VELODROME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6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9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vmlDrawing" Target="../drawings/vmlDrawing1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vmlDrawing" Target="../drawings/vmlDrawing1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24.xml"/><Relationship Id="rId4" Type="http://schemas.openxmlformats.org/officeDocument/2006/relationships/vmlDrawing" Target="../drawings/vmlDrawing1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25.xml"/><Relationship Id="rId4" Type="http://schemas.openxmlformats.org/officeDocument/2006/relationships/vmlDrawing" Target="../drawings/vmlDrawing1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vmlDrawing" Target="../drawings/vmlDrawing19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9.xml"/><Relationship Id="rId4" Type="http://schemas.openxmlformats.org/officeDocument/2006/relationships/vmlDrawing" Target="../drawings/vmlDrawing21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10" Type="http://schemas.openxmlformats.org/officeDocument/2006/relationships/ctrlProp" Target="../ctrlProps/ctrlProp35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34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4" Type="http://schemas.openxmlformats.org/officeDocument/2006/relationships/vmlDrawing" Target="../drawings/vmlDrawing25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40.xml"/><Relationship Id="rId4" Type="http://schemas.openxmlformats.org/officeDocument/2006/relationships/vmlDrawing" Target="../drawings/vmlDrawing27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4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42.xml"/><Relationship Id="rId5" Type="http://schemas.openxmlformats.org/officeDocument/2006/relationships/ctrlProp" Target="../ctrlProps/ctrlProp41.xml"/><Relationship Id="rId10" Type="http://schemas.openxmlformats.org/officeDocument/2006/relationships/ctrlProp" Target="../ctrlProps/ctrlProp46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45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49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10" Type="http://schemas.openxmlformats.org/officeDocument/2006/relationships/ctrlProp" Target="../ctrlProps/ctrlProp52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5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53.xml"/><Relationship Id="rId4" Type="http://schemas.openxmlformats.org/officeDocument/2006/relationships/vmlDrawing" Target="../drawings/vmlDrawing33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56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55.xml"/><Relationship Id="rId5" Type="http://schemas.openxmlformats.org/officeDocument/2006/relationships/ctrlProp" Target="../ctrlProps/ctrlProp54.xml"/><Relationship Id="rId10" Type="http://schemas.openxmlformats.org/officeDocument/2006/relationships/ctrlProp" Target="../ctrlProps/ctrlProp59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5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5" Type="http://schemas.openxmlformats.org/officeDocument/2006/relationships/ctrlProp" Target="../ctrlProps/ctrlProp60.xml"/><Relationship Id="rId4" Type="http://schemas.openxmlformats.org/officeDocument/2006/relationships/vmlDrawing" Target="../drawings/vmlDrawing37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5" Type="http://schemas.openxmlformats.org/officeDocument/2006/relationships/ctrlProp" Target="../ctrlProps/ctrlProp61.xml"/><Relationship Id="rId4" Type="http://schemas.openxmlformats.org/officeDocument/2006/relationships/vmlDrawing" Target="../drawings/vmlDrawing39.v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5.xml"/><Relationship Id="rId3" Type="http://schemas.openxmlformats.org/officeDocument/2006/relationships/vmlDrawing" Target="../drawings/vmlDrawing40.v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63.xml"/><Relationship Id="rId5" Type="http://schemas.openxmlformats.org/officeDocument/2006/relationships/ctrlProp" Target="../ctrlProps/ctrlProp62.xml"/><Relationship Id="rId10" Type="http://schemas.openxmlformats.org/officeDocument/2006/relationships/ctrlProp" Target="../ctrlProps/ctrlProp67.xml"/><Relationship Id="rId4" Type="http://schemas.openxmlformats.org/officeDocument/2006/relationships/vmlDrawing" Target="../drawings/vmlDrawing41.vml"/><Relationship Id="rId9" Type="http://schemas.openxmlformats.org/officeDocument/2006/relationships/ctrlProp" Target="../ctrlProps/ctrlProp66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1.xml"/><Relationship Id="rId3" Type="http://schemas.openxmlformats.org/officeDocument/2006/relationships/vmlDrawing" Target="../drawings/vmlDrawing42.vml"/><Relationship Id="rId7" Type="http://schemas.openxmlformats.org/officeDocument/2006/relationships/ctrlProp" Target="../ctrlProps/ctrlProp70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69.xml"/><Relationship Id="rId5" Type="http://schemas.openxmlformats.org/officeDocument/2006/relationships/ctrlProp" Target="../ctrlProps/ctrlProp68.xml"/><Relationship Id="rId4" Type="http://schemas.openxmlformats.org/officeDocument/2006/relationships/vmlDrawing" Target="../drawings/vmlDrawing4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C17"/>
  <sheetViews>
    <sheetView workbookViewId="0">
      <selection activeCell="D2" sqref="D2:R2"/>
    </sheetView>
  </sheetViews>
  <sheetFormatPr baseColWidth="10" defaultColWidth="4.42578125" defaultRowHeight="12.75" x14ac:dyDescent="0.2"/>
  <cols>
    <col min="1" max="1" width="9.85546875" style="342" customWidth="1"/>
    <col min="2" max="2" width="12.5703125" style="342" customWidth="1"/>
    <col min="3" max="3" width="7.28515625" style="342" bestFit="1" customWidth="1"/>
    <col min="4" max="4" width="6.85546875" style="342" customWidth="1"/>
    <col min="5" max="5" width="7.28515625" style="342" bestFit="1" customWidth="1"/>
    <col min="6" max="9" width="6.140625" style="342" bestFit="1" customWidth="1"/>
    <col min="10" max="10" width="7.28515625" style="342" bestFit="1" customWidth="1"/>
    <col min="11" max="12" width="6.140625" style="342" bestFit="1" customWidth="1"/>
    <col min="13" max="14" width="7.28515625" style="342" bestFit="1" customWidth="1"/>
    <col min="15" max="15" width="6.140625" style="342" bestFit="1" customWidth="1"/>
    <col min="16" max="16" width="7.28515625" style="342" bestFit="1" customWidth="1"/>
    <col min="17" max="17" width="6.140625" style="342" bestFit="1" customWidth="1"/>
    <col min="18" max="18" width="5.140625" style="342" bestFit="1" customWidth="1"/>
    <col min="19" max="256" width="4.42578125" style="342"/>
    <col min="257" max="257" width="9.85546875" style="342" customWidth="1"/>
    <col min="258" max="258" width="12.5703125" style="342" customWidth="1"/>
    <col min="259" max="259" width="7.28515625" style="342" bestFit="1" customWidth="1"/>
    <col min="260" max="260" width="6.85546875" style="342" customWidth="1"/>
    <col min="261" max="261" width="7.28515625" style="342" bestFit="1" customWidth="1"/>
    <col min="262" max="265" width="6.140625" style="342" bestFit="1" customWidth="1"/>
    <col min="266" max="266" width="7.28515625" style="342" bestFit="1" customWidth="1"/>
    <col min="267" max="268" width="6.140625" style="342" bestFit="1" customWidth="1"/>
    <col min="269" max="270" width="7.28515625" style="342" bestFit="1" customWidth="1"/>
    <col min="271" max="271" width="6.140625" style="342" bestFit="1" customWidth="1"/>
    <col min="272" max="272" width="7.28515625" style="342" bestFit="1" customWidth="1"/>
    <col min="273" max="273" width="6.140625" style="342" bestFit="1" customWidth="1"/>
    <col min="274" max="512" width="4.42578125" style="342"/>
    <col min="513" max="513" width="9.85546875" style="342" customWidth="1"/>
    <col min="514" max="514" width="12.5703125" style="342" customWidth="1"/>
    <col min="515" max="515" width="7.28515625" style="342" bestFit="1" customWidth="1"/>
    <col min="516" max="516" width="6.85546875" style="342" customWidth="1"/>
    <col min="517" max="517" width="7.28515625" style="342" bestFit="1" customWidth="1"/>
    <col min="518" max="521" width="6.140625" style="342" bestFit="1" customWidth="1"/>
    <col min="522" max="522" width="7.28515625" style="342" bestFit="1" customWidth="1"/>
    <col min="523" max="524" width="6.140625" style="342" bestFit="1" customWidth="1"/>
    <col min="525" max="526" width="7.28515625" style="342" bestFit="1" customWidth="1"/>
    <col min="527" max="527" width="6.140625" style="342" bestFit="1" customWidth="1"/>
    <col min="528" max="528" width="7.28515625" style="342" bestFit="1" customWidth="1"/>
    <col min="529" max="529" width="6.140625" style="342" bestFit="1" customWidth="1"/>
    <col min="530" max="768" width="4.42578125" style="342"/>
    <col min="769" max="769" width="9.85546875" style="342" customWidth="1"/>
    <col min="770" max="770" width="12.5703125" style="342" customWidth="1"/>
    <col min="771" max="771" width="7.28515625" style="342" bestFit="1" customWidth="1"/>
    <col min="772" max="772" width="6.85546875" style="342" customWidth="1"/>
    <col min="773" max="773" width="7.28515625" style="342" bestFit="1" customWidth="1"/>
    <col min="774" max="777" width="6.140625" style="342" bestFit="1" customWidth="1"/>
    <col min="778" max="778" width="7.28515625" style="342" bestFit="1" customWidth="1"/>
    <col min="779" max="780" width="6.140625" style="342" bestFit="1" customWidth="1"/>
    <col min="781" max="782" width="7.28515625" style="342" bestFit="1" customWidth="1"/>
    <col min="783" max="783" width="6.140625" style="342" bestFit="1" customWidth="1"/>
    <col min="784" max="784" width="7.28515625" style="342" bestFit="1" customWidth="1"/>
    <col min="785" max="785" width="6.140625" style="342" bestFit="1" customWidth="1"/>
    <col min="786" max="1024" width="4.42578125" style="342"/>
    <col min="1025" max="1025" width="9.85546875" style="342" customWidth="1"/>
    <col min="1026" max="1026" width="12.5703125" style="342" customWidth="1"/>
    <col min="1027" max="1027" width="7.28515625" style="342" bestFit="1" customWidth="1"/>
    <col min="1028" max="1028" width="6.85546875" style="342" customWidth="1"/>
    <col min="1029" max="1029" width="7.28515625" style="342" bestFit="1" customWidth="1"/>
    <col min="1030" max="1033" width="6.140625" style="342" bestFit="1" customWidth="1"/>
    <col min="1034" max="1034" width="7.28515625" style="342" bestFit="1" customWidth="1"/>
    <col min="1035" max="1036" width="6.140625" style="342" bestFit="1" customWidth="1"/>
    <col min="1037" max="1038" width="7.28515625" style="342" bestFit="1" customWidth="1"/>
    <col min="1039" max="1039" width="6.140625" style="342" bestFit="1" customWidth="1"/>
    <col min="1040" max="1040" width="7.28515625" style="342" bestFit="1" customWidth="1"/>
    <col min="1041" max="1041" width="6.140625" style="342" bestFit="1" customWidth="1"/>
    <col min="1042" max="1280" width="4.42578125" style="342"/>
    <col min="1281" max="1281" width="9.85546875" style="342" customWidth="1"/>
    <col min="1282" max="1282" width="12.5703125" style="342" customWidth="1"/>
    <col min="1283" max="1283" width="7.28515625" style="342" bestFit="1" customWidth="1"/>
    <col min="1284" max="1284" width="6.85546875" style="342" customWidth="1"/>
    <col min="1285" max="1285" width="7.28515625" style="342" bestFit="1" customWidth="1"/>
    <col min="1286" max="1289" width="6.140625" style="342" bestFit="1" customWidth="1"/>
    <col min="1290" max="1290" width="7.28515625" style="342" bestFit="1" customWidth="1"/>
    <col min="1291" max="1292" width="6.140625" style="342" bestFit="1" customWidth="1"/>
    <col min="1293" max="1294" width="7.28515625" style="342" bestFit="1" customWidth="1"/>
    <col min="1295" max="1295" width="6.140625" style="342" bestFit="1" customWidth="1"/>
    <col min="1296" max="1296" width="7.28515625" style="342" bestFit="1" customWidth="1"/>
    <col min="1297" max="1297" width="6.140625" style="342" bestFit="1" customWidth="1"/>
    <col min="1298" max="1536" width="4.42578125" style="342"/>
    <col min="1537" max="1537" width="9.85546875" style="342" customWidth="1"/>
    <col min="1538" max="1538" width="12.5703125" style="342" customWidth="1"/>
    <col min="1539" max="1539" width="7.28515625" style="342" bestFit="1" customWidth="1"/>
    <col min="1540" max="1540" width="6.85546875" style="342" customWidth="1"/>
    <col min="1541" max="1541" width="7.28515625" style="342" bestFit="1" customWidth="1"/>
    <col min="1542" max="1545" width="6.140625" style="342" bestFit="1" customWidth="1"/>
    <col min="1546" max="1546" width="7.28515625" style="342" bestFit="1" customWidth="1"/>
    <col min="1547" max="1548" width="6.140625" style="342" bestFit="1" customWidth="1"/>
    <col min="1549" max="1550" width="7.28515625" style="342" bestFit="1" customWidth="1"/>
    <col min="1551" max="1551" width="6.140625" style="342" bestFit="1" customWidth="1"/>
    <col min="1552" max="1552" width="7.28515625" style="342" bestFit="1" customWidth="1"/>
    <col min="1553" max="1553" width="6.140625" style="342" bestFit="1" customWidth="1"/>
    <col min="1554" max="1792" width="4.42578125" style="342"/>
    <col min="1793" max="1793" width="9.85546875" style="342" customWidth="1"/>
    <col min="1794" max="1794" width="12.5703125" style="342" customWidth="1"/>
    <col min="1795" max="1795" width="7.28515625" style="342" bestFit="1" customWidth="1"/>
    <col min="1796" max="1796" width="6.85546875" style="342" customWidth="1"/>
    <col min="1797" max="1797" width="7.28515625" style="342" bestFit="1" customWidth="1"/>
    <col min="1798" max="1801" width="6.140625" style="342" bestFit="1" customWidth="1"/>
    <col min="1802" max="1802" width="7.28515625" style="342" bestFit="1" customWidth="1"/>
    <col min="1803" max="1804" width="6.140625" style="342" bestFit="1" customWidth="1"/>
    <col min="1805" max="1806" width="7.28515625" style="342" bestFit="1" customWidth="1"/>
    <col min="1807" max="1807" width="6.140625" style="342" bestFit="1" customWidth="1"/>
    <col min="1808" max="1808" width="7.28515625" style="342" bestFit="1" customWidth="1"/>
    <col min="1809" max="1809" width="6.140625" style="342" bestFit="1" customWidth="1"/>
    <col min="1810" max="2048" width="4.42578125" style="342"/>
    <col min="2049" max="2049" width="9.85546875" style="342" customWidth="1"/>
    <col min="2050" max="2050" width="12.5703125" style="342" customWidth="1"/>
    <col min="2051" max="2051" width="7.28515625" style="342" bestFit="1" customWidth="1"/>
    <col min="2052" max="2052" width="6.85546875" style="342" customWidth="1"/>
    <col min="2053" max="2053" width="7.28515625" style="342" bestFit="1" customWidth="1"/>
    <col min="2054" max="2057" width="6.140625" style="342" bestFit="1" customWidth="1"/>
    <col min="2058" max="2058" width="7.28515625" style="342" bestFit="1" customWidth="1"/>
    <col min="2059" max="2060" width="6.140625" style="342" bestFit="1" customWidth="1"/>
    <col min="2061" max="2062" width="7.28515625" style="342" bestFit="1" customWidth="1"/>
    <col min="2063" max="2063" width="6.140625" style="342" bestFit="1" customWidth="1"/>
    <col min="2064" max="2064" width="7.28515625" style="342" bestFit="1" customWidth="1"/>
    <col min="2065" max="2065" width="6.140625" style="342" bestFit="1" customWidth="1"/>
    <col min="2066" max="2304" width="4.42578125" style="342"/>
    <col min="2305" max="2305" width="9.85546875" style="342" customWidth="1"/>
    <col min="2306" max="2306" width="12.5703125" style="342" customWidth="1"/>
    <col min="2307" max="2307" width="7.28515625" style="342" bestFit="1" customWidth="1"/>
    <col min="2308" max="2308" width="6.85546875" style="342" customWidth="1"/>
    <col min="2309" max="2309" width="7.28515625" style="342" bestFit="1" customWidth="1"/>
    <col min="2310" max="2313" width="6.140625" style="342" bestFit="1" customWidth="1"/>
    <col min="2314" max="2314" width="7.28515625" style="342" bestFit="1" customWidth="1"/>
    <col min="2315" max="2316" width="6.140625" style="342" bestFit="1" customWidth="1"/>
    <col min="2317" max="2318" width="7.28515625" style="342" bestFit="1" customWidth="1"/>
    <col min="2319" max="2319" width="6.140625" style="342" bestFit="1" customWidth="1"/>
    <col min="2320" max="2320" width="7.28515625" style="342" bestFit="1" customWidth="1"/>
    <col min="2321" max="2321" width="6.140625" style="342" bestFit="1" customWidth="1"/>
    <col min="2322" max="2560" width="4.42578125" style="342"/>
    <col min="2561" max="2561" width="9.85546875" style="342" customWidth="1"/>
    <col min="2562" max="2562" width="12.5703125" style="342" customWidth="1"/>
    <col min="2563" max="2563" width="7.28515625" style="342" bestFit="1" customWidth="1"/>
    <col min="2564" max="2564" width="6.85546875" style="342" customWidth="1"/>
    <col min="2565" max="2565" width="7.28515625" style="342" bestFit="1" customWidth="1"/>
    <col min="2566" max="2569" width="6.140625" style="342" bestFit="1" customWidth="1"/>
    <col min="2570" max="2570" width="7.28515625" style="342" bestFit="1" customWidth="1"/>
    <col min="2571" max="2572" width="6.140625" style="342" bestFit="1" customWidth="1"/>
    <col min="2573" max="2574" width="7.28515625" style="342" bestFit="1" customWidth="1"/>
    <col min="2575" max="2575" width="6.140625" style="342" bestFit="1" customWidth="1"/>
    <col min="2576" max="2576" width="7.28515625" style="342" bestFit="1" customWidth="1"/>
    <col min="2577" max="2577" width="6.140625" style="342" bestFit="1" customWidth="1"/>
    <col min="2578" max="2816" width="4.42578125" style="342"/>
    <col min="2817" max="2817" width="9.85546875" style="342" customWidth="1"/>
    <col min="2818" max="2818" width="12.5703125" style="342" customWidth="1"/>
    <col min="2819" max="2819" width="7.28515625" style="342" bestFit="1" customWidth="1"/>
    <col min="2820" max="2820" width="6.85546875" style="342" customWidth="1"/>
    <col min="2821" max="2821" width="7.28515625" style="342" bestFit="1" customWidth="1"/>
    <col min="2822" max="2825" width="6.140625" style="342" bestFit="1" customWidth="1"/>
    <col min="2826" max="2826" width="7.28515625" style="342" bestFit="1" customWidth="1"/>
    <col min="2827" max="2828" width="6.140625" style="342" bestFit="1" customWidth="1"/>
    <col min="2829" max="2830" width="7.28515625" style="342" bestFit="1" customWidth="1"/>
    <col min="2831" max="2831" width="6.140625" style="342" bestFit="1" customWidth="1"/>
    <col min="2832" max="2832" width="7.28515625" style="342" bestFit="1" customWidth="1"/>
    <col min="2833" max="2833" width="6.140625" style="342" bestFit="1" customWidth="1"/>
    <col min="2834" max="3072" width="4.42578125" style="342"/>
    <col min="3073" max="3073" width="9.85546875" style="342" customWidth="1"/>
    <col min="3074" max="3074" width="12.5703125" style="342" customWidth="1"/>
    <col min="3075" max="3075" width="7.28515625" style="342" bestFit="1" customWidth="1"/>
    <col min="3076" max="3076" width="6.85546875" style="342" customWidth="1"/>
    <col min="3077" max="3077" width="7.28515625" style="342" bestFit="1" customWidth="1"/>
    <col min="3078" max="3081" width="6.140625" style="342" bestFit="1" customWidth="1"/>
    <col min="3082" max="3082" width="7.28515625" style="342" bestFit="1" customWidth="1"/>
    <col min="3083" max="3084" width="6.140625" style="342" bestFit="1" customWidth="1"/>
    <col min="3085" max="3086" width="7.28515625" style="342" bestFit="1" customWidth="1"/>
    <col min="3087" max="3087" width="6.140625" style="342" bestFit="1" customWidth="1"/>
    <col min="3088" max="3088" width="7.28515625" style="342" bestFit="1" customWidth="1"/>
    <col min="3089" max="3089" width="6.140625" style="342" bestFit="1" customWidth="1"/>
    <col min="3090" max="3328" width="4.42578125" style="342"/>
    <col min="3329" max="3329" width="9.85546875" style="342" customWidth="1"/>
    <col min="3330" max="3330" width="12.5703125" style="342" customWidth="1"/>
    <col min="3331" max="3331" width="7.28515625" style="342" bestFit="1" customWidth="1"/>
    <col min="3332" max="3332" width="6.85546875" style="342" customWidth="1"/>
    <col min="3333" max="3333" width="7.28515625" style="342" bestFit="1" customWidth="1"/>
    <col min="3334" max="3337" width="6.140625" style="342" bestFit="1" customWidth="1"/>
    <col min="3338" max="3338" width="7.28515625" style="342" bestFit="1" customWidth="1"/>
    <col min="3339" max="3340" width="6.140625" style="342" bestFit="1" customWidth="1"/>
    <col min="3341" max="3342" width="7.28515625" style="342" bestFit="1" customWidth="1"/>
    <col min="3343" max="3343" width="6.140625" style="342" bestFit="1" customWidth="1"/>
    <col min="3344" max="3344" width="7.28515625" style="342" bestFit="1" customWidth="1"/>
    <col min="3345" max="3345" width="6.140625" style="342" bestFit="1" customWidth="1"/>
    <col min="3346" max="3584" width="4.42578125" style="342"/>
    <col min="3585" max="3585" width="9.85546875" style="342" customWidth="1"/>
    <col min="3586" max="3586" width="12.5703125" style="342" customWidth="1"/>
    <col min="3587" max="3587" width="7.28515625" style="342" bestFit="1" customWidth="1"/>
    <col min="3588" max="3588" width="6.85546875" style="342" customWidth="1"/>
    <col min="3589" max="3589" width="7.28515625" style="342" bestFit="1" customWidth="1"/>
    <col min="3590" max="3593" width="6.140625" style="342" bestFit="1" customWidth="1"/>
    <col min="3594" max="3594" width="7.28515625" style="342" bestFit="1" customWidth="1"/>
    <col min="3595" max="3596" width="6.140625" style="342" bestFit="1" customWidth="1"/>
    <col min="3597" max="3598" width="7.28515625" style="342" bestFit="1" customWidth="1"/>
    <col min="3599" max="3599" width="6.140625" style="342" bestFit="1" customWidth="1"/>
    <col min="3600" max="3600" width="7.28515625" style="342" bestFit="1" customWidth="1"/>
    <col min="3601" max="3601" width="6.140625" style="342" bestFit="1" customWidth="1"/>
    <col min="3602" max="3840" width="4.42578125" style="342"/>
    <col min="3841" max="3841" width="9.85546875" style="342" customWidth="1"/>
    <col min="3842" max="3842" width="12.5703125" style="342" customWidth="1"/>
    <col min="3843" max="3843" width="7.28515625" style="342" bestFit="1" customWidth="1"/>
    <col min="3844" max="3844" width="6.85546875" style="342" customWidth="1"/>
    <col min="3845" max="3845" width="7.28515625" style="342" bestFit="1" customWidth="1"/>
    <col min="3846" max="3849" width="6.140625" style="342" bestFit="1" customWidth="1"/>
    <col min="3850" max="3850" width="7.28515625" style="342" bestFit="1" customWidth="1"/>
    <col min="3851" max="3852" width="6.140625" style="342" bestFit="1" customWidth="1"/>
    <col min="3853" max="3854" width="7.28515625" style="342" bestFit="1" customWidth="1"/>
    <col min="3855" max="3855" width="6.140625" style="342" bestFit="1" customWidth="1"/>
    <col min="3856" max="3856" width="7.28515625" style="342" bestFit="1" customWidth="1"/>
    <col min="3857" max="3857" width="6.140625" style="342" bestFit="1" customWidth="1"/>
    <col min="3858" max="4096" width="4.42578125" style="342"/>
    <col min="4097" max="4097" width="9.85546875" style="342" customWidth="1"/>
    <col min="4098" max="4098" width="12.5703125" style="342" customWidth="1"/>
    <col min="4099" max="4099" width="7.28515625" style="342" bestFit="1" customWidth="1"/>
    <col min="4100" max="4100" width="6.85546875" style="342" customWidth="1"/>
    <col min="4101" max="4101" width="7.28515625" style="342" bestFit="1" customWidth="1"/>
    <col min="4102" max="4105" width="6.140625" style="342" bestFit="1" customWidth="1"/>
    <col min="4106" max="4106" width="7.28515625" style="342" bestFit="1" customWidth="1"/>
    <col min="4107" max="4108" width="6.140625" style="342" bestFit="1" customWidth="1"/>
    <col min="4109" max="4110" width="7.28515625" style="342" bestFit="1" customWidth="1"/>
    <col min="4111" max="4111" width="6.140625" style="342" bestFit="1" customWidth="1"/>
    <col min="4112" max="4112" width="7.28515625" style="342" bestFit="1" customWidth="1"/>
    <col min="4113" max="4113" width="6.140625" style="342" bestFit="1" customWidth="1"/>
    <col min="4114" max="4352" width="4.42578125" style="342"/>
    <col min="4353" max="4353" width="9.85546875" style="342" customWidth="1"/>
    <col min="4354" max="4354" width="12.5703125" style="342" customWidth="1"/>
    <col min="4355" max="4355" width="7.28515625" style="342" bestFit="1" customWidth="1"/>
    <col min="4356" max="4356" width="6.85546875" style="342" customWidth="1"/>
    <col min="4357" max="4357" width="7.28515625" style="342" bestFit="1" customWidth="1"/>
    <col min="4358" max="4361" width="6.140625" style="342" bestFit="1" customWidth="1"/>
    <col min="4362" max="4362" width="7.28515625" style="342" bestFit="1" customWidth="1"/>
    <col min="4363" max="4364" width="6.140625" style="342" bestFit="1" customWidth="1"/>
    <col min="4365" max="4366" width="7.28515625" style="342" bestFit="1" customWidth="1"/>
    <col min="4367" max="4367" width="6.140625" style="342" bestFit="1" customWidth="1"/>
    <col min="4368" max="4368" width="7.28515625" style="342" bestFit="1" customWidth="1"/>
    <col min="4369" max="4369" width="6.140625" style="342" bestFit="1" customWidth="1"/>
    <col min="4370" max="4608" width="4.42578125" style="342"/>
    <col min="4609" max="4609" width="9.85546875" style="342" customWidth="1"/>
    <col min="4610" max="4610" width="12.5703125" style="342" customWidth="1"/>
    <col min="4611" max="4611" width="7.28515625" style="342" bestFit="1" customWidth="1"/>
    <col min="4612" max="4612" width="6.85546875" style="342" customWidth="1"/>
    <col min="4613" max="4613" width="7.28515625" style="342" bestFit="1" customWidth="1"/>
    <col min="4614" max="4617" width="6.140625" style="342" bestFit="1" customWidth="1"/>
    <col min="4618" max="4618" width="7.28515625" style="342" bestFit="1" customWidth="1"/>
    <col min="4619" max="4620" width="6.140625" style="342" bestFit="1" customWidth="1"/>
    <col min="4621" max="4622" width="7.28515625" style="342" bestFit="1" customWidth="1"/>
    <col min="4623" max="4623" width="6.140625" style="342" bestFit="1" customWidth="1"/>
    <col min="4624" max="4624" width="7.28515625" style="342" bestFit="1" customWidth="1"/>
    <col min="4625" max="4625" width="6.140625" style="342" bestFit="1" customWidth="1"/>
    <col min="4626" max="4864" width="4.42578125" style="342"/>
    <col min="4865" max="4865" width="9.85546875" style="342" customWidth="1"/>
    <col min="4866" max="4866" width="12.5703125" style="342" customWidth="1"/>
    <col min="4867" max="4867" width="7.28515625" style="342" bestFit="1" customWidth="1"/>
    <col min="4868" max="4868" width="6.85546875" style="342" customWidth="1"/>
    <col min="4869" max="4869" width="7.28515625" style="342" bestFit="1" customWidth="1"/>
    <col min="4870" max="4873" width="6.140625" style="342" bestFit="1" customWidth="1"/>
    <col min="4874" max="4874" width="7.28515625" style="342" bestFit="1" customWidth="1"/>
    <col min="4875" max="4876" width="6.140625" style="342" bestFit="1" customWidth="1"/>
    <col min="4877" max="4878" width="7.28515625" style="342" bestFit="1" customWidth="1"/>
    <col min="4879" max="4879" width="6.140625" style="342" bestFit="1" customWidth="1"/>
    <col min="4880" max="4880" width="7.28515625" style="342" bestFit="1" customWidth="1"/>
    <col min="4881" max="4881" width="6.140625" style="342" bestFit="1" customWidth="1"/>
    <col min="4882" max="5120" width="4.42578125" style="342"/>
    <col min="5121" max="5121" width="9.85546875" style="342" customWidth="1"/>
    <col min="5122" max="5122" width="12.5703125" style="342" customWidth="1"/>
    <col min="5123" max="5123" width="7.28515625" style="342" bestFit="1" customWidth="1"/>
    <col min="5124" max="5124" width="6.85546875" style="342" customWidth="1"/>
    <col min="5125" max="5125" width="7.28515625" style="342" bestFit="1" customWidth="1"/>
    <col min="5126" max="5129" width="6.140625" style="342" bestFit="1" customWidth="1"/>
    <col min="5130" max="5130" width="7.28515625" style="342" bestFit="1" customWidth="1"/>
    <col min="5131" max="5132" width="6.140625" style="342" bestFit="1" customWidth="1"/>
    <col min="5133" max="5134" width="7.28515625" style="342" bestFit="1" customWidth="1"/>
    <col min="5135" max="5135" width="6.140625" style="342" bestFit="1" customWidth="1"/>
    <col min="5136" max="5136" width="7.28515625" style="342" bestFit="1" customWidth="1"/>
    <col min="5137" max="5137" width="6.140625" style="342" bestFit="1" customWidth="1"/>
    <col min="5138" max="5376" width="4.42578125" style="342"/>
    <col min="5377" max="5377" width="9.85546875" style="342" customWidth="1"/>
    <col min="5378" max="5378" width="12.5703125" style="342" customWidth="1"/>
    <col min="5379" max="5379" width="7.28515625" style="342" bestFit="1" customWidth="1"/>
    <col min="5380" max="5380" width="6.85546875" style="342" customWidth="1"/>
    <col min="5381" max="5381" width="7.28515625" style="342" bestFit="1" customWidth="1"/>
    <col min="5382" max="5385" width="6.140625" style="342" bestFit="1" customWidth="1"/>
    <col min="5386" max="5386" width="7.28515625" style="342" bestFit="1" customWidth="1"/>
    <col min="5387" max="5388" width="6.140625" style="342" bestFit="1" customWidth="1"/>
    <col min="5389" max="5390" width="7.28515625" style="342" bestFit="1" customWidth="1"/>
    <col min="5391" max="5391" width="6.140625" style="342" bestFit="1" customWidth="1"/>
    <col min="5392" max="5392" width="7.28515625" style="342" bestFit="1" customWidth="1"/>
    <col min="5393" max="5393" width="6.140625" style="342" bestFit="1" customWidth="1"/>
    <col min="5394" max="5632" width="4.42578125" style="342"/>
    <col min="5633" max="5633" width="9.85546875" style="342" customWidth="1"/>
    <col min="5634" max="5634" width="12.5703125" style="342" customWidth="1"/>
    <col min="5635" max="5635" width="7.28515625" style="342" bestFit="1" customWidth="1"/>
    <col min="5636" max="5636" width="6.85546875" style="342" customWidth="1"/>
    <col min="5637" max="5637" width="7.28515625" style="342" bestFit="1" customWidth="1"/>
    <col min="5638" max="5641" width="6.140625" style="342" bestFit="1" customWidth="1"/>
    <col min="5642" max="5642" width="7.28515625" style="342" bestFit="1" customWidth="1"/>
    <col min="5643" max="5644" width="6.140625" style="342" bestFit="1" customWidth="1"/>
    <col min="5645" max="5646" width="7.28515625" style="342" bestFit="1" customWidth="1"/>
    <col min="5647" max="5647" width="6.140625" style="342" bestFit="1" customWidth="1"/>
    <col min="5648" max="5648" width="7.28515625" style="342" bestFit="1" customWidth="1"/>
    <col min="5649" max="5649" width="6.140625" style="342" bestFit="1" customWidth="1"/>
    <col min="5650" max="5888" width="4.42578125" style="342"/>
    <col min="5889" max="5889" width="9.85546875" style="342" customWidth="1"/>
    <col min="5890" max="5890" width="12.5703125" style="342" customWidth="1"/>
    <col min="5891" max="5891" width="7.28515625" style="342" bestFit="1" customWidth="1"/>
    <col min="5892" max="5892" width="6.85546875" style="342" customWidth="1"/>
    <col min="5893" max="5893" width="7.28515625" style="342" bestFit="1" customWidth="1"/>
    <col min="5894" max="5897" width="6.140625" style="342" bestFit="1" customWidth="1"/>
    <col min="5898" max="5898" width="7.28515625" style="342" bestFit="1" customWidth="1"/>
    <col min="5899" max="5900" width="6.140625" style="342" bestFit="1" customWidth="1"/>
    <col min="5901" max="5902" width="7.28515625" style="342" bestFit="1" customWidth="1"/>
    <col min="5903" max="5903" width="6.140625" style="342" bestFit="1" customWidth="1"/>
    <col min="5904" max="5904" width="7.28515625" style="342" bestFit="1" customWidth="1"/>
    <col min="5905" max="5905" width="6.140625" style="342" bestFit="1" customWidth="1"/>
    <col min="5906" max="6144" width="4.42578125" style="342"/>
    <col min="6145" max="6145" width="9.85546875" style="342" customWidth="1"/>
    <col min="6146" max="6146" width="12.5703125" style="342" customWidth="1"/>
    <col min="6147" max="6147" width="7.28515625" style="342" bestFit="1" customWidth="1"/>
    <col min="6148" max="6148" width="6.85546875" style="342" customWidth="1"/>
    <col min="6149" max="6149" width="7.28515625" style="342" bestFit="1" customWidth="1"/>
    <col min="6150" max="6153" width="6.140625" style="342" bestFit="1" customWidth="1"/>
    <col min="6154" max="6154" width="7.28515625" style="342" bestFit="1" customWidth="1"/>
    <col min="6155" max="6156" width="6.140625" style="342" bestFit="1" customWidth="1"/>
    <col min="6157" max="6158" width="7.28515625" style="342" bestFit="1" customWidth="1"/>
    <col min="6159" max="6159" width="6.140625" style="342" bestFit="1" customWidth="1"/>
    <col min="6160" max="6160" width="7.28515625" style="342" bestFit="1" customWidth="1"/>
    <col min="6161" max="6161" width="6.140625" style="342" bestFit="1" customWidth="1"/>
    <col min="6162" max="6400" width="4.42578125" style="342"/>
    <col min="6401" max="6401" width="9.85546875" style="342" customWidth="1"/>
    <col min="6402" max="6402" width="12.5703125" style="342" customWidth="1"/>
    <col min="6403" max="6403" width="7.28515625" style="342" bestFit="1" customWidth="1"/>
    <col min="6404" max="6404" width="6.85546875" style="342" customWidth="1"/>
    <col min="6405" max="6405" width="7.28515625" style="342" bestFit="1" customWidth="1"/>
    <col min="6406" max="6409" width="6.140625" style="342" bestFit="1" customWidth="1"/>
    <col min="6410" max="6410" width="7.28515625" style="342" bestFit="1" customWidth="1"/>
    <col min="6411" max="6412" width="6.140625" style="342" bestFit="1" customWidth="1"/>
    <col min="6413" max="6414" width="7.28515625" style="342" bestFit="1" customWidth="1"/>
    <col min="6415" max="6415" width="6.140625" style="342" bestFit="1" customWidth="1"/>
    <col min="6416" max="6416" width="7.28515625" style="342" bestFit="1" customWidth="1"/>
    <col min="6417" max="6417" width="6.140625" style="342" bestFit="1" customWidth="1"/>
    <col min="6418" max="6656" width="4.42578125" style="342"/>
    <col min="6657" max="6657" width="9.85546875" style="342" customWidth="1"/>
    <col min="6658" max="6658" width="12.5703125" style="342" customWidth="1"/>
    <col min="6659" max="6659" width="7.28515625" style="342" bestFit="1" customWidth="1"/>
    <col min="6660" max="6660" width="6.85546875" style="342" customWidth="1"/>
    <col min="6661" max="6661" width="7.28515625" style="342" bestFit="1" customWidth="1"/>
    <col min="6662" max="6665" width="6.140625" style="342" bestFit="1" customWidth="1"/>
    <col min="6666" max="6666" width="7.28515625" style="342" bestFit="1" customWidth="1"/>
    <col min="6667" max="6668" width="6.140625" style="342" bestFit="1" customWidth="1"/>
    <col min="6669" max="6670" width="7.28515625" style="342" bestFit="1" customWidth="1"/>
    <col min="6671" max="6671" width="6.140625" style="342" bestFit="1" customWidth="1"/>
    <col min="6672" max="6672" width="7.28515625" style="342" bestFit="1" customWidth="1"/>
    <col min="6673" max="6673" width="6.140625" style="342" bestFit="1" customWidth="1"/>
    <col min="6674" max="6912" width="4.42578125" style="342"/>
    <col min="6913" max="6913" width="9.85546875" style="342" customWidth="1"/>
    <col min="6914" max="6914" width="12.5703125" style="342" customWidth="1"/>
    <col min="6915" max="6915" width="7.28515625" style="342" bestFit="1" customWidth="1"/>
    <col min="6916" max="6916" width="6.85546875" style="342" customWidth="1"/>
    <col min="6917" max="6917" width="7.28515625" style="342" bestFit="1" customWidth="1"/>
    <col min="6918" max="6921" width="6.140625" style="342" bestFit="1" customWidth="1"/>
    <col min="6922" max="6922" width="7.28515625" style="342" bestFit="1" customWidth="1"/>
    <col min="6923" max="6924" width="6.140625" style="342" bestFit="1" customWidth="1"/>
    <col min="6925" max="6926" width="7.28515625" style="342" bestFit="1" customWidth="1"/>
    <col min="6927" max="6927" width="6.140625" style="342" bestFit="1" customWidth="1"/>
    <col min="6928" max="6928" width="7.28515625" style="342" bestFit="1" customWidth="1"/>
    <col min="6929" max="6929" width="6.140625" style="342" bestFit="1" customWidth="1"/>
    <col min="6930" max="7168" width="4.42578125" style="342"/>
    <col min="7169" max="7169" width="9.85546875" style="342" customWidth="1"/>
    <col min="7170" max="7170" width="12.5703125" style="342" customWidth="1"/>
    <col min="7171" max="7171" width="7.28515625" style="342" bestFit="1" customWidth="1"/>
    <col min="7172" max="7172" width="6.85546875" style="342" customWidth="1"/>
    <col min="7173" max="7173" width="7.28515625" style="342" bestFit="1" customWidth="1"/>
    <col min="7174" max="7177" width="6.140625" style="342" bestFit="1" customWidth="1"/>
    <col min="7178" max="7178" width="7.28515625" style="342" bestFit="1" customWidth="1"/>
    <col min="7179" max="7180" width="6.140625" style="342" bestFit="1" customWidth="1"/>
    <col min="7181" max="7182" width="7.28515625" style="342" bestFit="1" customWidth="1"/>
    <col min="7183" max="7183" width="6.140625" style="342" bestFit="1" customWidth="1"/>
    <col min="7184" max="7184" width="7.28515625" style="342" bestFit="1" customWidth="1"/>
    <col min="7185" max="7185" width="6.140625" style="342" bestFit="1" customWidth="1"/>
    <col min="7186" max="7424" width="4.42578125" style="342"/>
    <col min="7425" max="7425" width="9.85546875" style="342" customWidth="1"/>
    <col min="7426" max="7426" width="12.5703125" style="342" customWidth="1"/>
    <col min="7427" max="7427" width="7.28515625" style="342" bestFit="1" customWidth="1"/>
    <col min="7428" max="7428" width="6.85546875" style="342" customWidth="1"/>
    <col min="7429" max="7429" width="7.28515625" style="342" bestFit="1" customWidth="1"/>
    <col min="7430" max="7433" width="6.140625" style="342" bestFit="1" customWidth="1"/>
    <col min="7434" max="7434" width="7.28515625" style="342" bestFit="1" customWidth="1"/>
    <col min="7435" max="7436" width="6.140625" style="342" bestFit="1" customWidth="1"/>
    <col min="7437" max="7438" width="7.28515625" style="342" bestFit="1" customWidth="1"/>
    <col min="7439" max="7439" width="6.140625" style="342" bestFit="1" customWidth="1"/>
    <col min="7440" max="7440" width="7.28515625" style="342" bestFit="1" customWidth="1"/>
    <col min="7441" max="7441" width="6.140625" style="342" bestFit="1" customWidth="1"/>
    <col min="7442" max="7680" width="4.42578125" style="342"/>
    <col min="7681" max="7681" width="9.85546875" style="342" customWidth="1"/>
    <col min="7682" max="7682" width="12.5703125" style="342" customWidth="1"/>
    <col min="7683" max="7683" width="7.28515625" style="342" bestFit="1" customWidth="1"/>
    <col min="7684" max="7684" width="6.85546875" style="342" customWidth="1"/>
    <col min="7685" max="7685" width="7.28515625" style="342" bestFit="1" customWidth="1"/>
    <col min="7686" max="7689" width="6.140625" style="342" bestFit="1" customWidth="1"/>
    <col min="7690" max="7690" width="7.28515625" style="342" bestFit="1" customWidth="1"/>
    <col min="7691" max="7692" width="6.140625" style="342" bestFit="1" customWidth="1"/>
    <col min="7693" max="7694" width="7.28515625" style="342" bestFit="1" customWidth="1"/>
    <col min="7695" max="7695" width="6.140625" style="342" bestFit="1" customWidth="1"/>
    <col min="7696" max="7696" width="7.28515625" style="342" bestFit="1" customWidth="1"/>
    <col min="7697" max="7697" width="6.140625" style="342" bestFit="1" customWidth="1"/>
    <col min="7698" max="7936" width="4.42578125" style="342"/>
    <col min="7937" max="7937" width="9.85546875" style="342" customWidth="1"/>
    <col min="7938" max="7938" width="12.5703125" style="342" customWidth="1"/>
    <col min="7939" max="7939" width="7.28515625" style="342" bestFit="1" customWidth="1"/>
    <col min="7940" max="7940" width="6.85546875" style="342" customWidth="1"/>
    <col min="7941" max="7941" width="7.28515625" style="342" bestFit="1" customWidth="1"/>
    <col min="7942" max="7945" width="6.140625" style="342" bestFit="1" customWidth="1"/>
    <col min="7946" max="7946" width="7.28515625" style="342" bestFit="1" customWidth="1"/>
    <col min="7947" max="7948" width="6.140625" style="342" bestFit="1" customWidth="1"/>
    <col min="7949" max="7950" width="7.28515625" style="342" bestFit="1" customWidth="1"/>
    <col min="7951" max="7951" width="6.140625" style="342" bestFit="1" customWidth="1"/>
    <col min="7952" max="7952" width="7.28515625" style="342" bestFit="1" customWidth="1"/>
    <col min="7953" max="7953" width="6.140625" style="342" bestFit="1" customWidth="1"/>
    <col min="7954" max="8192" width="4.42578125" style="342"/>
    <col min="8193" max="8193" width="9.85546875" style="342" customWidth="1"/>
    <col min="8194" max="8194" width="12.5703125" style="342" customWidth="1"/>
    <col min="8195" max="8195" width="7.28515625" style="342" bestFit="1" customWidth="1"/>
    <col min="8196" max="8196" width="6.85546875" style="342" customWidth="1"/>
    <col min="8197" max="8197" width="7.28515625" style="342" bestFit="1" customWidth="1"/>
    <col min="8198" max="8201" width="6.140625" style="342" bestFit="1" customWidth="1"/>
    <col min="8202" max="8202" width="7.28515625" style="342" bestFit="1" customWidth="1"/>
    <col min="8203" max="8204" width="6.140625" style="342" bestFit="1" customWidth="1"/>
    <col min="8205" max="8206" width="7.28515625" style="342" bestFit="1" customWidth="1"/>
    <col min="8207" max="8207" width="6.140625" style="342" bestFit="1" customWidth="1"/>
    <col min="8208" max="8208" width="7.28515625" style="342" bestFit="1" customWidth="1"/>
    <col min="8209" max="8209" width="6.140625" style="342" bestFit="1" customWidth="1"/>
    <col min="8210" max="8448" width="4.42578125" style="342"/>
    <col min="8449" max="8449" width="9.85546875" style="342" customWidth="1"/>
    <col min="8450" max="8450" width="12.5703125" style="342" customWidth="1"/>
    <col min="8451" max="8451" width="7.28515625" style="342" bestFit="1" customWidth="1"/>
    <col min="8452" max="8452" width="6.85546875" style="342" customWidth="1"/>
    <col min="8453" max="8453" width="7.28515625" style="342" bestFit="1" customWidth="1"/>
    <col min="8454" max="8457" width="6.140625" style="342" bestFit="1" customWidth="1"/>
    <col min="8458" max="8458" width="7.28515625" style="342" bestFit="1" customWidth="1"/>
    <col min="8459" max="8460" width="6.140625" style="342" bestFit="1" customWidth="1"/>
    <col min="8461" max="8462" width="7.28515625" style="342" bestFit="1" customWidth="1"/>
    <col min="8463" max="8463" width="6.140625" style="342" bestFit="1" customWidth="1"/>
    <col min="8464" max="8464" width="7.28515625" style="342" bestFit="1" customWidth="1"/>
    <col min="8465" max="8465" width="6.140625" style="342" bestFit="1" customWidth="1"/>
    <col min="8466" max="8704" width="4.42578125" style="342"/>
    <col min="8705" max="8705" width="9.85546875" style="342" customWidth="1"/>
    <col min="8706" max="8706" width="12.5703125" style="342" customWidth="1"/>
    <col min="8707" max="8707" width="7.28515625" style="342" bestFit="1" customWidth="1"/>
    <col min="8708" max="8708" width="6.85546875" style="342" customWidth="1"/>
    <col min="8709" max="8709" width="7.28515625" style="342" bestFit="1" customWidth="1"/>
    <col min="8710" max="8713" width="6.140625" style="342" bestFit="1" customWidth="1"/>
    <col min="8714" max="8714" width="7.28515625" style="342" bestFit="1" customWidth="1"/>
    <col min="8715" max="8716" width="6.140625" style="342" bestFit="1" customWidth="1"/>
    <col min="8717" max="8718" width="7.28515625" style="342" bestFit="1" customWidth="1"/>
    <col min="8719" max="8719" width="6.140625" style="342" bestFit="1" customWidth="1"/>
    <col min="8720" max="8720" width="7.28515625" style="342" bestFit="1" customWidth="1"/>
    <col min="8721" max="8721" width="6.140625" style="342" bestFit="1" customWidth="1"/>
    <col min="8722" max="8960" width="4.42578125" style="342"/>
    <col min="8961" max="8961" width="9.85546875" style="342" customWidth="1"/>
    <col min="8962" max="8962" width="12.5703125" style="342" customWidth="1"/>
    <col min="8963" max="8963" width="7.28515625" style="342" bestFit="1" customWidth="1"/>
    <col min="8964" max="8964" width="6.85546875" style="342" customWidth="1"/>
    <col min="8965" max="8965" width="7.28515625" style="342" bestFit="1" customWidth="1"/>
    <col min="8966" max="8969" width="6.140625" style="342" bestFit="1" customWidth="1"/>
    <col min="8970" max="8970" width="7.28515625" style="342" bestFit="1" customWidth="1"/>
    <col min="8971" max="8972" width="6.140625" style="342" bestFit="1" customWidth="1"/>
    <col min="8973" max="8974" width="7.28515625" style="342" bestFit="1" customWidth="1"/>
    <col min="8975" max="8975" width="6.140625" style="342" bestFit="1" customWidth="1"/>
    <col min="8976" max="8976" width="7.28515625" style="342" bestFit="1" customWidth="1"/>
    <col min="8977" max="8977" width="6.140625" style="342" bestFit="1" customWidth="1"/>
    <col min="8978" max="9216" width="4.42578125" style="342"/>
    <col min="9217" max="9217" width="9.85546875" style="342" customWidth="1"/>
    <col min="9218" max="9218" width="12.5703125" style="342" customWidth="1"/>
    <col min="9219" max="9219" width="7.28515625" style="342" bestFit="1" customWidth="1"/>
    <col min="9220" max="9220" width="6.85546875" style="342" customWidth="1"/>
    <col min="9221" max="9221" width="7.28515625" style="342" bestFit="1" customWidth="1"/>
    <col min="9222" max="9225" width="6.140625" style="342" bestFit="1" customWidth="1"/>
    <col min="9226" max="9226" width="7.28515625" style="342" bestFit="1" customWidth="1"/>
    <col min="9227" max="9228" width="6.140625" style="342" bestFit="1" customWidth="1"/>
    <col min="9229" max="9230" width="7.28515625" style="342" bestFit="1" customWidth="1"/>
    <col min="9231" max="9231" width="6.140625" style="342" bestFit="1" customWidth="1"/>
    <col min="9232" max="9232" width="7.28515625" style="342" bestFit="1" customWidth="1"/>
    <col min="9233" max="9233" width="6.140625" style="342" bestFit="1" customWidth="1"/>
    <col min="9234" max="9472" width="4.42578125" style="342"/>
    <col min="9473" max="9473" width="9.85546875" style="342" customWidth="1"/>
    <col min="9474" max="9474" width="12.5703125" style="342" customWidth="1"/>
    <col min="9475" max="9475" width="7.28515625" style="342" bestFit="1" customWidth="1"/>
    <col min="9476" max="9476" width="6.85546875" style="342" customWidth="1"/>
    <col min="9477" max="9477" width="7.28515625" style="342" bestFit="1" customWidth="1"/>
    <col min="9478" max="9481" width="6.140625" style="342" bestFit="1" customWidth="1"/>
    <col min="9482" max="9482" width="7.28515625" style="342" bestFit="1" customWidth="1"/>
    <col min="9483" max="9484" width="6.140625" style="342" bestFit="1" customWidth="1"/>
    <col min="9485" max="9486" width="7.28515625" style="342" bestFit="1" customWidth="1"/>
    <col min="9487" max="9487" width="6.140625" style="342" bestFit="1" customWidth="1"/>
    <col min="9488" max="9488" width="7.28515625" style="342" bestFit="1" customWidth="1"/>
    <col min="9489" max="9489" width="6.140625" style="342" bestFit="1" customWidth="1"/>
    <col min="9490" max="9728" width="4.42578125" style="342"/>
    <col min="9729" max="9729" width="9.85546875" style="342" customWidth="1"/>
    <col min="9730" max="9730" width="12.5703125" style="342" customWidth="1"/>
    <col min="9731" max="9731" width="7.28515625" style="342" bestFit="1" customWidth="1"/>
    <col min="9732" max="9732" width="6.85546875" style="342" customWidth="1"/>
    <col min="9733" max="9733" width="7.28515625" style="342" bestFit="1" customWidth="1"/>
    <col min="9734" max="9737" width="6.140625" style="342" bestFit="1" customWidth="1"/>
    <col min="9738" max="9738" width="7.28515625" style="342" bestFit="1" customWidth="1"/>
    <col min="9739" max="9740" width="6.140625" style="342" bestFit="1" customWidth="1"/>
    <col min="9741" max="9742" width="7.28515625" style="342" bestFit="1" customWidth="1"/>
    <col min="9743" max="9743" width="6.140625" style="342" bestFit="1" customWidth="1"/>
    <col min="9744" max="9744" width="7.28515625" style="342" bestFit="1" customWidth="1"/>
    <col min="9745" max="9745" width="6.140625" style="342" bestFit="1" customWidth="1"/>
    <col min="9746" max="9984" width="4.42578125" style="342"/>
    <col min="9985" max="9985" width="9.85546875" style="342" customWidth="1"/>
    <col min="9986" max="9986" width="12.5703125" style="342" customWidth="1"/>
    <col min="9987" max="9987" width="7.28515625" style="342" bestFit="1" customWidth="1"/>
    <col min="9988" max="9988" width="6.85546875" style="342" customWidth="1"/>
    <col min="9989" max="9989" width="7.28515625" style="342" bestFit="1" customWidth="1"/>
    <col min="9990" max="9993" width="6.140625" style="342" bestFit="1" customWidth="1"/>
    <col min="9994" max="9994" width="7.28515625" style="342" bestFit="1" customWidth="1"/>
    <col min="9995" max="9996" width="6.140625" style="342" bestFit="1" customWidth="1"/>
    <col min="9997" max="9998" width="7.28515625" style="342" bestFit="1" customWidth="1"/>
    <col min="9999" max="9999" width="6.140625" style="342" bestFit="1" customWidth="1"/>
    <col min="10000" max="10000" width="7.28515625" style="342" bestFit="1" customWidth="1"/>
    <col min="10001" max="10001" width="6.140625" style="342" bestFit="1" customWidth="1"/>
    <col min="10002" max="10240" width="4.42578125" style="342"/>
    <col min="10241" max="10241" width="9.85546875" style="342" customWidth="1"/>
    <col min="10242" max="10242" width="12.5703125" style="342" customWidth="1"/>
    <col min="10243" max="10243" width="7.28515625" style="342" bestFit="1" customWidth="1"/>
    <col min="10244" max="10244" width="6.85546875" style="342" customWidth="1"/>
    <col min="10245" max="10245" width="7.28515625" style="342" bestFit="1" customWidth="1"/>
    <col min="10246" max="10249" width="6.140625" style="342" bestFit="1" customWidth="1"/>
    <col min="10250" max="10250" width="7.28515625" style="342" bestFit="1" customWidth="1"/>
    <col min="10251" max="10252" width="6.140625" style="342" bestFit="1" customWidth="1"/>
    <col min="10253" max="10254" width="7.28515625" style="342" bestFit="1" customWidth="1"/>
    <col min="10255" max="10255" width="6.140625" style="342" bestFit="1" customWidth="1"/>
    <col min="10256" max="10256" width="7.28515625" style="342" bestFit="1" customWidth="1"/>
    <col min="10257" max="10257" width="6.140625" style="342" bestFit="1" customWidth="1"/>
    <col min="10258" max="10496" width="4.42578125" style="342"/>
    <col min="10497" max="10497" width="9.85546875" style="342" customWidth="1"/>
    <col min="10498" max="10498" width="12.5703125" style="342" customWidth="1"/>
    <col min="10499" max="10499" width="7.28515625" style="342" bestFit="1" customWidth="1"/>
    <col min="10500" max="10500" width="6.85546875" style="342" customWidth="1"/>
    <col min="10501" max="10501" width="7.28515625" style="342" bestFit="1" customWidth="1"/>
    <col min="10502" max="10505" width="6.140625" style="342" bestFit="1" customWidth="1"/>
    <col min="10506" max="10506" width="7.28515625" style="342" bestFit="1" customWidth="1"/>
    <col min="10507" max="10508" width="6.140625" style="342" bestFit="1" customWidth="1"/>
    <col min="10509" max="10510" width="7.28515625" style="342" bestFit="1" customWidth="1"/>
    <col min="10511" max="10511" width="6.140625" style="342" bestFit="1" customWidth="1"/>
    <col min="10512" max="10512" width="7.28515625" style="342" bestFit="1" customWidth="1"/>
    <col min="10513" max="10513" width="6.140625" style="342" bestFit="1" customWidth="1"/>
    <col min="10514" max="10752" width="4.42578125" style="342"/>
    <col min="10753" max="10753" width="9.85546875" style="342" customWidth="1"/>
    <col min="10754" max="10754" width="12.5703125" style="342" customWidth="1"/>
    <col min="10755" max="10755" width="7.28515625" style="342" bestFit="1" customWidth="1"/>
    <col min="10756" max="10756" width="6.85546875" style="342" customWidth="1"/>
    <col min="10757" max="10757" width="7.28515625" style="342" bestFit="1" customWidth="1"/>
    <col min="10758" max="10761" width="6.140625" style="342" bestFit="1" customWidth="1"/>
    <col min="10762" max="10762" width="7.28515625" style="342" bestFit="1" customWidth="1"/>
    <col min="10763" max="10764" width="6.140625" style="342" bestFit="1" customWidth="1"/>
    <col min="10765" max="10766" width="7.28515625" style="342" bestFit="1" customWidth="1"/>
    <col min="10767" max="10767" width="6.140625" style="342" bestFit="1" customWidth="1"/>
    <col min="10768" max="10768" width="7.28515625" style="342" bestFit="1" customWidth="1"/>
    <col min="10769" max="10769" width="6.140625" style="342" bestFit="1" customWidth="1"/>
    <col min="10770" max="11008" width="4.42578125" style="342"/>
    <col min="11009" max="11009" width="9.85546875" style="342" customWidth="1"/>
    <col min="11010" max="11010" width="12.5703125" style="342" customWidth="1"/>
    <col min="11011" max="11011" width="7.28515625" style="342" bestFit="1" customWidth="1"/>
    <col min="11012" max="11012" width="6.85546875" style="342" customWidth="1"/>
    <col min="11013" max="11013" width="7.28515625" style="342" bestFit="1" customWidth="1"/>
    <col min="11014" max="11017" width="6.140625" style="342" bestFit="1" customWidth="1"/>
    <col min="11018" max="11018" width="7.28515625" style="342" bestFit="1" customWidth="1"/>
    <col min="11019" max="11020" width="6.140625" style="342" bestFit="1" customWidth="1"/>
    <col min="11021" max="11022" width="7.28515625" style="342" bestFit="1" customWidth="1"/>
    <col min="11023" max="11023" width="6.140625" style="342" bestFit="1" customWidth="1"/>
    <col min="11024" max="11024" width="7.28515625" style="342" bestFit="1" customWidth="1"/>
    <col min="11025" max="11025" width="6.140625" style="342" bestFit="1" customWidth="1"/>
    <col min="11026" max="11264" width="4.42578125" style="342"/>
    <col min="11265" max="11265" width="9.85546875" style="342" customWidth="1"/>
    <col min="11266" max="11266" width="12.5703125" style="342" customWidth="1"/>
    <col min="11267" max="11267" width="7.28515625" style="342" bestFit="1" customWidth="1"/>
    <col min="11268" max="11268" width="6.85546875" style="342" customWidth="1"/>
    <col min="11269" max="11269" width="7.28515625" style="342" bestFit="1" customWidth="1"/>
    <col min="11270" max="11273" width="6.140625" style="342" bestFit="1" customWidth="1"/>
    <col min="11274" max="11274" width="7.28515625" style="342" bestFit="1" customWidth="1"/>
    <col min="11275" max="11276" width="6.140625" style="342" bestFit="1" customWidth="1"/>
    <col min="11277" max="11278" width="7.28515625" style="342" bestFit="1" customWidth="1"/>
    <col min="11279" max="11279" width="6.140625" style="342" bestFit="1" customWidth="1"/>
    <col min="11280" max="11280" width="7.28515625" style="342" bestFit="1" customWidth="1"/>
    <col min="11281" max="11281" width="6.140625" style="342" bestFit="1" customWidth="1"/>
    <col min="11282" max="11520" width="4.42578125" style="342"/>
    <col min="11521" max="11521" width="9.85546875" style="342" customWidth="1"/>
    <col min="11522" max="11522" width="12.5703125" style="342" customWidth="1"/>
    <col min="11523" max="11523" width="7.28515625" style="342" bestFit="1" customWidth="1"/>
    <col min="11524" max="11524" width="6.85546875" style="342" customWidth="1"/>
    <col min="11525" max="11525" width="7.28515625" style="342" bestFit="1" customWidth="1"/>
    <col min="11526" max="11529" width="6.140625" style="342" bestFit="1" customWidth="1"/>
    <col min="11530" max="11530" width="7.28515625" style="342" bestFit="1" customWidth="1"/>
    <col min="11531" max="11532" width="6.140625" style="342" bestFit="1" customWidth="1"/>
    <col min="11533" max="11534" width="7.28515625" style="342" bestFit="1" customWidth="1"/>
    <col min="11535" max="11535" width="6.140625" style="342" bestFit="1" customWidth="1"/>
    <col min="11536" max="11536" width="7.28515625" style="342" bestFit="1" customWidth="1"/>
    <col min="11537" max="11537" width="6.140625" style="342" bestFit="1" customWidth="1"/>
    <col min="11538" max="11776" width="4.42578125" style="342"/>
    <col min="11777" max="11777" width="9.85546875" style="342" customWidth="1"/>
    <col min="11778" max="11778" width="12.5703125" style="342" customWidth="1"/>
    <col min="11779" max="11779" width="7.28515625" style="342" bestFit="1" customWidth="1"/>
    <col min="11780" max="11780" width="6.85546875" style="342" customWidth="1"/>
    <col min="11781" max="11781" width="7.28515625" style="342" bestFit="1" customWidth="1"/>
    <col min="11782" max="11785" width="6.140625" style="342" bestFit="1" customWidth="1"/>
    <col min="11786" max="11786" width="7.28515625" style="342" bestFit="1" customWidth="1"/>
    <col min="11787" max="11788" width="6.140625" style="342" bestFit="1" customWidth="1"/>
    <col min="11789" max="11790" width="7.28515625" style="342" bestFit="1" customWidth="1"/>
    <col min="11791" max="11791" width="6.140625" style="342" bestFit="1" customWidth="1"/>
    <col min="11792" max="11792" width="7.28515625" style="342" bestFit="1" customWidth="1"/>
    <col min="11793" max="11793" width="6.140625" style="342" bestFit="1" customWidth="1"/>
    <col min="11794" max="12032" width="4.42578125" style="342"/>
    <col min="12033" max="12033" width="9.85546875" style="342" customWidth="1"/>
    <col min="12034" max="12034" width="12.5703125" style="342" customWidth="1"/>
    <col min="12035" max="12035" width="7.28515625" style="342" bestFit="1" customWidth="1"/>
    <col min="12036" max="12036" width="6.85546875" style="342" customWidth="1"/>
    <col min="12037" max="12037" width="7.28515625" style="342" bestFit="1" customWidth="1"/>
    <col min="12038" max="12041" width="6.140625" style="342" bestFit="1" customWidth="1"/>
    <col min="12042" max="12042" width="7.28515625" style="342" bestFit="1" customWidth="1"/>
    <col min="12043" max="12044" width="6.140625" style="342" bestFit="1" customWidth="1"/>
    <col min="12045" max="12046" width="7.28515625" style="342" bestFit="1" customWidth="1"/>
    <col min="12047" max="12047" width="6.140625" style="342" bestFit="1" customWidth="1"/>
    <col min="12048" max="12048" width="7.28515625" style="342" bestFit="1" customWidth="1"/>
    <col min="12049" max="12049" width="6.140625" style="342" bestFit="1" customWidth="1"/>
    <col min="12050" max="12288" width="4.42578125" style="342"/>
    <col min="12289" max="12289" width="9.85546875" style="342" customWidth="1"/>
    <col min="12290" max="12290" width="12.5703125" style="342" customWidth="1"/>
    <col min="12291" max="12291" width="7.28515625" style="342" bestFit="1" customWidth="1"/>
    <col min="12292" max="12292" width="6.85546875" style="342" customWidth="1"/>
    <col min="12293" max="12293" width="7.28515625" style="342" bestFit="1" customWidth="1"/>
    <col min="12294" max="12297" width="6.140625" style="342" bestFit="1" customWidth="1"/>
    <col min="12298" max="12298" width="7.28515625" style="342" bestFit="1" customWidth="1"/>
    <col min="12299" max="12300" width="6.140625" style="342" bestFit="1" customWidth="1"/>
    <col min="12301" max="12302" width="7.28515625" style="342" bestFit="1" customWidth="1"/>
    <col min="12303" max="12303" width="6.140625" style="342" bestFit="1" customWidth="1"/>
    <col min="12304" max="12304" width="7.28515625" style="342" bestFit="1" customWidth="1"/>
    <col min="12305" max="12305" width="6.140625" style="342" bestFit="1" customWidth="1"/>
    <col min="12306" max="12544" width="4.42578125" style="342"/>
    <col min="12545" max="12545" width="9.85546875" style="342" customWidth="1"/>
    <col min="12546" max="12546" width="12.5703125" style="342" customWidth="1"/>
    <col min="12547" max="12547" width="7.28515625" style="342" bestFit="1" customWidth="1"/>
    <col min="12548" max="12548" width="6.85546875" style="342" customWidth="1"/>
    <col min="12549" max="12549" width="7.28515625" style="342" bestFit="1" customWidth="1"/>
    <col min="12550" max="12553" width="6.140625" style="342" bestFit="1" customWidth="1"/>
    <col min="12554" max="12554" width="7.28515625" style="342" bestFit="1" customWidth="1"/>
    <col min="12555" max="12556" width="6.140625" style="342" bestFit="1" customWidth="1"/>
    <col min="12557" max="12558" width="7.28515625" style="342" bestFit="1" customWidth="1"/>
    <col min="12559" max="12559" width="6.140625" style="342" bestFit="1" customWidth="1"/>
    <col min="12560" max="12560" width="7.28515625" style="342" bestFit="1" customWidth="1"/>
    <col min="12561" max="12561" width="6.140625" style="342" bestFit="1" customWidth="1"/>
    <col min="12562" max="12800" width="4.42578125" style="342"/>
    <col min="12801" max="12801" width="9.85546875" style="342" customWidth="1"/>
    <col min="12802" max="12802" width="12.5703125" style="342" customWidth="1"/>
    <col min="12803" max="12803" width="7.28515625" style="342" bestFit="1" customWidth="1"/>
    <col min="12804" max="12804" width="6.85546875" style="342" customWidth="1"/>
    <col min="12805" max="12805" width="7.28515625" style="342" bestFit="1" customWidth="1"/>
    <col min="12806" max="12809" width="6.140625" style="342" bestFit="1" customWidth="1"/>
    <col min="12810" max="12810" width="7.28515625" style="342" bestFit="1" customWidth="1"/>
    <col min="12811" max="12812" width="6.140625" style="342" bestFit="1" customWidth="1"/>
    <col min="12813" max="12814" width="7.28515625" style="342" bestFit="1" customWidth="1"/>
    <col min="12815" max="12815" width="6.140625" style="342" bestFit="1" customWidth="1"/>
    <col min="12816" max="12816" width="7.28515625" style="342" bestFit="1" customWidth="1"/>
    <col min="12817" max="12817" width="6.140625" style="342" bestFit="1" customWidth="1"/>
    <col min="12818" max="13056" width="4.42578125" style="342"/>
    <col min="13057" max="13057" width="9.85546875" style="342" customWidth="1"/>
    <col min="13058" max="13058" width="12.5703125" style="342" customWidth="1"/>
    <col min="13059" max="13059" width="7.28515625" style="342" bestFit="1" customWidth="1"/>
    <col min="13060" max="13060" width="6.85546875" style="342" customWidth="1"/>
    <col min="13061" max="13061" width="7.28515625" style="342" bestFit="1" customWidth="1"/>
    <col min="13062" max="13065" width="6.140625" style="342" bestFit="1" customWidth="1"/>
    <col min="13066" max="13066" width="7.28515625" style="342" bestFit="1" customWidth="1"/>
    <col min="13067" max="13068" width="6.140625" style="342" bestFit="1" customWidth="1"/>
    <col min="13069" max="13070" width="7.28515625" style="342" bestFit="1" customWidth="1"/>
    <col min="13071" max="13071" width="6.140625" style="342" bestFit="1" customWidth="1"/>
    <col min="13072" max="13072" width="7.28515625" style="342" bestFit="1" customWidth="1"/>
    <col min="13073" max="13073" width="6.140625" style="342" bestFit="1" customWidth="1"/>
    <col min="13074" max="13312" width="4.42578125" style="342"/>
    <col min="13313" max="13313" width="9.85546875" style="342" customWidth="1"/>
    <col min="13314" max="13314" width="12.5703125" style="342" customWidth="1"/>
    <col min="13315" max="13315" width="7.28515625" style="342" bestFit="1" customWidth="1"/>
    <col min="13316" max="13316" width="6.85546875" style="342" customWidth="1"/>
    <col min="13317" max="13317" width="7.28515625" style="342" bestFit="1" customWidth="1"/>
    <col min="13318" max="13321" width="6.140625" style="342" bestFit="1" customWidth="1"/>
    <col min="13322" max="13322" width="7.28515625" style="342" bestFit="1" customWidth="1"/>
    <col min="13323" max="13324" width="6.140625" style="342" bestFit="1" customWidth="1"/>
    <col min="13325" max="13326" width="7.28515625" style="342" bestFit="1" customWidth="1"/>
    <col min="13327" max="13327" width="6.140625" style="342" bestFit="1" customWidth="1"/>
    <col min="13328" max="13328" width="7.28515625" style="342" bestFit="1" customWidth="1"/>
    <col min="13329" max="13329" width="6.140625" style="342" bestFit="1" customWidth="1"/>
    <col min="13330" max="13568" width="4.42578125" style="342"/>
    <col min="13569" max="13569" width="9.85546875" style="342" customWidth="1"/>
    <col min="13570" max="13570" width="12.5703125" style="342" customWidth="1"/>
    <col min="13571" max="13571" width="7.28515625" style="342" bestFit="1" customWidth="1"/>
    <col min="13572" max="13572" width="6.85546875" style="342" customWidth="1"/>
    <col min="13573" max="13573" width="7.28515625" style="342" bestFit="1" customWidth="1"/>
    <col min="13574" max="13577" width="6.140625" style="342" bestFit="1" customWidth="1"/>
    <col min="13578" max="13578" width="7.28515625" style="342" bestFit="1" customWidth="1"/>
    <col min="13579" max="13580" width="6.140625" style="342" bestFit="1" customWidth="1"/>
    <col min="13581" max="13582" width="7.28515625" style="342" bestFit="1" customWidth="1"/>
    <col min="13583" max="13583" width="6.140625" style="342" bestFit="1" customWidth="1"/>
    <col min="13584" max="13584" width="7.28515625" style="342" bestFit="1" customWidth="1"/>
    <col min="13585" max="13585" width="6.140625" style="342" bestFit="1" customWidth="1"/>
    <col min="13586" max="13824" width="4.42578125" style="342"/>
    <col min="13825" max="13825" width="9.85546875" style="342" customWidth="1"/>
    <col min="13826" max="13826" width="12.5703125" style="342" customWidth="1"/>
    <col min="13827" max="13827" width="7.28515625" style="342" bestFit="1" customWidth="1"/>
    <col min="13828" max="13828" width="6.85546875" style="342" customWidth="1"/>
    <col min="13829" max="13829" width="7.28515625" style="342" bestFit="1" customWidth="1"/>
    <col min="13830" max="13833" width="6.140625" style="342" bestFit="1" customWidth="1"/>
    <col min="13834" max="13834" width="7.28515625" style="342" bestFit="1" customWidth="1"/>
    <col min="13835" max="13836" width="6.140625" style="342" bestFit="1" customWidth="1"/>
    <col min="13837" max="13838" width="7.28515625" style="342" bestFit="1" customWidth="1"/>
    <col min="13839" max="13839" width="6.140625" style="342" bestFit="1" customWidth="1"/>
    <col min="13840" max="13840" width="7.28515625" style="342" bestFit="1" customWidth="1"/>
    <col min="13841" max="13841" width="6.140625" style="342" bestFit="1" customWidth="1"/>
    <col min="13842" max="14080" width="4.42578125" style="342"/>
    <col min="14081" max="14081" width="9.85546875" style="342" customWidth="1"/>
    <col min="14082" max="14082" width="12.5703125" style="342" customWidth="1"/>
    <col min="14083" max="14083" width="7.28515625" style="342" bestFit="1" customWidth="1"/>
    <col min="14084" max="14084" width="6.85546875" style="342" customWidth="1"/>
    <col min="14085" max="14085" width="7.28515625" style="342" bestFit="1" customWidth="1"/>
    <col min="14086" max="14089" width="6.140625" style="342" bestFit="1" customWidth="1"/>
    <col min="14090" max="14090" width="7.28515625" style="342" bestFit="1" customWidth="1"/>
    <col min="14091" max="14092" width="6.140625" style="342" bestFit="1" customWidth="1"/>
    <col min="14093" max="14094" width="7.28515625" style="342" bestFit="1" customWidth="1"/>
    <col min="14095" max="14095" width="6.140625" style="342" bestFit="1" customWidth="1"/>
    <col min="14096" max="14096" width="7.28515625" style="342" bestFit="1" customWidth="1"/>
    <col min="14097" max="14097" width="6.140625" style="342" bestFit="1" customWidth="1"/>
    <col min="14098" max="14336" width="4.42578125" style="342"/>
    <col min="14337" max="14337" width="9.85546875" style="342" customWidth="1"/>
    <col min="14338" max="14338" width="12.5703125" style="342" customWidth="1"/>
    <col min="14339" max="14339" width="7.28515625" style="342" bestFit="1" customWidth="1"/>
    <col min="14340" max="14340" width="6.85546875" style="342" customWidth="1"/>
    <col min="14341" max="14341" width="7.28515625" style="342" bestFit="1" customWidth="1"/>
    <col min="14342" max="14345" width="6.140625" style="342" bestFit="1" customWidth="1"/>
    <col min="14346" max="14346" width="7.28515625" style="342" bestFit="1" customWidth="1"/>
    <col min="14347" max="14348" width="6.140625" style="342" bestFit="1" customWidth="1"/>
    <col min="14349" max="14350" width="7.28515625" style="342" bestFit="1" customWidth="1"/>
    <col min="14351" max="14351" width="6.140625" style="342" bestFit="1" customWidth="1"/>
    <col min="14352" max="14352" width="7.28515625" style="342" bestFit="1" customWidth="1"/>
    <col min="14353" max="14353" width="6.140625" style="342" bestFit="1" customWidth="1"/>
    <col min="14354" max="14592" width="4.42578125" style="342"/>
    <col min="14593" max="14593" width="9.85546875" style="342" customWidth="1"/>
    <col min="14594" max="14594" width="12.5703125" style="342" customWidth="1"/>
    <col min="14595" max="14595" width="7.28515625" style="342" bestFit="1" customWidth="1"/>
    <col min="14596" max="14596" width="6.85546875" style="342" customWidth="1"/>
    <col min="14597" max="14597" width="7.28515625" style="342" bestFit="1" customWidth="1"/>
    <col min="14598" max="14601" width="6.140625" style="342" bestFit="1" customWidth="1"/>
    <col min="14602" max="14602" width="7.28515625" style="342" bestFit="1" customWidth="1"/>
    <col min="14603" max="14604" width="6.140625" style="342" bestFit="1" customWidth="1"/>
    <col min="14605" max="14606" width="7.28515625" style="342" bestFit="1" customWidth="1"/>
    <col min="14607" max="14607" width="6.140625" style="342" bestFit="1" customWidth="1"/>
    <col min="14608" max="14608" width="7.28515625" style="342" bestFit="1" customWidth="1"/>
    <col min="14609" max="14609" width="6.140625" style="342" bestFit="1" customWidth="1"/>
    <col min="14610" max="14848" width="4.42578125" style="342"/>
    <col min="14849" max="14849" width="9.85546875" style="342" customWidth="1"/>
    <col min="14850" max="14850" width="12.5703125" style="342" customWidth="1"/>
    <col min="14851" max="14851" width="7.28515625" style="342" bestFit="1" customWidth="1"/>
    <col min="14852" max="14852" width="6.85546875" style="342" customWidth="1"/>
    <col min="14853" max="14853" width="7.28515625" style="342" bestFit="1" customWidth="1"/>
    <col min="14854" max="14857" width="6.140625" style="342" bestFit="1" customWidth="1"/>
    <col min="14858" max="14858" width="7.28515625" style="342" bestFit="1" customWidth="1"/>
    <col min="14859" max="14860" width="6.140625" style="342" bestFit="1" customWidth="1"/>
    <col min="14861" max="14862" width="7.28515625" style="342" bestFit="1" customWidth="1"/>
    <col min="14863" max="14863" width="6.140625" style="342" bestFit="1" customWidth="1"/>
    <col min="14864" max="14864" width="7.28515625" style="342" bestFit="1" customWidth="1"/>
    <col min="14865" max="14865" width="6.140625" style="342" bestFit="1" customWidth="1"/>
    <col min="14866" max="15104" width="4.42578125" style="342"/>
    <col min="15105" max="15105" width="9.85546875" style="342" customWidth="1"/>
    <col min="15106" max="15106" width="12.5703125" style="342" customWidth="1"/>
    <col min="15107" max="15107" width="7.28515625" style="342" bestFit="1" customWidth="1"/>
    <col min="15108" max="15108" width="6.85546875" style="342" customWidth="1"/>
    <col min="15109" max="15109" width="7.28515625" style="342" bestFit="1" customWidth="1"/>
    <col min="15110" max="15113" width="6.140625" style="342" bestFit="1" customWidth="1"/>
    <col min="15114" max="15114" width="7.28515625" style="342" bestFit="1" customWidth="1"/>
    <col min="15115" max="15116" width="6.140625" style="342" bestFit="1" customWidth="1"/>
    <col min="15117" max="15118" width="7.28515625" style="342" bestFit="1" customWidth="1"/>
    <col min="15119" max="15119" width="6.140625" style="342" bestFit="1" customWidth="1"/>
    <col min="15120" max="15120" width="7.28515625" style="342" bestFit="1" customWidth="1"/>
    <col min="15121" max="15121" width="6.140625" style="342" bestFit="1" customWidth="1"/>
    <col min="15122" max="15360" width="4.42578125" style="342"/>
    <col min="15361" max="15361" width="9.85546875" style="342" customWidth="1"/>
    <col min="15362" max="15362" width="12.5703125" style="342" customWidth="1"/>
    <col min="15363" max="15363" width="7.28515625" style="342" bestFit="1" customWidth="1"/>
    <col min="15364" max="15364" width="6.85546875" style="342" customWidth="1"/>
    <col min="15365" max="15365" width="7.28515625" style="342" bestFit="1" customWidth="1"/>
    <col min="15366" max="15369" width="6.140625" style="342" bestFit="1" customWidth="1"/>
    <col min="15370" max="15370" width="7.28515625" style="342" bestFit="1" customWidth="1"/>
    <col min="15371" max="15372" width="6.140625" style="342" bestFit="1" customWidth="1"/>
    <col min="15373" max="15374" width="7.28515625" style="342" bestFit="1" customWidth="1"/>
    <col min="15375" max="15375" width="6.140625" style="342" bestFit="1" customWidth="1"/>
    <col min="15376" max="15376" width="7.28515625" style="342" bestFit="1" customWidth="1"/>
    <col min="15377" max="15377" width="6.140625" style="342" bestFit="1" customWidth="1"/>
    <col min="15378" max="15616" width="4.42578125" style="342"/>
    <col min="15617" max="15617" width="9.85546875" style="342" customWidth="1"/>
    <col min="15618" max="15618" width="12.5703125" style="342" customWidth="1"/>
    <col min="15619" max="15619" width="7.28515625" style="342" bestFit="1" customWidth="1"/>
    <col min="15620" max="15620" width="6.85546875" style="342" customWidth="1"/>
    <col min="15621" max="15621" width="7.28515625" style="342" bestFit="1" customWidth="1"/>
    <col min="15622" max="15625" width="6.140625" style="342" bestFit="1" customWidth="1"/>
    <col min="15626" max="15626" width="7.28515625" style="342" bestFit="1" customWidth="1"/>
    <col min="15627" max="15628" width="6.140625" style="342" bestFit="1" customWidth="1"/>
    <col min="15629" max="15630" width="7.28515625" style="342" bestFit="1" customWidth="1"/>
    <col min="15631" max="15631" width="6.140625" style="342" bestFit="1" customWidth="1"/>
    <col min="15632" max="15632" width="7.28515625" style="342" bestFit="1" customWidth="1"/>
    <col min="15633" max="15633" width="6.140625" style="342" bestFit="1" customWidth="1"/>
    <col min="15634" max="15872" width="4.42578125" style="342"/>
    <col min="15873" max="15873" width="9.85546875" style="342" customWidth="1"/>
    <col min="15874" max="15874" width="12.5703125" style="342" customWidth="1"/>
    <col min="15875" max="15875" width="7.28515625" style="342" bestFit="1" customWidth="1"/>
    <col min="15876" max="15876" width="6.85546875" style="342" customWidth="1"/>
    <col min="15877" max="15877" width="7.28515625" style="342" bestFit="1" customWidth="1"/>
    <col min="15878" max="15881" width="6.140625" style="342" bestFit="1" customWidth="1"/>
    <col min="15882" max="15882" width="7.28515625" style="342" bestFit="1" customWidth="1"/>
    <col min="15883" max="15884" width="6.140625" style="342" bestFit="1" customWidth="1"/>
    <col min="15885" max="15886" width="7.28515625" style="342" bestFit="1" customWidth="1"/>
    <col min="15887" max="15887" width="6.140625" style="342" bestFit="1" customWidth="1"/>
    <col min="15888" max="15888" width="7.28515625" style="342" bestFit="1" customWidth="1"/>
    <col min="15889" max="15889" width="6.140625" style="342" bestFit="1" customWidth="1"/>
    <col min="15890" max="16128" width="4.42578125" style="342"/>
    <col min="16129" max="16129" width="9.85546875" style="342" customWidth="1"/>
    <col min="16130" max="16130" width="12.5703125" style="342" customWidth="1"/>
    <col min="16131" max="16131" width="7.28515625" style="342" bestFit="1" customWidth="1"/>
    <col min="16132" max="16132" width="6.85546875" style="342" customWidth="1"/>
    <col min="16133" max="16133" width="7.28515625" style="342" bestFit="1" customWidth="1"/>
    <col min="16134" max="16137" width="6.140625" style="342" bestFit="1" customWidth="1"/>
    <col min="16138" max="16138" width="7.28515625" style="342" bestFit="1" customWidth="1"/>
    <col min="16139" max="16140" width="6.140625" style="342" bestFit="1" customWidth="1"/>
    <col min="16141" max="16142" width="7.28515625" style="342" bestFit="1" customWidth="1"/>
    <col min="16143" max="16143" width="6.140625" style="342" bestFit="1" customWidth="1"/>
    <col min="16144" max="16144" width="7.28515625" style="342" bestFit="1" customWidth="1"/>
    <col min="16145" max="16145" width="6.140625" style="342" bestFit="1" customWidth="1"/>
    <col min="16146" max="16384" width="4.42578125" style="342"/>
  </cols>
  <sheetData>
    <row r="1" spans="1:29" x14ac:dyDescent="0.2">
      <c r="A1" s="632" t="s">
        <v>78</v>
      </c>
      <c r="C1" s="623">
        <v>1</v>
      </c>
      <c r="D1" s="342">
        <v>7</v>
      </c>
      <c r="E1" s="342">
        <v>10</v>
      </c>
      <c r="F1" s="342">
        <v>8</v>
      </c>
      <c r="G1" s="342">
        <v>4</v>
      </c>
      <c r="H1" s="342">
        <v>9</v>
      </c>
      <c r="I1" s="342">
        <v>3</v>
      </c>
      <c r="J1" s="342">
        <v>11</v>
      </c>
      <c r="K1" s="342">
        <v>16</v>
      </c>
      <c r="L1" s="342">
        <v>6</v>
      </c>
      <c r="M1" s="342">
        <v>5</v>
      </c>
      <c r="N1" s="342">
        <v>12</v>
      </c>
      <c r="O1" s="342">
        <v>14</v>
      </c>
      <c r="P1" s="342">
        <v>15</v>
      </c>
      <c r="Q1" s="342">
        <v>13</v>
      </c>
      <c r="R1" s="342">
        <v>2</v>
      </c>
    </row>
    <row r="2" spans="1:29" x14ac:dyDescent="0.2">
      <c r="C2" s="342" t="str">
        <f>VLOOKUP(C1,$AB$2:$AC$17,2,FALSE)</f>
        <v>A</v>
      </c>
      <c r="D2" s="342" t="str">
        <f t="shared" ref="D2:R2" si="0">VLOOKUP(D1,$AB$2:$AC$17,2,FALSE)</f>
        <v>G</v>
      </c>
      <c r="E2" s="342" t="str">
        <f t="shared" si="0"/>
        <v>J</v>
      </c>
      <c r="F2" s="342" t="str">
        <f t="shared" si="0"/>
        <v>H</v>
      </c>
      <c r="G2" s="342" t="str">
        <f t="shared" si="0"/>
        <v>D</v>
      </c>
      <c r="H2" s="342" t="str">
        <f t="shared" si="0"/>
        <v>I</v>
      </c>
      <c r="I2" s="342" t="str">
        <f t="shared" si="0"/>
        <v>C</v>
      </c>
      <c r="J2" s="342" t="str">
        <f t="shared" si="0"/>
        <v>K</v>
      </c>
      <c r="K2" s="342" t="str">
        <f t="shared" si="0"/>
        <v>P</v>
      </c>
      <c r="L2" s="342" t="str">
        <f t="shared" si="0"/>
        <v>F</v>
      </c>
      <c r="M2" s="342" t="str">
        <f t="shared" si="0"/>
        <v>E</v>
      </c>
      <c r="N2" s="342" t="str">
        <f t="shared" si="0"/>
        <v>L</v>
      </c>
      <c r="O2" s="342" t="str">
        <f t="shared" si="0"/>
        <v>N</v>
      </c>
      <c r="P2" s="342" t="str">
        <f t="shared" si="0"/>
        <v>O</v>
      </c>
      <c r="Q2" s="342" t="str">
        <f t="shared" si="0"/>
        <v>M</v>
      </c>
      <c r="R2" s="342" t="str">
        <f t="shared" si="0"/>
        <v>B</v>
      </c>
      <c r="AB2" s="342">
        <v>1</v>
      </c>
      <c r="AC2" s="624" t="str">
        <f>ACCUEIL!F6</f>
        <v>A</v>
      </c>
    </row>
    <row r="3" spans="1:29" x14ac:dyDescent="0.2">
      <c r="C3" s="342">
        <v>1</v>
      </c>
      <c r="D3" s="342">
        <v>2</v>
      </c>
      <c r="E3" s="342">
        <v>3</v>
      </c>
      <c r="F3" s="342">
        <v>4</v>
      </c>
      <c r="G3" s="342">
        <v>5</v>
      </c>
      <c r="H3" s="342">
        <v>6</v>
      </c>
      <c r="I3" s="342">
        <v>7</v>
      </c>
      <c r="J3" s="342">
        <v>8</v>
      </c>
      <c r="K3" s="342">
        <v>9</v>
      </c>
      <c r="L3" s="342">
        <v>10</v>
      </c>
      <c r="M3" s="342">
        <v>11</v>
      </c>
      <c r="N3" s="342">
        <v>12</v>
      </c>
      <c r="O3" s="342">
        <v>13</v>
      </c>
      <c r="P3" s="342">
        <v>14</v>
      </c>
      <c r="Q3" s="342">
        <v>15</v>
      </c>
      <c r="R3" s="342">
        <v>16</v>
      </c>
      <c r="AB3" s="342">
        <v>2</v>
      </c>
      <c r="AC3" s="624" t="str">
        <f>ACCUEIL!F7</f>
        <v>B</v>
      </c>
    </row>
    <row r="4" spans="1:29" x14ac:dyDescent="0.2">
      <c r="AB4" s="342">
        <v>3</v>
      </c>
      <c r="AC4" s="624" t="str">
        <f>ACCUEIL!F8</f>
        <v>C</v>
      </c>
    </row>
    <row r="5" spans="1:29" x14ac:dyDescent="0.2">
      <c r="AB5" s="342">
        <v>4</v>
      </c>
      <c r="AC5" s="624" t="str">
        <f>ACCUEIL!F9</f>
        <v>D</v>
      </c>
    </row>
    <row r="6" spans="1:29" x14ac:dyDescent="0.2">
      <c r="AB6" s="342">
        <v>5</v>
      </c>
      <c r="AC6" s="624" t="str">
        <f>ACCUEIL!F10</f>
        <v>E</v>
      </c>
    </row>
    <row r="7" spans="1:29" x14ac:dyDescent="0.2">
      <c r="AB7" s="342">
        <v>6</v>
      </c>
      <c r="AC7" s="624" t="str">
        <f>ACCUEIL!F11</f>
        <v>F</v>
      </c>
    </row>
    <row r="8" spans="1:29" x14ac:dyDescent="0.2">
      <c r="AB8" s="342">
        <v>7</v>
      </c>
      <c r="AC8" s="624" t="str">
        <f>ACCUEIL!F12</f>
        <v>G</v>
      </c>
    </row>
    <row r="9" spans="1:29" x14ac:dyDescent="0.2">
      <c r="AB9" s="342">
        <v>8</v>
      </c>
      <c r="AC9" s="624" t="str">
        <f>ACCUEIL!F13</f>
        <v>H</v>
      </c>
    </row>
    <row r="10" spans="1:29" x14ac:dyDescent="0.2">
      <c r="AB10" s="342">
        <v>9</v>
      </c>
      <c r="AC10" s="624" t="str">
        <f>ACCUEIL!F14</f>
        <v>I</v>
      </c>
    </row>
    <row r="11" spans="1:29" x14ac:dyDescent="0.2">
      <c r="AB11" s="342">
        <v>10</v>
      </c>
      <c r="AC11" s="624" t="str">
        <f>ACCUEIL!F15</f>
        <v>J</v>
      </c>
    </row>
    <row r="12" spans="1:29" x14ac:dyDescent="0.2">
      <c r="AB12" s="342">
        <v>11</v>
      </c>
      <c r="AC12" s="624" t="str">
        <f>ACCUEIL!F16</f>
        <v>K</v>
      </c>
    </row>
    <row r="13" spans="1:29" x14ac:dyDescent="0.2">
      <c r="AB13" s="342">
        <v>12</v>
      </c>
      <c r="AC13" s="624" t="str">
        <f>ACCUEIL!F17</f>
        <v>L</v>
      </c>
    </row>
    <row r="14" spans="1:29" x14ac:dyDescent="0.2">
      <c r="AB14" s="342">
        <v>13</v>
      </c>
      <c r="AC14" s="624" t="str">
        <f>ACCUEIL!F18</f>
        <v>M</v>
      </c>
    </row>
    <row r="15" spans="1:29" x14ac:dyDescent="0.2">
      <c r="AB15" s="342">
        <v>14</v>
      </c>
      <c r="AC15" s="624" t="str">
        <f>ACCUEIL!F19</f>
        <v>N</v>
      </c>
    </row>
    <row r="16" spans="1:29" x14ac:dyDescent="0.2">
      <c r="AB16" s="342">
        <v>15</v>
      </c>
      <c r="AC16" s="624" t="str">
        <f>ACCUEIL!F20</f>
        <v>O</v>
      </c>
    </row>
    <row r="17" spans="28:29" x14ac:dyDescent="0.2">
      <c r="AB17" s="342">
        <v>16</v>
      </c>
      <c r="AC17" s="624" t="str">
        <f>ACCUEIL!F21</f>
        <v>P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&amp;L&amp;G&amp;C&amp;14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Button 1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style="342" bestFit="1" customWidth="1"/>
    <col min="7" max="7" width="5.5703125" style="342" bestFit="1" customWidth="1"/>
    <col min="8" max="8" width="6.28515625" style="342" bestFit="1" customWidth="1"/>
    <col min="9" max="9" width="8.42578125" style="342" bestFit="1" customWidth="1"/>
    <col min="10" max="10" width="5.5703125" style="342" bestFit="1" customWidth="1"/>
  </cols>
  <sheetData>
    <row r="1" spans="1:13" x14ac:dyDescent="0.2">
      <c r="A1" s="14">
        <v>101</v>
      </c>
      <c r="B1" s="109">
        <f>C17</f>
        <v>3.472222222222222E-3</v>
      </c>
      <c r="C1" s="342"/>
      <c r="D1" s="14">
        <v>11</v>
      </c>
      <c r="E1" s="109">
        <v>6.9444444444444447E-4</v>
      </c>
      <c r="F1" s="14">
        <v>457</v>
      </c>
      <c r="G1" s="109">
        <f>H17</f>
        <v>3.472222222222222E-3</v>
      </c>
      <c r="I1" s="14">
        <v>11</v>
      </c>
      <c r="J1" s="109">
        <v>6.9444444444444447E-4</v>
      </c>
      <c r="L1" s="737"/>
      <c r="M1" s="737"/>
    </row>
    <row r="2" spans="1:13" ht="15" x14ac:dyDescent="0.25">
      <c r="A2" s="480"/>
      <c r="B2" s="481">
        <f>(A1*B1)-B1</f>
        <v>0.34722222222222221</v>
      </c>
      <c r="C2" s="342"/>
      <c r="D2" s="480"/>
      <c r="E2" s="482">
        <f>D1*E1-E1</f>
        <v>6.9444444444444449E-3</v>
      </c>
      <c r="F2" s="480"/>
      <c r="G2" s="481">
        <f>(F1*G1)-G1</f>
        <v>1.583333333333333</v>
      </c>
      <c r="I2" s="480"/>
      <c r="J2" s="482">
        <f>I1*J1-J1</f>
        <v>6.9444444444444449E-3</v>
      </c>
      <c r="L2" s="737">
        <v>0</v>
      </c>
      <c r="M2" s="738">
        <v>0.9380208333333333</v>
      </c>
    </row>
    <row r="3" spans="1:13" x14ac:dyDescent="0.2">
      <c r="L3" s="672" t="s">
        <v>87</v>
      </c>
      <c r="M3" s="737"/>
    </row>
    <row r="4" spans="1:13" x14ac:dyDescent="0.2">
      <c r="L4" s="673">
        <v>0</v>
      </c>
      <c r="M4" s="737"/>
    </row>
    <row r="5" spans="1:13" x14ac:dyDescent="0.2">
      <c r="L5" s="737"/>
      <c r="M5" s="737"/>
    </row>
    <row r="6" spans="1:13" x14ac:dyDescent="0.2">
      <c r="A6" s="14"/>
      <c r="B6" s="110"/>
      <c r="C6" s="14"/>
      <c r="D6" s="14"/>
      <c r="F6" s="14"/>
      <c r="G6" s="110"/>
      <c r="H6" s="14"/>
      <c r="I6" s="14"/>
      <c r="L6" s="737"/>
      <c r="M6" s="737"/>
    </row>
    <row r="7" spans="1:13" x14ac:dyDescent="0.2">
      <c r="A7" s="109"/>
      <c r="B7" s="342"/>
      <c r="C7" s="109"/>
      <c r="D7" s="342"/>
      <c r="F7" s="109"/>
      <c r="H7" s="109"/>
      <c r="L7" s="737"/>
      <c r="M7" s="737"/>
    </row>
    <row r="8" spans="1:13" ht="14.25" x14ac:dyDescent="0.2">
      <c r="A8" s="109"/>
      <c r="B8" s="478"/>
      <c r="C8" s="109"/>
      <c r="D8" s="479"/>
      <c r="F8" s="109"/>
      <c r="G8" s="478"/>
      <c r="H8" s="109"/>
      <c r="I8" s="479"/>
      <c r="L8" s="737"/>
      <c r="M8" s="737"/>
    </row>
    <row r="9" spans="1:13" x14ac:dyDescent="0.2">
      <c r="A9" s="109"/>
      <c r="B9" s="342"/>
      <c r="C9" s="109"/>
      <c r="D9" s="109"/>
      <c r="F9" s="109"/>
      <c r="H9" s="109"/>
      <c r="I9" s="109"/>
      <c r="L9" s="737"/>
      <c r="M9" s="737"/>
    </row>
    <row r="10" spans="1:13" x14ac:dyDescent="0.2">
      <c r="A10" s="109"/>
      <c r="B10" s="342"/>
      <c r="C10" s="109"/>
      <c r="D10" s="342"/>
      <c r="F10" s="109"/>
      <c r="H10" s="109"/>
      <c r="L10" s="737"/>
      <c r="M10" s="737"/>
    </row>
    <row r="11" spans="1:13" x14ac:dyDescent="0.2">
      <c r="A11" s="109"/>
      <c r="B11" s="342"/>
      <c r="C11" s="109"/>
      <c r="D11" s="342"/>
      <c r="F11" s="109"/>
      <c r="H11" s="109"/>
      <c r="L11" s="737"/>
      <c r="M11" s="737"/>
    </row>
    <row r="12" spans="1:13" x14ac:dyDescent="0.2">
      <c r="A12" s="109"/>
      <c r="B12" s="342"/>
      <c r="C12" s="109"/>
      <c r="D12" s="342"/>
      <c r="F12" s="109"/>
      <c r="H12" s="109"/>
      <c r="L12" s="737"/>
      <c r="M12" s="737"/>
    </row>
    <row r="13" spans="1:13" x14ac:dyDescent="0.2">
      <c r="A13" s="109"/>
      <c r="B13" s="342"/>
      <c r="C13" s="109"/>
      <c r="D13" s="342"/>
      <c r="F13" s="109"/>
      <c r="H13" s="109"/>
      <c r="L13" s="737"/>
      <c r="M13" s="737"/>
    </row>
    <row r="14" spans="1:13" x14ac:dyDescent="0.2">
      <c r="A14" s="109"/>
      <c r="B14" s="342"/>
      <c r="C14" s="109"/>
      <c r="D14" s="342"/>
      <c r="F14" s="109"/>
      <c r="H14" s="109"/>
      <c r="L14" s="737"/>
      <c r="M14" s="737"/>
    </row>
    <row r="15" spans="1:13" x14ac:dyDescent="0.2">
      <c r="A15" s="109"/>
      <c r="B15" s="14"/>
      <c r="C15" s="110"/>
      <c r="D15" s="14" t="s">
        <v>65</v>
      </c>
      <c r="E15" s="14"/>
      <c r="F15" s="109"/>
      <c r="G15" s="14"/>
      <c r="H15" s="110"/>
      <c r="I15" s="14" t="s">
        <v>65</v>
      </c>
      <c r="J15" s="14"/>
      <c r="L15" s="737"/>
      <c r="M15" s="737"/>
    </row>
    <row r="16" spans="1:13" x14ac:dyDescent="0.2">
      <c r="A16" s="109"/>
      <c r="B16" s="109">
        <v>0</v>
      </c>
      <c r="C16" s="342"/>
      <c r="D16" s="109">
        <v>0</v>
      </c>
      <c r="E16" s="342"/>
      <c r="F16" s="109"/>
      <c r="G16" s="109">
        <v>0</v>
      </c>
      <c r="I16" s="109">
        <v>0</v>
      </c>
      <c r="L16" s="737"/>
      <c r="M16" s="737"/>
    </row>
    <row r="17" spans="1:13" ht="14.25" x14ac:dyDescent="0.2">
      <c r="A17" s="109"/>
      <c r="B17" s="109">
        <f t="shared" ref="B17:B80" si="0">B16+$C$17</f>
        <v>3.472222222222222E-3</v>
      </c>
      <c r="C17" s="478">
        <v>3.472222222222222E-3</v>
      </c>
      <c r="D17" s="109">
        <f>D16+$E$17</f>
        <v>6.9444444444444447E-4</v>
      </c>
      <c r="E17" s="479">
        <v>6.9444444444444447E-4</v>
      </c>
      <c r="F17" s="109"/>
      <c r="G17" s="109">
        <f t="shared" ref="G17:G80" si="1">G16+$C$17</f>
        <v>3.472222222222222E-3</v>
      </c>
      <c r="H17" s="478">
        <v>3.472222222222222E-3</v>
      </c>
      <c r="I17" s="109">
        <f>I16+$E$17</f>
        <v>6.9444444444444447E-4</v>
      </c>
      <c r="J17" s="479">
        <v>6.9444444444444447E-4</v>
      </c>
      <c r="L17" s="737"/>
      <c r="M17" s="737"/>
    </row>
    <row r="18" spans="1:13" x14ac:dyDescent="0.2">
      <c r="A18" s="109"/>
      <c r="B18" s="109">
        <f t="shared" si="0"/>
        <v>6.9444444444444441E-3</v>
      </c>
      <c r="C18" s="342"/>
      <c r="D18" s="109">
        <f t="shared" ref="D18:D76" si="2">D17+$E$17</f>
        <v>1.3888888888888889E-3</v>
      </c>
      <c r="E18" s="109"/>
      <c r="F18" s="109"/>
      <c r="G18" s="109">
        <f t="shared" si="1"/>
        <v>6.9444444444444441E-3</v>
      </c>
      <c r="I18" s="109">
        <f t="shared" ref="I18:I76" si="3">I17+$E$17</f>
        <v>1.3888888888888889E-3</v>
      </c>
      <c r="J18" s="109"/>
      <c r="L18" s="737"/>
      <c r="M18" s="737"/>
    </row>
    <row r="19" spans="1:13" x14ac:dyDescent="0.2">
      <c r="A19" s="109"/>
      <c r="B19" s="109">
        <f t="shared" si="0"/>
        <v>1.0416666666666666E-2</v>
      </c>
      <c r="C19" s="342"/>
      <c r="D19" s="109">
        <f t="shared" si="2"/>
        <v>2.0833333333333333E-3</v>
      </c>
      <c r="E19" s="342"/>
      <c r="F19" s="109"/>
      <c r="G19" s="109">
        <f t="shared" si="1"/>
        <v>1.0416666666666666E-2</v>
      </c>
      <c r="I19" s="109">
        <f t="shared" si="3"/>
        <v>2.0833333333333333E-3</v>
      </c>
      <c r="L19" s="737"/>
      <c r="M19" s="737"/>
    </row>
    <row r="20" spans="1:13" x14ac:dyDescent="0.2">
      <c r="A20" s="109"/>
      <c r="B20" s="109">
        <f t="shared" si="0"/>
        <v>1.3888888888888888E-2</v>
      </c>
      <c r="C20" s="342"/>
      <c r="D20" s="109">
        <f t="shared" si="2"/>
        <v>2.7777777777777779E-3</v>
      </c>
      <c r="E20" s="342"/>
      <c r="F20" s="109"/>
      <c r="G20" s="109">
        <f t="shared" si="1"/>
        <v>1.3888888888888888E-2</v>
      </c>
      <c r="I20" s="109">
        <f t="shared" si="3"/>
        <v>2.7777777777777779E-3</v>
      </c>
      <c r="L20" s="737"/>
      <c r="M20" s="737"/>
    </row>
    <row r="21" spans="1:13" x14ac:dyDescent="0.2">
      <c r="A21" s="109"/>
      <c r="B21" s="109">
        <f t="shared" si="0"/>
        <v>1.7361111111111112E-2</v>
      </c>
      <c r="C21" s="342"/>
      <c r="D21" s="109">
        <f t="shared" si="2"/>
        <v>3.4722222222222225E-3</v>
      </c>
      <c r="E21" s="342"/>
      <c r="F21" s="109"/>
      <c r="G21" s="109">
        <f t="shared" si="1"/>
        <v>1.7361111111111112E-2</v>
      </c>
      <c r="I21" s="109">
        <f t="shared" si="3"/>
        <v>3.4722222222222225E-3</v>
      </c>
      <c r="L21" s="737"/>
      <c r="M21" s="737"/>
    </row>
    <row r="22" spans="1:13" x14ac:dyDescent="0.2">
      <c r="A22" s="109"/>
      <c r="B22" s="109">
        <f t="shared" si="0"/>
        <v>2.0833333333333336E-2</v>
      </c>
      <c r="C22" s="342"/>
      <c r="D22" s="109">
        <f t="shared" si="2"/>
        <v>4.1666666666666666E-3</v>
      </c>
      <c r="E22" s="342"/>
      <c r="F22" s="109"/>
      <c r="G22" s="109">
        <f t="shared" si="1"/>
        <v>2.0833333333333336E-2</v>
      </c>
      <c r="I22" s="109">
        <f t="shared" si="3"/>
        <v>4.1666666666666666E-3</v>
      </c>
      <c r="L22" s="737"/>
      <c r="M22" s="737"/>
    </row>
    <row r="23" spans="1:13" x14ac:dyDescent="0.2">
      <c r="A23" s="109"/>
      <c r="B23" s="109">
        <f t="shared" si="0"/>
        <v>2.4305555555555559E-2</v>
      </c>
      <c r="C23" s="342"/>
      <c r="D23" s="109">
        <f t="shared" si="2"/>
        <v>4.8611111111111112E-3</v>
      </c>
      <c r="E23" s="342"/>
      <c r="F23" s="109"/>
      <c r="G23" s="109">
        <f t="shared" si="1"/>
        <v>2.4305555555555559E-2</v>
      </c>
      <c r="I23" s="109">
        <f t="shared" si="3"/>
        <v>4.8611111111111112E-3</v>
      </c>
      <c r="L23" s="737"/>
      <c r="M23" s="737"/>
    </row>
    <row r="24" spans="1:13" x14ac:dyDescent="0.2">
      <c r="A24" s="109"/>
      <c r="B24" s="109">
        <f t="shared" si="0"/>
        <v>2.7777777777777783E-2</v>
      </c>
      <c r="C24" s="342"/>
      <c r="D24" s="109">
        <f t="shared" si="2"/>
        <v>5.5555555555555558E-3</v>
      </c>
      <c r="E24" s="342"/>
      <c r="F24" s="109"/>
      <c r="G24" s="109">
        <f t="shared" si="1"/>
        <v>2.7777777777777783E-2</v>
      </c>
      <c r="I24" s="109">
        <f t="shared" si="3"/>
        <v>5.5555555555555558E-3</v>
      </c>
      <c r="L24" s="737"/>
      <c r="M24" s="737"/>
    </row>
    <row r="25" spans="1:13" x14ac:dyDescent="0.2">
      <c r="A25" s="109"/>
      <c r="B25" s="109">
        <f t="shared" si="0"/>
        <v>3.1250000000000007E-2</v>
      </c>
      <c r="C25" s="342"/>
      <c r="D25" s="109">
        <f t="shared" si="2"/>
        <v>6.2500000000000003E-3</v>
      </c>
      <c r="E25" s="342"/>
      <c r="F25" s="109"/>
      <c r="G25" s="109">
        <f t="shared" si="1"/>
        <v>3.1250000000000007E-2</v>
      </c>
      <c r="I25" s="109">
        <f t="shared" si="3"/>
        <v>6.2500000000000003E-3</v>
      </c>
      <c r="L25" s="737"/>
      <c r="M25" s="737"/>
    </row>
    <row r="26" spans="1:13" x14ac:dyDescent="0.2">
      <c r="A26" s="109"/>
      <c r="B26" s="109">
        <f t="shared" si="0"/>
        <v>3.4722222222222231E-2</v>
      </c>
      <c r="C26" s="342"/>
      <c r="D26" s="109">
        <f t="shared" si="2"/>
        <v>6.9444444444444449E-3</v>
      </c>
      <c r="E26" s="342"/>
      <c r="F26" s="109"/>
      <c r="G26" s="109">
        <f t="shared" si="1"/>
        <v>3.4722222222222231E-2</v>
      </c>
      <c r="I26" s="109">
        <f t="shared" si="3"/>
        <v>6.9444444444444449E-3</v>
      </c>
      <c r="L26" s="737"/>
      <c r="M26" s="737"/>
    </row>
    <row r="27" spans="1:13" x14ac:dyDescent="0.2">
      <c r="A27" s="109"/>
      <c r="B27" s="109">
        <f t="shared" si="0"/>
        <v>3.8194444444444454E-2</v>
      </c>
      <c r="C27" s="342"/>
      <c r="D27" s="109">
        <f t="shared" si="2"/>
        <v>7.6388888888888895E-3</v>
      </c>
      <c r="E27" s="342"/>
      <c r="F27" s="109"/>
      <c r="G27" s="109">
        <f t="shared" si="1"/>
        <v>3.8194444444444454E-2</v>
      </c>
      <c r="I27" s="109">
        <f t="shared" si="3"/>
        <v>7.6388888888888895E-3</v>
      </c>
      <c r="L27" s="737"/>
      <c r="M27" s="737"/>
    </row>
    <row r="28" spans="1:13" x14ac:dyDescent="0.2">
      <c r="A28" s="109"/>
      <c r="B28" s="109">
        <f t="shared" si="0"/>
        <v>4.1666666666666678E-2</v>
      </c>
      <c r="C28" s="342"/>
      <c r="D28" s="109">
        <f t="shared" si="2"/>
        <v>8.3333333333333332E-3</v>
      </c>
      <c r="E28" s="342"/>
      <c r="F28" s="109"/>
      <c r="G28" s="109">
        <f t="shared" si="1"/>
        <v>4.1666666666666678E-2</v>
      </c>
      <c r="I28" s="109">
        <f t="shared" si="3"/>
        <v>8.3333333333333332E-3</v>
      </c>
    </row>
    <row r="29" spans="1:13" x14ac:dyDescent="0.2">
      <c r="A29" s="109"/>
      <c r="B29" s="109">
        <f t="shared" si="0"/>
        <v>4.5138888888888902E-2</v>
      </c>
      <c r="C29" s="342"/>
      <c r="D29" s="109">
        <f t="shared" si="2"/>
        <v>9.0277777777777769E-3</v>
      </c>
      <c r="E29" s="342"/>
      <c r="F29" s="109"/>
      <c r="G29" s="109">
        <f t="shared" si="1"/>
        <v>4.5138888888888902E-2</v>
      </c>
      <c r="I29" s="109">
        <f t="shared" si="3"/>
        <v>9.0277777777777769E-3</v>
      </c>
    </row>
    <row r="30" spans="1:13" x14ac:dyDescent="0.2">
      <c r="A30" s="109"/>
      <c r="B30" s="109">
        <f t="shared" si="0"/>
        <v>4.8611111111111126E-2</v>
      </c>
      <c r="C30" s="342"/>
      <c r="D30" s="109">
        <f t="shared" si="2"/>
        <v>9.7222222222222206E-3</v>
      </c>
      <c r="E30" s="342"/>
      <c r="F30" s="109"/>
      <c r="G30" s="109">
        <f t="shared" si="1"/>
        <v>4.8611111111111126E-2</v>
      </c>
      <c r="I30" s="109">
        <f t="shared" si="3"/>
        <v>9.7222222222222206E-3</v>
      </c>
    </row>
    <row r="31" spans="1:13" x14ac:dyDescent="0.2">
      <c r="A31" s="109"/>
      <c r="B31" s="109">
        <f t="shared" si="0"/>
        <v>5.208333333333335E-2</v>
      </c>
      <c r="C31" s="342"/>
      <c r="D31" s="109">
        <f t="shared" si="2"/>
        <v>1.0416666666666664E-2</v>
      </c>
      <c r="E31" s="342"/>
      <c r="F31" s="109"/>
      <c r="G31" s="109">
        <f t="shared" si="1"/>
        <v>5.208333333333335E-2</v>
      </c>
      <c r="I31" s="109">
        <f t="shared" si="3"/>
        <v>1.0416666666666664E-2</v>
      </c>
    </row>
    <row r="32" spans="1:13" x14ac:dyDescent="0.2">
      <c r="A32" s="109"/>
      <c r="B32" s="109">
        <f t="shared" si="0"/>
        <v>5.5555555555555573E-2</v>
      </c>
      <c r="C32" s="342"/>
      <c r="D32" s="109">
        <f t="shared" si="2"/>
        <v>1.1111111111111108E-2</v>
      </c>
      <c r="E32" s="342"/>
      <c r="F32" s="109"/>
      <c r="G32" s="109">
        <f t="shared" si="1"/>
        <v>5.5555555555555573E-2</v>
      </c>
      <c r="I32" s="109">
        <f t="shared" si="3"/>
        <v>1.1111111111111108E-2</v>
      </c>
    </row>
    <row r="33" spans="1:9" customFormat="1" x14ac:dyDescent="0.2">
      <c r="A33" s="109"/>
      <c r="B33" s="109">
        <f t="shared" si="0"/>
        <v>5.9027777777777797E-2</v>
      </c>
      <c r="C33" s="342"/>
      <c r="D33" s="109">
        <f t="shared" si="2"/>
        <v>1.1805555555555552E-2</v>
      </c>
      <c r="E33" s="342"/>
      <c r="F33" s="109"/>
      <c r="G33" s="109">
        <f t="shared" si="1"/>
        <v>5.9027777777777797E-2</v>
      </c>
      <c r="H33" s="342"/>
      <c r="I33" s="109">
        <f t="shared" si="3"/>
        <v>1.1805555555555552E-2</v>
      </c>
    </row>
    <row r="34" spans="1:9" customFormat="1" x14ac:dyDescent="0.2">
      <c r="A34" s="109"/>
      <c r="B34" s="109">
        <f t="shared" si="0"/>
        <v>6.2500000000000014E-2</v>
      </c>
      <c r="C34" s="342"/>
      <c r="D34" s="109">
        <f t="shared" si="2"/>
        <v>1.2499999999999995E-2</v>
      </c>
      <c r="E34" s="342"/>
      <c r="F34" s="109"/>
      <c r="G34" s="109">
        <f t="shared" si="1"/>
        <v>6.2500000000000014E-2</v>
      </c>
      <c r="H34" s="342"/>
      <c r="I34" s="109">
        <f t="shared" si="3"/>
        <v>1.2499999999999995E-2</v>
      </c>
    </row>
    <row r="35" spans="1:9" customFormat="1" x14ac:dyDescent="0.2">
      <c r="A35" s="109"/>
      <c r="B35" s="109">
        <f t="shared" si="0"/>
        <v>6.5972222222222238E-2</v>
      </c>
      <c r="C35" s="342"/>
      <c r="D35" s="109">
        <f t="shared" si="2"/>
        <v>1.3194444444444439E-2</v>
      </c>
      <c r="E35" s="342"/>
      <c r="F35" s="109"/>
      <c r="G35" s="109">
        <f t="shared" si="1"/>
        <v>6.5972222222222238E-2</v>
      </c>
      <c r="H35" s="342"/>
      <c r="I35" s="109">
        <f t="shared" si="3"/>
        <v>1.3194444444444439E-2</v>
      </c>
    </row>
    <row r="36" spans="1:9" customFormat="1" x14ac:dyDescent="0.2">
      <c r="A36" s="109"/>
      <c r="B36" s="109">
        <f t="shared" si="0"/>
        <v>6.9444444444444461E-2</v>
      </c>
      <c r="C36" s="342"/>
      <c r="D36" s="109">
        <f t="shared" si="2"/>
        <v>1.3888888888888883E-2</v>
      </c>
      <c r="E36" s="342"/>
      <c r="F36" s="109"/>
      <c r="G36" s="109">
        <f t="shared" si="1"/>
        <v>6.9444444444444461E-2</v>
      </c>
      <c r="H36" s="342"/>
      <c r="I36" s="109">
        <f t="shared" si="3"/>
        <v>1.3888888888888883E-2</v>
      </c>
    </row>
    <row r="37" spans="1:9" customFormat="1" x14ac:dyDescent="0.2">
      <c r="A37" s="109"/>
      <c r="B37" s="109">
        <f t="shared" si="0"/>
        <v>7.2916666666666685E-2</v>
      </c>
      <c r="C37" s="342"/>
      <c r="D37" s="109">
        <f t="shared" si="2"/>
        <v>1.4583333333333327E-2</v>
      </c>
      <c r="E37" s="342"/>
      <c r="F37" s="109"/>
      <c r="G37" s="109">
        <f t="shared" si="1"/>
        <v>7.2916666666666685E-2</v>
      </c>
      <c r="H37" s="342"/>
      <c r="I37" s="109">
        <f t="shared" si="3"/>
        <v>1.4583333333333327E-2</v>
      </c>
    </row>
    <row r="38" spans="1:9" customFormat="1" x14ac:dyDescent="0.2">
      <c r="A38" s="109"/>
      <c r="B38" s="109">
        <f t="shared" si="0"/>
        <v>7.6388888888888909E-2</v>
      </c>
      <c r="C38" s="342"/>
      <c r="D38" s="109">
        <f t="shared" si="2"/>
        <v>1.527777777777777E-2</v>
      </c>
      <c r="E38" s="342"/>
      <c r="F38" s="109"/>
      <c r="G38" s="109">
        <f t="shared" si="1"/>
        <v>7.6388888888888909E-2</v>
      </c>
      <c r="H38" s="342"/>
      <c r="I38" s="109">
        <f t="shared" si="3"/>
        <v>1.527777777777777E-2</v>
      </c>
    </row>
    <row r="39" spans="1:9" customFormat="1" x14ac:dyDescent="0.2">
      <c r="A39" s="109"/>
      <c r="B39" s="109">
        <f t="shared" si="0"/>
        <v>7.9861111111111133E-2</v>
      </c>
      <c r="C39" s="342"/>
      <c r="D39" s="109">
        <f t="shared" si="2"/>
        <v>1.5972222222222214E-2</v>
      </c>
      <c r="E39" s="342"/>
      <c r="F39" s="109"/>
      <c r="G39" s="109">
        <f t="shared" si="1"/>
        <v>7.9861111111111133E-2</v>
      </c>
      <c r="H39" s="342"/>
      <c r="I39" s="109">
        <f t="shared" si="3"/>
        <v>1.5972222222222214E-2</v>
      </c>
    </row>
    <row r="40" spans="1:9" customFormat="1" x14ac:dyDescent="0.2">
      <c r="A40" s="109"/>
      <c r="B40" s="109">
        <f t="shared" si="0"/>
        <v>8.3333333333333356E-2</v>
      </c>
      <c r="C40" s="342"/>
      <c r="D40" s="109">
        <f t="shared" si="2"/>
        <v>1.6666666666666659E-2</v>
      </c>
      <c r="E40" s="342"/>
      <c r="F40" s="109"/>
      <c r="G40" s="109">
        <f t="shared" si="1"/>
        <v>8.3333333333333356E-2</v>
      </c>
      <c r="H40" s="342"/>
      <c r="I40" s="109">
        <f t="shared" si="3"/>
        <v>1.6666666666666659E-2</v>
      </c>
    </row>
    <row r="41" spans="1:9" customFormat="1" x14ac:dyDescent="0.2">
      <c r="A41" s="109"/>
      <c r="B41" s="109">
        <f t="shared" si="0"/>
        <v>8.680555555555558E-2</v>
      </c>
      <c r="C41" s="342"/>
      <c r="D41" s="109">
        <f t="shared" si="2"/>
        <v>1.7361111111111105E-2</v>
      </c>
      <c r="E41" s="342"/>
      <c r="F41" s="109"/>
      <c r="G41" s="109">
        <f t="shared" si="1"/>
        <v>8.680555555555558E-2</v>
      </c>
      <c r="H41" s="342"/>
      <c r="I41" s="109">
        <f t="shared" si="3"/>
        <v>1.7361111111111105E-2</v>
      </c>
    </row>
    <row r="42" spans="1:9" customFormat="1" x14ac:dyDescent="0.2">
      <c r="A42" s="109"/>
      <c r="B42" s="109">
        <f t="shared" si="0"/>
        <v>9.0277777777777804E-2</v>
      </c>
      <c r="C42" s="342"/>
      <c r="D42" s="109">
        <f t="shared" si="2"/>
        <v>1.805555555555555E-2</v>
      </c>
      <c r="E42" s="342"/>
      <c r="F42" s="109"/>
      <c r="G42" s="109">
        <f t="shared" si="1"/>
        <v>9.0277777777777804E-2</v>
      </c>
      <c r="H42" s="342"/>
      <c r="I42" s="109">
        <f t="shared" si="3"/>
        <v>1.805555555555555E-2</v>
      </c>
    </row>
    <row r="43" spans="1:9" customFormat="1" x14ac:dyDescent="0.2">
      <c r="A43" s="109"/>
      <c r="B43" s="109">
        <f t="shared" si="0"/>
        <v>9.3750000000000028E-2</v>
      </c>
      <c r="C43" s="342"/>
      <c r="D43" s="109">
        <f t="shared" si="2"/>
        <v>1.8749999999999996E-2</v>
      </c>
      <c r="E43" s="342"/>
      <c r="F43" s="109"/>
      <c r="G43" s="109">
        <f t="shared" si="1"/>
        <v>9.3750000000000028E-2</v>
      </c>
      <c r="H43" s="342"/>
      <c r="I43" s="109">
        <f t="shared" si="3"/>
        <v>1.8749999999999996E-2</v>
      </c>
    </row>
    <row r="44" spans="1:9" customFormat="1" x14ac:dyDescent="0.2">
      <c r="A44" s="109"/>
      <c r="B44" s="109">
        <f t="shared" si="0"/>
        <v>9.7222222222222252E-2</v>
      </c>
      <c r="C44" s="342"/>
      <c r="D44" s="109">
        <f t="shared" si="2"/>
        <v>1.9444444444444441E-2</v>
      </c>
      <c r="E44" s="342"/>
      <c r="F44" s="109"/>
      <c r="G44" s="109">
        <f t="shared" si="1"/>
        <v>9.7222222222222252E-2</v>
      </c>
      <c r="H44" s="342"/>
      <c r="I44" s="109">
        <f t="shared" si="3"/>
        <v>1.9444444444444441E-2</v>
      </c>
    </row>
    <row r="45" spans="1:9" customFormat="1" x14ac:dyDescent="0.2">
      <c r="A45" s="109"/>
      <c r="B45" s="109">
        <f t="shared" si="0"/>
        <v>0.10069444444444448</v>
      </c>
      <c r="C45" s="342"/>
      <c r="D45" s="109">
        <f t="shared" si="2"/>
        <v>2.0138888888888887E-2</v>
      </c>
      <c r="E45" s="342"/>
      <c r="F45" s="109"/>
      <c r="G45" s="109">
        <f t="shared" si="1"/>
        <v>0.10069444444444448</v>
      </c>
      <c r="H45" s="342"/>
      <c r="I45" s="109">
        <f t="shared" si="3"/>
        <v>2.0138888888888887E-2</v>
      </c>
    </row>
    <row r="46" spans="1:9" customFormat="1" x14ac:dyDescent="0.2">
      <c r="A46" s="109"/>
      <c r="B46" s="109">
        <f t="shared" si="0"/>
        <v>0.1041666666666667</v>
      </c>
      <c r="C46" s="342"/>
      <c r="D46" s="109">
        <f t="shared" si="2"/>
        <v>2.0833333333333332E-2</v>
      </c>
      <c r="E46" s="342"/>
      <c r="F46" s="109"/>
      <c r="G46" s="109">
        <f t="shared" si="1"/>
        <v>0.1041666666666667</v>
      </c>
      <c r="H46" s="342"/>
      <c r="I46" s="109">
        <f t="shared" si="3"/>
        <v>2.0833333333333332E-2</v>
      </c>
    </row>
    <row r="47" spans="1:9" customFormat="1" x14ac:dyDescent="0.2">
      <c r="A47" s="109"/>
      <c r="B47" s="109">
        <f t="shared" si="0"/>
        <v>0.10763888888888892</v>
      </c>
      <c r="C47" s="342"/>
      <c r="D47" s="109">
        <f t="shared" si="2"/>
        <v>2.1527777777777778E-2</v>
      </c>
      <c r="E47" s="342"/>
      <c r="F47" s="109"/>
      <c r="G47" s="109">
        <f t="shared" si="1"/>
        <v>0.10763888888888892</v>
      </c>
      <c r="H47" s="342"/>
      <c r="I47" s="109">
        <f t="shared" si="3"/>
        <v>2.1527777777777778E-2</v>
      </c>
    </row>
    <row r="48" spans="1:9" customFormat="1" x14ac:dyDescent="0.2">
      <c r="A48" s="109"/>
      <c r="B48" s="109">
        <f t="shared" si="0"/>
        <v>0.11111111111111115</v>
      </c>
      <c r="C48" s="342"/>
      <c r="D48" s="109">
        <f t="shared" si="2"/>
        <v>2.2222222222222223E-2</v>
      </c>
      <c r="E48" s="342"/>
      <c r="F48" s="109"/>
      <c r="G48" s="109">
        <f t="shared" si="1"/>
        <v>0.11111111111111115</v>
      </c>
      <c r="H48" s="342"/>
      <c r="I48" s="109">
        <f t="shared" si="3"/>
        <v>2.2222222222222223E-2</v>
      </c>
    </row>
    <row r="49" spans="1:9" customFormat="1" x14ac:dyDescent="0.2">
      <c r="A49" s="109"/>
      <c r="B49" s="109">
        <f t="shared" si="0"/>
        <v>0.11458333333333337</v>
      </c>
      <c r="C49" s="342"/>
      <c r="D49" s="109">
        <f t="shared" si="2"/>
        <v>2.2916666666666669E-2</v>
      </c>
      <c r="E49" s="342"/>
      <c r="F49" s="109"/>
      <c r="G49" s="109">
        <f t="shared" si="1"/>
        <v>0.11458333333333337</v>
      </c>
      <c r="H49" s="342"/>
      <c r="I49" s="109">
        <f t="shared" si="3"/>
        <v>2.2916666666666669E-2</v>
      </c>
    </row>
    <row r="50" spans="1:9" customFormat="1" x14ac:dyDescent="0.2">
      <c r="A50" s="109"/>
      <c r="B50" s="109">
        <f t="shared" si="0"/>
        <v>0.11805555555555559</v>
      </c>
      <c r="C50" s="342"/>
      <c r="D50" s="109">
        <f t="shared" si="2"/>
        <v>2.3611111111111114E-2</v>
      </c>
      <c r="E50" s="342"/>
      <c r="F50" s="109"/>
      <c r="G50" s="109">
        <f t="shared" si="1"/>
        <v>0.11805555555555559</v>
      </c>
      <c r="H50" s="342"/>
      <c r="I50" s="109">
        <f t="shared" si="3"/>
        <v>2.3611111111111114E-2</v>
      </c>
    </row>
    <row r="51" spans="1:9" customFormat="1" x14ac:dyDescent="0.2">
      <c r="A51" s="109"/>
      <c r="B51" s="109">
        <f t="shared" si="0"/>
        <v>0.12152777777777782</v>
      </c>
      <c r="C51" s="342"/>
      <c r="D51" s="109">
        <f t="shared" si="2"/>
        <v>2.4305555555555559E-2</v>
      </c>
      <c r="E51" s="342"/>
      <c r="F51" s="109"/>
      <c r="G51" s="109">
        <f t="shared" si="1"/>
        <v>0.12152777777777782</v>
      </c>
      <c r="H51" s="342"/>
      <c r="I51" s="109">
        <f t="shared" si="3"/>
        <v>2.4305555555555559E-2</v>
      </c>
    </row>
    <row r="52" spans="1:9" customFormat="1" x14ac:dyDescent="0.2">
      <c r="A52" s="109"/>
      <c r="B52" s="109">
        <f t="shared" si="0"/>
        <v>0.12500000000000003</v>
      </c>
      <c r="C52" s="342"/>
      <c r="D52" s="109">
        <f t="shared" si="2"/>
        <v>2.5000000000000005E-2</v>
      </c>
      <c r="E52" s="342"/>
      <c r="F52" s="109"/>
      <c r="G52" s="109">
        <f t="shared" si="1"/>
        <v>0.12500000000000003</v>
      </c>
      <c r="H52" s="342"/>
      <c r="I52" s="109">
        <f t="shared" si="3"/>
        <v>2.5000000000000005E-2</v>
      </c>
    </row>
    <row r="53" spans="1:9" customFormat="1" x14ac:dyDescent="0.2">
      <c r="A53" s="109"/>
      <c r="B53" s="109">
        <f t="shared" si="0"/>
        <v>0.12847222222222224</v>
      </c>
      <c r="C53" s="342"/>
      <c r="D53" s="109">
        <f t="shared" si="2"/>
        <v>2.569444444444445E-2</v>
      </c>
      <c r="E53" s="342"/>
      <c r="F53" s="109"/>
      <c r="G53" s="109">
        <f t="shared" si="1"/>
        <v>0.12847222222222224</v>
      </c>
      <c r="H53" s="342"/>
      <c r="I53" s="109">
        <f t="shared" si="3"/>
        <v>2.569444444444445E-2</v>
      </c>
    </row>
    <row r="54" spans="1:9" customFormat="1" x14ac:dyDescent="0.2">
      <c r="A54" s="109"/>
      <c r="B54" s="109">
        <f t="shared" si="0"/>
        <v>0.13194444444444445</v>
      </c>
      <c r="C54" s="342"/>
      <c r="D54" s="109">
        <f t="shared" si="2"/>
        <v>2.6388888888888896E-2</v>
      </c>
      <c r="E54" s="342"/>
      <c r="F54" s="109"/>
      <c r="G54" s="109">
        <f t="shared" si="1"/>
        <v>0.13194444444444445</v>
      </c>
      <c r="H54" s="342"/>
      <c r="I54" s="109">
        <f t="shared" si="3"/>
        <v>2.6388888888888896E-2</v>
      </c>
    </row>
    <row r="55" spans="1:9" customFormat="1" x14ac:dyDescent="0.2">
      <c r="A55" s="109"/>
      <c r="B55" s="109">
        <f t="shared" si="0"/>
        <v>0.13541666666666666</v>
      </c>
      <c r="C55" s="342"/>
      <c r="D55" s="109">
        <f t="shared" si="2"/>
        <v>2.7083333333333341E-2</v>
      </c>
      <c r="E55" s="342"/>
      <c r="F55" s="109"/>
      <c r="G55" s="109">
        <f t="shared" si="1"/>
        <v>0.13541666666666666</v>
      </c>
      <c r="H55" s="342"/>
      <c r="I55" s="109">
        <f t="shared" si="3"/>
        <v>2.7083333333333341E-2</v>
      </c>
    </row>
    <row r="56" spans="1:9" customFormat="1" x14ac:dyDescent="0.2">
      <c r="A56" s="109"/>
      <c r="B56" s="109">
        <f t="shared" si="0"/>
        <v>0.13888888888888887</v>
      </c>
      <c r="C56" s="342"/>
      <c r="D56" s="109">
        <f t="shared" si="2"/>
        <v>2.7777777777777787E-2</v>
      </c>
      <c r="E56" s="342"/>
      <c r="F56" s="109"/>
      <c r="G56" s="109">
        <f t="shared" si="1"/>
        <v>0.13888888888888887</v>
      </c>
      <c r="H56" s="342"/>
      <c r="I56" s="109">
        <f t="shared" si="3"/>
        <v>2.7777777777777787E-2</v>
      </c>
    </row>
    <row r="57" spans="1:9" customFormat="1" x14ac:dyDescent="0.2">
      <c r="A57" s="109"/>
      <c r="B57" s="109">
        <f t="shared" si="0"/>
        <v>0.14236111111111108</v>
      </c>
      <c r="C57" s="342"/>
      <c r="D57" s="109">
        <f t="shared" si="2"/>
        <v>2.8472222222222232E-2</v>
      </c>
      <c r="E57" s="342"/>
      <c r="F57" s="109"/>
      <c r="G57" s="109">
        <f t="shared" si="1"/>
        <v>0.14236111111111108</v>
      </c>
      <c r="H57" s="342"/>
      <c r="I57" s="109">
        <f t="shared" si="3"/>
        <v>2.8472222222222232E-2</v>
      </c>
    </row>
    <row r="58" spans="1:9" customFormat="1" x14ac:dyDescent="0.2">
      <c r="A58" s="109"/>
      <c r="B58" s="109">
        <f t="shared" si="0"/>
        <v>0.14583333333333329</v>
      </c>
      <c r="C58" s="342"/>
      <c r="D58" s="109">
        <f t="shared" si="2"/>
        <v>2.9166666666666678E-2</v>
      </c>
      <c r="E58" s="342"/>
      <c r="F58" s="109"/>
      <c r="G58" s="109">
        <f t="shared" si="1"/>
        <v>0.14583333333333329</v>
      </c>
      <c r="H58" s="342"/>
      <c r="I58" s="109">
        <f t="shared" si="3"/>
        <v>2.9166666666666678E-2</v>
      </c>
    </row>
    <row r="59" spans="1:9" customFormat="1" x14ac:dyDescent="0.2">
      <c r="A59" s="109"/>
      <c r="B59" s="109">
        <f t="shared" si="0"/>
        <v>0.1493055555555555</v>
      </c>
      <c r="C59" s="342"/>
      <c r="D59" s="109">
        <f t="shared" si="2"/>
        <v>2.9861111111111123E-2</v>
      </c>
      <c r="E59" s="342"/>
      <c r="F59" s="109"/>
      <c r="G59" s="109">
        <f t="shared" si="1"/>
        <v>0.1493055555555555</v>
      </c>
      <c r="H59" s="342"/>
      <c r="I59" s="109">
        <f t="shared" si="3"/>
        <v>2.9861111111111123E-2</v>
      </c>
    </row>
    <row r="60" spans="1:9" customFormat="1" x14ac:dyDescent="0.2">
      <c r="A60" s="109"/>
      <c r="B60" s="109">
        <f t="shared" si="0"/>
        <v>0.15277777777777771</v>
      </c>
      <c r="C60" s="342"/>
      <c r="D60" s="109">
        <f t="shared" si="2"/>
        <v>3.0555555555555568E-2</v>
      </c>
      <c r="E60" s="342"/>
      <c r="F60" s="109"/>
      <c r="G60" s="109">
        <f t="shared" si="1"/>
        <v>0.15277777777777771</v>
      </c>
      <c r="H60" s="342"/>
      <c r="I60" s="109">
        <f t="shared" si="3"/>
        <v>3.0555555555555568E-2</v>
      </c>
    </row>
    <row r="61" spans="1:9" customFormat="1" x14ac:dyDescent="0.2">
      <c r="A61" s="109"/>
      <c r="B61" s="109">
        <f t="shared" si="0"/>
        <v>0.15624999999999992</v>
      </c>
      <c r="C61" s="342"/>
      <c r="D61" s="109">
        <f t="shared" si="2"/>
        <v>3.1250000000000014E-2</v>
      </c>
      <c r="E61" s="342"/>
      <c r="F61" s="109"/>
      <c r="G61" s="109">
        <f t="shared" si="1"/>
        <v>0.15624999999999992</v>
      </c>
      <c r="H61" s="342"/>
      <c r="I61" s="109">
        <f t="shared" si="3"/>
        <v>3.1250000000000014E-2</v>
      </c>
    </row>
    <row r="62" spans="1:9" customFormat="1" x14ac:dyDescent="0.2">
      <c r="A62" s="109"/>
      <c r="B62" s="109">
        <f t="shared" si="0"/>
        <v>0.15972222222222213</v>
      </c>
      <c r="C62" s="342"/>
      <c r="D62" s="109">
        <f t="shared" si="2"/>
        <v>3.1944444444444456E-2</v>
      </c>
      <c r="E62" s="342"/>
      <c r="F62" s="109"/>
      <c r="G62" s="109">
        <f t="shared" si="1"/>
        <v>0.15972222222222213</v>
      </c>
      <c r="H62" s="342"/>
      <c r="I62" s="109">
        <f t="shared" si="3"/>
        <v>3.1944444444444456E-2</v>
      </c>
    </row>
    <row r="63" spans="1:9" customFormat="1" x14ac:dyDescent="0.2">
      <c r="A63" s="109"/>
      <c r="B63" s="109">
        <f t="shared" si="0"/>
        <v>0.16319444444444434</v>
      </c>
      <c r="C63" s="342"/>
      <c r="D63" s="109">
        <f t="shared" si="2"/>
        <v>3.2638888888888898E-2</v>
      </c>
      <c r="E63" s="342"/>
      <c r="F63" s="109"/>
      <c r="G63" s="109">
        <f t="shared" si="1"/>
        <v>0.16319444444444434</v>
      </c>
      <c r="H63" s="342"/>
      <c r="I63" s="109">
        <f t="shared" si="3"/>
        <v>3.2638888888888898E-2</v>
      </c>
    </row>
    <row r="64" spans="1:9" customFormat="1" x14ac:dyDescent="0.2">
      <c r="A64" s="109"/>
      <c r="B64" s="109">
        <f t="shared" si="0"/>
        <v>0.16666666666666655</v>
      </c>
      <c r="C64" s="342"/>
      <c r="D64" s="109">
        <f t="shared" si="2"/>
        <v>3.333333333333334E-2</v>
      </c>
      <c r="E64" s="342"/>
      <c r="F64" s="109"/>
      <c r="G64" s="109">
        <f t="shared" si="1"/>
        <v>0.16666666666666655</v>
      </c>
      <c r="H64" s="342"/>
      <c r="I64" s="109">
        <f t="shared" si="3"/>
        <v>3.333333333333334E-2</v>
      </c>
    </row>
    <row r="65" spans="1:9" customFormat="1" x14ac:dyDescent="0.2">
      <c r="A65" s="109"/>
      <c r="B65" s="109">
        <f t="shared" si="0"/>
        <v>0.17013888888888876</v>
      </c>
      <c r="C65" s="342"/>
      <c r="D65" s="109">
        <f t="shared" si="2"/>
        <v>3.4027777777777782E-2</v>
      </c>
      <c r="E65" s="342"/>
      <c r="F65" s="109"/>
      <c r="G65" s="109">
        <f t="shared" si="1"/>
        <v>0.17013888888888876</v>
      </c>
      <c r="H65" s="342"/>
      <c r="I65" s="109">
        <f t="shared" si="3"/>
        <v>3.4027777777777782E-2</v>
      </c>
    </row>
    <row r="66" spans="1:9" customFormat="1" x14ac:dyDescent="0.2">
      <c r="A66" s="109"/>
      <c r="B66" s="109">
        <f t="shared" si="0"/>
        <v>0.17361111111111097</v>
      </c>
      <c r="C66" s="342"/>
      <c r="D66" s="109">
        <f t="shared" si="2"/>
        <v>3.4722222222222224E-2</v>
      </c>
      <c r="E66" s="342"/>
      <c r="F66" s="109"/>
      <c r="G66" s="109">
        <f t="shared" si="1"/>
        <v>0.17361111111111097</v>
      </c>
      <c r="H66" s="342"/>
      <c r="I66" s="109">
        <f t="shared" si="3"/>
        <v>3.4722222222222224E-2</v>
      </c>
    </row>
    <row r="67" spans="1:9" customFormat="1" x14ac:dyDescent="0.2">
      <c r="A67" s="109"/>
      <c r="B67" s="109">
        <f t="shared" si="0"/>
        <v>0.17708333333333318</v>
      </c>
      <c r="C67" s="342"/>
      <c r="D67" s="109">
        <f t="shared" si="2"/>
        <v>3.5416666666666666E-2</v>
      </c>
      <c r="E67" s="342"/>
      <c r="F67" s="109"/>
      <c r="G67" s="109">
        <f t="shared" si="1"/>
        <v>0.17708333333333318</v>
      </c>
      <c r="H67" s="342"/>
      <c r="I67" s="109">
        <f t="shared" si="3"/>
        <v>3.5416666666666666E-2</v>
      </c>
    </row>
    <row r="68" spans="1:9" customFormat="1" x14ac:dyDescent="0.2">
      <c r="A68" s="109"/>
      <c r="B68" s="109">
        <f t="shared" si="0"/>
        <v>0.18055555555555539</v>
      </c>
      <c r="C68" s="342"/>
      <c r="D68" s="109">
        <f t="shared" si="2"/>
        <v>3.6111111111111108E-2</v>
      </c>
      <c r="E68" s="342"/>
      <c r="F68" s="109"/>
      <c r="G68" s="109">
        <f t="shared" si="1"/>
        <v>0.18055555555555539</v>
      </c>
      <c r="H68" s="342"/>
      <c r="I68" s="109">
        <f t="shared" si="3"/>
        <v>3.6111111111111108E-2</v>
      </c>
    </row>
    <row r="69" spans="1:9" customFormat="1" x14ac:dyDescent="0.2">
      <c r="A69" s="109"/>
      <c r="B69" s="109">
        <f t="shared" si="0"/>
        <v>0.1840277777777776</v>
      </c>
      <c r="C69" s="342"/>
      <c r="D69" s="109">
        <f t="shared" si="2"/>
        <v>3.680555555555555E-2</v>
      </c>
      <c r="E69" s="342"/>
      <c r="F69" s="109"/>
      <c r="G69" s="109">
        <f t="shared" si="1"/>
        <v>0.1840277777777776</v>
      </c>
      <c r="H69" s="342"/>
      <c r="I69" s="109">
        <f t="shared" si="3"/>
        <v>3.680555555555555E-2</v>
      </c>
    </row>
    <row r="70" spans="1:9" customFormat="1" x14ac:dyDescent="0.2">
      <c r="A70" s="109"/>
      <c r="B70" s="109">
        <f t="shared" si="0"/>
        <v>0.18749999999999981</v>
      </c>
      <c r="C70" s="342"/>
      <c r="D70" s="109">
        <f t="shared" si="2"/>
        <v>3.7499999999999992E-2</v>
      </c>
      <c r="E70" s="342"/>
      <c r="F70" s="109"/>
      <c r="G70" s="109">
        <f t="shared" si="1"/>
        <v>0.18749999999999981</v>
      </c>
      <c r="H70" s="342"/>
      <c r="I70" s="109">
        <f t="shared" si="3"/>
        <v>3.7499999999999992E-2</v>
      </c>
    </row>
    <row r="71" spans="1:9" customFormat="1" x14ac:dyDescent="0.2">
      <c r="A71" s="109"/>
      <c r="B71" s="109">
        <f t="shared" si="0"/>
        <v>0.19097222222222202</v>
      </c>
      <c r="C71" s="342"/>
      <c r="D71" s="109">
        <f t="shared" si="2"/>
        <v>3.8194444444444434E-2</v>
      </c>
      <c r="E71" s="342"/>
      <c r="F71" s="109"/>
      <c r="G71" s="109">
        <f t="shared" si="1"/>
        <v>0.19097222222222202</v>
      </c>
      <c r="H71" s="342"/>
      <c r="I71" s="109">
        <f t="shared" si="3"/>
        <v>3.8194444444444434E-2</v>
      </c>
    </row>
    <row r="72" spans="1:9" customFormat="1" x14ac:dyDescent="0.2">
      <c r="A72" s="109"/>
      <c r="B72" s="109">
        <f t="shared" si="0"/>
        <v>0.19444444444444423</v>
      </c>
      <c r="C72" s="342"/>
      <c r="D72" s="109">
        <f t="shared" si="2"/>
        <v>3.8888888888888876E-2</v>
      </c>
      <c r="E72" s="342"/>
      <c r="F72" s="109"/>
      <c r="G72" s="109">
        <f t="shared" si="1"/>
        <v>0.19444444444444423</v>
      </c>
      <c r="H72" s="342"/>
      <c r="I72" s="109">
        <f t="shared" si="3"/>
        <v>3.8888888888888876E-2</v>
      </c>
    </row>
    <row r="73" spans="1:9" customFormat="1" x14ac:dyDescent="0.2">
      <c r="A73" s="109"/>
      <c r="B73" s="109">
        <f t="shared" si="0"/>
        <v>0.19791666666666644</v>
      </c>
      <c r="C73" s="342"/>
      <c r="D73" s="109">
        <f t="shared" si="2"/>
        <v>3.9583333333333318E-2</v>
      </c>
      <c r="E73" s="342"/>
      <c r="F73" s="109"/>
      <c r="G73" s="109">
        <f t="shared" si="1"/>
        <v>0.19791666666666644</v>
      </c>
      <c r="H73" s="342"/>
      <c r="I73" s="109">
        <f t="shared" si="3"/>
        <v>3.9583333333333318E-2</v>
      </c>
    </row>
    <row r="74" spans="1:9" customFormat="1" x14ac:dyDescent="0.2">
      <c r="A74" s="109"/>
      <c r="B74" s="109">
        <f t="shared" si="0"/>
        <v>0.20138888888888865</v>
      </c>
      <c r="C74" s="342"/>
      <c r="D74" s="109">
        <f t="shared" si="2"/>
        <v>4.027777777777776E-2</v>
      </c>
      <c r="E74" s="342"/>
      <c r="F74" s="109"/>
      <c r="G74" s="109">
        <f t="shared" si="1"/>
        <v>0.20138888888888865</v>
      </c>
      <c r="H74" s="342"/>
      <c r="I74" s="109">
        <f t="shared" si="3"/>
        <v>4.027777777777776E-2</v>
      </c>
    </row>
    <row r="75" spans="1:9" customFormat="1" x14ac:dyDescent="0.2">
      <c r="A75" s="109"/>
      <c r="B75" s="109">
        <f t="shared" si="0"/>
        <v>0.20486111111111086</v>
      </c>
      <c r="C75" s="342"/>
      <c r="D75" s="109">
        <f t="shared" si="2"/>
        <v>4.0972222222222202E-2</v>
      </c>
      <c r="E75" s="342"/>
      <c r="F75" s="109"/>
      <c r="G75" s="109">
        <f t="shared" si="1"/>
        <v>0.20486111111111086</v>
      </c>
      <c r="H75" s="342"/>
      <c r="I75" s="109">
        <f t="shared" si="3"/>
        <v>4.0972222222222202E-2</v>
      </c>
    </row>
    <row r="76" spans="1:9" customFormat="1" x14ac:dyDescent="0.2">
      <c r="A76" s="109"/>
      <c r="B76" s="109">
        <f t="shared" si="0"/>
        <v>0.20833333333333307</v>
      </c>
      <c r="C76" s="342"/>
      <c r="D76" s="109">
        <f t="shared" si="2"/>
        <v>4.1666666666666644E-2</v>
      </c>
      <c r="E76" s="342"/>
      <c r="F76" s="109"/>
      <c r="G76" s="109">
        <f t="shared" si="1"/>
        <v>0.20833333333333307</v>
      </c>
      <c r="H76" s="342"/>
      <c r="I76" s="109">
        <f t="shared" si="3"/>
        <v>4.1666666666666644E-2</v>
      </c>
    </row>
    <row r="77" spans="1:9" customFormat="1" x14ac:dyDescent="0.2">
      <c r="A77" s="109"/>
      <c r="B77" s="109">
        <f t="shared" si="0"/>
        <v>0.21180555555555527</v>
      </c>
      <c r="C77" s="342"/>
      <c r="D77" s="109"/>
      <c r="E77" s="342"/>
      <c r="F77" s="109"/>
      <c r="G77" s="109">
        <f t="shared" si="1"/>
        <v>0.21180555555555527</v>
      </c>
      <c r="H77" s="342"/>
      <c r="I77" s="109"/>
    </row>
    <row r="78" spans="1:9" customFormat="1" x14ac:dyDescent="0.2">
      <c r="A78" s="109"/>
      <c r="B78" s="109">
        <f t="shared" si="0"/>
        <v>0.21527777777777748</v>
      </c>
      <c r="C78" s="342"/>
      <c r="D78" s="109"/>
      <c r="E78" s="342"/>
      <c r="F78" s="109"/>
      <c r="G78" s="109">
        <f t="shared" si="1"/>
        <v>0.21527777777777748</v>
      </c>
      <c r="H78" s="342"/>
      <c r="I78" s="109"/>
    </row>
    <row r="79" spans="1:9" customFormat="1" x14ac:dyDescent="0.2">
      <c r="A79" s="109"/>
      <c r="B79" s="109">
        <f t="shared" si="0"/>
        <v>0.21874999999999969</v>
      </c>
      <c r="C79" s="342"/>
      <c r="D79" s="109"/>
      <c r="E79" s="342"/>
      <c r="F79" s="109"/>
      <c r="G79" s="109">
        <f t="shared" si="1"/>
        <v>0.21874999999999969</v>
      </c>
      <c r="H79" s="342"/>
      <c r="I79" s="109"/>
    </row>
    <row r="80" spans="1:9" customFormat="1" x14ac:dyDescent="0.2">
      <c r="A80" s="109"/>
      <c r="B80" s="109">
        <f t="shared" si="0"/>
        <v>0.2222222222222219</v>
      </c>
      <c r="C80" s="342"/>
      <c r="D80" s="109"/>
      <c r="E80" s="342"/>
      <c r="F80" s="109"/>
      <c r="G80" s="109">
        <f t="shared" si="1"/>
        <v>0.2222222222222219</v>
      </c>
      <c r="H80" s="342"/>
      <c r="I80" s="109"/>
    </row>
    <row r="81" spans="1:9" customFormat="1" x14ac:dyDescent="0.2">
      <c r="A81" s="109"/>
      <c r="B81" s="109">
        <f t="shared" ref="B81:B144" si="4">B80+$C$17</f>
        <v>0.22569444444444411</v>
      </c>
      <c r="C81" s="342"/>
      <c r="D81" s="109"/>
      <c r="E81" s="342"/>
      <c r="F81" s="109"/>
      <c r="G81" s="109">
        <f t="shared" ref="G81:G144" si="5">G80+$C$17</f>
        <v>0.22569444444444411</v>
      </c>
      <c r="H81" s="342"/>
      <c r="I81" s="109"/>
    </row>
    <row r="82" spans="1:9" customFormat="1" x14ac:dyDescent="0.2">
      <c r="A82" s="109"/>
      <c r="B82" s="109">
        <f t="shared" si="4"/>
        <v>0.22916666666666632</v>
      </c>
      <c r="C82" s="342"/>
      <c r="D82" s="109"/>
      <c r="E82" s="342"/>
      <c r="F82" s="109"/>
      <c r="G82" s="109">
        <f t="shared" si="5"/>
        <v>0.22916666666666632</v>
      </c>
      <c r="H82" s="342"/>
      <c r="I82" s="109"/>
    </row>
    <row r="83" spans="1:9" customFormat="1" x14ac:dyDescent="0.2">
      <c r="A83" s="109"/>
      <c r="B83" s="109">
        <f t="shared" si="4"/>
        <v>0.23263888888888853</v>
      </c>
      <c r="C83" s="342"/>
      <c r="D83" s="109"/>
      <c r="E83" s="342"/>
      <c r="F83" s="109"/>
      <c r="G83" s="109">
        <f t="shared" si="5"/>
        <v>0.23263888888888853</v>
      </c>
      <c r="H83" s="342"/>
      <c r="I83" s="109"/>
    </row>
    <row r="84" spans="1:9" customFormat="1" x14ac:dyDescent="0.2">
      <c r="A84" s="109"/>
      <c r="B84" s="109">
        <f t="shared" si="4"/>
        <v>0.23611111111111074</v>
      </c>
      <c r="C84" s="342"/>
      <c r="D84" s="109"/>
      <c r="E84" s="342"/>
      <c r="F84" s="109"/>
      <c r="G84" s="109">
        <f t="shared" si="5"/>
        <v>0.23611111111111074</v>
      </c>
      <c r="H84" s="342"/>
      <c r="I84" s="109"/>
    </row>
    <row r="85" spans="1:9" customFormat="1" x14ac:dyDescent="0.2">
      <c r="A85" s="109"/>
      <c r="B85" s="109">
        <f t="shared" si="4"/>
        <v>0.23958333333333295</v>
      </c>
      <c r="C85" s="342"/>
      <c r="D85" s="109"/>
      <c r="E85" s="342"/>
      <c r="F85" s="109"/>
      <c r="G85" s="109">
        <f t="shared" si="5"/>
        <v>0.23958333333333295</v>
      </c>
      <c r="H85" s="342"/>
      <c r="I85" s="109"/>
    </row>
    <row r="86" spans="1:9" customFormat="1" x14ac:dyDescent="0.2">
      <c r="A86" s="109"/>
      <c r="B86" s="109">
        <f t="shared" si="4"/>
        <v>0.24305555555555516</v>
      </c>
      <c r="C86" s="342"/>
      <c r="D86" s="109"/>
      <c r="E86" s="342"/>
      <c r="F86" s="109"/>
      <c r="G86" s="109">
        <f t="shared" si="5"/>
        <v>0.24305555555555516</v>
      </c>
      <c r="H86" s="342"/>
      <c r="I86" s="109"/>
    </row>
    <row r="87" spans="1:9" customFormat="1" x14ac:dyDescent="0.2">
      <c r="A87" s="109"/>
      <c r="B87" s="109">
        <f t="shared" si="4"/>
        <v>0.24652777777777737</v>
      </c>
      <c r="C87" s="342"/>
      <c r="D87" s="109"/>
      <c r="E87" s="342"/>
      <c r="F87" s="109"/>
      <c r="G87" s="109">
        <f t="shared" si="5"/>
        <v>0.24652777777777737</v>
      </c>
      <c r="H87" s="342"/>
      <c r="I87" s="109"/>
    </row>
    <row r="88" spans="1:9" customFormat="1" x14ac:dyDescent="0.2">
      <c r="A88" s="109"/>
      <c r="B88" s="109">
        <f t="shared" si="4"/>
        <v>0.24999999999999958</v>
      </c>
      <c r="C88" s="342"/>
      <c r="D88" s="109"/>
      <c r="E88" s="342"/>
      <c r="F88" s="109"/>
      <c r="G88" s="109">
        <f t="shared" si="5"/>
        <v>0.24999999999999958</v>
      </c>
      <c r="H88" s="342"/>
      <c r="I88" s="109"/>
    </row>
    <row r="89" spans="1:9" customFormat="1" x14ac:dyDescent="0.2">
      <c r="A89" s="109"/>
      <c r="B89" s="109">
        <f t="shared" si="4"/>
        <v>0.25347222222222182</v>
      </c>
      <c r="C89" s="342"/>
      <c r="D89" s="109"/>
      <c r="E89" s="342"/>
      <c r="F89" s="109"/>
      <c r="G89" s="109">
        <f t="shared" si="5"/>
        <v>0.25347222222222182</v>
      </c>
      <c r="H89" s="342"/>
      <c r="I89" s="109"/>
    </row>
    <row r="90" spans="1:9" customFormat="1" x14ac:dyDescent="0.2">
      <c r="A90" s="109"/>
      <c r="B90" s="109">
        <f t="shared" si="4"/>
        <v>0.25694444444444403</v>
      </c>
      <c r="C90" s="342"/>
      <c r="D90" s="109"/>
      <c r="E90" s="342"/>
      <c r="F90" s="109"/>
      <c r="G90" s="109">
        <f t="shared" si="5"/>
        <v>0.25694444444444403</v>
      </c>
      <c r="H90" s="342"/>
      <c r="I90" s="109"/>
    </row>
    <row r="91" spans="1:9" customFormat="1" x14ac:dyDescent="0.2">
      <c r="A91" s="109"/>
      <c r="B91" s="109">
        <f t="shared" si="4"/>
        <v>0.26041666666666624</v>
      </c>
      <c r="C91" s="342"/>
      <c r="D91" s="109"/>
      <c r="E91" s="342"/>
      <c r="F91" s="109"/>
      <c r="G91" s="109">
        <f t="shared" si="5"/>
        <v>0.26041666666666624</v>
      </c>
      <c r="H91" s="342"/>
      <c r="I91" s="109"/>
    </row>
    <row r="92" spans="1:9" customFormat="1" x14ac:dyDescent="0.2">
      <c r="A92" s="109"/>
      <c r="B92" s="109">
        <f t="shared" si="4"/>
        <v>0.26388888888888845</v>
      </c>
      <c r="C92" s="342"/>
      <c r="D92" s="342"/>
      <c r="E92" s="342"/>
      <c r="F92" s="109"/>
      <c r="G92" s="109">
        <f t="shared" si="5"/>
        <v>0.26388888888888845</v>
      </c>
      <c r="H92" s="342"/>
      <c r="I92" s="342"/>
    </row>
    <row r="93" spans="1:9" customFormat="1" x14ac:dyDescent="0.2">
      <c r="A93" s="109"/>
      <c r="B93" s="109">
        <f t="shared" si="4"/>
        <v>0.26736111111111066</v>
      </c>
      <c r="C93" s="342"/>
      <c r="D93" s="342"/>
      <c r="E93" s="342"/>
      <c r="F93" s="109"/>
      <c r="G93" s="109">
        <f t="shared" si="5"/>
        <v>0.26736111111111066</v>
      </c>
      <c r="H93" s="342"/>
      <c r="I93" s="342"/>
    </row>
    <row r="94" spans="1:9" customFormat="1" x14ac:dyDescent="0.2">
      <c r="A94" s="109"/>
      <c r="B94" s="109">
        <f t="shared" si="4"/>
        <v>0.27083333333333287</v>
      </c>
      <c r="C94" s="342"/>
      <c r="D94" s="342"/>
      <c r="E94" s="342"/>
      <c r="F94" s="109"/>
      <c r="G94" s="109">
        <f t="shared" si="5"/>
        <v>0.27083333333333287</v>
      </c>
      <c r="H94" s="342"/>
      <c r="I94" s="342"/>
    </row>
    <row r="95" spans="1:9" customFormat="1" x14ac:dyDescent="0.2">
      <c r="A95" s="109"/>
      <c r="B95" s="109">
        <f t="shared" si="4"/>
        <v>0.27430555555555508</v>
      </c>
      <c r="C95" s="342"/>
      <c r="D95" s="342"/>
      <c r="E95" s="342"/>
      <c r="F95" s="109"/>
      <c r="G95" s="109">
        <f t="shared" si="5"/>
        <v>0.27430555555555508</v>
      </c>
      <c r="H95" s="342"/>
      <c r="I95" s="342"/>
    </row>
    <row r="96" spans="1:9" customFormat="1" x14ac:dyDescent="0.2">
      <c r="A96" s="109"/>
      <c r="B96" s="109">
        <f t="shared" si="4"/>
        <v>0.27777777777777729</v>
      </c>
      <c r="C96" s="342"/>
      <c r="D96" s="342"/>
      <c r="E96" s="342"/>
      <c r="F96" s="109"/>
      <c r="G96" s="109">
        <f t="shared" si="5"/>
        <v>0.27777777777777729</v>
      </c>
      <c r="H96" s="342"/>
      <c r="I96" s="342"/>
    </row>
    <row r="97" spans="1:7" customFormat="1" x14ac:dyDescent="0.2">
      <c r="A97" s="109"/>
      <c r="B97" s="109">
        <f t="shared" si="4"/>
        <v>0.2812499999999995</v>
      </c>
      <c r="C97" s="342"/>
      <c r="D97" s="342"/>
      <c r="E97" s="342"/>
      <c r="F97" s="109"/>
      <c r="G97" s="109">
        <f t="shared" si="5"/>
        <v>0.2812499999999995</v>
      </c>
    </row>
    <row r="98" spans="1:7" customFormat="1" x14ac:dyDescent="0.2">
      <c r="A98" s="109"/>
      <c r="B98" s="109">
        <f t="shared" si="4"/>
        <v>0.28472222222222171</v>
      </c>
      <c r="C98" s="342"/>
      <c r="D98" s="342"/>
      <c r="E98" s="342"/>
      <c r="F98" s="109"/>
      <c r="G98" s="109">
        <f t="shared" si="5"/>
        <v>0.28472222222222171</v>
      </c>
    </row>
    <row r="99" spans="1:7" customFormat="1" x14ac:dyDescent="0.2">
      <c r="A99" s="109"/>
      <c r="B99" s="109">
        <f t="shared" si="4"/>
        <v>0.28819444444444392</v>
      </c>
      <c r="C99" s="342"/>
      <c r="D99" s="342"/>
      <c r="E99" s="342"/>
      <c r="F99" s="109"/>
      <c r="G99" s="109">
        <f t="shared" si="5"/>
        <v>0.28819444444444392</v>
      </c>
    </row>
    <row r="100" spans="1:7" customFormat="1" x14ac:dyDescent="0.2">
      <c r="A100" s="109"/>
      <c r="B100" s="109">
        <f t="shared" si="4"/>
        <v>0.29166666666666613</v>
      </c>
      <c r="C100" s="342"/>
      <c r="D100" s="342"/>
      <c r="E100" s="342"/>
      <c r="F100" s="109"/>
      <c r="G100" s="109">
        <f t="shared" si="5"/>
        <v>0.29166666666666613</v>
      </c>
    </row>
    <row r="101" spans="1:7" customFormat="1" x14ac:dyDescent="0.2">
      <c r="A101" s="109"/>
      <c r="B101" s="109">
        <f t="shared" si="4"/>
        <v>0.29513888888888834</v>
      </c>
      <c r="C101" s="342"/>
      <c r="D101" s="342"/>
      <c r="E101" s="342"/>
      <c r="F101" s="109"/>
      <c r="G101" s="109">
        <f t="shared" si="5"/>
        <v>0.29513888888888834</v>
      </c>
    </row>
    <row r="102" spans="1:7" customFormat="1" x14ac:dyDescent="0.2">
      <c r="A102" s="109"/>
      <c r="B102" s="109">
        <f t="shared" si="4"/>
        <v>0.29861111111111055</v>
      </c>
      <c r="C102" s="342"/>
      <c r="D102" s="342"/>
      <c r="E102" s="342"/>
      <c r="F102" s="109"/>
      <c r="G102" s="109">
        <f t="shared" si="5"/>
        <v>0.29861111111111055</v>
      </c>
    </row>
    <row r="103" spans="1:7" customFormat="1" x14ac:dyDescent="0.2">
      <c r="A103" s="109"/>
      <c r="B103" s="109">
        <f t="shared" si="4"/>
        <v>0.30208333333333276</v>
      </c>
      <c r="C103" s="342"/>
      <c r="D103" s="342"/>
      <c r="E103" s="342"/>
      <c r="F103" s="109"/>
      <c r="G103" s="109">
        <f t="shared" si="5"/>
        <v>0.30208333333333276</v>
      </c>
    </row>
    <row r="104" spans="1:7" customFormat="1" x14ac:dyDescent="0.2">
      <c r="A104" s="109"/>
      <c r="B104" s="109">
        <f t="shared" si="4"/>
        <v>0.30555555555555497</v>
      </c>
      <c r="C104" s="342"/>
      <c r="D104" s="342"/>
      <c r="E104" s="342"/>
      <c r="F104" s="109"/>
      <c r="G104" s="109">
        <f t="shared" si="5"/>
        <v>0.30555555555555497</v>
      </c>
    </row>
    <row r="105" spans="1:7" customFormat="1" x14ac:dyDescent="0.2">
      <c r="A105" s="109"/>
      <c r="B105" s="109">
        <f t="shared" si="4"/>
        <v>0.30902777777777718</v>
      </c>
      <c r="C105" s="342"/>
      <c r="D105" s="342"/>
      <c r="E105" s="342"/>
      <c r="F105" s="109"/>
      <c r="G105" s="109">
        <f t="shared" si="5"/>
        <v>0.30902777777777718</v>
      </c>
    </row>
    <row r="106" spans="1:7" customFormat="1" x14ac:dyDescent="0.2">
      <c r="A106" s="109"/>
      <c r="B106" s="109">
        <f t="shared" si="4"/>
        <v>0.31249999999999939</v>
      </c>
      <c r="C106" s="342"/>
      <c r="D106" s="342"/>
      <c r="E106" s="342"/>
      <c r="F106" s="109"/>
      <c r="G106" s="109">
        <f t="shared" si="5"/>
        <v>0.31249999999999939</v>
      </c>
    </row>
    <row r="107" spans="1:7" customFormat="1" x14ac:dyDescent="0.2">
      <c r="A107" s="109"/>
      <c r="B107" s="109">
        <f t="shared" si="4"/>
        <v>0.3159722222222216</v>
      </c>
      <c r="C107" s="342"/>
      <c r="D107" s="342"/>
      <c r="E107" s="342"/>
      <c r="F107" s="109"/>
      <c r="G107" s="109">
        <f t="shared" si="5"/>
        <v>0.3159722222222216</v>
      </c>
    </row>
    <row r="108" spans="1:7" customFormat="1" x14ac:dyDescent="0.2">
      <c r="A108" s="109"/>
      <c r="B108" s="109">
        <f t="shared" si="4"/>
        <v>0.31944444444444381</v>
      </c>
      <c r="C108" s="342"/>
      <c r="D108" s="342"/>
      <c r="E108" s="342"/>
      <c r="F108" s="109"/>
      <c r="G108" s="109">
        <f t="shared" si="5"/>
        <v>0.31944444444444381</v>
      </c>
    </row>
    <row r="109" spans="1:7" customFormat="1" x14ac:dyDescent="0.2">
      <c r="A109" s="109"/>
      <c r="B109" s="109">
        <f t="shared" si="4"/>
        <v>0.32291666666666602</v>
      </c>
      <c r="C109" s="342"/>
      <c r="D109" s="342"/>
      <c r="E109" s="342"/>
      <c r="F109" s="109"/>
      <c r="G109" s="109">
        <f t="shared" si="5"/>
        <v>0.32291666666666602</v>
      </c>
    </row>
    <row r="110" spans="1:7" customFormat="1" x14ac:dyDescent="0.2">
      <c r="A110" s="109"/>
      <c r="B110" s="109">
        <f t="shared" si="4"/>
        <v>0.32638888888888823</v>
      </c>
      <c r="C110" s="342"/>
      <c r="D110" s="342"/>
      <c r="E110" s="342"/>
      <c r="F110" s="109"/>
      <c r="G110" s="109">
        <f t="shared" si="5"/>
        <v>0.32638888888888823</v>
      </c>
    </row>
    <row r="111" spans="1:7" customFormat="1" x14ac:dyDescent="0.2">
      <c r="A111" s="109"/>
      <c r="B111" s="109">
        <f t="shared" si="4"/>
        <v>0.32986111111111044</v>
      </c>
      <c r="C111" s="342"/>
      <c r="D111" s="342"/>
      <c r="E111" s="342"/>
      <c r="F111" s="109"/>
      <c r="G111" s="109">
        <f t="shared" si="5"/>
        <v>0.32986111111111044</v>
      </c>
    </row>
    <row r="112" spans="1:7" customFormat="1" x14ac:dyDescent="0.2">
      <c r="A112" s="109"/>
      <c r="B112" s="109">
        <f t="shared" si="4"/>
        <v>0.33333333333333265</v>
      </c>
      <c r="C112" s="342"/>
      <c r="D112" s="342"/>
      <c r="E112" s="342"/>
      <c r="F112" s="109"/>
      <c r="G112" s="109">
        <f t="shared" si="5"/>
        <v>0.33333333333333265</v>
      </c>
    </row>
    <row r="113" spans="1:7" customFormat="1" x14ac:dyDescent="0.2">
      <c r="A113" s="109"/>
      <c r="B113" s="109">
        <f t="shared" si="4"/>
        <v>0.33680555555555486</v>
      </c>
      <c r="C113" s="342"/>
      <c r="D113" s="342"/>
      <c r="E113" s="342"/>
      <c r="F113" s="109"/>
      <c r="G113" s="109">
        <f t="shared" si="5"/>
        <v>0.33680555555555486</v>
      </c>
    </row>
    <row r="114" spans="1:7" customFormat="1" x14ac:dyDescent="0.2">
      <c r="A114" s="109"/>
      <c r="B114" s="109">
        <f t="shared" si="4"/>
        <v>0.34027777777777707</v>
      </c>
      <c r="C114" s="342"/>
      <c r="D114" s="342"/>
      <c r="E114" s="342"/>
      <c r="F114" s="109"/>
      <c r="G114" s="109">
        <f t="shared" si="5"/>
        <v>0.34027777777777707</v>
      </c>
    </row>
    <row r="115" spans="1:7" customFormat="1" x14ac:dyDescent="0.2">
      <c r="A115" s="109"/>
      <c r="B115" s="109">
        <f t="shared" si="4"/>
        <v>0.34374999999999928</v>
      </c>
      <c r="C115" s="342"/>
      <c r="D115" s="342"/>
      <c r="E115" s="342"/>
      <c r="F115" s="109"/>
      <c r="G115" s="109">
        <f t="shared" si="5"/>
        <v>0.34374999999999928</v>
      </c>
    </row>
    <row r="116" spans="1:7" customFormat="1" x14ac:dyDescent="0.2">
      <c r="A116" s="109"/>
      <c r="B116" s="109">
        <f t="shared" si="4"/>
        <v>0.34722222222222149</v>
      </c>
      <c r="C116" s="342"/>
      <c r="D116" s="342"/>
      <c r="E116" s="342"/>
      <c r="F116" s="109"/>
      <c r="G116" s="109">
        <f t="shared" si="5"/>
        <v>0.34722222222222149</v>
      </c>
    </row>
    <row r="117" spans="1:7" customFormat="1" x14ac:dyDescent="0.2">
      <c r="A117" s="109"/>
      <c r="B117" s="109">
        <f t="shared" si="4"/>
        <v>0.3506944444444437</v>
      </c>
      <c r="C117" s="342"/>
      <c r="D117" s="342"/>
      <c r="E117" s="342"/>
      <c r="F117" s="109"/>
      <c r="G117" s="109">
        <f t="shared" si="5"/>
        <v>0.3506944444444437</v>
      </c>
    </row>
    <row r="118" spans="1:7" customFormat="1" x14ac:dyDescent="0.2">
      <c r="A118" s="109"/>
      <c r="B118" s="109">
        <f t="shared" si="4"/>
        <v>0.35416666666666591</v>
      </c>
      <c r="C118" s="342"/>
      <c r="D118" s="342"/>
      <c r="E118" s="342"/>
      <c r="F118" s="109"/>
      <c r="G118" s="109">
        <f t="shared" si="5"/>
        <v>0.35416666666666591</v>
      </c>
    </row>
    <row r="119" spans="1:7" customFormat="1" x14ac:dyDescent="0.2">
      <c r="A119" s="109"/>
      <c r="B119" s="109">
        <f t="shared" si="4"/>
        <v>0.35763888888888812</v>
      </c>
      <c r="C119" s="342"/>
      <c r="D119" s="342"/>
      <c r="E119" s="342"/>
      <c r="F119" s="109"/>
      <c r="G119" s="109">
        <f t="shared" si="5"/>
        <v>0.35763888888888812</v>
      </c>
    </row>
    <row r="120" spans="1:7" customFormat="1" x14ac:dyDescent="0.2">
      <c r="A120" s="109"/>
      <c r="B120" s="109">
        <f t="shared" si="4"/>
        <v>0.36111111111111033</v>
      </c>
      <c r="C120" s="342"/>
      <c r="D120" s="342"/>
      <c r="E120" s="342"/>
      <c r="F120" s="109"/>
      <c r="G120" s="109">
        <f t="shared" si="5"/>
        <v>0.36111111111111033</v>
      </c>
    </row>
    <row r="121" spans="1:7" customFormat="1" x14ac:dyDescent="0.2">
      <c r="A121" s="109"/>
      <c r="B121" s="109">
        <f t="shared" si="4"/>
        <v>0.36458333333333254</v>
      </c>
      <c r="C121" s="342"/>
      <c r="D121" s="342"/>
      <c r="E121" s="342"/>
      <c r="F121" s="109"/>
      <c r="G121" s="109">
        <f t="shared" si="5"/>
        <v>0.36458333333333254</v>
      </c>
    </row>
    <row r="122" spans="1:7" customFormat="1" x14ac:dyDescent="0.2">
      <c r="A122" s="109"/>
      <c r="B122" s="109">
        <f t="shared" si="4"/>
        <v>0.36805555555555475</v>
      </c>
      <c r="C122" s="342"/>
      <c r="D122" s="342"/>
      <c r="E122" s="342"/>
      <c r="F122" s="109"/>
      <c r="G122" s="109">
        <f t="shared" si="5"/>
        <v>0.36805555555555475</v>
      </c>
    </row>
    <row r="123" spans="1:7" customFormat="1" x14ac:dyDescent="0.2">
      <c r="A123" s="109"/>
      <c r="B123" s="109">
        <f t="shared" si="4"/>
        <v>0.37152777777777696</v>
      </c>
      <c r="C123" s="342"/>
      <c r="D123" s="342"/>
      <c r="E123" s="342"/>
      <c r="F123" s="109"/>
      <c r="G123" s="109">
        <f t="shared" si="5"/>
        <v>0.37152777777777696</v>
      </c>
    </row>
    <row r="124" spans="1:7" customFormat="1" x14ac:dyDescent="0.2">
      <c r="A124" s="109"/>
      <c r="B124" s="109">
        <f t="shared" si="4"/>
        <v>0.37499999999999917</v>
      </c>
      <c r="C124" s="342"/>
      <c r="D124" s="342"/>
      <c r="E124" s="342"/>
      <c r="F124" s="109"/>
      <c r="G124" s="109">
        <f t="shared" si="5"/>
        <v>0.37499999999999917</v>
      </c>
    </row>
    <row r="125" spans="1:7" customFormat="1" x14ac:dyDescent="0.2">
      <c r="A125" s="109"/>
      <c r="B125" s="109">
        <f t="shared" si="4"/>
        <v>0.37847222222222138</v>
      </c>
      <c r="C125" s="342"/>
      <c r="D125" s="342"/>
      <c r="E125" s="342"/>
      <c r="F125" s="109"/>
      <c r="G125" s="109">
        <f t="shared" si="5"/>
        <v>0.37847222222222138</v>
      </c>
    </row>
    <row r="126" spans="1:7" customFormat="1" x14ac:dyDescent="0.2">
      <c r="A126" s="109"/>
      <c r="B126" s="109">
        <f t="shared" si="4"/>
        <v>0.38194444444444359</v>
      </c>
      <c r="C126" s="342"/>
      <c r="D126" s="342"/>
      <c r="E126" s="342"/>
      <c r="F126" s="109"/>
      <c r="G126" s="109">
        <f t="shared" si="5"/>
        <v>0.38194444444444359</v>
      </c>
    </row>
    <row r="127" spans="1:7" customFormat="1" x14ac:dyDescent="0.2">
      <c r="A127" s="109"/>
      <c r="B127" s="109">
        <f t="shared" si="4"/>
        <v>0.3854166666666658</v>
      </c>
      <c r="C127" s="342"/>
      <c r="D127" s="342"/>
      <c r="E127" s="342"/>
      <c r="F127" s="109"/>
      <c r="G127" s="109">
        <f t="shared" si="5"/>
        <v>0.3854166666666658</v>
      </c>
    </row>
    <row r="128" spans="1:7" customFormat="1" x14ac:dyDescent="0.2">
      <c r="A128" s="109"/>
      <c r="B128" s="109">
        <f t="shared" si="4"/>
        <v>0.38888888888888801</v>
      </c>
      <c r="C128" s="342"/>
      <c r="D128" s="342"/>
      <c r="E128" s="342"/>
      <c r="F128" s="109"/>
      <c r="G128" s="109">
        <f t="shared" si="5"/>
        <v>0.38888888888888801</v>
      </c>
    </row>
    <row r="129" spans="1:7" customFormat="1" x14ac:dyDescent="0.2">
      <c r="A129" s="109"/>
      <c r="B129" s="109">
        <f t="shared" si="4"/>
        <v>0.39236111111111022</v>
      </c>
      <c r="C129" s="342"/>
      <c r="D129" s="342"/>
      <c r="E129" s="342"/>
      <c r="F129" s="109"/>
      <c r="G129" s="109">
        <f t="shared" si="5"/>
        <v>0.39236111111111022</v>
      </c>
    </row>
    <row r="130" spans="1:7" customFormat="1" x14ac:dyDescent="0.2">
      <c r="A130" s="109"/>
      <c r="B130" s="109">
        <f t="shared" si="4"/>
        <v>0.39583333333333243</v>
      </c>
      <c r="C130" s="342"/>
      <c r="D130" s="342"/>
      <c r="E130" s="342"/>
      <c r="F130" s="109"/>
      <c r="G130" s="109">
        <f t="shared" si="5"/>
        <v>0.39583333333333243</v>
      </c>
    </row>
    <row r="131" spans="1:7" customFormat="1" x14ac:dyDescent="0.2">
      <c r="A131" s="109"/>
      <c r="B131" s="109">
        <f t="shared" si="4"/>
        <v>0.39930555555555464</v>
      </c>
      <c r="C131" s="342"/>
      <c r="D131" s="342"/>
      <c r="E131" s="342"/>
      <c r="F131" s="109"/>
      <c r="G131" s="109">
        <f t="shared" si="5"/>
        <v>0.39930555555555464</v>
      </c>
    </row>
    <row r="132" spans="1:7" customFormat="1" x14ac:dyDescent="0.2">
      <c r="A132" s="109"/>
      <c r="B132" s="109">
        <f t="shared" si="4"/>
        <v>0.40277777777777685</v>
      </c>
      <c r="C132" s="342"/>
      <c r="D132" s="342"/>
      <c r="E132" s="342"/>
      <c r="F132" s="109"/>
      <c r="G132" s="109">
        <f t="shared" si="5"/>
        <v>0.40277777777777685</v>
      </c>
    </row>
    <row r="133" spans="1:7" customFormat="1" x14ac:dyDescent="0.2">
      <c r="A133" s="109"/>
      <c r="B133" s="109">
        <f t="shared" si="4"/>
        <v>0.40624999999999906</v>
      </c>
      <c r="C133" s="342"/>
      <c r="D133" s="342"/>
      <c r="E133" s="342"/>
      <c r="F133" s="109"/>
      <c r="G133" s="109">
        <f t="shared" si="5"/>
        <v>0.40624999999999906</v>
      </c>
    </row>
    <row r="134" spans="1:7" customFormat="1" x14ac:dyDescent="0.2">
      <c r="A134" s="109"/>
      <c r="B134" s="109">
        <f t="shared" si="4"/>
        <v>0.40972222222222127</v>
      </c>
      <c r="C134" s="342"/>
      <c r="D134" s="342"/>
      <c r="E134" s="342"/>
      <c r="F134" s="109"/>
      <c r="G134" s="109">
        <f t="shared" si="5"/>
        <v>0.40972222222222127</v>
      </c>
    </row>
    <row r="135" spans="1:7" customFormat="1" x14ac:dyDescent="0.2">
      <c r="A135" s="109"/>
      <c r="B135" s="109">
        <f t="shared" si="4"/>
        <v>0.41319444444444348</v>
      </c>
      <c r="C135" s="342"/>
      <c r="D135" s="342"/>
      <c r="E135" s="342"/>
      <c r="F135" s="109"/>
      <c r="G135" s="109">
        <f t="shared" si="5"/>
        <v>0.41319444444444348</v>
      </c>
    </row>
    <row r="136" spans="1:7" customFormat="1" x14ac:dyDescent="0.2">
      <c r="A136" s="109"/>
      <c r="B136" s="109">
        <f t="shared" si="4"/>
        <v>0.41666666666666569</v>
      </c>
      <c r="C136" s="342"/>
      <c r="D136" s="342"/>
      <c r="E136" s="342"/>
      <c r="F136" s="109"/>
      <c r="G136" s="109">
        <f t="shared" si="5"/>
        <v>0.41666666666666569</v>
      </c>
    </row>
    <row r="137" spans="1:7" customFormat="1" x14ac:dyDescent="0.2">
      <c r="A137" s="109"/>
      <c r="B137" s="109">
        <f t="shared" si="4"/>
        <v>0.4201388888888879</v>
      </c>
      <c r="C137" s="342"/>
      <c r="D137" s="342"/>
      <c r="E137" s="342"/>
      <c r="F137" s="109"/>
      <c r="G137" s="109">
        <f t="shared" si="5"/>
        <v>0.4201388888888879</v>
      </c>
    </row>
    <row r="138" spans="1:7" customFormat="1" x14ac:dyDescent="0.2">
      <c r="A138" s="109"/>
      <c r="B138" s="109">
        <f t="shared" si="4"/>
        <v>0.42361111111111011</v>
      </c>
      <c r="C138" s="342"/>
      <c r="D138" s="342"/>
      <c r="E138" s="342"/>
      <c r="F138" s="109"/>
      <c r="G138" s="109">
        <f t="shared" si="5"/>
        <v>0.42361111111111011</v>
      </c>
    </row>
    <row r="139" spans="1:7" customFormat="1" x14ac:dyDescent="0.2">
      <c r="A139" s="109"/>
      <c r="B139" s="109">
        <f t="shared" si="4"/>
        <v>0.42708333333333232</v>
      </c>
      <c r="C139" s="342"/>
      <c r="D139" s="342"/>
      <c r="E139" s="342"/>
      <c r="F139" s="109"/>
      <c r="G139" s="109">
        <f t="shared" si="5"/>
        <v>0.42708333333333232</v>
      </c>
    </row>
    <row r="140" spans="1:7" customFormat="1" x14ac:dyDescent="0.2">
      <c r="A140" s="109"/>
      <c r="B140" s="109">
        <f t="shared" si="4"/>
        <v>0.43055555555555453</v>
      </c>
      <c r="C140" s="342"/>
      <c r="D140" s="342"/>
      <c r="E140" s="342"/>
      <c r="F140" s="109"/>
      <c r="G140" s="109">
        <f t="shared" si="5"/>
        <v>0.43055555555555453</v>
      </c>
    </row>
    <row r="141" spans="1:7" customFormat="1" x14ac:dyDescent="0.2">
      <c r="A141" s="109"/>
      <c r="B141" s="109">
        <f t="shared" si="4"/>
        <v>0.43402777777777674</v>
      </c>
      <c r="C141" s="342"/>
      <c r="D141" s="342"/>
      <c r="E141" s="342"/>
      <c r="F141" s="109"/>
      <c r="G141" s="109">
        <f t="shared" si="5"/>
        <v>0.43402777777777674</v>
      </c>
    </row>
    <row r="142" spans="1:7" customFormat="1" x14ac:dyDescent="0.2">
      <c r="A142" s="109"/>
      <c r="B142" s="109">
        <f t="shared" si="4"/>
        <v>0.43749999999999895</v>
      </c>
      <c r="C142" s="342"/>
      <c r="D142" s="342"/>
      <c r="E142" s="342"/>
      <c r="F142" s="109"/>
      <c r="G142" s="109">
        <f t="shared" si="5"/>
        <v>0.43749999999999895</v>
      </c>
    </row>
    <row r="143" spans="1:7" customFormat="1" x14ac:dyDescent="0.2">
      <c r="A143" s="109"/>
      <c r="B143" s="109">
        <f t="shared" si="4"/>
        <v>0.44097222222222116</v>
      </c>
      <c r="C143" s="342"/>
      <c r="D143" s="342"/>
      <c r="E143" s="342"/>
      <c r="F143" s="109"/>
      <c r="G143" s="109">
        <f t="shared" si="5"/>
        <v>0.44097222222222116</v>
      </c>
    </row>
    <row r="144" spans="1:7" customFormat="1" x14ac:dyDescent="0.2">
      <c r="A144" s="109"/>
      <c r="B144" s="109">
        <f t="shared" si="4"/>
        <v>0.44444444444444337</v>
      </c>
      <c r="C144" s="342"/>
      <c r="D144" s="342"/>
      <c r="E144" s="342"/>
      <c r="F144" s="109"/>
      <c r="G144" s="109">
        <f t="shared" si="5"/>
        <v>0.44444444444444337</v>
      </c>
    </row>
    <row r="145" spans="1:7" customFormat="1" x14ac:dyDescent="0.2">
      <c r="A145" s="109"/>
      <c r="B145" s="109">
        <f t="shared" ref="B145:B208" si="6">B144+$C$17</f>
        <v>0.44791666666666557</v>
      </c>
      <c r="C145" s="342"/>
      <c r="D145" s="342"/>
      <c r="E145" s="342"/>
      <c r="F145" s="109"/>
      <c r="G145" s="109">
        <f t="shared" ref="G145:G208" si="7">G144+$C$17</f>
        <v>0.44791666666666557</v>
      </c>
    </row>
    <row r="146" spans="1:7" customFormat="1" x14ac:dyDescent="0.2">
      <c r="A146" s="109"/>
      <c r="B146" s="109">
        <f t="shared" si="6"/>
        <v>0.45138888888888778</v>
      </c>
      <c r="C146" s="342"/>
      <c r="D146" s="342"/>
      <c r="E146" s="342"/>
      <c r="F146" s="109"/>
      <c r="G146" s="109">
        <f t="shared" si="7"/>
        <v>0.45138888888888778</v>
      </c>
    </row>
    <row r="147" spans="1:7" customFormat="1" x14ac:dyDescent="0.2">
      <c r="A147" s="109"/>
      <c r="B147" s="109">
        <f t="shared" si="6"/>
        <v>0.45486111111110999</v>
      </c>
      <c r="C147" s="342"/>
      <c r="D147" s="342"/>
      <c r="E147" s="342"/>
      <c r="F147" s="109"/>
      <c r="G147" s="109">
        <f t="shared" si="7"/>
        <v>0.45486111111110999</v>
      </c>
    </row>
    <row r="148" spans="1:7" customFormat="1" x14ac:dyDescent="0.2">
      <c r="A148" s="109"/>
      <c r="B148" s="109">
        <f t="shared" si="6"/>
        <v>0.4583333333333322</v>
      </c>
      <c r="C148" s="342"/>
      <c r="D148" s="342"/>
      <c r="E148" s="342"/>
      <c r="F148" s="109"/>
      <c r="G148" s="109">
        <f t="shared" si="7"/>
        <v>0.4583333333333322</v>
      </c>
    </row>
    <row r="149" spans="1:7" customFormat="1" x14ac:dyDescent="0.2">
      <c r="A149" s="109"/>
      <c r="B149" s="109">
        <f t="shared" si="6"/>
        <v>0.46180555555555441</v>
      </c>
      <c r="C149" s="342"/>
      <c r="D149" s="342"/>
      <c r="E149" s="342"/>
      <c r="F149" s="109"/>
      <c r="G149" s="109">
        <f t="shared" si="7"/>
        <v>0.46180555555555441</v>
      </c>
    </row>
    <row r="150" spans="1:7" customFormat="1" x14ac:dyDescent="0.2">
      <c r="A150" s="109"/>
      <c r="B150" s="109">
        <f t="shared" si="6"/>
        <v>0.46527777777777662</v>
      </c>
      <c r="C150" s="342"/>
      <c r="D150" s="342"/>
      <c r="E150" s="342"/>
      <c r="F150" s="109"/>
      <c r="G150" s="109">
        <f t="shared" si="7"/>
        <v>0.46527777777777662</v>
      </c>
    </row>
    <row r="151" spans="1:7" customFormat="1" x14ac:dyDescent="0.2">
      <c r="A151" s="109"/>
      <c r="B151" s="109">
        <f t="shared" si="6"/>
        <v>0.46874999999999883</v>
      </c>
      <c r="C151" s="342"/>
      <c r="D151" s="342"/>
      <c r="E151" s="342"/>
      <c r="F151" s="109"/>
      <c r="G151" s="109">
        <f t="shared" si="7"/>
        <v>0.46874999999999883</v>
      </c>
    </row>
    <row r="152" spans="1:7" customFormat="1" x14ac:dyDescent="0.2">
      <c r="A152" s="109"/>
      <c r="B152" s="109">
        <f t="shared" si="6"/>
        <v>0.47222222222222104</v>
      </c>
      <c r="C152" s="342"/>
      <c r="D152" s="342"/>
      <c r="E152" s="342"/>
      <c r="F152" s="109"/>
      <c r="G152" s="109">
        <f t="shared" si="7"/>
        <v>0.47222222222222104</v>
      </c>
    </row>
    <row r="153" spans="1:7" customFormat="1" x14ac:dyDescent="0.2">
      <c r="A153" s="109"/>
      <c r="B153" s="109">
        <f t="shared" si="6"/>
        <v>0.47569444444444325</v>
      </c>
      <c r="C153" s="342"/>
      <c r="D153" s="342"/>
      <c r="E153" s="342"/>
      <c r="F153" s="109"/>
      <c r="G153" s="109">
        <f t="shared" si="7"/>
        <v>0.47569444444444325</v>
      </c>
    </row>
    <row r="154" spans="1:7" customFormat="1" x14ac:dyDescent="0.2">
      <c r="A154" s="109"/>
      <c r="B154" s="109">
        <f t="shared" si="6"/>
        <v>0.47916666666666546</v>
      </c>
      <c r="C154" s="342"/>
      <c r="D154" s="342"/>
      <c r="E154" s="342"/>
      <c r="F154" s="109"/>
      <c r="G154" s="109">
        <f t="shared" si="7"/>
        <v>0.47916666666666546</v>
      </c>
    </row>
    <row r="155" spans="1:7" customFormat="1" x14ac:dyDescent="0.2">
      <c r="A155" s="109"/>
      <c r="B155" s="109">
        <f t="shared" si="6"/>
        <v>0.48263888888888767</v>
      </c>
      <c r="C155" s="342"/>
      <c r="D155" s="342"/>
      <c r="E155" s="342"/>
      <c r="F155" s="109"/>
      <c r="G155" s="109">
        <f t="shared" si="7"/>
        <v>0.48263888888888767</v>
      </c>
    </row>
    <row r="156" spans="1:7" customFormat="1" x14ac:dyDescent="0.2">
      <c r="A156" s="109"/>
      <c r="B156" s="109">
        <f t="shared" si="6"/>
        <v>0.48611111111110988</v>
      </c>
      <c r="C156" s="342"/>
      <c r="D156" s="342"/>
      <c r="E156" s="342"/>
      <c r="F156" s="109"/>
      <c r="G156" s="109">
        <f t="shared" si="7"/>
        <v>0.48611111111110988</v>
      </c>
    </row>
    <row r="157" spans="1:7" customFormat="1" x14ac:dyDescent="0.2">
      <c r="A157" s="109"/>
      <c r="B157" s="109">
        <f t="shared" si="6"/>
        <v>0.48958333333333209</v>
      </c>
      <c r="C157" s="342"/>
      <c r="D157" s="342"/>
      <c r="E157" s="342"/>
      <c r="F157" s="109"/>
      <c r="G157" s="109">
        <f t="shared" si="7"/>
        <v>0.48958333333333209</v>
      </c>
    </row>
    <row r="158" spans="1:7" customFormat="1" x14ac:dyDescent="0.2">
      <c r="A158" s="109"/>
      <c r="B158" s="109">
        <f t="shared" si="6"/>
        <v>0.4930555555555543</v>
      </c>
      <c r="C158" s="342"/>
      <c r="D158" s="342"/>
      <c r="E158" s="342"/>
      <c r="F158" s="109"/>
      <c r="G158" s="109">
        <f t="shared" si="7"/>
        <v>0.4930555555555543</v>
      </c>
    </row>
    <row r="159" spans="1:7" customFormat="1" x14ac:dyDescent="0.2">
      <c r="A159" s="109"/>
      <c r="B159" s="109">
        <f t="shared" si="6"/>
        <v>0.49652777777777651</v>
      </c>
      <c r="C159" s="342"/>
      <c r="D159" s="342"/>
      <c r="E159" s="342"/>
      <c r="F159" s="109"/>
      <c r="G159" s="109">
        <f t="shared" si="7"/>
        <v>0.49652777777777651</v>
      </c>
    </row>
    <row r="160" spans="1:7" customFormat="1" x14ac:dyDescent="0.2">
      <c r="A160" s="109"/>
      <c r="B160" s="109">
        <f t="shared" si="6"/>
        <v>0.49999999999999872</v>
      </c>
      <c r="C160" s="342"/>
      <c r="D160" s="342"/>
      <c r="E160" s="342"/>
      <c r="F160" s="109"/>
      <c r="G160" s="109">
        <f t="shared" si="7"/>
        <v>0.49999999999999872</v>
      </c>
    </row>
    <row r="161" spans="1:7" customFormat="1" x14ac:dyDescent="0.2">
      <c r="A161" s="109"/>
      <c r="B161" s="109">
        <f t="shared" si="6"/>
        <v>0.50347222222222099</v>
      </c>
      <c r="C161" s="342"/>
      <c r="D161" s="342"/>
      <c r="E161" s="342"/>
      <c r="F161" s="109"/>
      <c r="G161" s="109">
        <f t="shared" si="7"/>
        <v>0.50347222222222099</v>
      </c>
    </row>
    <row r="162" spans="1:7" customFormat="1" x14ac:dyDescent="0.2">
      <c r="A162" s="109"/>
      <c r="B162" s="109">
        <f t="shared" si="6"/>
        <v>0.5069444444444432</v>
      </c>
      <c r="C162" s="342"/>
      <c r="D162" s="342"/>
      <c r="E162" s="342"/>
      <c r="F162" s="109"/>
      <c r="G162" s="109">
        <f t="shared" si="7"/>
        <v>0.5069444444444432</v>
      </c>
    </row>
    <row r="163" spans="1:7" customFormat="1" x14ac:dyDescent="0.2">
      <c r="A163" s="109"/>
      <c r="B163" s="109">
        <f t="shared" si="6"/>
        <v>0.51041666666666541</v>
      </c>
      <c r="C163" s="342"/>
      <c r="D163" s="342"/>
      <c r="E163" s="342"/>
      <c r="F163" s="109"/>
      <c r="G163" s="109">
        <f t="shared" si="7"/>
        <v>0.51041666666666541</v>
      </c>
    </row>
    <row r="164" spans="1:7" customFormat="1" x14ac:dyDescent="0.2">
      <c r="A164" s="109"/>
      <c r="B164" s="109">
        <f t="shared" si="6"/>
        <v>0.51388888888888762</v>
      </c>
      <c r="C164" s="342"/>
      <c r="D164" s="342"/>
      <c r="E164" s="342"/>
      <c r="F164" s="109"/>
      <c r="G164" s="109">
        <f t="shared" si="7"/>
        <v>0.51388888888888762</v>
      </c>
    </row>
    <row r="165" spans="1:7" customFormat="1" x14ac:dyDescent="0.2">
      <c r="A165" s="109"/>
      <c r="B165" s="109">
        <f t="shared" si="6"/>
        <v>0.51736111111110983</v>
      </c>
      <c r="C165" s="342"/>
      <c r="D165" s="342"/>
      <c r="E165" s="342"/>
      <c r="F165" s="109"/>
      <c r="G165" s="109">
        <f t="shared" si="7"/>
        <v>0.51736111111110983</v>
      </c>
    </row>
    <row r="166" spans="1:7" customFormat="1" x14ac:dyDescent="0.2">
      <c r="A166" s="109"/>
      <c r="B166" s="109">
        <f t="shared" si="6"/>
        <v>0.52083333333333204</v>
      </c>
      <c r="C166" s="342"/>
      <c r="D166" s="342"/>
      <c r="E166" s="342"/>
      <c r="F166" s="109"/>
      <c r="G166" s="109">
        <f t="shared" si="7"/>
        <v>0.52083333333333204</v>
      </c>
    </row>
    <row r="167" spans="1:7" customFormat="1" x14ac:dyDescent="0.2">
      <c r="A167" s="109"/>
      <c r="B167" s="109">
        <f t="shared" si="6"/>
        <v>0.52430555555555425</v>
      </c>
      <c r="C167" s="342"/>
      <c r="D167" s="342"/>
      <c r="E167" s="342"/>
      <c r="F167" s="109"/>
      <c r="G167" s="109">
        <f t="shared" si="7"/>
        <v>0.52430555555555425</v>
      </c>
    </row>
    <row r="168" spans="1:7" customFormat="1" x14ac:dyDescent="0.2">
      <c r="A168" s="109"/>
      <c r="B168" s="109">
        <f t="shared" si="6"/>
        <v>0.52777777777777646</v>
      </c>
      <c r="C168" s="342"/>
      <c r="D168" s="342"/>
      <c r="E168" s="342"/>
      <c r="F168" s="109"/>
      <c r="G168" s="109">
        <f t="shared" si="7"/>
        <v>0.52777777777777646</v>
      </c>
    </row>
    <row r="169" spans="1:7" customFormat="1" x14ac:dyDescent="0.2">
      <c r="A169" s="109"/>
      <c r="B169" s="109">
        <f t="shared" si="6"/>
        <v>0.53124999999999867</v>
      </c>
      <c r="C169" s="342"/>
      <c r="D169" s="342"/>
      <c r="E169" s="342"/>
      <c r="F169" s="109"/>
      <c r="G169" s="109">
        <f t="shared" si="7"/>
        <v>0.53124999999999867</v>
      </c>
    </row>
    <row r="170" spans="1:7" customFormat="1" x14ac:dyDescent="0.2">
      <c r="A170" s="109"/>
      <c r="B170" s="109">
        <f t="shared" si="6"/>
        <v>0.53472222222222088</v>
      </c>
      <c r="C170" s="342"/>
      <c r="D170" s="342"/>
      <c r="E170" s="342"/>
      <c r="F170" s="109"/>
      <c r="G170" s="109">
        <f t="shared" si="7"/>
        <v>0.53472222222222088</v>
      </c>
    </row>
    <row r="171" spans="1:7" customFormat="1" x14ac:dyDescent="0.2">
      <c r="A171" s="109"/>
      <c r="B171" s="109">
        <f t="shared" si="6"/>
        <v>0.53819444444444309</v>
      </c>
      <c r="C171" s="342"/>
      <c r="D171" s="342"/>
      <c r="E171" s="342"/>
      <c r="F171" s="109"/>
      <c r="G171" s="109">
        <f t="shared" si="7"/>
        <v>0.53819444444444309</v>
      </c>
    </row>
    <row r="172" spans="1:7" customFormat="1" x14ac:dyDescent="0.2">
      <c r="A172" s="109"/>
      <c r="B172" s="109">
        <f t="shared" si="6"/>
        <v>0.5416666666666653</v>
      </c>
      <c r="C172" s="342"/>
      <c r="D172" s="342"/>
      <c r="E172" s="342"/>
      <c r="F172" s="109"/>
      <c r="G172" s="109">
        <f t="shared" si="7"/>
        <v>0.5416666666666653</v>
      </c>
    </row>
    <row r="173" spans="1:7" customFormat="1" x14ac:dyDescent="0.2">
      <c r="A173" s="109"/>
      <c r="B173" s="109">
        <f t="shared" si="6"/>
        <v>0.54513888888888751</v>
      </c>
      <c r="C173" s="342"/>
      <c r="D173" s="342"/>
      <c r="E173" s="342"/>
      <c r="F173" s="109"/>
      <c r="G173" s="109">
        <f t="shared" si="7"/>
        <v>0.54513888888888751</v>
      </c>
    </row>
    <row r="174" spans="1:7" customFormat="1" x14ac:dyDescent="0.2">
      <c r="A174" s="109"/>
      <c r="B174" s="109">
        <f t="shared" si="6"/>
        <v>0.54861111111110972</v>
      </c>
      <c r="C174" s="342"/>
      <c r="D174" s="342"/>
      <c r="E174" s="342"/>
      <c r="F174" s="109"/>
      <c r="G174" s="109">
        <f t="shared" si="7"/>
        <v>0.54861111111110972</v>
      </c>
    </row>
    <row r="175" spans="1:7" customFormat="1" x14ac:dyDescent="0.2">
      <c r="A175" s="109"/>
      <c r="B175" s="109">
        <f t="shared" si="6"/>
        <v>0.55208333333333193</v>
      </c>
      <c r="C175" s="342"/>
      <c r="D175" s="342"/>
      <c r="E175" s="342"/>
      <c r="F175" s="109"/>
      <c r="G175" s="109">
        <f t="shared" si="7"/>
        <v>0.55208333333333193</v>
      </c>
    </row>
    <row r="176" spans="1:7" customFormat="1" x14ac:dyDescent="0.2">
      <c r="A176" s="109"/>
      <c r="B176" s="109">
        <f t="shared" si="6"/>
        <v>0.55555555555555414</v>
      </c>
      <c r="C176" s="342"/>
      <c r="D176" s="342"/>
      <c r="E176" s="342"/>
      <c r="F176" s="109"/>
      <c r="G176" s="109">
        <f t="shared" si="7"/>
        <v>0.55555555555555414</v>
      </c>
    </row>
    <row r="177" spans="1:7" customFormat="1" x14ac:dyDescent="0.2">
      <c r="A177" s="109"/>
      <c r="B177" s="109">
        <f t="shared" si="6"/>
        <v>0.55902777777777635</v>
      </c>
      <c r="C177" s="342"/>
      <c r="D177" s="342"/>
      <c r="E177" s="342"/>
      <c r="F177" s="109"/>
      <c r="G177" s="109">
        <f t="shared" si="7"/>
        <v>0.55902777777777635</v>
      </c>
    </row>
    <row r="178" spans="1:7" customFormat="1" x14ac:dyDescent="0.2">
      <c r="A178" s="109"/>
      <c r="B178" s="109">
        <f t="shared" si="6"/>
        <v>0.56249999999999856</v>
      </c>
      <c r="C178" s="342"/>
      <c r="D178" s="342"/>
      <c r="E178" s="342"/>
      <c r="F178" s="109"/>
      <c r="G178" s="109">
        <f t="shared" si="7"/>
        <v>0.56249999999999856</v>
      </c>
    </row>
    <row r="179" spans="1:7" customFormat="1" x14ac:dyDescent="0.2">
      <c r="A179" s="109"/>
      <c r="B179" s="109">
        <f t="shared" si="6"/>
        <v>0.56597222222222077</v>
      </c>
      <c r="C179" s="342"/>
      <c r="D179" s="342"/>
      <c r="E179" s="342"/>
      <c r="F179" s="109"/>
      <c r="G179" s="109">
        <f t="shared" si="7"/>
        <v>0.56597222222222077</v>
      </c>
    </row>
    <row r="180" spans="1:7" customFormat="1" x14ac:dyDescent="0.2">
      <c r="A180" s="109"/>
      <c r="B180" s="109">
        <f t="shared" si="6"/>
        <v>0.56944444444444298</v>
      </c>
      <c r="C180" s="342"/>
      <c r="D180" s="342"/>
      <c r="E180" s="342"/>
      <c r="F180" s="109"/>
      <c r="G180" s="109">
        <f t="shared" si="7"/>
        <v>0.56944444444444298</v>
      </c>
    </row>
    <row r="181" spans="1:7" customFormat="1" x14ac:dyDescent="0.2">
      <c r="A181" s="109"/>
      <c r="B181" s="109">
        <f t="shared" si="6"/>
        <v>0.57291666666666519</v>
      </c>
      <c r="C181" s="342"/>
      <c r="D181" s="342"/>
      <c r="E181" s="342"/>
      <c r="F181" s="109"/>
      <c r="G181" s="109">
        <f t="shared" si="7"/>
        <v>0.57291666666666519</v>
      </c>
    </row>
    <row r="182" spans="1:7" customFormat="1" x14ac:dyDescent="0.2">
      <c r="A182" s="109"/>
      <c r="B182" s="109">
        <f t="shared" si="6"/>
        <v>0.5763888888888874</v>
      </c>
      <c r="C182" s="342"/>
      <c r="D182" s="342"/>
      <c r="E182" s="342"/>
      <c r="F182" s="109"/>
      <c r="G182" s="109">
        <f t="shared" si="7"/>
        <v>0.5763888888888874</v>
      </c>
    </row>
    <row r="183" spans="1:7" customFormat="1" x14ac:dyDescent="0.2">
      <c r="A183" s="109"/>
      <c r="B183" s="109">
        <f t="shared" si="6"/>
        <v>0.57986111111110961</v>
      </c>
      <c r="C183" s="342"/>
      <c r="D183" s="342"/>
      <c r="E183" s="342"/>
      <c r="F183" s="109"/>
      <c r="G183" s="109">
        <f t="shared" si="7"/>
        <v>0.57986111111110961</v>
      </c>
    </row>
    <row r="184" spans="1:7" customFormat="1" x14ac:dyDescent="0.2">
      <c r="A184" s="109"/>
      <c r="B184" s="109">
        <f t="shared" si="6"/>
        <v>0.58333333333333182</v>
      </c>
      <c r="C184" s="342"/>
      <c r="D184" s="342"/>
      <c r="E184" s="342"/>
      <c r="F184" s="109"/>
      <c r="G184" s="109">
        <f t="shared" si="7"/>
        <v>0.58333333333333182</v>
      </c>
    </row>
    <row r="185" spans="1:7" customFormat="1" x14ac:dyDescent="0.2">
      <c r="A185" s="109"/>
      <c r="B185" s="109">
        <f t="shared" si="6"/>
        <v>0.58680555555555403</v>
      </c>
      <c r="C185" s="342"/>
      <c r="D185" s="342"/>
      <c r="E185" s="342"/>
      <c r="F185" s="109"/>
      <c r="G185" s="109">
        <f t="shared" si="7"/>
        <v>0.58680555555555403</v>
      </c>
    </row>
    <row r="186" spans="1:7" customFormat="1" x14ac:dyDescent="0.2">
      <c r="A186" s="109"/>
      <c r="B186" s="109">
        <f t="shared" si="6"/>
        <v>0.59027777777777624</v>
      </c>
      <c r="C186" s="342"/>
      <c r="D186" s="342"/>
      <c r="E186" s="342"/>
      <c r="F186" s="109"/>
      <c r="G186" s="109">
        <f t="shared" si="7"/>
        <v>0.59027777777777624</v>
      </c>
    </row>
    <row r="187" spans="1:7" customFormat="1" x14ac:dyDescent="0.2">
      <c r="A187" s="109"/>
      <c r="B187" s="109">
        <f t="shared" si="6"/>
        <v>0.59374999999999845</v>
      </c>
      <c r="C187" s="342"/>
      <c r="D187" s="342"/>
      <c r="E187" s="342"/>
      <c r="F187" s="109"/>
      <c r="G187" s="109">
        <f t="shared" si="7"/>
        <v>0.59374999999999845</v>
      </c>
    </row>
    <row r="188" spans="1:7" customFormat="1" x14ac:dyDescent="0.2">
      <c r="A188" s="109"/>
      <c r="B188" s="109">
        <f t="shared" si="6"/>
        <v>0.59722222222222066</v>
      </c>
      <c r="C188" s="342"/>
      <c r="D188" s="342"/>
      <c r="E188" s="342"/>
      <c r="F188" s="109"/>
      <c r="G188" s="109">
        <f t="shared" si="7"/>
        <v>0.59722222222222066</v>
      </c>
    </row>
    <row r="189" spans="1:7" customFormat="1" x14ac:dyDescent="0.2">
      <c r="A189" s="109"/>
      <c r="B189" s="109">
        <f t="shared" si="6"/>
        <v>0.60069444444444287</v>
      </c>
      <c r="C189" s="342"/>
      <c r="D189" s="342"/>
      <c r="E189" s="342"/>
      <c r="F189" s="109"/>
      <c r="G189" s="109">
        <f t="shared" si="7"/>
        <v>0.60069444444444287</v>
      </c>
    </row>
    <row r="190" spans="1:7" customFormat="1" x14ac:dyDescent="0.2">
      <c r="A190" s="109"/>
      <c r="B190" s="109">
        <f t="shared" si="6"/>
        <v>0.60416666666666508</v>
      </c>
      <c r="C190" s="342"/>
      <c r="D190" s="342"/>
      <c r="E190" s="342"/>
      <c r="F190" s="109"/>
      <c r="G190" s="109">
        <f t="shared" si="7"/>
        <v>0.60416666666666508</v>
      </c>
    </row>
    <row r="191" spans="1:7" customFormat="1" x14ac:dyDescent="0.2">
      <c r="A191" s="109"/>
      <c r="B191" s="109">
        <f t="shared" si="6"/>
        <v>0.60763888888888729</v>
      </c>
      <c r="C191" s="342"/>
      <c r="D191" s="342"/>
      <c r="E191" s="342"/>
      <c r="F191" s="109"/>
      <c r="G191" s="109">
        <f t="shared" si="7"/>
        <v>0.60763888888888729</v>
      </c>
    </row>
    <row r="192" spans="1:7" customFormat="1" x14ac:dyDescent="0.2">
      <c r="A192" s="109"/>
      <c r="B192" s="109">
        <f t="shared" si="6"/>
        <v>0.6111111111111095</v>
      </c>
      <c r="C192" s="342"/>
      <c r="D192" s="342"/>
      <c r="E192" s="342"/>
      <c r="F192" s="109"/>
      <c r="G192" s="109">
        <f t="shared" si="7"/>
        <v>0.6111111111111095</v>
      </c>
    </row>
    <row r="193" spans="1:7" customFormat="1" x14ac:dyDescent="0.2">
      <c r="A193" s="109"/>
      <c r="B193" s="109">
        <f t="shared" si="6"/>
        <v>0.61458333333333171</v>
      </c>
      <c r="C193" s="342"/>
      <c r="D193" s="342"/>
      <c r="E193" s="342"/>
      <c r="F193" s="109"/>
      <c r="G193" s="109">
        <f t="shared" si="7"/>
        <v>0.61458333333333171</v>
      </c>
    </row>
    <row r="194" spans="1:7" customFormat="1" x14ac:dyDescent="0.2">
      <c r="A194" s="109"/>
      <c r="B194" s="109">
        <f t="shared" si="6"/>
        <v>0.61805555555555391</v>
      </c>
      <c r="C194" s="342"/>
      <c r="D194" s="342"/>
      <c r="E194" s="342"/>
      <c r="F194" s="109"/>
      <c r="G194" s="109">
        <f t="shared" si="7"/>
        <v>0.61805555555555391</v>
      </c>
    </row>
    <row r="195" spans="1:7" customFormat="1" x14ac:dyDescent="0.2">
      <c r="A195" s="109"/>
      <c r="B195" s="109">
        <f t="shared" si="6"/>
        <v>0.62152777777777612</v>
      </c>
      <c r="C195" s="342"/>
      <c r="D195" s="342"/>
      <c r="E195" s="342"/>
      <c r="F195" s="109"/>
      <c r="G195" s="109">
        <f t="shared" si="7"/>
        <v>0.62152777777777612</v>
      </c>
    </row>
    <row r="196" spans="1:7" customFormat="1" x14ac:dyDescent="0.2">
      <c r="A196" s="109"/>
      <c r="B196" s="109">
        <f t="shared" si="6"/>
        <v>0.62499999999999833</v>
      </c>
      <c r="C196" s="342"/>
      <c r="D196" s="342"/>
      <c r="E196" s="342"/>
      <c r="F196" s="109"/>
      <c r="G196" s="109">
        <f t="shared" si="7"/>
        <v>0.62499999999999833</v>
      </c>
    </row>
    <row r="197" spans="1:7" customFormat="1" x14ac:dyDescent="0.2">
      <c r="A197" s="109"/>
      <c r="B197" s="109">
        <f t="shared" si="6"/>
        <v>0.62847222222222054</v>
      </c>
      <c r="C197" s="342"/>
      <c r="D197" s="342"/>
      <c r="E197" s="342"/>
      <c r="F197" s="109"/>
      <c r="G197" s="109">
        <f t="shared" si="7"/>
        <v>0.62847222222222054</v>
      </c>
    </row>
    <row r="198" spans="1:7" customFormat="1" x14ac:dyDescent="0.2">
      <c r="A198" s="109"/>
      <c r="B198" s="109">
        <f t="shared" si="6"/>
        <v>0.63194444444444275</v>
      </c>
      <c r="C198" s="342"/>
      <c r="D198" s="342"/>
      <c r="E198" s="342"/>
      <c r="F198" s="109"/>
      <c r="G198" s="109">
        <f t="shared" si="7"/>
        <v>0.63194444444444275</v>
      </c>
    </row>
    <row r="199" spans="1:7" customFormat="1" x14ac:dyDescent="0.2">
      <c r="A199" s="109"/>
      <c r="B199" s="109">
        <f t="shared" si="6"/>
        <v>0.63541666666666496</v>
      </c>
      <c r="C199" s="342"/>
      <c r="D199" s="342"/>
      <c r="E199" s="342"/>
      <c r="F199" s="109"/>
      <c r="G199" s="109">
        <f t="shared" si="7"/>
        <v>0.63541666666666496</v>
      </c>
    </row>
    <row r="200" spans="1:7" customFormat="1" x14ac:dyDescent="0.2">
      <c r="A200" s="109"/>
      <c r="B200" s="109">
        <f t="shared" si="6"/>
        <v>0.63888888888888717</v>
      </c>
      <c r="C200" s="342"/>
      <c r="D200" s="342"/>
      <c r="E200" s="342"/>
      <c r="F200" s="109"/>
      <c r="G200" s="109">
        <f t="shared" si="7"/>
        <v>0.63888888888888717</v>
      </c>
    </row>
    <row r="201" spans="1:7" customFormat="1" x14ac:dyDescent="0.2">
      <c r="A201" s="109"/>
      <c r="B201" s="109">
        <f t="shared" si="6"/>
        <v>0.64236111111110938</v>
      </c>
      <c r="C201" s="342"/>
      <c r="D201" s="342"/>
      <c r="E201" s="342"/>
      <c r="F201" s="109"/>
      <c r="G201" s="109">
        <f t="shared" si="7"/>
        <v>0.64236111111110938</v>
      </c>
    </row>
    <row r="202" spans="1:7" customFormat="1" x14ac:dyDescent="0.2">
      <c r="A202" s="109"/>
      <c r="B202" s="109">
        <f t="shared" si="6"/>
        <v>0.64583333333333159</v>
      </c>
      <c r="C202" s="342"/>
      <c r="D202" s="342"/>
      <c r="E202" s="342"/>
      <c r="F202" s="109"/>
      <c r="G202" s="109">
        <f t="shared" si="7"/>
        <v>0.64583333333333159</v>
      </c>
    </row>
    <row r="203" spans="1:7" customFormat="1" x14ac:dyDescent="0.2">
      <c r="A203" s="109"/>
      <c r="B203" s="109">
        <f t="shared" si="6"/>
        <v>0.6493055555555538</v>
      </c>
      <c r="C203" s="342"/>
      <c r="D203" s="342"/>
      <c r="E203" s="342"/>
      <c r="F203" s="109"/>
      <c r="G203" s="109">
        <f t="shared" si="7"/>
        <v>0.6493055555555538</v>
      </c>
    </row>
    <row r="204" spans="1:7" customFormat="1" x14ac:dyDescent="0.2">
      <c r="A204" s="109"/>
      <c r="B204" s="109">
        <f t="shared" si="6"/>
        <v>0.65277777777777601</v>
      </c>
      <c r="C204" s="342"/>
      <c r="D204" s="342"/>
      <c r="E204" s="342"/>
      <c r="F204" s="109"/>
      <c r="G204" s="109">
        <f t="shared" si="7"/>
        <v>0.65277777777777601</v>
      </c>
    </row>
    <row r="205" spans="1:7" customFormat="1" x14ac:dyDescent="0.2">
      <c r="A205" s="109"/>
      <c r="B205" s="109">
        <f t="shared" si="6"/>
        <v>0.65624999999999822</v>
      </c>
      <c r="C205" s="342"/>
      <c r="D205" s="342"/>
      <c r="E205" s="342"/>
      <c r="F205" s="109"/>
      <c r="G205" s="109">
        <f t="shared" si="7"/>
        <v>0.65624999999999822</v>
      </c>
    </row>
    <row r="206" spans="1:7" customFormat="1" x14ac:dyDescent="0.2">
      <c r="A206" s="109"/>
      <c r="B206" s="109">
        <f t="shared" si="6"/>
        <v>0.65972222222222043</v>
      </c>
      <c r="C206" s="342"/>
      <c r="D206" s="342"/>
      <c r="E206" s="342"/>
      <c r="F206" s="109"/>
      <c r="G206" s="109">
        <f t="shared" si="7"/>
        <v>0.65972222222222043</v>
      </c>
    </row>
    <row r="207" spans="1:7" customFormat="1" x14ac:dyDescent="0.2">
      <c r="A207" s="109"/>
      <c r="B207" s="109">
        <f t="shared" si="6"/>
        <v>0.66319444444444264</v>
      </c>
      <c r="C207" s="342"/>
      <c r="D207" s="342"/>
      <c r="E207" s="342"/>
      <c r="F207" s="109"/>
      <c r="G207" s="109">
        <f t="shared" si="7"/>
        <v>0.66319444444444264</v>
      </c>
    </row>
    <row r="208" spans="1:7" customFormat="1" x14ac:dyDescent="0.2">
      <c r="A208" s="109"/>
      <c r="B208" s="109">
        <f t="shared" si="6"/>
        <v>0.66666666666666485</v>
      </c>
      <c r="C208" s="342"/>
      <c r="D208" s="342"/>
      <c r="E208" s="342"/>
      <c r="F208" s="109"/>
      <c r="G208" s="109">
        <f t="shared" si="7"/>
        <v>0.66666666666666485</v>
      </c>
    </row>
    <row r="209" spans="1:7" customFormat="1" x14ac:dyDescent="0.2">
      <c r="A209" s="109"/>
      <c r="B209" s="109">
        <f t="shared" ref="B209:B272" si="8">B208+$C$17</f>
        <v>0.67013888888888706</v>
      </c>
      <c r="C209" s="342"/>
      <c r="D209" s="342"/>
      <c r="E209" s="342"/>
      <c r="F209" s="109"/>
      <c r="G209" s="109">
        <f t="shared" ref="G209:G272" si="9">G208+$C$17</f>
        <v>0.67013888888888706</v>
      </c>
    </row>
    <row r="210" spans="1:7" customFormat="1" x14ac:dyDescent="0.2">
      <c r="A210" s="109"/>
      <c r="B210" s="109">
        <f t="shared" si="8"/>
        <v>0.67361111111110927</v>
      </c>
      <c r="C210" s="342"/>
      <c r="D210" s="342"/>
      <c r="E210" s="342"/>
      <c r="F210" s="109"/>
      <c r="G210" s="109">
        <f t="shared" si="9"/>
        <v>0.67361111111110927</v>
      </c>
    </row>
    <row r="211" spans="1:7" customFormat="1" x14ac:dyDescent="0.2">
      <c r="A211" s="109"/>
      <c r="B211" s="109">
        <f t="shared" si="8"/>
        <v>0.67708333333333148</v>
      </c>
      <c r="C211" s="342"/>
      <c r="D211" s="342"/>
      <c r="E211" s="342"/>
      <c r="F211" s="109"/>
      <c r="G211" s="109">
        <f t="shared" si="9"/>
        <v>0.67708333333333148</v>
      </c>
    </row>
    <row r="212" spans="1:7" customFormat="1" x14ac:dyDescent="0.2">
      <c r="A212" s="109"/>
      <c r="B212" s="109">
        <f t="shared" si="8"/>
        <v>0.68055555555555369</v>
      </c>
      <c r="C212" s="342"/>
      <c r="D212" s="342"/>
      <c r="E212" s="342"/>
      <c r="F212" s="109"/>
      <c r="G212" s="109">
        <f t="shared" si="9"/>
        <v>0.68055555555555369</v>
      </c>
    </row>
    <row r="213" spans="1:7" customFormat="1" x14ac:dyDescent="0.2">
      <c r="A213" s="109"/>
      <c r="B213" s="109">
        <f t="shared" si="8"/>
        <v>0.6840277777777759</v>
      </c>
      <c r="C213" s="342"/>
      <c r="D213" s="342"/>
      <c r="E213" s="342"/>
      <c r="F213" s="109"/>
      <c r="G213" s="109">
        <f t="shared" si="9"/>
        <v>0.6840277777777759</v>
      </c>
    </row>
    <row r="214" spans="1:7" customFormat="1" x14ac:dyDescent="0.2">
      <c r="A214" s="109"/>
      <c r="B214" s="109">
        <f t="shared" si="8"/>
        <v>0.68749999999999811</v>
      </c>
      <c r="C214" s="342"/>
      <c r="D214" s="342"/>
      <c r="E214" s="342"/>
      <c r="F214" s="109"/>
      <c r="G214" s="109">
        <f t="shared" si="9"/>
        <v>0.68749999999999811</v>
      </c>
    </row>
    <row r="215" spans="1:7" customFormat="1" x14ac:dyDescent="0.2">
      <c r="A215" s="109"/>
      <c r="B215" s="109">
        <f t="shared" si="8"/>
        <v>0.69097222222222032</v>
      </c>
      <c r="C215" s="342"/>
      <c r="D215" s="342"/>
      <c r="E215" s="342"/>
      <c r="F215" s="109"/>
      <c r="G215" s="109">
        <f t="shared" si="9"/>
        <v>0.69097222222222032</v>
      </c>
    </row>
    <row r="216" spans="1:7" customFormat="1" x14ac:dyDescent="0.2">
      <c r="A216" s="109"/>
      <c r="B216" s="109">
        <f t="shared" si="8"/>
        <v>0.69444444444444253</v>
      </c>
      <c r="C216" s="342"/>
      <c r="D216" s="342"/>
      <c r="E216" s="342"/>
      <c r="F216" s="109"/>
      <c r="G216" s="109">
        <f t="shared" si="9"/>
        <v>0.69444444444444253</v>
      </c>
    </row>
    <row r="217" spans="1:7" customFormat="1" x14ac:dyDescent="0.2">
      <c r="A217" s="109"/>
      <c r="B217" s="109">
        <f t="shared" si="8"/>
        <v>0.69791666666666474</v>
      </c>
      <c r="C217" s="342"/>
      <c r="D217" s="342"/>
      <c r="E217" s="342"/>
      <c r="F217" s="109"/>
      <c r="G217" s="109">
        <f t="shared" si="9"/>
        <v>0.69791666666666474</v>
      </c>
    </row>
    <row r="218" spans="1:7" customFormat="1" x14ac:dyDescent="0.2">
      <c r="A218" s="109"/>
      <c r="B218" s="109">
        <f t="shared" si="8"/>
        <v>0.70138888888888695</v>
      </c>
      <c r="C218" s="342"/>
      <c r="D218" s="342"/>
      <c r="E218" s="342"/>
      <c r="F218" s="109"/>
      <c r="G218" s="109">
        <f t="shared" si="9"/>
        <v>0.70138888888888695</v>
      </c>
    </row>
    <row r="219" spans="1:7" customFormat="1" x14ac:dyDescent="0.2">
      <c r="A219" s="109"/>
      <c r="B219" s="109">
        <f t="shared" si="8"/>
        <v>0.70486111111110916</v>
      </c>
      <c r="C219" s="342"/>
      <c r="D219" s="342"/>
      <c r="E219" s="342"/>
      <c r="F219" s="109"/>
      <c r="G219" s="109">
        <f t="shared" si="9"/>
        <v>0.70486111111110916</v>
      </c>
    </row>
    <row r="220" spans="1:7" customFormat="1" x14ac:dyDescent="0.2">
      <c r="A220" s="109"/>
      <c r="B220" s="109">
        <f t="shared" si="8"/>
        <v>0.70833333333333137</v>
      </c>
      <c r="C220" s="342"/>
      <c r="D220" s="342"/>
      <c r="E220" s="342"/>
      <c r="F220" s="109"/>
      <c r="G220" s="109">
        <f t="shared" si="9"/>
        <v>0.70833333333333137</v>
      </c>
    </row>
    <row r="221" spans="1:7" customFormat="1" x14ac:dyDescent="0.2">
      <c r="A221" s="109"/>
      <c r="B221" s="109">
        <f t="shared" si="8"/>
        <v>0.71180555555555358</v>
      </c>
      <c r="C221" s="342"/>
      <c r="D221" s="342"/>
      <c r="E221" s="342"/>
      <c r="F221" s="109"/>
      <c r="G221" s="109">
        <f t="shared" si="9"/>
        <v>0.71180555555555358</v>
      </c>
    </row>
    <row r="222" spans="1:7" customFormat="1" x14ac:dyDescent="0.2">
      <c r="A222" s="109"/>
      <c r="B222" s="109">
        <f t="shared" si="8"/>
        <v>0.71527777777777579</v>
      </c>
      <c r="C222" s="342"/>
      <c r="D222" s="342"/>
      <c r="E222" s="342"/>
      <c r="F222" s="109"/>
      <c r="G222" s="109">
        <f t="shared" si="9"/>
        <v>0.71527777777777579</v>
      </c>
    </row>
    <row r="223" spans="1:7" customFormat="1" x14ac:dyDescent="0.2">
      <c r="A223" s="109"/>
      <c r="B223" s="109">
        <f t="shared" si="8"/>
        <v>0.718749999999998</v>
      </c>
      <c r="C223" s="342"/>
      <c r="D223" s="342"/>
      <c r="E223" s="342"/>
      <c r="F223" s="109"/>
      <c r="G223" s="109">
        <f t="shared" si="9"/>
        <v>0.718749999999998</v>
      </c>
    </row>
    <row r="224" spans="1:7" customFormat="1" x14ac:dyDescent="0.2">
      <c r="A224" s="109"/>
      <c r="B224" s="109">
        <f t="shared" si="8"/>
        <v>0.72222222222222021</v>
      </c>
      <c r="C224" s="342"/>
      <c r="D224" s="342"/>
      <c r="E224" s="342"/>
      <c r="F224" s="109"/>
      <c r="G224" s="109">
        <f t="shared" si="9"/>
        <v>0.72222222222222021</v>
      </c>
    </row>
    <row r="225" spans="1:7" customFormat="1" x14ac:dyDescent="0.2">
      <c r="A225" s="109"/>
      <c r="B225" s="109">
        <f t="shared" si="8"/>
        <v>0.72569444444444242</v>
      </c>
      <c r="C225" s="342"/>
      <c r="D225" s="342"/>
      <c r="E225" s="342"/>
      <c r="F225" s="109"/>
      <c r="G225" s="109">
        <f t="shared" si="9"/>
        <v>0.72569444444444242</v>
      </c>
    </row>
    <row r="226" spans="1:7" customFormat="1" x14ac:dyDescent="0.2">
      <c r="A226" s="109"/>
      <c r="B226" s="109">
        <f t="shared" si="8"/>
        <v>0.72916666666666463</v>
      </c>
      <c r="C226" s="342"/>
      <c r="D226" s="342"/>
      <c r="E226" s="342"/>
      <c r="F226" s="109"/>
      <c r="G226" s="109">
        <f t="shared" si="9"/>
        <v>0.72916666666666463</v>
      </c>
    </row>
    <row r="227" spans="1:7" customFormat="1" x14ac:dyDescent="0.2">
      <c r="A227" s="109"/>
      <c r="B227" s="109">
        <f t="shared" si="8"/>
        <v>0.73263888888888684</v>
      </c>
      <c r="C227" s="342"/>
      <c r="D227" s="342"/>
      <c r="E227" s="342"/>
      <c r="F227" s="109"/>
      <c r="G227" s="109">
        <f t="shared" si="9"/>
        <v>0.73263888888888684</v>
      </c>
    </row>
    <row r="228" spans="1:7" customFormat="1" x14ac:dyDescent="0.2">
      <c r="A228" s="109"/>
      <c r="B228" s="109">
        <f t="shared" si="8"/>
        <v>0.73611111111110905</v>
      </c>
      <c r="C228" s="342"/>
      <c r="D228" s="342"/>
      <c r="E228" s="342"/>
      <c r="F228" s="109"/>
      <c r="G228" s="109">
        <f t="shared" si="9"/>
        <v>0.73611111111110905</v>
      </c>
    </row>
    <row r="229" spans="1:7" customFormat="1" x14ac:dyDescent="0.2">
      <c r="A229" s="109"/>
      <c r="B229" s="109">
        <f t="shared" si="8"/>
        <v>0.73958333333333126</v>
      </c>
      <c r="C229" s="342"/>
      <c r="D229" s="342"/>
      <c r="E229" s="342"/>
      <c r="F229" s="109"/>
      <c r="G229" s="109">
        <f t="shared" si="9"/>
        <v>0.73958333333333126</v>
      </c>
    </row>
    <row r="230" spans="1:7" customFormat="1" x14ac:dyDescent="0.2">
      <c r="A230" s="109"/>
      <c r="B230" s="109">
        <f t="shared" si="8"/>
        <v>0.74305555555555347</v>
      </c>
      <c r="C230" s="342"/>
      <c r="D230" s="342"/>
      <c r="E230" s="342"/>
      <c r="F230" s="109"/>
      <c r="G230" s="109">
        <f t="shared" si="9"/>
        <v>0.74305555555555347</v>
      </c>
    </row>
    <row r="231" spans="1:7" customFormat="1" x14ac:dyDescent="0.2">
      <c r="A231" s="109"/>
      <c r="B231" s="109">
        <f t="shared" si="8"/>
        <v>0.74652777777777568</v>
      </c>
      <c r="C231" s="342"/>
      <c r="D231" s="342"/>
      <c r="E231" s="342"/>
      <c r="F231" s="109"/>
      <c r="G231" s="109">
        <f t="shared" si="9"/>
        <v>0.74652777777777568</v>
      </c>
    </row>
    <row r="232" spans="1:7" customFormat="1" x14ac:dyDescent="0.2">
      <c r="A232" s="109"/>
      <c r="B232" s="109">
        <f t="shared" si="8"/>
        <v>0.74999999999999789</v>
      </c>
      <c r="C232" s="342"/>
      <c r="D232" s="342"/>
      <c r="E232" s="342"/>
      <c r="F232" s="109"/>
      <c r="G232" s="109">
        <f t="shared" si="9"/>
        <v>0.74999999999999789</v>
      </c>
    </row>
    <row r="233" spans="1:7" customFormat="1" x14ac:dyDescent="0.2">
      <c r="A233" s="109"/>
      <c r="B233" s="109">
        <f t="shared" si="8"/>
        <v>0.7534722222222201</v>
      </c>
      <c r="C233" s="342"/>
      <c r="D233" s="342"/>
      <c r="E233" s="342"/>
      <c r="F233" s="109"/>
      <c r="G233" s="109">
        <f t="shared" si="9"/>
        <v>0.7534722222222201</v>
      </c>
    </row>
    <row r="234" spans="1:7" customFormat="1" x14ac:dyDescent="0.2">
      <c r="A234" s="109"/>
      <c r="B234" s="109">
        <f t="shared" si="8"/>
        <v>0.75694444444444231</v>
      </c>
      <c r="C234" s="342"/>
      <c r="D234" s="342"/>
      <c r="E234" s="342"/>
      <c r="F234" s="109"/>
      <c r="G234" s="109">
        <f t="shared" si="9"/>
        <v>0.75694444444444231</v>
      </c>
    </row>
    <row r="235" spans="1:7" customFormat="1" x14ac:dyDescent="0.2">
      <c r="A235" s="109"/>
      <c r="B235" s="109">
        <f t="shared" si="8"/>
        <v>0.76041666666666452</v>
      </c>
      <c r="C235" s="342"/>
      <c r="D235" s="342"/>
      <c r="E235" s="342"/>
      <c r="F235" s="109"/>
      <c r="G235" s="109">
        <f t="shared" si="9"/>
        <v>0.76041666666666452</v>
      </c>
    </row>
    <row r="236" spans="1:7" customFormat="1" x14ac:dyDescent="0.2">
      <c r="A236" s="109"/>
      <c r="B236" s="109">
        <f t="shared" si="8"/>
        <v>0.76388888888888673</v>
      </c>
      <c r="C236" s="342"/>
      <c r="D236" s="342"/>
      <c r="E236" s="342"/>
      <c r="F236" s="109"/>
      <c r="G236" s="109">
        <f t="shared" si="9"/>
        <v>0.76388888888888673</v>
      </c>
    </row>
    <row r="237" spans="1:7" customFormat="1" x14ac:dyDescent="0.2">
      <c r="A237" s="109"/>
      <c r="B237" s="109">
        <f t="shared" si="8"/>
        <v>0.76736111111110894</v>
      </c>
      <c r="C237" s="342"/>
      <c r="D237" s="342"/>
      <c r="E237" s="342"/>
      <c r="F237" s="109"/>
      <c r="G237" s="109">
        <f t="shared" si="9"/>
        <v>0.76736111111110894</v>
      </c>
    </row>
    <row r="238" spans="1:7" customFormat="1" x14ac:dyDescent="0.2">
      <c r="A238" s="109"/>
      <c r="B238" s="109">
        <f t="shared" si="8"/>
        <v>0.77083333333333115</v>
      </c>
      <c r="C238" s="342"/>
      <c r="D238" s="342"/>
      <c r="E238" s="342"/>
      <c r="F238" s="109"/>
      <c r="G238" s="109">
        <f t="shared" si="9"/>
        <v>0.77083333333333115</v>
      </c>
    </row>
    <row r="239" spans="1:7" customFormat="1" x14ac:dyDescent="0.2">
      <c r="A239" s="109"/>
      <c r="B239" s="109">
        <f t="shared" si="8"/>
        <v>0.77430555555555336</v>
      </c>
      <c r="C239" s="342"/>
      <c r="D239" s="342"/>
      <c r="E239" s="342"/>
      <c r="F239" s="109"/>
      <c r="G239" s="109">
        <f t="shared" si="9"/>
        <v>0.77430555555555336</v>
      </c>
    </row>
    <row r="240" spans="1:7" customFormat="1" x14ac:dyDescent="0.2">
      <c r="A240" s="109"/>
      <c r="B240" s="109">
        <f t="shared" si="8"/>
        <v>0.77777777777777557</v>
      </c>
      <c r="C240" s="342"/>
      <c r="D240" s="342"/>
      <c r="E240" s="342"/>
      <c r="F240" s="109"/>
      <c r="G240" s="109">
        <f t="shared" si="9"/>
        <v>0.77777777777777557</v>
      </c>
    </row>
    <row r="241" spans="1:7" customFormat="1" x14ac:dyDescent="0.2">
      <c r="A241" s="109"/>
      <c r="B241" s="109">
        <f t="shared" si="8"/>
        <v>0.78124999999999778</v>
      </c>
      <c r="C241" s="342"/>
      <c r="D241" s="342"/>
      <c r="E241" s="342"/>
      <c r="F241" s="109"/>
      <c r="G241" s="109">
        <f t="shared" si="9"/>
        <v>0.78124999999999778</v>
      </c>
    </row>
    <row r="242" spans="1:7" customFormat="1" x14ac:dyDescent="0.2">
      <c r="A242" s="109"/>
      <c r="B242" s="109">
        <f t="shared" si="8"/>
        <v>0.78472222222221999</v>
      </c>
      <c r="C242" s="342"/>
      <c r="D242" s="342"/>
      <c r="E242" s="342"/>
      <c r="F242" s="109"/>
      <c r="G242" s="109">
        <f t="shared" si="9"/>
        <v>0.78472222222221999</v>
      </c>
    </row>
    <row r="243" spans="1:7" customFormat="1" x14ac:dyDescent="0.2">
      <c r="A243" s="109"/>
      <c r="B243" s="109">
        <f t="shared" si="8"/>
        <v>0.7881944444444422</v>
      </c>
      <c r="C243" s="342"/>
      <c r="D243" s="342"/>
      <c r="E243" s="342"/>
      <c r="F243" s="109"/>
      <c r="G243" s="109">
        <f t="shared" si="9"/>
        <v>0.7881944444444422</v>
      </c>
    </row>
    <row r="244" spans="1:7" customFormat="1" x14ac:dyDescent="0.2">
      <c r="A244" s="109"/>
      <c r="B244" s="109">
        <f t="shared" si="8"/>
        <v>0.79166666666666441</v>
      </c>
      <c r="C244" s="342"/>
      <c r="D244" s="342"/>
      <c r="E244" s="342"/>
      <c r="F244" s="109"/>
      <c r="G244" s="109">
        <f t="shared" si="9"/>
        <v>0.79166666666666441</v>
      </c>
    </row>
    <row r="245" spans="1:7" customFormat="1" x14ac:dyDescent="0.2">
      <c r="A245" s="109"/>
      <c r="B245" s="109">
        <f t="shared" si="8"/>
        <v>0.79513888888888662</v>
      </c>
      <c r="C245" s="342"/>
      <c r="D245" s="342"/>
      <c r="E245" s="342"/>
      <c r="F245" s="109"/>
      <c r="G245" s="109">
        <f t="shared" si="9"/>
        <v>0.79513888888888662</v>
      </c>
    </row>
    <row r="246" spans="1:7" customFormat="1" x14ac:dyDescent="0.2">
      <c r="A246" s="109"/>
      <c r="B246" s="109">
        <f t="shared" si="8"/>
        <v>0.79861111111110883</v>
      </c>
      <c r="C246" s="342"/>
      <c r="D246" s="342"/>
      <c r="E246" s="342"/>
      <c r="F246" s="109"/>
      <c r="G246" s="109">
        <f t="shared" si="9"/>
        <v>0.79861111111110883</v>
      </c>
    </row>
    <row r="247" spans="1:7" customFormat="1" x14ac:dyDescent="0.2">
      <c r="A247" s="109"/>
      <c r="B247" s="109">
        <f t="shared" si="8"/>
        <v>0.80208333333333104</v>
      </c>
      <c r="C247" s="342"/>
      <c r="D247" s="342"/>
      <c r="E247" s="342"/>
      <c r="F247" s="109"/>
      <c r="G247" s="109">
        <f t="shared" si="9"/>
        <v>0.80208333333333104</v>
      </c>
    </row>
    <row r="248" spans="1:7" customFormat="1" x14ac:dyDescent="0.2">
      <c r="A248" s="109"/>
      <c r="B248" s="109">
        <f t="shared" si="8"/>
        <v>0.80555555555555325</v>
      </c>
      <c r="C248" s="342"/>
      <c r="D248" s="342"/>
      <c r="E248" s="342"/>
      <c r="F248" s="109"/>
      <c r="G248" s="109">
        <f t="shared" si="9"/>
        <v>0.80555555555555325</v>
      </c>
    </row>
    <row r="249" spans="1:7" customFormat="1" x14ac:dyDescent="0.2">
      <c r="A249" s="109"/>
      <c r="B249" s="109">
        <f t="shared" si="8"/>
        <v>0.80902777777777546</v>
      </c>
      <c r="C249" s="342"/>
      <c r="D249" s="342"/>
      <c r="E249" s="342"/>
      <c r="F249" s="109"/>
      <c r="G249" s="109">
        <f t="shared" si="9"/>
        <v>0.80902777777777546</v>
      </c>
    </row>
    <row r="250" spans="1:7" customFormat="1" x14ac:dyDescent="0.2">
      <c r="A250" s="109"/>
      <c r="B250" s="109">
        <f t="shared" si="8"/>
        <v>0.81249999999999767</v>
      </c>
      <c r="C250" s="342"/>
      <c r="D250" s="342"/>
      <c r="E250" s="342"/>
      <c r="F250" s="109"/>
      <c r="G250" s="109">
        <f t="shared" si="9"/>
        <v>0.81249999999999767</v>
      </c>
    </row>
    <row r="251" spans="1:7" customFormat="1" x14ac:dyDescent="0.2">
      <c r="A251" s="109"/>
      <c r="B251" s="109">
        <f t="shared" si="8"/>
        <v>0.81597222222221988</v>
      </c>
      <c r="C251" s="342"/>
      <c r="D251" s="342"/>
      <c r="E251" s="342"/>
      <c r="F251" s="109"/>
      <c r="G251" s="109">
        <f t="shared" si="9"/>
        <v>0.81597222222221988</v>
      </c>
    </row>
    <row r="252" spans="1:7" customFormat="1" x14ac:dyDescent="0.2">
      <c r="A252" s="109"/>
      <c r="B252" s="109">
        <f t="shared" si="8"/>
        <v>0.81944444444444209</v>
      </c>
      <c r="C252" s="342"/>
      <c r="D252" s="342"/>
      <c r="E252" s="342"/>
      <c r="F252" s="109"/>
      <c r="G252" s="109">
        <f t="shared" si="9"/>
        <v>0.81944444444444209</v>
      </c>
    </row>
    <row r="253" spans="1:7" customFormat="1" x14ac:dyDescent="0.2">
      <c r="A253" s="109"/>
      <c r="B253" s="109">
        <f t="shared" si="8"/>
        <v>0.8229166666666643</v>
      </c>
      <c r="C253" s="342"/>
      <c r="D253" s="342"/>
      <c r="E253" s="342"/>
      <c r="F253" s="109"/>
      <c r="G253" s="109">
        <f t="shared" si="9"/>
        <v>0.8229166666666643</v>
      </c>
    </row>
    <row r="254" spans="1:7" customFormat="1" x14ac:dyDescent="0.2">
      <c r="A254" s="109"/>
      <c r="B254" s="109">
        <f t="shared" si="8"/>
        <v>0.82638888888888651</v>
      </c>
      <c r="C254" s="342"/>
      <c r="D254" s="342"/>
      <c r="E254" s="342"/>
      <c r="F254" s="109"/>
      <c r="G254" s="109">
        <f t="shared" si="9"/>
        <v>0.82638888888888651</v>
      </c>
    </row>
    <row r="255" spans="1:7" customFormat="1" x14ac:dyDescent="0.2">
      <c r="A255" s="109"/>
      <c r="B255" s="109">
        <f t="shared" si="8"/>
        <v>0.82986111111110872</v>
      </c>
      <c r="C255" s="342"/>
      <c r="D255" s="342"/>
      <c r="E255" s="342"/>
      <c r="F255" s="109"/>
      <c r="G255" s="109">
        <f t="shared" si="9"/>
        <v>0.82986111111110872</v>
      </c>
    </row>
    <row r="256" spans="1:7" customFormat="1" x14ac:dyDescent="0.2">
      <c r="A256" s="109"/>
      <c r="B256" s="109">
        <f t="shared" si="8"/>
        <v>0.83333333333333093</v>
      </c>
      <c r="C256" s="342"/>
      <c r="D256" s="342"/>
      <c r="E256" s="342"/>
      <c r="F256" s="109"/>
      <c r="G256" s="109">
        <f t="shared" si="9"/>
        <v>0.83333333333333093</v>
      </c>
    </row>
    <row r="257" spans="1:7" customFormat="1" x14ac:dyDescent="0.2">
      <c r="A257" s="109"/>
      <c r="B257" s="109">
        <f t="shared" si="8"/>
        <v>0.83680555555555314</v>
      </c>
      <c r="C257" s="342"/>
      <c r="D257" s="342"/>
      <c r="E257" s="342"/>
      <c r="F257" s="109"/>
      <c r="G257" s="109">
        <f t="shared" si="9"/>
        <v>0.83680555555555314</v>
      </c>
    </row>
    <row r="258" spans="1:7" customFormat="1" x14ac:dyDescent="0.2">
      <c r="A258" s="109"/>
      <c r="B258" s="109">
        <f t="shared" si="8"/>
        <v>0.84027777777777535</v>
      </c>
      <c r="C258" s="342"/>
      <c r="D258" s="342"/>
      <c r="E258" s="342"/>
      <c r="F258" s="109"/>
      <c r="G258" s="109">
        <f t="shared" si="9"/>
        <v>0.84027777777777535</v>
      </c>
    </row>
    <row r="259" spans="1:7" customFormat="1" x14ac:dyDescent="0.2">
      <c r="A259" s="109"/>
      <c r="B259" s="109">
        <f t="shared" si="8"/>
        <v>0.84374999999999756</v>
      </c>
      <c r="C259" s="342"/>
      <c r="D259" s="342"/>
      <c r="E259" s="342"/>
      <c r="F259" s="109"/>
      <c r="G259" s="109">
        <f t="shared" si="9"/>
        <v>0.84374999999999756</v>
      </c>
    </row>
    <row r="260" spans="1:7" customFormat="1" x14ac:dyDescent="0.2">
      <c r="A260" s="109"/>
      <c r="B260" s="109">
        <f t="shared" si="8"/>
        <v>0.84722222222221977</v>
      </c>
      <c r="C260" s="342"/>
      <c r="D260" s="342"/>
      <c r="E260" s="342"/>
      <c r="F260" s="109"/>
      <c r="G260" s="109">
        <f t="shared" si="9"/>
        <v>0.84722222222221977</v>
      </c>
    </row>
    <row r="261" spans="1:7" customFormat="1" x14ac:dyDescent="0.2">
      <c r="A261" s="109"/>
      <c r="B261" s="109">
        <f t="shared" si="8"/>
        <v>0.85069444444444198</v>
      </c>
      <c r="C261" s="342"/>
      <c r="D261" s="342"/>
      <c r="E261" s="342"/>
      <c r="F261" s="109"/>
      <c r="G261" s="109">
        <f t="shared" si="9"/>
        <v>0.85069444444444198</v>
      </c>
    </row>
    <row r="262" spans="1:7" customFormat="1" x14ac:dyDescent="0.2">
      <c r="A262" s="109"/>
      <c r="B262" s="109">
        <f t="shared" si="8"/>
        <v>0.85416666666666419</v>
      </c>
      <c r="C262" s="342"/>
      <c r="D262" s="342"/>
      <c r="E262" s="342"/>
      <c r="F262" s="109"/>
      <c r="G262" s="109">
        <f t="shared" si="9"/>
        <v>0.85416666666666419</v>
      </c>
    </row>
    <row r="263" spans="1:7" customFormat="1" x14ac:dyDescent="0.2">
      <c r="A263" s="109"/>
      <c r="B263" s="109">
        <f t="shared" si="8"/>
        <v>0.8576388888888864</v>
      </c>
      <c r="C263" s="342"/>
      <c r="D263" s="342"/>
      <c r="E263" s="342"/>
      <c r="F263" s="109"/>
      <c r="G263" s="109">
        <f t="shared" si="9"/>
        <v>0.8576388888888864</v>
      </c>
    </row>
    <row r="264" spans="1:7" customFormat="1" x14ac:dyDescent="0.2">
      <c r="A264" s="109"/>
      <c r="B264" s="109">
        <f t="shared" si="8"/>
        <v>0.86111111111110861</v>
      </c>
      <c r="C264" s="342"/>
      <c r="D264" s="342"/>
      <c r="E264" s="342"/>
      <c r="F264" s="109"/>
      <c r="G264" s="109">
        <f t="shared" si="9"/>
        <v>0.86111111111110861</v>
      </c>
    </row>
    <row r="265" spans="1:7" customFormat="1" x14ac:dyDescent="0.2">
      <c r="A265" s="109"/>
      <c r="B265" s="109">
        <f t="shared" si="8"/>
        <v>0.86458333333333082</v>
      </c>
      <c r="C265" s="342"/>
      <c r="D265" s="342"/>
      <c r="E265" s="342"/>
      <c r="F265" s="109"/>
      <c r="G265" s="109">
        <f t="shared" si="9"/>
        <v>0.86458333333333082</v>
      </c>
    </row>
    <row r="266" spans="1:7" customFormat="1" x14ac:dyDescent="0.2">
      <c r="A266" s="109"/>
      <c r="B266" s="109">
        <f t="shared" si="8"/>
        <v>0.86805555555555303</v>
      </c>
      <c r="C266" s="342"/>
      <c r="D266" s="342"/>
      <c r="E266" s="342"/>
      <c r="F266" s="109"/>
      <c r="G266" s="109">
        <f t="shared" si="9"/>
        <v>0.86805555555555303</v>
      </c>
    </row>
    <row r="267" spans="1:7" customFormat="1" x14ac:dyDescent="0.2">
      <c r="A267" s="109"/>
      <c r="B267" s="109">
        <f t="shared" si="8"/>
        <v>0.87152777777777524</v>
      </c>
      <c r="C267" s="342"/>
      <c r="D267" s="342"/>
      <c r="E267" s="342"/>
      <c r="F267" s="109"/>
      <c r="G267" s="109">
        <f t="shared" si="9"/>
        <v>0.87152777777777524</v>
      </c>
    </row>
    <row r="268" spans="1:7" customFormat="1" x14ac:dyDescent="0.2">
      <c r="A268" s="109"/>
      <c r="B268" s="109">
        <f t="shared" si="8"/>
        <v>0.87499999999999745</v>
      </c>
      <c r="C268" s="342"/>
      <c r="D268" s="342"/>
      <c r="E268" s="342"/>
      <c r="F268" s="109"/>
      <c r="G268" s="109">
        <f t="shared" si="9"/>
        <v>0.87499999999999745</v>
      </c>
    </row>
    <row r="269" spans="1:7" customFormat="1" x14ac:dyDescent="0.2">
      <c r="A269" s="109"/>
      <c r="B269" s="109">
        <f t="shared" si="8"/>
        <v>0.87847222222221966</v>
      </c>
      <c r="C269" s="342"/>
      <c r="D269" s="342"/>
      <c r="E269" s="342"/>
      <c r="F269" s="109"/>
      <c r="G269" s="109">
        <f t="shared" si="9"/>
        <v>0.87847222222221966</v>
      </c>
    </row>
    <row r="270" spans="1:7" customFormat="1" x14ac:dyDescent="0.2">
      <c r="A270" s="109"/>
      <c r="B270" s="109">
        <f t="shared" si="8"/>
        <v>0.88194444444444187</v>
      </c>
      <c r="C270" s="342"/>
      <c r="D270" s="342"/>
      <c r="E270" s="342"/>
      <c r="F270" s="109"/>
      <c r="G270" s="109">
        <f t="shared" si="9"/>
        <v>0.88194444444444187</v>
      </c>
    </row>
    <row r="271" spans="1:7" customFormat="1" x14ac:dyDescent="0.2">
      <c r="A271" s="109"/>
      <c r="B271" s="109">
        <f t="shared" si="8"/>
        <v>0.88541666666666408</v>
      </c>
      <c r="C271" s="342"/>
      <c r="D271" s="342"/>
      <c r="E271" s="342"/>
      <c r="F271" s="109"/>
      <c r="G271" s="109">
        <f t="shared" si="9"/>
        <v>0.88541666666666408</v>
      </c>
    </row>
    <row r="272" spans="1:7" customFormat="1" x14ac:dyDescent="0.2">
      <c r="A272" s="109"/>
      <c r="B272" s="109">
        <f t="shared" si="8"/>
        <v>0.88888888888888629</v>
      </c>
      <c r="C272" s="342"/>
      <c r="D272" s="342"/>
      <c r="E272" s="342"/>
      <c r="F272" s="109"/>
      <c r="G272" s="109">
        <f t="shared" si="9"/>
        <v>0.88888888888888629</v>
      </c>
    </row>
    <row r="273" spans="1:7" customFormat="1" x14ac:dyDescent="0.2">
      <c r="A273" s="109"/>
      <c r="B273" s="109">
        <f t="shared" ref="B273:B336" si="10">B272+$C$17</f>
        <v>0.8923611111111085</v>
      </c>
      <c r="C273" s="342"/>
      <c r="D273" s="342"/>
      <c r="E273" s="342"/>
      <c r="F273" s="109"/>
      <c r="G273" s="109">
        <f t="shared" ref="G273:G336" si="11">G272+$C$17</f>
        <v>0.8923611111111085</v>
      </c>
    </row>
    <row r="274" spans="1:7" customFormat="1" x14ac:dyDescent="0.2">
      <c r="A274" s="109"/>
      <c r="B274" s="109">
        <f t="shared" si="10"/>
        <v>0.89583333333333071</v>
      </c>
      <c r="C274" s="342"/>
      <c r="D274" s="342"/>
      <c r="E274" s="342"/>
      <c r="F274" s="109"/>
      <c r="G274" s="109">
        <f t="shared" si="11"/>
        <v>0.89583333333333071</v>
      </c>
    </row>
    <row r="275" spans="1:7" customFormat="1" x14ac:dyDescent="0.2">
      <c r="A275" s="109"/>
      <c r="B275" s="109">
        <f t="shared" si="10"/>
        <v>0.89930555555555292</v>
      </c>
      <c r="C275" s="342"/>
      <c r="D275" s="342"/>
      <c r="E275" s="342"/>
      <c r="F275" s="109"/>
      <c r="G275" s="109">
        <f t="shared" si="11"/>
        <v>0.89930555555555292</v>
      </c>
    </row>
    <row r="276" spans="1:7" customFormat="1" x14ac:dyDescent="0.2">
      <c r="A276" s="109"/>
      <c r="B276" s="109">
        <f t="shared" si="10"/>
        <v>0.90277777777777513</v>
      </c>
      <c r="C276" s="342"/>
      <c r="D276" s="342"/>
      <c r="E276" s="342"/>
      <c r="F276" s="109"/>
      <c r="G276" s="109">
        <f t="shared" si="11"/>
        <v>0.90277777777777513</v>
      </c>
    </row>
    <row r="277" spans="1:7" customFormat="1" x14ac:dyDescent="0.2">
      <c r="A277" s="109"/>
      <c r="B277" s="109">
        <f t="shared" si="10"/>
        <v>0.90624999999999734</v>
      </c>
      <c r="C277" s="342"/>
      <c r="D277" s="342"/>
      <c r="E277" s="342"/>
      <c r="F277" s="109"/>
      <c r="G277" s="109">
        <f t="shared" si="11"/>
        <v>0.90624999999999734</v>
      </c>
    </row>
    <row r="278" spans="1:7" customFormat="1" x14ac:dyDescent="0.2">
      <c r="A278" s="109"/>
      <c r="B278" s="109">
        <f t="shared" si="10"/>
        <v>0.90972222222221955</v>
      </c>
      <c r="C278" s="342"/>
      <c r="D278" s="342"/>
      <c r="E278" s="342"/>
      <c r="F278" s="109"/>
      <c r="G278" s="109">
        <f t="shared" si="11"/>
        <v>0.90972222222221955</v>
      </c>
    </row>
    <row r="279" spans="1:7" customFormat="1" x14ac:dyDescent="0.2">
      <c r="A279" s="109"/>
      <c r="B279" s="109">
        <f t="shared" si="10"/>
        <v>0.91319444444444176</v>
      </c>
      <c r="C279" s="342"/>
      <c r="D279" s="342"/>
      <c r="E279" s="342"/>
      <c r="F279" s="109"/>
      <c r="G279" s="109">
        <f t="shared" si="11"/>
        <v>0.91319444444444176</v>
      </c>
    </row>
    <row r="280" spans="1:7" customFormat="1" x14ac:dyDescent="0.2">
      <c r="A280" s="109"/>
      <c r="B280" s="109">
        <f t="shared" si="10"/>
        <v>0.91666666666666397</v>
      </c>
      <c r="C280" s="342"/>
      <c r="D280" s="342"/>
      <c r="E280" s="342"/>
      <c r="F280" s="109"/>
      <c r="G280" s="109">
        <f t="shared" si="11"/>
        <v>0.91666666666666397</v>
      </c>
    </row>
    <row r="281" spans="1:7" customFormat="1" x14ac:dyDescent="0.2">
      <c r="A281" s="109"/>
      <c r="B281" s="109">
        <f t="shared" si="10"/>
        <v>0.92013888888888618</v>
      </c>
      <c r="C281" s="342"/>
      <c r="D281" s="342"/>
      <c r="E281" s="342"/>
      <c r="F281" s="109"/>
      <c r="G281" s="109">
        <f t="shared" si="11"/>
        <v>0.92013888888888618</v>
      </c>
    </row>
    <row r="282" spans="1:7" customFormat="1" x14ac:dyDescent="0.2">
      <c r="A282" s="109"/>
      <c r="B282" s="109">
        <f t="shared" si="10"/>
        <v>0.92361111111110838</v>
      </c>
      <c r="C282" s="342"/>
      <c r="D282" s="342"/>
      <c r="E282" s="342"/>
      <c r="F282" s="109"/>
      <c r="G282" s="109">
        <f t="shared" si="11"/>
        <v>0.92361111111110838</v>
      </c>
    </row>
    <row r="283" spans="1:7" customFormat="1" x14ac:dyDescent="0.2">
      <c r="A283" s="109"/>
      <c r="B283" s="109">
        <f t="shared" si="10"/>
        <v>0.92708333333333059</v>
      </c>
      <c r="C283" s="342"/>
      <c r="D283" s="342"/>
      <c r="E283" s="342"/>
      <c r="F283" s="109"/>
      <c r="G283" s="109">
        <f t="shared" si="11"/>
        <v>0.92708333333333059</v>
      </c>
    </row>
    <row r="284" spans="1:7" customFormat="1" x14ac:dyDescent="0.2">
      <c r="A284" s="109"/>
      <c r="B284" s="109">
        <f t="shared" si="10"/>
        <v>0.9305555555555528</v>
      </c>
      <c r="C284" s="342"/>
      <c r="D284" s="342"/>
      <c r="E284" s="342"/>
      <c r="F284" s="109"/>
      <c r="G284" s="109">
        <f t="shared" si="11"/>
        <v>0.9305555555555528</v>
      </c>
    </row>
    <row r="285" spans="1:7" customFormat="1" x14ac:dyDescent="0.2">
      <c r="A285" s="109"/>
      <c r="B285" s="109">
        <f t="shared" si="10"/>
        <v>0.93402777777777501</v>
      </c>
      <c r="C285" s="342"/>
      <c r="D285" s="342"/>
      <c r="E285" s="342"/>
      <c r="F285" s="109"/>
      <c r="G285" s="109">
        <f t="shared" si="11"/>
        <v>0.93402777777777501</v>
      </c>
    </row>
    <row r="286" spans="1:7" customFormat="1" x14ac:dyDescent="0.2">
      <c r="A286" s="109"/>
      <c r="B286" s="109">
        <f t="shared" si="10"/>
        <v>0.93749999999999722</v>
      </c>
      <c r="C286" s="342"/>
      <c r="D286" s="342"/>
      <c r="E286" s="342"/>
      <c r="F286" s="109"/>
      <c r="G286" s="109">
        <f t="shared" si="11"/>
        <v>0.93749999999999722</v>
      </c>
    </row>
    <row r="287" spans="1:7" customFormat="1" x14ac:dyDescent="0.2">
      <c r="A287" s="109"/>
      <c r="B287" s="109">
        <f t="shared" si="10"/>
        <v>0.94097222222221943</v>
      </c>
      <c r="C287" s="342"/>
      <c r="D287" s="342"/>
      <c r="E287" s="342"/>
      <c r="F287" s="109"/>
      <c r="G287" s="109">
        <f t="shared" si="11"/>
        <v>0.94097222222221943</v>
      </c>
    </row>
    <row r="288" spans="1:7" customFormat="1" x14ac:dyDescent="0.2">
      <c r="A288" s="109"/>
      <c r="B288" s="109">
        <f t="shared" si="10"/>
        <v>0.94444444444444164</v>
      </c>
      <c r="C288" s="342"/>
      <c r="D288" s="342"/>
      <c r="E288" s="342"/>
      <c r="F288" s="109"/>
      <c r="G288" s="109">
        <f t="shared" si="11"/>
        <v>0.94444444444444164</v>
      </c>
    </row>
    <row r="289" spans="1:7" customFormat="1" x14ac:dyDescent="0.2">
      <c r="A289" s="109"/>
      <c r="B289" s="109">
        <f t="shared" si="10"/>
        <v>0.94791666666666385</v>
      </c>
      <c r="C289" s="342"/>
      <c r="D289" s="342"/>
      <c r="E289" s="342"/>
      <c r="F289" s="109"/>
      <c r="G289" s="109">
        <f t="shared" si="11"/>
        <v>0.94791666666666385</v>
      </c>
    </row>
    <row r="290" spans="1:7" customFormat="1" x14ac:dyDescent="0.2">
      <c r="A290" s="109"/>
      <c r="B290" s="109">
        <f t="shared" si="10"/>
        <v>0.95138888888888606</v>
      </c>
      <c r="C290" s="342"/>
      <c r="D290" s="342"/>
      <c r="E290" s="342"/>
      <c r="F290" s="109"/>
      <c r="G290" s="109">
        <f t="shared" si="11"/>
        <v>0.95138888888888606</v>
      </c>
    </row>
    <row r="291" spans="1:7" customFormat="1" x14ac:dyDescent="0.2">
      <c r="A291" s="109"/>
      <c r="B291" s="109">
        <f t="shared" si="10"/>
        <v>0.95486111111110827</v>
      </c>
      <c r="C291" s="342"/>
      <c r="D291" s="342"/>
      <c r="E291" s="342"/>
      <c r="F291" s="109"/>
      <c r="G291" s="109">
        <f t="shared" si="11"/>
        <v>0.95486111111110827</v>
      </c>
    </row>
    <row r="292" spans="1:7" customFormat="1" x14ac:dyDescent="0.2">
      <c r="A292" s="109"/>
      <c r="B292" s="109">
        <f t="shared" si="10"/>
        <v>0.95833333333333048</v>
      </c>
      <c r="C292" s="342"/>
      <c r="D292" s="342"/>
      <c r="E292" s="342"/>
      <c r="F292" s="109"/>
      <c r="G292" s="109">
        <f t="shared" si="11"/>
        <v>0.95833333333333048</v>
      </c>
    </row>
    <row r="293" spans="1:7" customFormat="1" x14ac:dyDescent="0.2">
      <c r="A293" s="109"/>
      <c r="B293" s="109">
        <f t="shared" si="10"/>
        <v>0.96180555555555269</v>
      </c>
      <c r="C293" s="342"/>
      <c r="D293" s="342"/>
      <c r="E293" s="342"/>
      <c r="F293" s="109"/>
      <c r="G293" s="109">
        <f t="shared" si="11"/>
        <v>0.96180555555555269</v>
      </c>
    </row>
    <row r="294" spans="1:7" customFormat="1" x14ac:dyDescent="0.2">
      <c r="A294" s="109"/>
      <c r="B294" s="109">
        <f t="shared" si="10"/>
        <v>0.9652777777777749</v>
      </c>
      <c r="C294" s="342"/>
      <c r="D294" s="342"/>
      <c r="E294" s="342"/>
      <c r="F294" s="109"/>
      <c r="G294" s="109">
        <f t="shared" si="11"/>
        <v>0.9652777777777749</v>
      </c>
    </row>
    <row r="295" spans="1:7" customFormat="1" x14ac:dyDescent="0.2">
      <c r="A295" s="109"/>
      <c r="B295" s="109">
        <f t="shared" si="10"/>
        <v>0.96874999999999711</v>
      </c>
      <c r="C295" s="342"/>
      <c r="D295" s="342"/>
      <c r="E295" s="342"/>
      <c r="F295" s="109"/>
      <c r="G295" s="109">
        <f t="shared" si="11"/>
        <v>0.96874999999999711</v>
      </c>
    </row>
    <row r="296" spans="1:7" customFormat="1" x14ac:dyDescent="0.2">
      <c r="A296" s="109"/>
      <c r="B296" s="109">
        <f t="shared" si="10"/>
        <v>0.97222222222221932</v>
      </c>
      <c r="C296" s="342"/>
      <c r="D296" s="342"/>
      <c r="E296" s="342"/>
      <c r="F296" s="109"/>
      <c r="G296" s="109">
        <f t="shared" si="11"/>
        <v>0.97222222222221932</v>
      </c>
    </row>
    <row r="297" spans="1:7" customFormat="1" x14ac:dyDescent="0.2">
      <c r="A297" s="109"/>
      <c r="B297" s="109">
        <f t="shared" si="10"/>
        <v>0.97569444444444153</v>
      </c>
      <c r="C297" s="342"/>
      <c r="D297" s="342"/>
      <c r="E297" s="342"/>
      <c r="F297" s="109"/>
      <c r="G297" s="109">
        <f t="shared" si="11"/>
        <v>0.97569444444444153</v>
      </c>
    </row>
    <row r="298" spans="1:7" customFormat="1" x14ac:dyDescent="0.2">
      <c r="A298" s="109"/>
      <c r="B298" s="109">
        <f t="shared" si="10"/>
        <v>0.97916666666666374</v>
      </c>
      <c r="C298" s="342"/>
      <c r="D298" s="342"/>
      <c r="E298" s="342"/>
      <c r="F298" s="109"/>
      <c r="G298" s="109">
        <f t="shared" si="11"/>
        <v>0.97916666666666374</v>
      </c>
    </row>
    <row r="299" spans="1:7" customFormat="1" x14ac:dyDescent="0.2">
      <c r="A299" s="109"/>
      <c r="B299" s="109">
        <f t="shared" si="10"/>
        <v>0.98263888888888595</v>
      </c>
      <c r="C299" s="342"/>
      <c r="D299" s="342"/>
      <c r="E299" s="342"/>
      <c r="F299" s="109"/>
      <c r="G299" s="109">
        <f t="shared" si="11"/>
        <v>0.98263888888888595</v>
      </c>
    </row>
    <row r="300" spans="1:7" customFormat="1" x14ac:dyDescent="0.2">
      <c r="A300" s="109"/>
      <c r="B300" s="109">
        <f t="shared" si="10"/>
        <v>0.98611111111110816</v>
      </c>
      <c r="C300" s="342"/>
      <c r="D300" s="342"/>
      <c r="E300" s="342"/>
      <c r="F300" s="109"/>
      <c r="G300" s="109">
        <f t="shared" si="11"/>
        <v>0.98611111111110816</v>
      </c>
    </row>
    <row r="301" spans="1:7" customFormat="1" x14ac:dyDescent="0.2">
      <c r="A301" s="109"/>
      <c r="B301" s="109">
        <f t="shared" si="10"/>
        <v>0.98958333333333037</v>
      </c>
      <c r="C301" s="342"/>
      <c r="D301" s="342"/>
      <c r="E301" s="342"/>
      <c r="F301" s="109"/>
      <c r="G301" s="109">
        <f t="shared" si="11"/>
        <v>0.98958333333333037</v>
      </c>
    </row>
    <row r="302" spans="1:7" customFormat="1" x14ac:dyDescent="0.2">
      <c r="A302" s="109"/>
      <c r="B302" s="109">
        <f t="shared" si="10"/>
        <v>0.99305555555555258</v>
      </c>
      <c r="C302" s="342"/>
      <c r="D302" s="342"/>
      <c r="E302" s="342"/>
      <c r="F302" s="109"/>
      <c r="G302" s="109">
        <f t="shared" si="11"/>
        <v>0.99305555555555258</v>
      </c>
    </row>
    <row r="303" spans="1:7" customFormat="1" x14ac:dyDescent="0.2">
      <c r="A303" s="109"/>
      <c r="B303" s="109">
        <f t="shared" si="10"/>
        <v>0.99652777777777479</v>
      </c>
      <c r="C303" s="342"/>
      <c r="D303" s="342"/>
      <c r="E303" s="342"/>
      <c r="F303" s="109"/>
      <c r="G303" s="109">
        <f t="shared" si="11"/>
        <v>0.99652777777777479</v>
      </c>
    </row>
    <row r="304" spans="1:7" customFormat="1" x14ac:dyDescent="0.2">
      <c r="A304" s="109"/>
      <c r="B304" s="109">
        <f t="shared" si="10"/>
        <v>0.999999999999997</v>
      </c>
      <c r="C304" s="342"/>
      <c r="D304" s="342"/>
      <c r="E304" s="342"/>
      <c r="F304" s="109"/>
      <c r="G304" s="109">
        <f t="shared" si="11"/>
        <v>0.999999999999997</v>
      </c>
    </row>
    <row r="305" spans="1:7" customFormat="1" x14ac:dyDescent="0.2">
      <c r="A305" s="109"/>
      <c r="B305" s="109">
        <f t="shared" si="10"/>
        <v>1.0034722222222192</v>
      </c>
      <c r="C305" s="342"/>
      <c r="D305" s="342"/>
      <c r="E305" s="342"/>
      <c r="F305" s="109"/>
      <c r="G305" s="109">
        <f t="shared" si="11"/>
        <v>1.0034722222222192</v>
      </c>
    </row>
    <row r="306" spans="1:7" customFormat="1" x14ac:dyDescent="0.2">
      <c r="A306" s="109"/>
      <c r="B306" s="109">
        <f t="shared" si="10"/>
        <v>1.0069444444444415</v>
      </c>
      <c r="C306" s="342"/>
      <c r="D306" s="342"/>
      <c r="E306" s="342"/>
      <c r="F306" s="109"/>
      <c r="G306" s="109">
        <f t="shared" si="11"/>
        <v>1.0069444444444415</v>
      </c>
    </row>
    <row r="307" spans="1:7" customFormat="1" x14ac:dyDescent="0.2">
      <c r="A307" s="109"/>
      <c r="B307" s="109">
        <f t="shared" si="10"/>
        <v>1.0104166666666639</v>
      </c>
      <c r="C307" s="342"/>
      <c r="D307" s="342"/>
      <c r="E307" s="342"/>
      <c r="F307" s="109"/>
      <c r="G307" s="109">
        <f t="shared" si="11"/>
        <v>1.0104166666666639</v>
      </c>
    </row>
    <row r="308" spans="1:7" customFormat="1" x14ac:dyDescent="0.2">
      <c r="A308" s="109"/>
      <c r="B308" s="109">
        <f t="shared" si="10"/>
        <v>1.0138888888888862</v>
      </c>
      <c r="C308" s="342"/>
      <c r="D308" s="342"/>
      <c r="E308" s="342"/>
      <c r="F308" s="109"/>
      <c r="G308" s="109">
        <f t="shared" si="11"/>
        <v>1.0138888888888862</v>
      </c>
    </row>
    <row r="309" spans="1:7" customFormat="1" x14ac:dyDescent="0.2">
      <c r="A309" s="109"/>
      <c r="B309" s="109">
        <f t="shared" si="10"/>
        <v>1.0173611111111085</v>
      </c>
      <c r="C309" s="342"/>
      <c r="D309" s="342"/>
      <c r="E309" s="342"/>
      <c r="F309" s="109"/>
      <c r="G309" s="109">
        <f t="shared" si="11"/>
        <v>1.0173611111111085</v>
      </c>
    </row>
    <row r="310" spans="1:7" customFormat="1" x14ac:dyDescent="0.2">
      <c r="A310" s="109"/>
      <c r="B310" s="109">
        <f t="shared" si="10"/>
        <v>1.0208333333333308</v>
      </c>
      <c r="C310" s="342"/>
      <c r="D310" s="342"/>
      <c r="E310" s="342"/>
      <c r="F310" s="109"/>
      <c r="G310" s="109">
        <f t="shared" si="11"/>
        <v>1.0208333333333308</v>
      </c>
    </row>
    <row r="311" spans="1:7" customFormat="1" x14ac:dyDescent="0.2">
      <c r="A311" s="109"/>
      <c r="B311" s="109">
        <f t="shared" si="10"/>
        <v>1.0243055555555531</v>
      </c>
      <c r="C311" s="342"/>
      <c r="D311" s="342"/>
      <c r="E311" s="342"/>
      <c r="F311" s="109"/>
      <c r="G311" s="109">
        <f t="shared" si="11"/>
        <v>1.0243055555555531</v>
      </c>
    </row>
    <row r="312" spans="1:7" customFormat="1" x14ac:dyDescent="0.2">
      <c r="A312" s="109"/>
      <c r="B312" s="109">
        <f t="shared" si="10"/>
        <v>1.0277777777777755</v>
      </c>
      <c r="C312" s="342"/>
      <c r="D312" s="342"/>
      <c r="E312" s="342"/>
      <c r="F312" s="109"/>
      <c r="G312" s="109">
        <f t="shared" si="11"/>
        <v>1.0277777777777755</v>
      </c>
    </row>
    <row r="313" spans="1:7" customFormat="1" x14ac:dyDescent="0.2">
      <c r="A313" s="109"/>
      <c r="B313" s="109">
        <f t="shared" si="10"/>
        <v>1.0312499999999978</v>
      </c>
      <c r="C313" s="342"/>
      <c r="D313" s="342"/>
      <c r="E313" s="342"/>
      <c r="F313" s="109"/>
      <c r="G313" s="109">
        <f t="shared" si="11"/>
        <v>1.0312499999999978</v>
      </c>
    </row>
    <row r="314" spans="1:7" customFormat="1" x14ac:dyDescent="0.2">
      <c r="A314" s="109"/>
      <c r="B314" s="109">
        <f t="shared" si="10"/>
        <v>1.0347222222222201</v>
      </c>
      <c r="C314" s="342"/>
      <c r="D314" s="342"/>
      <c r="E314" s="342"/>
      <c r="F314" s="109"/>
      <c r="G314" s="109">
        <f t="shared" si="11"/>
        <v>1.0347222222222201</v>
      </c>
    </row>
    <row r="315" spans="1:7" customFormat="1" x14ac:dyDescent="0.2">
      <c r="A315" s="109"/>
      <c r="B315" s="109">
        <f t="shared" si="10"/>
        <v>1.0381944444444424</v>
      </c>
      <c r="C315" s="342"/>
      <c r="D315" s="342"/>
      <c r="E315" s="342"/>
      <c r="F315" s="109"/>
      <c r="G315" s="109">
        <f t="shared" si="11"/>
        <v>1.0381944444444424</v>
      </c>
    </row>
    <row r="316" spans="1:7" customFormat="1" x14ac:dyDescent="0.2">
      <c r="A316" s="109"/>
      <c r="B316" s="109">
        <f t="shared" si="10"/>
        <v>1.0416666666666647</v>
      </c>
      <c r="C316" s="342"/>
      <c r="D316" s="342"/>
      <c r="E316" s="342"/>
      <c r="F316" s="109"/>
      <c r="G316" s="109">
        <f t="shared" si="11"/>
        <v>1.0416666666666647</v>
      </c>
    </row>
    <row r="317" spans="1:7" customFormat="1" x14ac:dyDescent="0.2">
      <c r="A317" s="109"/>
      <c r="B317" s="109">
        <f t="shared" si="10"/>
        <v>1.0451388888888871</v>
      </c>
      <c r="C317" s="342"/>
      <c r="D317" s="342"/>
      <c r="E317" s="342"/>
      <c r="F317" s="109"/>
      <c r="G317" s="109">
        <f t="shared" si="11"/>
        <v>1.0451388888888871</v>
      </c>
    </row>
    <row r="318" spans="1:7" customFormat="1" x14ac:dyDescent="0.2">
      <c r="A318" s="109"/>
      <c r="B318" s="109">
        <f t="shared" si="10"/>
        <v>1.0486111111111094</v>
      </c>
      <c r="C318" s="342"/>
      <c r="D318" s="342"/>
      <c r="E318" s="342"/>
      <c r="F318" s="109"/>
      <c r="G318" s="109">
        <f t="shared" si="11"/>
        <v>1.0486111111111094</v>
      </c>
    </row>
    <row r="319" spans="1:7" customFormat="1" x14ac:dyDescent="0.2">
      <c r="A319" s="109"/>
      <c r="B319" s="109">
        <f t="shared" si="10"/>
        <v>1.0520833333333317</v>
      </c>
      <c r="C319" s="342"/>
      <c r="D319" s="342"/>
      <c r="E319" s="342"/>
      <c r="F319" s="109"/>
      <c r="G319" s="109">
        <f t="shared" si="11"/>
        <v>1.0520833333333317</v>
      </c>
    </row>
    <row r="320" spans="1:7" customFormat="1" x14ac:dyDescent="0.2">
      <c r="A320" s="109"/>
      <c r="B320" s="109">
        <f t="shared" si="10"/>
        <v>1.055555555555554</v>
      </c>
      <c r="C320" s="342"/>
      <c r="D320" s="342"/>
      <c r="E320" s="342"/>
      <c r="F320" s="109"/>
      <c r="G320" s="109">
        <f t="shared" si="11"/>
        <v>1.055555555555554</v>
      </c>
    </row>
    <row r="321" spans="1:7" customFormat="1" x14ac:dyDescent="0.2">
      <c r="A321" s="109"/>
      <c r="B321" s="109">
        <f t="shared" si="10"/>
        <v>1.0590277777777763</v>
      </c>
      <c r="C321" s="342"/>
      <c r="D321" s="342"/>
      <c r="E321" s="342"/>
      <c r="F321" s="109"/>
      <c r="G321" s="109">
        <f t="shared" si="11"/>
        <v>1.0590277777777763</v>
      </c>
    </row>
    <row r="322" spans="1:7" customFormat="1" x14ac:dyDescent="0.2">
      <c r="A322" s="109"/>
      <c r="B322" s="109">
        <f t="shared" si="10"/>
        <v>1.0624999999999987</v>
      </c>
      <c r="C322" s="342"/>
      <c r="D322" s="342"/>
      <c r="E322" s="342"/>
      <c r="F322" s="109"/>
      <c r="G322" s="109">
        <f t="shared" si="11"/>
        <v>1.0624999999999987</v>
      </c>
    </row>
    <row r="323" spans="1:7" customFormat="1" x14ac:dyDescent="0.2">
      <c r="A323" s="109"/>
      <c r="B323" s="109">
        <f t="shared" si="10"/>
        <v>1.065972222222221</v>
      </c>
      <c r="C323" s="342"/>
      <c r="D323" s="342"/>
      <c r="E323" s="342"/>
      <c r="F323" s="109"/>
      <c r="G323" s="109">
        <f t="shared" si="11"/>
        <v>1.065972222222221</v>
      </c>
    </row>
    <row r="324" spans="1:7" customFormat="1" x14ac:dyDescent="0.2">
      <c r="A324" s="109"/>
      <c r="B324" s="109">
        <f t="shared" si="10"/>
        <v>1.0694444444444433</v>
      </c>
      <c r="C324" s="342"/>
      <c r="D324" s="342"/>
      <c r="E324" s="342"/>
      <c r="F324" s="109"/>
      <c r="G324" s="109">
        <f t="shared" si="11"/>
        <v>1.0694444444444433</v>
      </c>
    </row>
    <row r="325" spans="1:7" customFormat="1" x14ac:dyDescent="0.2">
      <c r="A325" s="109"/>
      <c r="B325" s="109">
        <f t="shared" si="10"/>
        <v>1.0729166666666656</v>
      </c>
      <c r="C325" s="342"/>
      <c r="D325" s="342"/>
      <c r="E325" s="342"/>
      <c r="F325" s="109"/>
      <c r="G325" s="109">
        <f t="shared" si="11"/>
        <v>1.0729166666666656</v>
      </c>
    </row>
    <row r="326" spans="1:7" customFormat="1" x14ac:dyDescent="0.2">
      <c r="A326" s="109"/>
      <c r="B326" s="109">
        <f t="shared" si="10"/>
        <v>1.076388888888888</v>
      </c>
      <c r="C326" s="342"/>
      <c r="D326" s="342"/>
      <c r="E326" s="342"/>
      <c r="F326" s="109"/>
      <c r="G326" s="109">
        <f t="shared" si="11"/>
        <v>1.076388888888888</v>
      </c>
    </row>
    <row r="327" spans="1:7" customFormat="1" x14ac:dyDescent="0.2">
      <c r="A327" s="109"/>
      <c r="B327" s="109">
        <f t="shared" si="10"/>
        <v>1.0798611111111103</v>
      </c>
      <c r="C327" s="342"/>
      <c r="D327" s="342"/>
      <c r="E327" s="342"/>
      <c r="F327" s="109"/>
      <c r="G327" s="109">
        <f t="shared" si="11"/>
        <v>1.0798611111111103</v>
      </c>
    </row>
    <row r="328" spans="1:7" customFormat="1" x14ac:dyDescent="0.2">
      <c r="A328" s="109"/>
      <c r="B328" s="109">
        <f t="shared" si="10"/>
        <v>1.0833333333333326</v>
      </c>
      <c r="C328" s="342"/>
      <c r="D328" s="342"/>
      <c r="E328" s="342"/>
      <c r="F328" s="109"/>
      <c r="G328" s="109">
        <f t="shared" si="11"/>
        <v>1.0833333333333326</v>
      </c>
    </row>
    <row r="329" spans="1:7" customFormat="1" x14ac:dyDescent="0.2">
      <c r="A329" s="109"/>
      <c r="B329" s="109">
        <f t="shared" si="10"/>
        <v>1.0868055555555549</v>
      </c>
      <c r="C329" s="342"/>
      <c r="D329" s="342"/>
      <c r="E329" s="342"/>
      <c r="F329" s="109"/>
      <c r="G329" s="109">
        <f t="shared" si="11"/>
        <v>1.0868055555555549</v>
      </c>
    </row>
    <row r="330" spans="1:7" customFormat="1" x14ac:dyDescent="0.2">
      <c r="A330" s="109"/>
      <c r="B330" s="109">
        <f t="shared" si="10"/>
        <v>1.0902777777777772</v>
      </c>
      <c r="C330" s="342"/>
      <c r="D330" s="342"/>
      <c r="E330" s="342"/>
      <c r="F330" s="109"/>
      <c r="G330" s="109">
        <f t="shared" si="11"/>
        <v>1.0902777777777772</v>
      </c>
    </row>
    <row r="331" spans="1:7" customFormat="1" x14ac:dyDescent="0.2">
      <c r="A331" s="109"/>
      <c r="B331" s="109">
        <f t="shared" si="10"/>
        <v>1.0937499999999996</v>
      </c>
      <c r="C331" s="342"/>
      <c r="D331" s="342"/>
      <c r="E331" s="342"/>
      <c r="F331" s="109"/>
      <c r="G331" s="109">
        <f t="shared" si="11"/>
        <v>1.0937499999999996</v>
      </c>
    </row>
    <row r="332" spans="1:7" customFormat="1" x14ac:dyDescent="0.2">
      <c r="A332" s="109"/>
      <c r="B332" s="109">
        <f t="shared" si="10"/>
        <v>1.0972222222222219</v>
      </c>
      <c r="C332" s="342"/>
      <c r="D332" s="342"/>
      <c r="E332" s="342"/>
      <c r="F332" s="109"/>
      <c r="G332" s="109">
        <f t="shared" si="11"/>
        <v>1.0972222222222219</v>
      </c>
    </row>
    <row r="333" spans="1:7" customFormat="1" x14ac:dyDescent="0.2">
      <c r="A333" s="109"/>
      <c r="B333" s="109">
        <f t="shared" si="10"/>
        <v>1.1006944444444442</v>
      </c>
      <c r="C333" s="342"/>
      <c r="D333" s="342"/>
      <c r="E333" s="342"/>
      <c r="F333" s="109"/>
      <c r="G333" s="109">
        <f t="shared" si="11"/>
        <v>1.1006944444444442</v>
      </c>
    </row>
    <row r="334" spans="1:7" customFormat="1" x14ac:dyDescent="0.2">
      <c r="A334" s="109"/>
      <c r="B334" s="109">
        <f t="shared" si="10"/>
        <v>1.1041666666666665</v>
      </c>
      <c r="C334" s="342"/>
      <c r="D334" s="342"/>
      <c r="E334" s="342"/>
      <c r="F334" s="109"/>
      <c r="G334" s="109">
        <f t="shared" si="11"/>
        <v>1.1041666666666665</v>
      </c>
    </row>
    <row r="335" spans="1:7" customFormat="1" x14ac:dyDescent="0.2">
      <c r="A335" s="109"/>
      <c r="B335" s="109">
        <f t="shared" si="10"/>
        <v>1.1076388888888888</v>
      </c>
      <c r="C335" s="342"/>
      <c r="D335" s="342"/>
      <c r="E335" s="342"/>
      <c r="F335" s="109"/>
      <c r="G335" s="109">
        <f t="shared" si="11"/>
        <v>1.1076388888888888</v>
      </c>
    </row>
    <row r="336" spans="1:7" customFormat="1" x14ac:dyDescent="0.2">
      <c r="A336" s="109"/>
      <c r="B336" s="109">
        <f t="shared" si="10"/>
        <v>1.1111111111111112</v>
      </c>
      <c r="C336" s="342"/>
      <c r="D336" s="342"/>
      <c r="E336" s="342"/>
      <c r="F336" s="109"/>
      <c r="G336" s="109">
        <f t="shared" si="11"/>
        <v>1.1111111111111112</v>
      </c>
    </row>
    <row r="337" spans="1:7" customFormat="1" x14ac:dyDescent="0.2">
      <c r="A337" s="109"/>
      <c r="B337" s="109">
        <f t="shared" ref="B337:B400" si="12">B336+$C$17</f>
        <v>1.1145833333333335</v>
      </c>
      <c r="C337" s="342"/>
      <c r="D337" s="342"/>
      <c r="E337" s="342"/>
      <c r="F337" s="109"/>
      <c r="G337" s="109">
        <f t="shared" ref="G337:G400" si="13">G336+$C$17</f>
        <v>1.1145833333333335</v>
      </c>
    </row>
    <row r="338" spans="1:7" customFormat="1" x14ac:dyDescent="0.2">
      <c r="A338" s="109"/>
      <c r="B338" s="109">
        <f t="shared" si="12"/>
        <v>1.1180555555555558</v>
      </c>
      <c r="C338" s="342"/>
      <c r="D338" s="342"/>
      <c r="E338" s="342"/>
      <c r="F338" s="109"/>
      <c r="G338" s="109">
        <f t="shared" si="13"/>
        <v>1.1180555555555558</v>
      </c>
    </row>
    <row r="339" spans="1:7" customFormat="1" x14ac:dyDescent="0.2">
      <c r="A339" s="109"/>
      <c r="B339" s="109">
        <f t="shared" si="12"/>
        <v>1.1215277777777781</v>
      </c>
      <c r="C339" s="342"/>
      <c r="D339" s="342"/>
      <c r="E339" s="342"/>
      <c r="F339" s="109"/>
      <c r="G339" s="109">
        <f t="shared" si="13"/>
        <v>1.1215277777777781</v>
      </c>
    </row>
    <row r="340" spans="1:7" customFormat="1" x14ac:dyDescent="0.2">
      <c r="A340" s="109"/>
      <c r="B340" s="109">
        <f t="shared" si="12"/>
        <v>1.1250000000000004</v>
      </c>
      <c r="C340" s="342"/>
      <c r="D340" s="342"/>
      <c r="E340" s="342"/>
      <c r="F340" s="109"/>
      <c r="G340" s="109">
        <f t="shared" si="13"/>
        <v>1.1250000000000004</v>
      </c>
    </row>
    <row r="341" spans="1:7" customFormat="1" x14ac:dyDescent="0.2">
      <c r="A341" s="109"/>
      <c r="B341" s="109">
        <f t="shared" si="12"/>
        <v>1.1284722222222228</v>
      </c>
      <c r="C341" s="342"/>
      <c r="D341" s="342"/>
      <c r="E341" s="342"/>
      <c r="F341" s="109"/>
      <c r="G341" s="109">
        <f t="shared" si="13"/>
        <v>1.1284722222222228</v>
      </c>
    </row>
    <row r="342" spans="1:7" customFormat="1" x14ac:dyDescent="0.2">
      <c r="A342" s="109"/>
      <c r="B342" s="109">
        <f t="shared" si="12"/>
        <v>1.1319444444444451</v>
      </c>
      <c r="C342" s="342"/>
      <c r="D342" s="342"/>
      <c r="E342" s="342"/>
      <c r="F342" s="109"/>
      <c r="G342" s="109">
        <f t="shared" si="13"/>
        <v>1.1319444444444451</v>
      </c>
    </row>
    <row r="343" spans="1:7" customFormat="1" x14ac:dyDescent="0.2">
      <c r="A343" s="109"/>
      <c r="B343" s="109">
        <f t="shared" si="12"/>
        <v>1.1354166666666674</v>
      </c>
      <c r="C343" s="342"/>
      <c r="D343" s="342"/>
      <c r="E343" s="342"/>
      <c r="F343" s="109"/>
      <c r="G343" s="109">
        <f t="shared" si="13"/>
        <v>1.1354166666666674</v>
      </c>
    </row>
    <row r="344" spans="1:7" customFormat="1" x14ac:dyDescent="0.2">
      <c r="A344" s="109"/>
      <c r="B344" s="109">
        <f t="shared" si="12"/>
        <v>1.1388888888888897</v>
      </c>
      <c r="C344" s="342"/>
      <c r="D344" s="342"/>
      <c r="E344" s="342"/>
      <c r="F344" s="109"/>
      <c r="G344" s="109">
        <f t="shared" si="13"/>
        <v>1.1388888888888897</v>
      </c>
    </row>
    <row r="345" spans="1:7" customFormat="1" x14ac:dyDescent="0.2">
      <c r="A345" s="109"/>
      <c r="B345" s="109">
        <f t="shared" si="12"/>
        <v>1.142361111111112</v>
      </c>
      <c r="C345" s="342"/>
      <c r="D345" s="342"/>
      <c r="E345" s="342"/>
      <c r="F345" s="109"/>
      <c r="G345" s="109">
        <f t="shared" si="13"/>
        <v>1.142361111111112</v>
      </c>
    </row>
    <row r="346" spans="1:7" customFormat="1" x14ac:dyDescent="0.2">
      <c r="A346" s="109"/>
      <c r="B346" s="109">
        <f t="shared" si="12"/>
        <v>1.1458333333333344</v>
      </c>
      <c r="C346" s="342"/>
      <c r="D346" s="342"/>
      <c r="E346" s="342"/>
      <c r="F346" s="109"/>
      <c r="G346" s="109">
        <f t="shared" si="13"/>
        <v>1.1458333333333344</v>
      </c>
    </row>
    <row r="347" spans="1:7" customFormat="1" x14ac:dyDescent="0.2">
      <c r="A347" s="109"/>
      <c r="B347" s="109">
        <f t="shared" si="12"/>
        <v>1.1493055555555567</v>
      </c>
      <c r="C347" s="342"/>
      <c r="D347" s="342"/>
      <c r="E347" s="342"/>
      <c r="F347" s="109"/>
      <c r="G347" s="109">
        <f t="shared" si="13"/>
        <v>1.1493055555555567</v>
      </c>
    </row>
    <row r="348" spans="1:7" customFormat="1" x14ac:dyDescent="0.2">
      <c r="A348" s="109"/>
      <c r="B348" s="109">
        <f t="shared" si="12"/>
        <v>1.152777777777779</v>
      </c>
      <c r="C348" s="342"/>
      <c r="D348" s="342"/>
      <c r="E348" s="342"/>
      <c r="F348" s="109"/>
      <c r="G348" s="109">
        <f t="shared" si="13"/>
        <v>1.152777777777779</v>
      </c>
    </row>
    <row r="349" spans="1:7" customFormat="1" x14ac:dyDescent="0.2">
      <c r="A349" s="109"/>
      <c r="B349" s="109">
        <f t="shared" si="12"/>
        <v>1.1562500000000013</v>
      </c>
      <c r="C349" s="342"/>
      <c r="D349" s="342"/>
      <c r="E349" s="342"/>
      <c r="F349" s="109"/>
      <c r="G349" s="109">
        <f t="shared" si="13"/>
        <v>1.1562500000000013</v>
      </c>
    </row>
    <row r="350" spans="1:7" customFormat="1" x14ac:dyDescent="0.2">
      <c r="A350" s="109"/>
      <c r="B350" s="109">
        <f t="shared" si="12"/>
        <v>1.1597222222222237</v>
      </c>
      <c r="C350" s="342"/>
      <c r="D350" s="342"/>
      <c r="E350" s="342"/>
      <c r="F350" s="109"/>
      <c r="G350" s="109">
        <f t="shared" si="13"/>
        <v>1.1597222222222237</v>
      </c>
    </row>
    <row r="351" spans="1:7" customFormat="1" x14ac:dyDescent="0.2">
      <c r="A351" s="109"/>
      <c r="B351" s="109">
        <f t="shared" si="12"/>
        <v>1.163194444444446</v>
      </c>
      <c r="C351" s="342"/>
      <c r="D351" s="342"/>
      <c r="E351" s="342"/>
      <c r="F351" s="109"/>
      <c r="G351" s="109">
        <f t="shared" si="13"/>
        <v>1.163194444444446</v>
      </c>
    </row>
    <row r="352" spans="1:7" customFormat="1" x14ac:dyDescent="0.2">
      <c r="A352" s="109"/>
      <c r="B352" s="109">
        <f t="shared" si="12"/>
        <v>1.1666666666666683</v>
      </c>
      <c r="C352" s="342"/>
      <c r="D352" s="342"/>
      <c r="E352" s="342"/>
      <c r="F352" s="109"/>
      <c r="G352" s="109">
        <f t="shared" si="13"/>
        <v>1.1666666666666683</v>
      </c>
    </row>
    <row r="353" spans="1:7" customFormat="1" x14ac:dyDescent="0.2">
      <c r="A353" s="109"/>
      <c r="B353" s="109">
        <f t="shared" si="12"/>
        <v>1.1701388888888906</v>
      </c>
      <c r="C353" s="342"/>
      <c r="D353" s="342"/>
      <c r="E353" s="342"/>
      <c r="F353" s="109"/>
      <c r="G353" s="109">
        <f t="shared" si="13"/>
        <v>1.1701388888888906</v>
      </c>
    </row>
    <row r="354" spans="1:7" customFormat="1" x14ac:dyDescent="0.2">
      <c r="A354" s="109"/>
      <c r="B354" s="109">
        <f t="shared" si="12"/>
        <v>1.1736111111111129</v>
      </c>
      <c r="C354" s="342"/>
      <c r="D354" s="342"/>
      <c r="E354" s="342"/>
      <c r="F354" s="109"/>
      <c r="G354" s="109">
        <f t="shared" si="13"/>
        <v>1.1736111111111129</v>
      </c>
    </row>
    <row r="355" spans="1:7" customFormat="1" x14ac:dyDescent="0.2">
      <c r="A355" s="109"/>
      <c r="B355" s="109">
        <f t="shared" si="12"/>
        <v>1.1770833333333353</v>
      </c>
      <c r="C355" s="342"/>
      <c r="D355" s="342"/>
      <c r="E355" s="342"/>
      <c r="F355" s="109"/>
      <c r="G355" s="109">
        <f t="shared" si="13"/>
        <v>1.1770833333333353</v>
      </c>
    </row>
    <row r="356" spans="1:7" customFormat="1" x14ac:dyDescent="0.2">
      <c r="A356" s="109"/>
      <c r="B356" s="109">
        <f t="shared" si="12"/>
        <v>1.1805555555555576</v>
      </c>
      <c r="C356" s="342"/>
      <c r="D356" s="342"/>
      <c r="E356" s="342"/>
      <c r="F356" s="109"/>
      <c r="G356" s="109">
        <f t="shared" si="13"/>
        <v>1.1805555555555576</v>
      </c>
    </row>
    <row r="357" spans="1:7" customFormat="1" x14ac:dyDescent="0.2">
      <c r="A357" s="109"/>
      <c r="B357" s="109">
        <f t="shared" si="12"/>
        <v>1.1840277777777799</v>
      </c>
      <c r="C357" s="342"/>
      <c r="D357" s="342"/>
      <c r="E357" s="342"/>
      <c r="F357" s="109"/>
      <c r="G357" s="109">
        <f t="shared" si="13"/>
        <v>1.1840277777777799</v>
      </c>
    </row>
    <row r="358" spans="1:7" customFormat="1" x14ac:dyDescent="0.2">
      <c r="A358" s="109"/>
      <c r="B358" s="109">
        <f t="shared" si="12"/>
        <v>1.1875000000000022</v>
      </c>
      <c r="C358" s="342"/>
      <c r="D358" s="342"/>
      <c r="E358" s="342"/>
      <c r="F358" s="109"/>
      <c r="G358" s="109">
        <f t="shared" si="13"/>
        <v>1.1875000000000022</v>
      </c>
    </row>
    <row r="359" spans="1:7" customFormat="1" x14ac:dyDescent="0.2">
      <c r="A359" s="109"/>
      <c r="B359" s="109">
        <f t="shared" si="12"/>
        <v>1.1909722222222245</v>
      </c>
      <c r="C359" s="342"/>
      <c r="D359" s="342"/>
      <c r="E359" s="342"/>
      <c r="F359" s="109"/>
      <c r="G359" s="109">
        <f t="shared" si="13"/>
        <v>1.1909722222222245</v>
      </c>
    </row>
    <row r="360" spans="1:7" customFormat="1" x14ac:dyDescent="0.2">
      <c r="A360" s="109"/>
      <c r="B360" s="109">
        <f t="shared" si="12"/>
        <v>1.1944444444444469</v>
      </c>
      <c r="C360" s="342"/>
      <c r="D360" s="342"/>
      <c r="E360" s="342"/>
      <c r="F360" s="109"/>
      <c r="G360" s="109">
        <f t="shared" si="13"/>
        <v>1.1944444444444469</v>
      </c>
    </row>
    <row r="361" spans="1:7" customFormat="1" x14ac:dyDescent="0.2">
      <c r="A361" s="109"/>
      <c r="B361" s="109">
        <f t="shared" si="12"/>
        <v>1.1979166666666692</v>
      </c>
      <c r="C361" s="342"/>
      <c r="D361" s="342"/>
      <c r="E361" s="342"/>
      <c r="F361" s="109"/>
      <c r="G361" s="109">
        <f t="shared" si="13"/>
        <v>1.1979166666666692</v>
      </c>
    </row>
    <row r="362" spans="1:7" customFormat="1" x14ac:dyDescent="0.2">
      <c r="A362" s="109"/>
      <c r="B362" s="109">
        <f t="shared" si="12"/>
        <v>1.2013888888888915</v>
      </c>
      <c r="C362" s="342"/>
      <c r="D362" s="342"/>
      <c r="E362" s="342"/>
      <c r="F362" s="109"/>
      <c r="G362" s="109">
        <f t="shared" si="13"/>
        <v>1.2013888888888915</v>
      </c>
    </row>
    <row r="363" spans="1:7" customFormat="1" x14ac:dyDescent="0.2">
      <c r="A363" s="109"/>
      <c r="B363" s="109">
        <f t="shared" si="12"/>
        <v>1.2048611111111138</v>
      </c>
      <c r="C363" s="342"/>
      <c r="D363" s="342"/>
      <c r="E363" s="342"/>
      <c r="F363" s="109"/>
      <c r="G363" s="109">
        <f t="shared" si="13"/>
        <v>1.2048611111111138</v>
      </c>
    </row>
    <row r="364" spans="1:7" customFormat="1" x14ac:dyDescent="0.2">
      <c r="A364" s="109"/>
      <c r="B364" s="109">
        <f t="shared" si="12"/>
        <v>1.2083333333333361</v>
      </c>
      <c r="C364" s="342"/>
      <c r="D364" s="342"/>
      <c r="E364" s="342"/>
      <c r="F364" s="109"/>
      <c r="G364" s="109">
        <f t="shared" si="13"/>
        <v>1.2083333333333361</v>
      </c>
    </row>
    <row r="365" spans="1:7" customFormat="1" x14ac:dyDescent="0.2">
      <c r="A365" s="109"/>
      <c r="B365" s="109">
        <f t="shared" si="12"/>
        <v>1.2118055555555585</v>
      </c>
      <c r="C365" s="342"/>
      <c r="D365" s="342"/>
      <c r="E365" s="342"/>
      <c r="F365" s="109"/>
      <c r="G365" s="109">
        <f t="shared" si="13"/>
        <v>1.2118055555555585</v>
      </c>
    </row>
    <row r="366" spans="1:7" customFormat="1" x14ac:dyDescent="0.2">
      <c r="A366" s="109"/>
      <c r="B366" s="109">
        <f t="shared" si="12"/>
        <v>1.2152777777777808</v>
      </c>
      <c r="C366" s="342"/>
      <c r="D366" s="342"/>
      <c r="E366" s="342"/>
      <c r="F366" s="109"/>
      <c r="G366" s="109">
        <f t="shared" si="13"/>
        <v>1.2152777777777808</v>
      </c>
    </row>
    <row r="367" spans="1:7" customFormat="1" x14ac:dyDescent="0.2">
      <c r="A367" s="109"/>
      <c r="B367" s="109">
        <f t="shared" si="12"/>
        <v>1.2187500000000031</v>
      </c>
      <c r="C367" s="342"/>
      <c r="D367" s="342"/>
      <c r="E367" s="342"/>
      <c r="F367" s="109"/>
      <c r="G367" s="109">
        <f t="shared" si="13"/>
        <v>1.2187500000000031</v>
      </c>
    </row>
    <row r="368" spans="1:7" customFormat="1" x14ac:dyDescent="0.2">
      <c r="A368" s="109"/>
      <c r="B368" s="109">
        <f t="shared" si="12"/>
        <v>1.2222222222222254</v>
      </c>
      <c r="C368" s="342"/>
      <c r="D368" s="342"/>
      <c r="E368" s="342"/>
      <c r="F368" s="109"/>
      <c r="G368" s="109">
        <f t="shared" si="13"/>
        <v>1.2222222222222254</v>
      </c>
    </row>
    <row r="369" spans="1:7" customFormat="1" x14ac:dyDescent="0.2">
      <c r="A369" s="109"/>
      <c r="B369" s="109">
        <f t="shared" si="12"/>
        <v>1.2256944444444478</v>
      </c>
      <c r="C369" s="342"/>
      <c r="D369" s="342"/>
      <c r="E369" s="342"/>
      <c r="F369" s="109"/>
      <c r="G369" s="109">
        <f t="shared" si="13"/>
        <v>1.2256944444444478</v>
      </c>
    </row>
    <row r="370" spans="1:7" customFormat="1" x14ac:dyDescent="0.2">
      <c r="A370" s="109"/>
      <c r="B370" s="109">
        <f t="shared" si="12"/>
        <v>1.2291666666666701</v>
      </c>
      <c r="C370" s="342"/>
      <c r="D370" s="342"/>
      <c r="E370" s="342"/>
      <c r="F370" s="109"/>
      <c r="G370" s="109">
        <f t="shared" si="13"/>
        <v>1.2291666666666701</v>
      </c>
    </row>
    <row r="371" spans="1:7" customFormat="1" x14ac:dyDescent="0.2">
      <c r="A371" s="109"/>
      <c r="B371" s="109">
        <f t="shared" si="12"/>
        <v>1.2326388888888924</v>
      </c>
      <c r="C371" s="342"/>
      <c r="D371" s="342"/>
      <c r="E371" s="342"/>
      <c r="F371" s="109"/>
      <c r="G371" s="109">
        <f t="shared" si="13"/>
        <v>1.2326388888888924</v>
      </c>
    </row>
    <row r="372" spans="1:7" customFormat="1" x14ac:dyDescent="0.2">
      <c r="A372" s="109"/>
      <c r="B372" s="109">
        <f t="shared" si="12"/>
        <v>1.2361111111111147</v>
      </c>
      <c r="C372" s="342"/>
      <c r="D372" s="342"/>
      <c r="E372" s="342"/>
      <c r="F372" s="109"/>
      <c r="G372" s="109">
        <f t="shared" si="13"/>
        <v>1.2361111111111147</v>
      </c>
    </row>
    <row r="373" spans="1:7" customFormat="1" x14ac:dyDescent="0.2">
      <c r="A373" s="109"/>
      <c r="B373" s="109">
        <f t="shared" si="12"/>
        <v>1.239583333333337</v>
      </c>
      <c r="C373" s="342"/>
      <c r="D373" s="342"/>
      <c r="E373" s="342"/>
      <c r="F373" s="109"/>
      <c r="G373" s="109">
        <f t="shared" si="13"/>
        <v>1.239583333333337</v>
      </c>
    </row>
    <row r="374" spans="1:7" customFormat="1" x14ac:dyDescent="0.2">
      <c r="A374" s="109"/>
      <c r="B374" s="109">
        <f t="shared" si="12"/>
        <v>1.2430555555555594</v>
      </c>
      <c r="C374" s="342"/>
      <c r="D374" s="342"/>
      <c r="E374" s="342"/>
      <c r="F374" s="109"/>
      <c r="G374" s="109">
        <f t="shared" si="13"/>
        <v>1.2430555555555594</v>
      </c>
    </row>
    <row r="375" spans="1:7" customFormat="1" x14ac:dyDescent="0.2">
      <c r="A375" s="109"/>
      <c r="B375" s="109">
        <f t="shared" si="12"/>
        <v>1.2465277777777817</v>
      </c>
      <c r="C375" s="342"/>
      <c r="D375" s="342"/>
      <c r="E375" s="342"/>
      <c r="F375" s="109"/>
      <c r="G375" s="109">
        <f t="shared" si="13"/>
        <v>1.2465277777777817</v>
      </c>
    </row>
    <row r="376" spans="1:7" customFormat="1" x14ac:dyDescent="0.2">
      <c r="A376" s="109"/>
      <c r="B376" s="109">
        <f t="shared" si="12"/>
        <v>1.250000000000004</v>
      </c>
      <c r="C376" s="342"/>
      <c r="D376" s="342"/>
      <c r="E376" s="342"/>
      <c r="F376" s="109"/>
      <c r="G376" s="109">
        <f t="shared" si="13"/>
        <v>1.250000000000004</v>
      </c>
    </row>
    <row r="377" spans="1:7" customFormat="1" x14ac:dyDescent="0.2">
      <c r="A377" s="109"/>
      <c r="B377" s="109">
        <f t="shared" si="12"/>
        <v>1.2534722222222263</v>
      </c>
      <c r="C377" s="342"/>
      <c r="D377" s="342"/>
      <c r="E377" s="342"/>
      <c r="F377" s="109"/>
      <c r="G377" s="109">
        <f t="shared" si="13"/>
        <v>1.2534722222222263</v>
      </c>
    </row>
    <row r="378" spans="1:7" customFormat="1" x14ac:dyDescent="0.2">
      <c r="A378" s="109"/>
      <c r="B378" s="109">
        <f t="shared" si="12"/>
        <v>1.2569444444444486</v>
      </c>
      <c r="C378" s="342"/>
      <c r="D378" s="342"/>
      <c r="E378" s="342"/>
      <c r="F378" s="109"/>
      <c r="G378" s="109">
        <f t="shared" si="13"/>
        <v>1.2569444444444486</v>
      </c>
    </row>
    <row r="379" spans="1:7" customFormat="1" x14ac:dyDescent="0.2">
      <c r="A379" s="109"/>
      <c r="B379" s="109">
        <f t="shared" si="12"/>
        <v>1.260416666666671</v>
      </c>
      <c r="C379" s="342"/>
      <c r="D379" s="342"/>
      <c r="E379" s="342"/>
      <c r="F379" s="109"/>
      <c r="G379" s="109">
        <f t="shared" si="13"/>
        <v>1.260416666666671</v>
      </c>
    </row>
    <row r="380" spans="1:7" customFormat="1" x14ac:dyDescent="0.2">
      <c r="A380" s="109"/>
      <c r="B380" s="109">
        <f t="shared" si="12"/>
        <v>1.2638888888888933</v>
      </c>
      <c r="C380" s="342"/>
      <c r="D380" s="342"/>
      <c r="E380" s="342"/>
      <c r="F380" s="109"/>
      <c r="G380" s="109">
        <f t="shared" si="13"/>
        <v>1.2638888888888933</v>
      </c>
    </row>
    <row r="381" spans="1:7" customFormat="1" x14ac:dyDescent="0.2">
      <c r="A381" s="109"/>
      <c r="B381" s="109">
        <f t="shared" si="12"/>
        <v>1.2673611111111156</v>
      </c>
      <c r="C381" s="342"/>
      <c r="D381" s="342"/>
      <c r="E381" s="342"/>
      <c r="F381" s="109"/>
      <c r="G381" s="109">
        <f t="shared" si="13"/>
        <v>1.2673611111111156</v>
      </c>
    </row>
    <row r="382" spans="1:7" customFormat="1" x14ac:dyDescent="0.2">
      <c r="A382" s="109"/>
      <c r="B382" s="109">
        <f t="shared" si="12"/>
        <v>1.2708333333333379</v>
      </c>
      <c r="C382" s="342"/>
      <c r="D382" s="342"/>
      <c r="E382" s="342"/>
      <c r="F382" s="109"/>
      <c r="G382" s="109">
        <f t="shared" si="13"/>
        <v>1.2708333333333379</v>
      </c>
    </row>
    <row r="383" spans="1:7" customFormat="1" x14ac:dyDescent="0.2">
      <c r="A383" s="109"/>
      <c r="B383" s="109">
        <f t="shared" si="12"/>
        <v>1.2743055555555602</v>
      </c>
      <c r="C383" s="342"/>
      <c r="D383" s="342"/>
      <c r="E383" s="342"/>
      <c r="F383" s="109"/>
      <c r="G383" s="109">
        <f t="shared" si="13"/>
        <v>1.2743055555555602</v>
      </c>
    </row>
    <row r="384" spans="1:7" customFormat="1" x14ac:dyDescent="0.2">
      <c r="A384" s="109"/>
      <c r="B384" s="109">
        <f t="shared" si="12"/>
        <v>1.2777777777777826</v>
      </c>
      <c r="C384" s="342"/>
      <c r="D384" s="342"/>
      <c r="E384" s="342"/>
      <c r="F384" s="109"/>
      <c r="G384" s="109">
        <f t="shared" si="13"/>
        <v>1.2777777777777826</v>
      </c>
    </row>
    <row r="385" spans="1:7" customFormat="1" x14ac:dyDescent="0.2">
      <c r="A385" s="109"/>
      <c r="B385" s="109">
        <f t="shared" si="12"/>
        <v>1.2812500000000049</v>
      </c>
      <c r="C385" s="342"/>
      <c r="D385" s="342"/>
      <c r="E385" s="342"/>
      <c r="F385" s="109"/>
      <c r="G385" s="109">
        <f t="shared" si="13"/>
        <v>1.2812500000000049</v>
      </c>
    </row>
    <row r="386" spans="1:7" customFormat="1" x14ac:dyDescent="0.2">
      <c r="A386" s="109"/>
      <c r="B386" s="109">
        <f t="shared" si="12"/>
        <v>1.2847222222222272</v>
      </c>
      <c r="C386" s="342"/>
      <c r="D386" s="342"/>
      <c r="E386" s="342"/>
      <c r="F386" s="109"/>
      <c r="G386" s="109">
        <f t="shared" si="13"/>
        <v>1.2847222222222272</v>
      </c>
    </row>
    <row r="387" spans="1:7" customFormat="1" x14ac:dyDescent="0.2">
      <c r="A387" s="109"/>
      <c r="B387" s="109">
        <f t="shared" si="12"/>
        <v>1.2881944444444495</v>
      </c>
      <c r="C387" s="342"/>
      <c r="D387" s="342"/>
      <c r="E387" s="342"/>
      <c r="F387" s="109"/>
      <c r="G387" s="109">
        <f t="shared" si="13"/>
        <v>1.2881944444444495</v>
      </c>
    </row>
    <row r="388" spans="1:7" customFormat="1" x14ac:dyDescent="0.2">
      <c r="A388" s="109"/>
      <c r="B388" s="109">
        <f t="shared" si="12"/>
        <v>1.2916666666666718</v>
      </c>
      <c r="C388" s="342"/>
      <c r="D388" s="342"/>
      <c r="E388" s="342"/>
      <c r="F388" s="109"/>
      <c r="G388" s="109">
        <f t="shared" si="13"/>
        <v>1.2916666666666718</v>
      </c>
    </row>
    <row r="389" spans="1:7" customFormat="1" x14ac:dyDescent="0.2">
      <c r="A389" s="109"/>
      <c r="B389" s="109">
        <f t="shared" si="12"/>
        <v>1.2951388888888942</v>
      </c>
      <c r="C389" s="342"/>
      <c r="D389" s="342"/>
      <c r="E389" s="342"/>
      <c r="F389" s="109"/>
      <c r="G389" s="109">
        <f t="shared" si="13"/>
        <v>1.2951388888888942</v>
      </c>
    </row>
    <row r="390" spans="1:7" customFormat="1" x14ac:dyDescent="0.2">
      <c r="A390" s="109"/>
      <c r="B390" s="109">
        <f t="shared" si="12"/>
        <v>1.2986111111111165</v>
      </c>
      <c r="C390" s="342"/>
      <c r="D390" s="342"/>
      <c r="E390" s="342"/>
      <c r="F390" s="109"/>
      <c r="G390" s="109">
        <f t="shared" si="13"/>
        <v>1.2986111111111165</v>
      </c>
    </row>
    <row r="391" spans="1:7" customFormat="1" x14ac:dyDescent="0.2">
      <c r="A391" s="109"/>
      <c r="B391" s="109">
        <f t="shared" si="12"/>
        <v>1.3020833333333388</v>
      </c>
      <c r="C391" s="342"/>
      <c r="D391" s="342"/>
      <c r="E391" s="342"/>
      <c r="F391" s="109"/>
      <c r="G391" s="109">
        <f t="shared" si="13"/>
        <v>1.3020833333333388</v>
      </c>
    </row>
    <row r="392" spans="1:7" customFormat="1" x14ac:dyDescent="0.2">
      <c r="A392" s="109"/>
      <c r="B392" s="109">
        <f t="shared" si="12"/>
        <v>1.3055555555555611</v>
      </c>
      <c r="C392" s="342"/>
      <c r="D392" s="342"/>
      <c r="E392" s="342"/>
      <c r="F392" s="109"/>
      <c r="G392" s="109">
        <f t="shared" si="13"/>
        <v>1.3055555555555611</v>
      </c>
    </row>
    <row r="393" spans="1:7" customFormat="1" x14ac:dyDescent="0.2">
      <c r="A393" s="109"/>
      <c r="B393" s="109">
        <f t="shared" si="12"/>
        <v>1.3090277777777835</v>
      </c>
      <c r="C393" s="342"/>
      <c r="D393" s="342"/>
      <c r="E393" s="342"/>
      <c r="F393" s="109"/>
      <c r="G393" s="109">
        <f t="shared" si="13"/>
        <v>1.3090277777777835</v>
      </c>
    </row>
    <row r="394" spans="1:7" customFormat="1" x14ac:dyDescent="0.2">
      <c r="A394" s="109"/>
      <c r="B394" s="109">
        <f t="shared" si="12"/>
        <v>1.3125000000000058</v>
      </c>
      <c r="C394" s="342"/>
      <c r="D394" s="342"/>
      <c r="E394" s="342"/>
      <c r="F394" s="109"/>
      <c r="G394" s="109">
        <f t="shared" si="13"/>
        <v>1.3125000000000058</v>
      </c>
    </row>
    <row r="395" spans="1:7" customFormat="1" x14ac:dyDescent="0.2">
      <c r="A395" s="109"/>
      <c r="B395" s="109">
        <f t="shared" si="12"/>
        <v>1.3159722222222281</v>
      </c>
      <c r="C395" s="342"/>
      <c r="D395" s="342"/>
      <c r="E395" s="342"/>
      <c r="F395" s="109"/>
      <c r="G395" s="109">
        <f t="shared" si="13"/>
        <v>1.3159722222222281</v>
      </c>
    </row>
    <row r="396" spans="1:7" customFormat="1" x14ac:dyDescent="0.2">
      <c r="A396" s="109"/>
      <c r="B396" s="109">
        <f t="shared" si="12"/>
        <v>1.3194444444444504</v>
      </c>
      <c r="C396" s="342"/>
      <c r="D396" s="342"/>
      <c r="E396" s="342"/>
      <c r="F396" s="109"/>
      <c r="G396" s="109">
        <f t="shared" si="13"/>
        <v>1.3194444444444504</v>
      </c>
    </row>
    <row r="397" spans="1:7" customFormat="1" x14ac:dyDescent="0.2">
      <c r="A397" s="109"/>
      <c r="B397" s="109">
        <f t="shared" si="12"/>
        <v>1.3229166666666727</v>
      </c>
      <c r="C397" s="342"/>
      <c r="D397" s="342"/>
      <c r="E397" s="342"/>
      <c r="F397" s="109"/>
      <c r="G397" s="109">
        <f t="shared" si="13"/>
        <v>1.3229166666666727</v>
      </c>
    </row>
    <row r="398" spans="1:7" customFormat="1" x14ac:dyDescent="0.2">
      <c r="A398" s="109"/>
      <c r="B398" s="109">
        <f t="shared" si="12"/>
        <v>1.3263888888888951</v>
      </c>
      <c r="C398" s="342"/>
      <c r="D398" s="342"/>
      <c r="E398" s="342"/>
      <c r="F398" s="109"/>
      <c r="G398" s="109">
        <f t="shared" si="13"/>
        <v>1.3263888888888951</v>
      </c>
    </row>
    <row r="399" spans="1:7" customFormat="1" x14ac:dyDescent="0.2">
      <c r="A399" s="109"/>
      <c r="B399" s="109">
        <f t="shared" si="12"/>
        <v>1.3298611111111174</v>
      </c>
      <c r="C399" s="342"/>
      <c r="D399" s="342"/>
      <c r="E399" s="342"/>
      <c r="F399" s="109"/>
      <c r="G399" s="109">
        <f t="shared" si="13"/>
        <v>1.3298611111111174</v>
      </c>
    </row>
    <row r="400" spans="1:7" customFormat="1" x14ac:dyDescent="0.2">
      <c r="A400" s="109"/>
      <c r="B400" s="109">
        <f t="shared" si="12"/>
        <v>1.3333333333333397</v>
      </c>
      <c r="C400" s="342"/>
      <c r="D400" s="342"/>
      <c r="E400" s="342"/>
      <c r="F400" s="109"/>
      <c r="G400" s="109">
        <f t="shared" si="13"/>
        <v>1.3333333333333397</v>
      </c>
    </row>
    <row r="401" spans="1:7" customFormat="1" x14ac:dyDescent="0.2">
      <c r="A401" s="109"/>
      <c r="B401" s="109">
        <f t="shared" ref="B401:B464" si="14">B400+$C$17</f>
        <v>1.336805555555562</v>
      </c>
      <c r="C401" s="342"/>
      <c r="D401" s="342"/>
      <c r="E401" s="342"/>
      <c r="F401" s="109"/>
      <c r="G401" s="109">
        <f t="shared" ref="G401:G464" si="15">G400+$C$17</f>
        <v>1.336805555555562</v>
      </c>
    </row>
    <row r="402" spans="1:7" customFormat="1" x14ac:dyDescent="0.2">
      <c r="A402" s="109"/>
      <c r="B402" s="109">
        <f t="shared" si="14"/>
        <v>1.3402777777777843</v>
      </c>
      <c r="C402" s="342"/>
      <c r="D402" s="342"/>
      <c r="E402" s="342"/>
      <c r="F402" s="109"/>
      <c r="G402" s="109">
        <f t="shared" si="15"/>
        <v>1.3402777777777843</v>
      </c>
    </row>
    <row r="403" spans="1:7" customFormat="1" x14ac:dyDescent="0.2">
      <c r="A403" s="109"/>
      <c r="B403" s="109">
        <f t="shared" si="14"/>
        <v>1.3437500000000067</v>
      </c>
      <c r="C403" s="342"/>
      <c r="D403" s="342"/>
      <c r="E403" s="342"/>
      <c r="F403" s="109"/>
      <c r="G403" s="109">
        <f t="shared" si="15"/>
        <v>1.3437500000000067</v>
      </c>
    </row>
    <row r="404" spans="1:7" customFormat="1" x14ac:dyDescent="0.2">
      <c r="A404" s="109"/>
      <c r="B404" s="109">
        <f t="shared" si="14"/>
        <v>1.347222222222229</v>
      </c>
      <c r="C404" s="342"/>
      <c r="D404" s="342"/>
      <c r="E404" s="342"/>
      <c r="F404" s="109"/>
      <c r="G404" s="109">
        <f t="shared" si="15"/>
        <v>1.347222222222229</v>
      </c>
    </row>
    <row r="405" spans="1:7" customFormat="1" x14ac:dyDescent="0.2">
      <c r="A405" s="109"/>
      <c r="B405" s="109">
        <f t="shared" si="14"/>
        <v>1.3506944444444513</v>
      </c>
      <c r="C405" s="342"/>
      <c r="D405" s="342"/>
      <c r="E405" s="342"/>
      <c r="F405" s="109"/>
      <c r="G405" s="109">
        <f t="shared" si="15"/>
        <v>1.3506944444444513</v>
      </c>
    </row>
    <row r="406" spans="1:7" customFormat="1" x14ac:dyDescent="0.2">
      <c r="A406" s="109"/>
      <c r="B406" s="109">
        <f t="shared" si="14"/>
        <v>1.3541666666666736</v>
      </c>
      <c r="C406" s="342"/>
      <c r="D406" s="342"/>
      <c r="E406" s="342"/>
      <c r="F406" s="109"/>
      <c r="G406" s="109">
        <f t="shared" si="15"/>
        <v>1.3541666666666736</v>
      </c>
    </row>
    <row r="407" spans="1:7" customFormat="1" x14ac:dyDescent="0.2">
      <c r="A407" s="109"/>
      <c r="B407" s="109">
        <f t="shared" si="14"/>
        <v>1.3576388888888959</v>
      </c>
      <c r="C407" s="342"/>
      <c r="D407" s="342"/>
      <c r="E407" s="342"/>
      <c r="F407" s="109"/>
      <c r="G407" s="109">
        <f t="shared" si="15"/>
        <v>1.3576388888888959</v>
      </c>
    </row>
    <row r="408" spans="1:7" customFormat="1" x14ac:dyDescent="0.2">
      <c r="A408" s="109"/>
      <c r="B408" s="109">
        <f t="shared" si="14"/>
        <v>1.3611111111111183</v>
      </c>
      <c r="C408" s="342"/>
      <c r="D408" s="342"/>
      <c r="E408" s="342"/>
      <c r="F408" s="109"/>
      <c r="G408" s="109">
        <f t="shared" si="15"/>
        <v>1.3611111111111183</v>
      </c>
    </row>
    <row r="409" spans="1:7" customFormat="1" x14ac:dyDescent="0.2">
      <c r="A409" s="109"/>
      <c r="B409" s="109">
        <f t="shared" si="14"/>
        <v>1.3645833333333406</v>
      </c>
      <c r="C409" s="342"/>
      <c r="D409" s="342"/>
      <c r="E409" s="342"/>
      <c r="F409" s="109"/>
      <c r="G409" s="109">
        <f t="shared" si="15"/>
        <v>1.3645833333333406</v>
      </c>
    </row>
    <row r="410" spans="1:7" customFormat="1" x14ac:dyDescent="0.2">
      <c r="A410" s="109"/>
      <c r="B410" s="109">
        <f t="shared" si="14"/>
        <v>1.3680555555555629</v>
      </c>
      <c r="C410" s="342"/>
      <c r="D410" s="342"/>
      <c r="E410" s="342"/>
      <c r="F410" s="109"/>
      <c r="G410" s="109">
        <f t="shared" si="15"/>
        <v>1.3680555555555629</v>
      </c>
    </row>
    <row r="411" spans="1:7" customFormat="1" x14ac:dyDescent="0.2">
      <c r="A411" s="109"/>
      <c r="B411" s="109">
        <f t="shared" si="14"/>
        <v>1.3715277777777852</v>
      </c>
      <c r="C411" s="342"/>
      <c r="D411" s="342"/>
      <c r="E411" s="342"/>
      <c r="F411" s="109"/>
      <c r="G411" s="109">
        <f t="shared" si="15"/>
        <v>1.3715277777777852</v>
      </c>
    </row>
    <row r="412" spans="1:7" customFormat="1" x14ac:dyDescent="0.2">
      <c r="A412" s="109"/>
      <c r="B412" s="109">
        <f t="shared" si="14"/>
        <v>1.3750000000000075</v>
      </c>
      <c r="C412" s="342"/>
      <c r="D412" s="342"/>
      <c r="E412" s="342"/>
      <c r="F412" s="109"/>
      <c r="G412" s="109">
        <f t="shared" si="15"/>
        <v>1.3750000000000075</v>
      </c>
    </row>
    <row r="413" spans="1:7" customFormat="1" x14ac:dyDescent="0.2">
      <c r="A413" s="109"/>
      <c r="B413" s="109">
        <f t="shared" si="14"/>
        <v>1.3784722222222299</v>
      </c>
      <c r="C413" s="342"/>
      <c r="D413" s="342"/>
      <c r="E413" s="342"/>
      <c r="F413" s="109"/>
      <c r="G413" s="109">
        <f t="shared" si="15"/>
        <v>1.3784722222222299</v>
      </c>
    </row>
    <row r="414" spans="1:7" customFormat="1" x14ac:dyDescent="0.2">
      <c r="A414" s="109"/>
      <c r="B414" s="109">
        <f t="shared" si="14"/>
        <v>1.3819444444444522</v>
      </c>
      <c r="C414" s="342"/>
      <c r="D414" s="342"/>
      <c r="E414" s="342"/>
      <c r="F414" s="109"/>
      <c r="G414" s="109">
        <f t="shared" si="15"/>
        <v>1.3819444444444522</v>
      </c>
    </row>
    <row r="415" spans="1:7" customFormat="1" x14ac:dyDescent="0.2">
      <c r="A415" s="109"/>
      <c r="B415" s="109">
        <f t="shared" si="14"/>
        <v>1.3854166666666745</v>
      </c>
      <c r="C415" s="342"/>
      <c r="D415" s="342"/>
      <c r="E415" s="342"/>
      <c r="F415" s="109"/>
      <c r="G415" s="109">
        <f t="shared" si="15"/>
        <v>1.3854166666666745</v>
      </c>
    </row>
    <row r="416" spans="1:7" customFormat="1" x14ac:dyDescent="0.2">
      <c r="A416" s="109"/>
      <c r="B416" s="109">
        <f t="shared" si="14"/>
        <v>1.3888888888888968</v>
      </c>
      <c r="C416" s="342"/>
      <c r="D416" s="342"/>
      <c r="E416" s="342"/>
      <c r="F416" s="109"/>
      <c r="G416" s="109">
        <f t="shared" si="15"/>
        <v>1.3888888888888968</v>
      </c>
    </row>
    <row r="417" spans="1:7" customFormat="1" x14ac:dyDescent="0.2">
      <c r="A417" s="109"/>
      <c r="B417" s="109">
        <f t="shared" si="14"/>
        <v>1.3923611111111192</v>
      </c>
      <c r="C417" s="342"/>
      <c r="D417" s="342"/>
      <c r="E417" s="342"/>
      <c r="F417" s="109"/>
      <c r="G417" s="109">
        <f t="shared" si="15"/>
        <v>1.3923611111111192</v>
      </c>
    </row>
    <row r="418" spans="1:7" customFormat="1" x14ac:dyDescent="0.2">
      <c r="A418" s="109"/>
      <c r="B418" s="109">
        <f t="shared" si="14"/>
        <v>1.3958333333333415</v>
      </c>
      <c r="C418" s="342"/>
      <c r="D418" s="342"/>
      <c r="E418" s="342"/>
      <c r="F418" s="109"/>
      <c r="G418" s="109">
        <f t="shared" si="15"/>
        <v>1.3958333333333415</v>
      </c>
    </row>
    <row r="419" spans="1:7" customFormat="1" x14ac:dyDescent="0.2">
      <c r="A419" s="109"/>
      <c r="B419" s="109">
        <f t="shared" si="14"/>
        <v>1.3993055555555638</v>
      </c>
      <c r="C419" s="342"/>
      <c r="D419" s="342"/>
      <c r="E419" s="342"/>
      <c r="F419" s="109"/>
      <c r="G419" s="109">
        <f t="shared" si="15"/>
        <v>1.3993055555555638</v>
      </c>
    </row>
    <row r="420" spans="1:7" customFormat="1" x14ac:dyDescent="0.2">
      <c r="A420" s="109"/>
      <c r="B420" s="109">
        <f t="shared" si="14"/>
        <v>1.4027777777777861</v>
      </c>
      <c r="C420" s="342"/>
      <c r="D420" s="342"/>
      <c r="E420" s="342"/>
      <c r="F420" s="109"/>
      <c r="G420" s="109">
        <f t="shared" si="15"/>
        <v>1.4027777777777861</v>
      </c>
    </row>
    <row r="421" spans="1:7" customFormat="1" x14ac:dyDescent="0.2">
      <c r="A421" s="109"/>
      <c r="B421" s="109">
        <f t="shared" si="14"/>
        <v>1.4062500000000084</v>
      </c>
      <c r="C421" s="342"/>
      <c r="D421" s="342"/>
      <c r="E421" s="342"/>
      <c r="F421" s="109"/>
      <c r="G421" s="109">
        <f t="shared" si="15"/>
        <v>1.4062500000000084</v>
      </c>
    </row>
    <row r="422" spans="1:7" customFormat="1" x14ac:dyDescent="0.2">
      <c r="A422" s="109"/>
      <c r="B422" s="109">
        <f t="shared" si="14"/>
        <v>1.4097222222222308</v>
      </c>
      <c r="C422" s="342"/>
      <c r="D422" s="342"/>
      <c r="E422" s="342"/>
      <c r="F422" s="109"/>
      <c r="G422" s="109">
        <f t="shared" si="15"/>
        <v>1.4097222222222308</v>
      </c>
    </row>
    <row r="423" spans="1:7" customFormat="1" x14ac:dyDescent="0.2">
      <c r="A423" s="109"/>
      <c r="B423" s="109">
        <f t="shared" si="14"/>
        <v>1.4131944444444531</v>
      </c>
      <c r="C423" s="342"/>
      <c r="D423" s="342"/>
      <c r="E423" s="342"/>
      <c r="F423" s="109"/>
      <c r="G423" s="109">
        <f t="shared" si="15"/>
        <v>1.4131944444444531</v>
      </c>
    </row>
    <row r="424" spans="1:7" customFormat="1" x14ac:dyDescent="0.2">
      <c r="A424" s="109"/>
      <c r="B424" s="109">
        <f t="shared" si="14"/>
        <v>1.4166666666666754</v>
      </c>
      <c r="C424" s="342"/>
      <c r="D424" s="342"/>
      <c r="E424" s="342"/>
      <c r="F424" s="109"/>
      <c r="G424" s="109">
        <f t="shared" si="15"/>
        <v>1.4166666666666754</v>
      </c>
    </row>
    <row r="425" spans="1:7" customFormat="1" x14ac:dyDescent="0.2">
      <c r="A425" s="109"/>
      <c r="B425" s="109">
        <f t="shared" si="14"/>
        <v>1.4201388888888977</v>
      </c>
      <c r="C425" s="342"/>
      <c r="D425" s="342"/>
      <c r="E425" s="342"/>
      <c r="F425" s="109"/>
      <c r="G425" s="109">
        <f t="shared" si="15"/>
        <v>1.4201388888888977</v>
      </c>
    </row>
    <row r="426" spans="1:7" customFormat="1" x14ac:dyDescent="0.2">
      <c r="A426" s="109"/>
      <c r="B426" s="109">
        <f t="shared" si="14"/>
        <v>1.42361111111112</v>
      </c>
      <c r="C426" s="342"/>
      <c r="D426" s="342"/>
      <c r="E426" s="342"/>
      <c r="F426" s="109"/>
      <c r="G426" s="109">
        <f t="shared" si="15"/>
        <v>1.42361111111112</v>
      </c>
    </row>
    <row r="427" spans="1:7" customFormat="1" x14ac:dyDescent="0.2">
      <c r="A427" s="109"/>
      <c r="B427" s="109">
        <f t="shared" si="14"/>
        <v>1.4270833333333424</v>
      </c>
      <c r="C427" s="342"/>
      <c r="D427" s="342"/>
      <c r="E427" s="342"/>
      <c r="F427" s="109"/>
      <c r="G427" s="109">
        <f t="shared" si="15"/>
        <v>1.4270833333333424</v>
      </c>
    </row>
    <row r="428" spans="1:7" customFormat="1" x14ac:dyDescent="0.2">
      <c r="A428" s="109"/>
      <c r="B428" s="109">
        <f t="shared" si="14"/>
        <v>1.4305555555555647</v>
      </c>
      <c r="C428" s="342"/>
      <c r="D428" s="342"/>
      <c r="E428" s="342"/>
      <c r="F428" s="109"/>
      <c r="G428" s="109">
        <f t="shared" si="15"/>
        <v>1.4305555555555647</v>
      </c>
    </row>
    <row r="429" spans="1:7" customFormat="1" x14ac:dyDescent="0.2">
      <c r="A429" s="109"/>
      <c r="B429" s="109">
        <f t="shared" si="14"/>
        <v>1.434027777777787</v>
      </c>
      <c r="C429" s="342"/>
      <c r="D429" s="342"/>
      <c r="E429" s="342"/>
      <c r="F429" s="109"/>
      <c r="G429" s="109">
        <f t="shared" si="15"/>
        <v>1.434027777777787</v>
      </c>
    </row>
    <row r="430" spans="1:7" customFormat="1" x14ac:dyDescent="0.2">
      <c r="A430" s="109"/>
      <c r="B430" s="109">
        <f t="shared" si="14"/>
        <v>1.4375000000000093</v>
      </c>
      <c r="C430" s="342"/>
      <c r="D430" s="342"/>
      <c r="E430" s="342"/>
      <c r="F430" s="109"/>
      <c r="G430" s="109">
        <f t="shared" si="15"/>
        <v>1.4375000000000093</v>
      </c>
    </row>
    <row r="431" spans="1:7" customFormat="1" x14ac:dyDescent="0.2">
      <c r="A431" s="109"/>
      <c r="B431" s="109">
        <f t="shared" si="14"/>
        <v>1.4409722222222316</v>
      </c>
      <c r="C431" s="342"/>
      <c r="D431" s="342"/>
      <c r="E431" s="342"/>
      <c r="F431" s="109"/>
      <c r="G431" s="109">
        <f t="shared" si="15"/>
        <v>1.4409722222222316</v>
      </c>
    </row>
    <row r="432" spans="1:7" customFormat="1" x14ac:dyDescent="0.2">
      <c r="A432" s="109"/>
      <c r="B432" s="109">
        <f t="shared" si="14"/>
        <v>1.444444444444454</v>
      </c>
      <c r="C432" s="342"/>
      <c r="D432" s="342"/>
      <c r="E432" s="342"/>
      <c r="F432" s="109"/>
      <c r="G432" s="109">
        <f t="shared" si="15"/>
        <v>1.444444444444454</v>
      </c>
    </row>
    <row r="433" spans="1:7" customFormat="1" x14ac:dyDescent="0.2">
      <c r="A433" s="109"/>
      <c r="B433" s="109">
        <f t="shared" si="14"/>
        <v>1.4479166666666763</v>
      </c>
      <c r="C433" s="342"/>
      <c r="D433" s="342"/>
      <c r="E433" s="342"/>
      <c r="F433" s="109"/>
      <c r="G433" s="109">
        <f t="shared" si="15"/>
        <v>1.4479166666666763</v>
      </c>
    </row>
    <row r="434" spans="1:7" customFormat="1" x14ac:dyDescent="0.2">
      <c r="A434" s="109"/>
      <c r="B434" s="109">
        <f t="shared" si="14"/>
        <v>1.4513888888888986</v>
      </c>
      <c r="C434" s="342"/>
      <c r="D434" s="342"/>
      <c r="E434" s="342"/>
      <c r="F434" s="109"/>
      <c r="G434" s="109">
        <f t="shared" si="15"/>
        <v>1.4513888888888986</v>
      </c>
    </row>
    <row r="435" spans="1:7" customFormat="1" x14ac:dyDescent="0.2">
      <c r="A435" s="109"/>
      <c r="B435" s="109">
        <f t="shared" si="14"/>
        <v>1.4548611111111209</v>
      </c>
      <c r="C435" s="342"/>
      <c r="D435" s="342"/>
      <c r="E435" s="342"/>
      <c r="F435" s="109"/>
      <c r="G435" s="109">
        <f t="shared" si="15"/>
        <v>1.4548611111111209</v>
      </c>
    </row>
    <row r="436" spans="1:7" customFormat="1" x14ac:dyDescent="0.2">
      <c r="A436" s="109"/>
      <c r="B436" s="109">
        <f t="shared" si="14"/>
        <v>1.4583333333333433</v>
      </c>
      <c r="C436" s="342"/>
      <c r="D436" s="342"/>
      <c r="E436" s="342"/>
      <c r="F436" s="109"/>
      <c r="G436" s="109">
        <f t="shared" si="15"/>
        <v>1.4583333333333433</v>
      </c>
    </row>
    <row r="437" spans="1:7" customFormat="1" x14ac:dyDescent="0.2">
      <c r="A437" s="109"/>
      <c r="B437" s="109">
        <f t="shared" si="14"/>
        <v>1.4618055555555656</v>
      </c>
      <c r="C437" s="342"/>
      <c r="D437" s="342"/>
      <c r="E437" s="342"/>
      <c r="F437" s="109"/>
      <c r="G437" s="109">
        <f t="shared" si="15"/>
        <v>1.4618055555555656</v>
      </c>
    </row>
    <row r="438" spans="1:7" customFormat="1" x14ac:dyDescent="0.2">
      <c r="A438" s="109"/>
      <c r="B438" s="109">
        <f t="shared" si="14"/>
        <v>1.4652777777777879</v>
      </c>
      <c r="C438" s="342"/>
      <c r="D438" s="342"/>
      <c r="E438" s="342"/>
      <c r="F438" s="109"/>
      <c r="G438" s="109">
        <f t="shared" si="15"/>
        <v>1.4652777777777879</v>
      </c>
    </row>
    <row r="439" spans="1:7" customFormat="1" x14ac:dyDescent="0.2">
      <c r="A439" s="109"/>
      <c r="B439" s="109">
        <f t="shared" si="14"/>
        <v>1.4687500000000102</v>
      </c>
      <c r="C439" s="342"/>
      <c r="D439" s="342"/>
      <c r="E439" s="342"/>
      <c r="F439" s="109"/>
      <c r="G439" s="109">
        <f t="shared" si="15"/>
        <v>1.4687500000000102</v>
      </c>
    </row>
    <row r="440" spans="1:7" customFormat="1" x14ac:dyDescent="0.2">
      <c r="A440" s="109"/>
      <c r="B440" s="109">
        <f t="shared" si="14"/>
        <v>1.4722222222222325</v>
      </c>
      <c r="C440" s="342"/>
      <c r="D440" s="342"/>
      <c r="E440" s="342"/>
      <c r="F440" s="109"/>
      <c r="G440" s="109">
        <f t="shared" si="15"/>
        <v>1.4722222222222325</v>
      </c>
    </row>
    <row r="441" spans="1:7" customFormat="1" x14ac:dyDescent="0.2">
      <c r="A441" s="109"/>
      <c r="B441" s="109">
        <f t="shared" si="14"/>
        <v>1.4756944444444549</v>
      </c>
      <c r="C441" s="342"/>
      <c r="D441" s="342"/>
      <c r="E441" s="342"/>
      <c r="F441" s="109"/>
      <c r="G441" s="109">
        <f t="shared" si="15"/>
        <v>1.4756944444444549</v>
      </c>
    </row>
    <row r="442" spans="1:7" customFormat="1" x14ac:dyDescent="0.2">
      <c r="A442" s="109"/>
      <c r="B442" s="109">
        <f t="shared" si="14"/>
        <v>1.4791666666666772</v>
      </c>
      <c r="C442" s="342"/>
      <c r="D442" s="342"/>
      <c r="E442" s="342"/>
      <c r="F442" s="109"/>
      <c r="G442" s="109">
        <f t="shared" si="15"/>
        <v>1.4791666666666772</v>
      </c>
    </row>
    <row r="443" spans="1:7" customFormat="1" x14ac:dyDescent="0.2">
      <c r="A443" s="109"/>
      <c r="B443" s="109">
        <f t="shared" si="14"/>
        <v>1.4826388888888995</v>
      </c>
      <c r="C443" s="342"/>
      <c r="D443" s="342"/>
      <c r="E443" s="342"/>
      <c r="F443" s="109"/>
      <c r="G443" s="109">
        <f t="shared" si="15"/>
        <v>1.4826388888888995</v>
      </c>
    </row>
    <row r="444" spans="1:7" customFormat="1" x14ac:dyDescent="0.2">
      <c r="A444" s="109"/>
      <c r="B444" s="109">
        <f t="shared" si="14"/>
        <v>1.4861111111111218</v>
      </c>
      <c r="C444" s="342"/>
      <c r="D444" s="342"/>
      <c r="E444" s="342"/>
      <c r="F444" s="109"/>
      <c r="G444" s="109">
        <f t="shared" si="15"/>
        <v>1.4861111111111218</v>
      </c>
    </row>
    <row r="445" spans="1:7" customFormat="1" x14ac:dyDescent="0.2">
      <c r="A445" s="109"/>
      <c r="B445" s="109">
        <f t="shared" si="14"/>
        <v>1.4895833333333441</v>
      </c>
      <c r="C445" s="342"/>
      <c r="D445" s="342"/>
      <c r="E445" s="342"/>
      <c r="F445" s="109"/>
      <c r="G445" s="109">
        <f t="shared" si="15"/>
        <v>1.4895833333333441</v>
      </c>
    </row>
    <row r="446" spans="1:7" customFormat="1" x14ac:dyDescent="0.2">
      <c r="A446" s="109"/>
      <c r="B446" s="109">
        <f t="shared" si="14"/>
        <v>1.4930555555555665</v>
      </c>
      <c r="C446" s="342"/>
      <c r="D446" s="342"/>
      <c r="E446" s="342"/>
      <c r="F446" s="109"/>
      <c r="G446" s="109">
        <f t="shared" si="15"/>
        <v>1.4930555555555665</v>
      </c>
    </row>
    <row r="447" spans="1:7" customFormat="1" x14ac:dyDescent="0.2">
      <c r="A447" s="109"/>
      <c r="B447" s="109">
        <f t="shared" si="14"/>
        <v>1.4965277777777888</v>
      </c>
      <c r="C447" s="342"/>
      <c r="D447" s="342"/>
      <c r="E447" s="342"/>
      <c r="F447" s="109"/>
      <c r="G447" s="109">
        <f t="shared" si="15"/>
        <v>1.4965277777777888</v>
      </c>
    </row>
    <row r="448" spans="1:7" customFormat="1" x14ac:dyDescent="0.2">
      <c r="A448" s="109"/>
      <c r="B448" s="109">
        <f t="shared" si="14"/>
        <v>1.5000000000000111</v>
      </c>
      <c r="C448" s="342"/>
      <c r="D448" s="342"/>
      <c r="E448" s="342"/>
      <c r="F448" s="109"/>
      <c r="G448" s="109">
        <f t="shared" si="15"/>
        <v>1.5000000000000111</v>
      </c>
    </row>
    <row r="449" spans="1:7" customFormat="1" x14ac:dyDescent="0.2">
      <c r="A449" s="109"/>
      <c r="B449" s="109">
        <f t="shared" si="14"/>
        <v>1.5034722222222334</v>
      </c>
      <c r="C449" s="342"/>
      <c r="D449" s="342"/>
      <c r="E449" s="342"/>
      <c r="F449" s="109"/>
      <c r="G449" s="109">
        <f t="shared" si="15"/>
        <v>1.5034722222222334</v>
      </c>
    </row>
    <row r="450" spans="1:7" customFormat="1" x14ac:dyDescent="0.2">
      <c r="A450" s="109"/>
      <c r="B450" s="109">
        <f t="shared" si="14"/>
        <v>1.5069444444444557</v>
      </c>
      <c r="C450" s="342"/>
      <c r="D450" s="342"/>
      <c r="E450" s="342"/>
      <c r="F450" s="109"/>
      <c r="G450" s="109">
        <f t="shared" si="15"/>
        <v>1.5069444444444557</v>
      </c>
    </row>
    <row r="451" spans="1:7" customFormat="1" x14ac:dyDescent="0.2">
      <c r="A451" s="109"/>
      <c r="B451" s="109">
        <f t="shared" si="14"/>
        <v>1.5104166666666781</v>
      </c>
      <c r="C451" s="342"/>
      <c r="D451" s="342"/>
      <c r="E451" s="342"/>
      <c r="F451" s="109"/>
      <c r="G451" s="109">
        <f t="shared" si="15"/>
        <v>1.5104166666666781</v>
      </c>
    </row>
    <row r="452" spans="1:7" customFormat="1" x14ac:dyDescent="0.2">
      <c r="A452" s="109"/>
      <c r="B452" s="109">
        <f t="shared" si="14"/>
        <v>1.5138888888889004</v>
      </c>
      <c r="C452" s="342"/>
      <c r="D452" s="342"/>
      <c r="E452" s="342"/>
      <c r="F452" s="109"/>
      <c r="G452" s="109">
        <f t="shared" si="15"/>
        <v>1.5138888888889004</v>
      </c>
    </row>
    <row r="453" spans="1:7" customFormat="1" x14ac:dyDescent="0.2">
      <c r="A453" s="109"/>
      <c r="B453" s="109">
        <f t="shared" si="14"/>
        <v>1.5173611111111227</v>
      </c>
      <c r="C453" s="342"/>
      <c r="D453" s="342"/>
      <c r="E453" s="342"/>
      <c r="F453" s="109"/>
      <c r="G453" s="109">
        <f t="shared" si="15"/>
        <v>1.5173611111111227</v>
      </c>
    </row>
    <row r="454" spans="1:7" customFormat="1" x14ac:dyDescent="0.2">
      <c r="A454" s="109"/>
      <c r="B454" s="109">
        <f t="shared" si="14"/>
        <v>1.520833333333345</v>
      </c>
      <c r="C454" s="342"/>
      <c r="D454" s="342"/>
      <c r="E454" s="342"/>
      <c r="F454" s="109"/>
      <c r="G454" s="109">
        <f t="shared" si="15"/>
        <v>1.520833333333345</v>
      </c>
    </row>
    <row r="455" spans="1:7" customFormat="1" x14ac:dyDescent="0.2">
      <c r="A455" s="109"/>
      <c r="B455" s="109">
        <f t="shared" si="14"/>
        <v>1.5243055555555673</v>
      </c>
      <c r="C455" s="342"/>
      <c r="D455" s="342"/>
      <c r="E455" s="342"/>
      <c r="F455" s="109"/>
      <c r="G455" s="109">
        <f t="shared" si="15"/>
        <v>1.5243055555555673</v>
      </c>
    </row>
    <row r="456" spans="1:7" customFormat="1" x14ac:dyDescent="0.2">
      <c r="A456" s="109"/>
      <c r="B456" s="109">
        <f t="shared" si="14"/>
        <v>1.5277777777777897</v>
      </c>
      <c r="C456" s="342"/>
      <c r="D456" s="342"/>
      <c r="E456" s="342"/>
      <c r="F456" s="109"/>
      <c r="G456" s="109">
        <f t="shared" si="15"/>
        <v>1.5277777777777897</v>
      </c>
    </row>
    <row r="457" spans="1:7" customFormat="1" x14ac:dyDescent="0.2">
      <c r="A457" s="109"/>
      <c r="B457" s="109">
        <f t="shared" si="14"/>
        <v>1.531250000000012</v>
      </c>
      <c r="C457" s="342"/>
      <c r="D457" s="342"/>
      <c r="E457" s="342"/>
      <c r="F457" s="109"/>
      <c r="G457" s="109">
        <f t="shared" si="15"/>
        <v>1.531250000000012</v>
      </c>
    </row>
    <row r="458" spans="1:7" customFormat="1" x14ac:dyDescent="0.2">
      <c r="A458" s="109"/>
      <c r="B458" s="109">
        <f t="shared" si="14"/>
        <v>1.5347222222222343</v>
      </c>
      <c r="C458" s="342"/>
      <c r="D458" s="342"/>
      <c r="E458" s="342"/>
      <c r="F458" s="109"/>
      <c r="G458" s="109">
        <f t="shared" si="15"/>
        <v>1.5347222222222343</v>
      </c>
    </row>
    <row r="459" spans="1:7" customFormat="1" x14ac:dyDescent="0.2">
      <c r="A459" s="109"/>
      <c r="B459" s="109">
        <f t="shared" si="14"/>
        <v>1.5381944444444566</v>
      </c>
      <c r="C459" s="342"/>
      <c r="D459" s="342"/>
      <c r="E459" s="342"/>
      <c r="F459" s="109"/>
      <c r="G459" s="109">
        <f t="shared" si="15"/>
        <v>1.5381944444444566</v>
      </c>
    </row>
    <row r="460" spans="1:7" customFormat="1" x14ac:dyDescent="0.2">
      <c r="A460" s="109"/>
      <c r="B460" s="109">
        <f t="shared" si="14"/>
        <v>1.541666666666679</v>
      </c>
      <c r="C460" s="342"/>
      <c r="D460" s="342"/>
      <c r="E460" s="342"/>
      <c r="F460" s="109"/>
      <c r="G460" s="109">
        <f t="shared" si="15"/>
        <v>1.541666666666679</v>
      </c>
    </row>
    <row r="461" spans="1:7" customFormat="1" x14ac:dyDescent="0.2">
      <c r="A461" s="109"/>
      <c r="B461" s="109">
        <f t="shared" si="14"/>
        <v>1.5451388888889013</v>
      </c>
      <c r="C461" s="342"/>
      <c r="D461" s="342"/>
      <c r="E461" s="342"/>
      <c r="F461" s="109"/>
      <c r="G461" s="109">
        <f t="shared" si="15"/>
        <v>1.5451388888889013</v>
      </c>
    </row>
    <row r="462" spans="1:7" customFormat="1" x14ac:dyDescent="0.2">
      <c r="A462" s="109"/>
      <c r="B462" s="109">
        <f t="shared" si="14"/>
        <v>1.5486111111111236</v>
      </c>
      <c r="C462" s="342"/>
      <c r="D462" s="342"/>
      <c r="E462" s="342"/>
      <c r="F462" s="109"/>
      <c r="G462" s="109">
        <f t="shared" si="15"/>
        <v>1.5486111111111236</v>
      </c>
    </row>
    <row r="463" spans="1:7" customFormat="1" x14ac:dyDescent="0.2">
      <c r="A463" s="109"/>
      <c r="B463" s="109">
        <f t="shared" si="14"/>
        <v>1.5520833333333459</v>
      </c>
      <c r="C463" s="342"/>
      <c r="D463" s="342"/>
      <c r="E463" s="342"/>
      <c r="F463" s="109"/>
      <c r="G463" s="109">
        <f t="shared" si="15"/>
        <v>1.5520833333333459</v>
      </c>
    </row>
    <row r="464" spans="1:7" customFormat="1" x14ac:dyDescent="0.2">
      <c r="A464" s="109"/>
      <c r="B464" s="109">
        <f t="shared" si="14"/>
        <v>1.5555555555555682</v>
      </c>
      <c r="C464" s="342"/>
      <c r="D464" s="342"/>
      <c r="E464" s="342"/>
      <c r="F464" s="109"/>
      <c r="G464" s="109">
        <f t="shared" si="15"/>
        <v>1.5555555555555682</v>
      </c>
    </row>
    <row r="465" spans="1:7" customFormat="1" x14ac:dyDescent="0.2">
      <c r="A465" s="109"/>
      <c r="B465" s="109">
        <f t="shared" ref="B465:B528" si="16">B464+$C$17</f>
        <v>1.5590277777777906</v>
      </c>
      <c r="C465" s="342"/>
      <c r="D465" s="342"/>
      <c r="E465" s="342"/>
      <c r="F465" s="109"/>
      <c r="G465" s="109">
        <f t="shared" ref="G465:G528" si="17">G464+$C$17</f>
        <v>1.5590277777777906</v>
      </c>
    </row>
    <row r="466" spans="1:7" customFormat="1" x14ac:dyDescent="0.2">
      <c r="A466" s="109"/>
      <c r="B466" s="109">
        <f t="shared" si="16"/>
        <v>1.5625000000000129</v>
      </c>
      <c r="C466" s="342"/>
      <c r="D466" s="342"/>
      <c r="E466" s="342"/>
      <c r="F466" s="109"/>
      <c r="G466" s="109">
        <f t="shared" si="17"/>
        <v>1.5625000000000129</v>
      </c>
    </row>
    <row r="467" spans="1:7" customFormat="1" x14ac:dyDescent="0.2">
      <c r="A467" s="109"/>
      <c r="B467" s="109">
        <f t="shared" si="16"/>
        <v>1.5659722222222352</v>
      </c>
      <c r="C467" s="342"/>
      <c r="D467" s="342"/>
      <c r="E467" s="342"/>
      <c r="F467" s="109"/>
      <c r="G467" s="109">
        <f t="shared" si="17"/>
        <v>1.5659722222222352</v>
      </c>
    </row>
    <row r="468" spans="1:7" customFormat="1" x14ac:dyDescent="0.2">
      <c r="A468" s="109"/>
      <c r="B468" s="109">
        <f t="shared" si="16"/>
        <v>1.5694444444444575</v>
      </c>
      <c r="C468" s="342"/>
      <c r="D468" s="342"/>
      <c r="E468" s="342"/>
      <c r="F468" s="109"/>
      <c r="G468" s="109">
        <f t="shared" si="17"/>
        <v>1.5694444444444575</v>
      </c>
    </row>
    <row r="469" spans="1:7" customFormat="1" x14ac:dyDescent="0.2">
      <c r="A469" s="109"/>
      <c r="B469" s="109">
        <f t="shared" si="16"/>
        <v>1.5729166666666798</v>
      </c>
      <c r="C469" s="342"/>
      <c r="D469" s="342"/>
      <c r="E469" s="342"/>
      <c r="F469" s="109"/>
      <c r="G469" s="109">
        <f t="shared" si="17"/>
        <v>1.5729166666666798</v>
      </c>
    </row>
    <row r="470" spans="1:7" customFormat="1" x14ac:dyDescent="0.2">
      <c r="A470" s="109"/>
      <c r="B470" s="109">
        <f t="shared" si="16"/>
        <v>1.5763888888889022</v>
      </c>
      <c r="C470" s="342"/>
      <c r="D470" s="342"/>
      <c r="E470" s="342"/>
      <c r="F470" s="109"/>
      <c r="G470" s="109">
        <f t="shared" si="17"/>
        <v>1.5763888888889022</v>
      </c>
    </row>
    <row r="471" spans="1:7" customFormat="1" x14ac:dyDescent="0.2">
      <c r="A471" s="109"/>
      <c r="B471" s="109">
        <f t="shared" si="16"/>
        <v>1.5798611111111245</v>
      </c>
      <c r="C471" s="342"/>
      <c r="D471" s="342"/>
      <c r="E471" s="342"/>
      <c r="F471" s="109"/>
      <c r="G471" s="109">
        <f t="shared" si="17"/>
        <v>1.5798611111111245</v>
      </c>
    </row>
    <row r="472" spans="1:7" customFormat="1" x14ac:dyDescent="0.2">
      <c r="A472" s="109"/>
      <c r="B472" s="109">
        <f t="shared" si="16"/>
        <v>1.5833333333333468</v>
      </c>
      <c r="C472" s="342"/>
      <c r="D472" s="342"/>
      <c r="E472" s="342"/>
      <c r="F472" s="109"/>
      <c r="G472" s="109">
        <f t="shared" si="17"/>
        <v>1.5833333333333468</v>
      </c>
    </row>
    <row r="473" spans="1:7" customFormat="1" x14ac:dyDescent="0.2">
      <c r="A473" s="109"/>
      <c r="B473" s="109">
        <f t="shared" si="16"/>
        <v>1.5868055555555691</v>
      </c>
      <c r="C473" s="342"/>
      <c r="D473" s="342"/>
      <c r="E473" s="342"/>
      <c r="F473" s="109"/>
      <c r="G473" s="109">
        <f t="shared" si="17"/>
        <v>1.5868055555555691</v>
      </c>
    </row>
    <row r="474" spans="1:7" customFormat="1" x14ac:dyDescent="0.2">
      <c r="A474" s="109"/>
      <c r="B474" s="109">
        <f t="shared" si="16"/>
        <v>1.5902777777777914</v>
      </c>
      <c r="C474" s="342"/>
      <c r="D474" s="342"/>
      <c r="E474" s="342"/>
      <c r="F474" s="109"/>
      <c r="G474" s="109">
        <f t="shared" si="17"/>
        <v>1.5902777777777914</v>
      </c>
    </row>
    <row r="475" spans="1:7" customFormat="1" x14ac:dyDescent="0.2">
      <c r="A475" s="109"/>
      <c r="B475" s="109">
        <f t="shared" si="16"/>
        <v>1.5937500000000138</v>
      </c>
      <c r="C475" s="342"/>
      <c r="D475" s="342"/>
      <c r="E475" s="342"/>
      <c r="F475" s="109"/>
      <c r="G475" s="109">
        <f t="shared" si="17"/>
        <v>1.5937500000000138</v>
      </c>
    </row>
    <row r="476" spans="1:7" customFormat="1" x14ac:dyDescent="0.2">
      <c r="A476" s="109"/>
      <c r="B476" s="109">
        <f t="shared" si="16"/>
        <v>1.5972222222222361</v>
      </c>
      <c r="C476" s="342"/>
      <c r="D476" s="342"/>
      <c r="E476" s="342"/>
      <c r="F476" s="109"/>
      <c r="G476" s="109">
        <f t="shared" si="17"/>
        <v>1.5972222222222361</v>
      </c>
    </row>
    <row r="477" spans="1:7" customFormat="1" x14ac:dyDescent="0.2">
      <c r="A477" s="109"/>
      <c r="B477" s="109">
        <f t="shared" si="16"/>
        <v>1.6006944444444584</v>
      </c>
      <c r="C477" s="342"/>
      <c r="D477" s="342"/>
      <c r="E477" s="342"/>
      <c r="F477" s="109"/>
      <c r="G477" s="109">
        <f t="shared" si="17"/>
        <v>1.6006944444444584</v>
      </c>
    </row>
    <row r="478" spans="1:7" customFormat="1" x14ac:dyDescent="0.2">
      <c r="A478" s="109"/>
      <c r="B478" s="109">
        <f t="shared" si="16"/>
        <v>1.6041666666666807</v>
      </c>
      <c r="C478" s="342"/>
      <c r="D478" s="342"/>
      <c r="E478" s="342"/>
      <c r="F478" s="109"/>
      <c r="G478" s="109">
        <f t="shared" si="17"/>
        <v>1.6041666666666807</v>
      </c>
    </row>
    <row r="479" spans="1:7" customFormat="1" x14ac:dyDescent="0.2">
      <c r="A479" s="109"/>
      <c r="B479" s="109">
        <f t="shared" si="16"/>
        <v>1.6076388888889031</v>
      </c>
      <c r="C479" s="342"/>
      <c r="D479" s="342"/>
      <c r="E479" s="342"/>
      <c r="F479" s="109"/>
      <c r="G479" s="109">
        <f t="shared" si="17"/>
        <v>1.6076388888889031</v>
      </c>
    </row>
    <row r="480" spans="1:7" customFormat="1" x14ac:dyDescent="0.2">
      <c r="A480" s="109"/>
      <c r="B480" s="109">
        <f t="shared" si="16"/>
        <v>1.6111111111111254</v>
      </c>
      <c r="C480" s="342"/>
      <c r="D480" s="342"/>
      <c r="E480" s="342"/>
      <c r="F480" s="109"/>
      <c r="G480" s="109">
        <f t="shared" si="17"/>
        <v>1.6111111111111254</v>
      </c>
    </row>
    <row r="481" spans="1:7" customFormat="1" x14ac:dyDescent="0.2">
      <c r="A481" s="109"/>
      <c r="B481" s="109">
        <f t="shared" si="16"/>
        <v>1.6145833333333477</v>
      </c>
      <c r="C481" s="342"/>
      <c r="D481" s="342"/>
      <c r="E481" s="342"/>
      <c r="F481" s="109"/>
      <c r="G481" s="109">
        <f t="shared" si="17"/>
        <v>1.6145833333333477</v>
      </c>
    </row>
    <row r="482" spans="1:7" customFormat="1" x14ac:dyDescent="0.2">
      <c r="A482" s="109"/>
      <c r="B482" s="109">
        <f t="shared" si="16"/>
        <v>1.61805555555557</v>
      </c>
      <c r="C482" s="342"/>
      <c r="D482" s="342"/>
      <c r="E482" s="342"/>
      <c r="F482" s="109"/>
      <c r="G482" s="109">
        <f t="shared" si="17"/>
        <v>1.61805555555557</v>
      </c>
    </row>
    <row r="483" spans="1:7" customFormat="1" x14ac:dyDescent="0.2">
      <c r="A483" s="109"/>
      <c r="B483" s="109">
        <f t="shared" si="16"/>
        <v>1.6215277777777923</v>
      </c>
      <c r="C483" s="342"/>
      <c r="D483" s="342"/>
      <c r="E483" s="342"/>
      <c r="F483" s="109"/>
      <c r="G483" s="109">
        <f t="shared" si="17"/>
        <v>1.6215277777777923</v>
      </c>
    </row>
    <row r="484" spans="1:7" customFormat="1" x14ac:dyDescent="0.2">
      <c r="A484" s="109"/>
      <c r="B484" s="109">
        <f t="shared" si="16"/>
        <v>1.6250000000000147</v>
      </c>
      <c r="C484" s="342"/>
      <c r="D484" s="342"/>
      <c r="E484" s="342"/>
      <c r="F484" s="109"/>
      <c r="G484" s="109">
        <f t="shared" si="17"/>
        <v>1.6250000000000147</v>
      </c>
    </row>
    <row r="485" spans="1:7" customFormat="1" x14ac:dyDescent="0.2">
      <c r="A485" s="109"/>
      <c r="B485" s="109">
        <f t="shared" si="16"/>
        <v>1.628472222222237</v>
      </c>
      <c r="C485" s="342"/>
      <c r="D485" s="342"/>
      <c r="E485" s="342"/>
      <c r="F485" s="109"/>
      <c r="G485" s="109">
        <f t="shared" si="17"/>
        <v>1.628472222222237</v>
      </c>
    </row>
    <row r="486" spans="1:7" customFormat="1" x14ac:dyDescent="0.2">
      <c r="A486" s="109"/>
      <c r="B486" s="109">
        <f t="shared" si="16"/>
        <v>1.6319444444444593</v>
      </c>
      <c r="C486" s="342"/>
      <c r="D486" s="342"/>
      <c r="E486" s="342"/>
      <c r="F486" s="109"/>
      <c r="G486" s="109">
        <f t="shared" si="17"/>
        <v>1.6319444444444593</v>
      </c>
    </row>
    <row r="487" spans="1:7" customFormat="1" x14ac:dyDescent="0.2">
      <c r="A487" s="109"/>
      <c r="B487" s="109">
        <f t="shared" si="16"/>
        <v>1.6354166666666816</v>
      </c>
      <c r="C487" s="342"/>
      <c r="D487" s="342"/>
      <c r="E487" s="342"/>
      <c r="F487" s="109"/>
      <c r="G487" s="109">
        <f t="shared" si="17"/>
        <v>1.6354166666666816</v>
      </c>
    </row>
    <row r="488" spans="1:7" customFormat="1" x14ac:dyDescent="0.2">
      <c r="A488" s="109"/>
      <c r="B488" s="109">
        <f t="shared" si="16"/>
        <v>1.6388888888889039</v>
      </c>
      <c r="C488" s="342"/>
      <c r="D488" s="342"/>
      <c r="E488" s="342"/>
      <c r="F488" s="109"/>
      <c r="G488" s="109">
        <f t="shared" si="17"/>
        <v>1.6388888888889039</v>
      </c>
    </row>
    <row r="489" spans="1:7" customFormat="1" x14ac:dyDescent="0.2">
      <c r="A489" s="109"/>
      <c r="B489" s="109">
        <f t="shared" si="16"/>
        <v>1.6423611111111263</v>
      </c>
      <c r="C489" s="342"/>
      <c r="D489" s="342"/>
      <c r="E489" s="342"/>
      <c r="F489" s="109"/>
      <c r="G489" s="109">
        <f t="shared" si="17"/>
        <v>1.6423611111111263</v>
      </c>
    </row>
    <row r="490" spans="1:7" customFormat="1" x14ac:dyDescent="0.2">
      <c r="A490" s="109"/>
      <c r="B490" s="109">
        <f t="shared" si="16"/>
        <v>1.6458333333333486</v>
      </c>
      <c r="C490" s="342"/>
      <c r="D490" s="342"/>
      <c r="E490" s="342"/>
      <c r="F490" s="109"/>
      <c r="G490" s="109">
        <f t="shared" si="17"/>
        <v>1.6458333333333486</v>
      </c>
    </row>
    <row r="491" spans="1:7" customFormat="1" x14ac:dyDescent="0.2">
      <c r="A491" s="109"/>
      <c r="B491" s="109">
        <f t="shared" si="16"/>
        <v>1.6493055555555709</v>
      </c>
      <c r="C491" s="342"/>
      <c r="D491" s="342"/>
      <c r="E491" s="342"/>
      <c r="F491" s="109"/>
      <c r="G491" s="109">
        <f t="shared" si="17"/>
        <v>1.6493055555555709</v>
      </c>
    </row>
    <row r="492" spans="1:7" customFormat="1" x14ac:dyDescent="0.2">
      <c r="A492" s="109"/>
      <c r="B492" s="109">
        <f t="shared" si="16"/>
        <v>1.6527777777777932</v>
      </c>
      <c r="C492" s="342"/>
      <c r="D492" s="342"/>
      <c r="E492" s="342"/>
      <c r="F492" s="109"/>
      <c r="G492" s="109">
        <f t="shared" si="17"/>
        <v>1.6527777777777932</v>
      </c>
    </row>
    <row r="493" spans="1:7" customFormat="1" x14ac:dyDescent="0.2">
      <c r="A493" s="109"/>
      <c r="B493" s="109">
        <f t="shared" si="16"/>
        <v>1.6562500000000155</v>
      </c>
      <c r="C493" s="342"/>
      <c r="D493" s="342"/>
      <c r="E493" s="342"/>
      <c r="F493" s="109"/>
      <c r="G493" s="109">
        <f t="shared" si="17"/>
        <v>1.6562500000000155</v>
      </c>
    </row>
    <row r="494" spans="1:7" customFormat="1" x14ac:dyDescent="0.2">
      <c r="A494" s="109"/>
      <c r="B494" s="109">
        <f t="shared" si="16"/>
        <v>1.6597222222222379</v>
      </c>
      <c r="C494" s="342"/>
      <c r="D494" s="342"/>
      <c r="E494" s="342"/>
      <c r="F494" s="109"/>
      <c r="G494" s="109">
        <f t="shared" si="17"/>
        <v>1.6597222222222379</v>
      </c>
    </row>
    <row r="495" spans="1:7" customFormat="1" x14ac:dyDescent="0.2">
      <c r="A495" s="109"/>
      <c r="B495" s="109">
        <f t="shared" si="16"/>
        <v>1.6631944444444602</v>
      </c>
      <c r="C495" s="342"/>
      <c r="D495" s="342"/>
      <c r="E495" s="342"/>
      <c r="F495" s="109"/>
      <c r="G495" s="109">
        <f t="shared" si="17"/>
        <v>1.6631944444444602</v>
      </c>
    </row>
    <row r="496" spans="1:7" customFormat="1" x14ac:dyDescent="0.2">
      <c r="A496" s="109"/>
      <c r="B496" s="109">
        <f t="shared" si="16"/>
        <v>1.6666666666666825</v>
      </c>
      <c r="C496" s="342"/>
      <c r="D496" s="342"/>
      <c r="E496" s="342"/>
      <c r="F496" s="109"/>
      <c r="G496" s="109">
        <f t="shared" si="17"/>
        <v>1.6666666666666825</v>
      </c>
    </row>
    <row r="497" spans="1:7" customFormat="1" x14ac:dyDescent="0.2">
      <c r="A497" s="109"/>
      <c r="B497" s="109">
        <f t="shared" si="16"/>
        <v>1.6701388888889048</v>
      </c>
      <c r="C497" s="342"/>
      <c r="D497" s="342"/>
      <c r="E497" s="342"/>
      <c r="F497" s="109"/>
      <c r="G497" s="109">
        <f t="shared" si="17"/>
        <v>1.6701388888889048</v>
      </c>
    </row>
    <row r="498" spans="1:7" customFormat="1" x14ac:dyDescent="0.2">
      <c r="A498" s="109"/>
      <c r="B498" s="109">
        <f t="shared" si="16"/>
        <v>1.6736111111111271</v>
      </c>
      <c r="C498" s="342"/>
      <c r="D498" s="342"/>
      <c r="E498" s="342"/>
      <c r="F498" s="109"/>
      <c r="G498" s="109">
        <f t="shared" si="17"/>
        <v>1.6736111111111271</v>
      </c>
    </row>
    <row r="499" spans="1:7" customFormat="1" x14ac:dyDescent="0.2">
      <c r="A499" s="109"/>
      <c r="B499" s="109">
        <f t="shared" si="16"/>
        <v>1.6770833333333495</v>
      </c>
      <c r="C499" s="342"/>
      <c r="D499" s="342"/>
      <c r="E499" s="342"/>
      <c r="F499" s="109"/>
      <c r="G499" s="109">
        <f t="shared" si="17"/>
        <v>1.6770833333333495</v>
      </c>
    </row>
    <row r="500" spans="1:7" customFormat="1" x14ac:dyDescent="0.2">
      <c r="A500" s="109"/>
      <c r="B500" s="109">
        <f t="shared" si="16"/>
        <v>1.6805555555555718</v>
      </c>
      <c r="C500" s="342"/>
      <c r="D500" s="342"/>
      <c r="E500" s="342"/>
      <c r="F500" s="109"/>
      <c r="G500" s="109">
        <f t="shared" si="17"/>
        <v>1.6805555555555718</v>
      </c>
    </row>
    <row r="501" spans="1:7" customFormat="1" x14ac:dyDescent="0.2">
      <c r="A501" s="109"/>
      <c r="B501" s="109">
        <f t="shared" si="16"/>
        <v>1.6840277777777941</v>
      </c>
      <c r="C501" s="342"/>
      <c r="D501" s="342"/>
      <c r="E501" s="342"/>
      <c r="F501" s="109"/>
      <c r="G501" s="109">
        <f t="shared" si="17"/>
        <v>1.6840277777777941</v>
      </c>
    </row>
    <row r="502" spans="1:7" customFormat="1" x14ac:dyDescent="0.2">
      <c r="A502" s="109"/>
      <c r="B502" s="109">
        <f t="shared" si="16"/>
        <v>1.6875000000000164</v>
      </c>
      <c r="C502" s="342"/>
      <c r="D502" s="342"/>
      <c r="E502" s="342"/>
      <c r="F502" s="109"/>
      <c r="G502" s="109">
        <f t="shared" si="17"/>
        <v>1.6875000000000164</v>
      </c>
    </row>
    <row r="503" spans="1:7" customFormat="1" x14ac:dyDescent="0.2">
      <c r="A503" s="109"/>
      <c r="B503" s="109">
        <f t="shared" si="16"/>
        <v>1.6909722222222388</v>
      </c>
      <c r="C503" s="342"/>
      <c r="D503" s="342"/>
      <c r="E503" s="342"/>
      <c r="F503" s="109"/>
      <c r="G503" s="109">
        <f t="shared" si="17"/>
        <v>1.6909722222222388</v>
      </c>
    </row>
    <row r="504" spans="1:7" customFormat="1" x14ac:dyDescent="0.2">
      <c r="A504" s="109"/>
      <c r="B504" s="109">
        <f t="shared" si="16"/>
        <v>1.6944444444444611</v>
      </c>
      <c r="C504" s="342"/>
      <c r="D504" s="342"/>
      <c r="E504" s="342"/>
      <c r="F504" s="109"/>
      <c r="G504" s="109">
        <f t="shared" si="17"/>
        <v>1.6944444444444611</v>
      </c>
    </row>
    <row r="505" spans="1:7" customFormat="1" x14ac:dyDescent="0.2">
      <c r="A505" s="109"/>
      <c r="B505" s="109">
        <f t="shared" si="16"/>
        <v>1.6979166666666834</v>
      </c>
      <c r="C505" s="342"/>
      <c r="D505" s="342"/>
      <c r="E505" s="342"/>
      <c r="F505" s="109"/>
      <c r="G505" s="109">
        <f t="shared" si="17"/>
        <v>1.6979166666666834</v>
      </c>
    </row>
    <row r="506" spans="1:7" customFormat="1" x14ac:dyDescent="0.2">
      <c r="A506" s="109"/>
      <c r="B506" s="109">
        <f t="shared" si="16"/>
        <v>1.7013888888889057</v>
      </c>
      <c r="C506" s="342"/>
      <c r="D506" s="342"/>
      <c r="E506" s="342"/>
      <c r="F506" s="109"/>
      <c r="G506" s="109">
        <f t="shared" si="17"/>
        <v>1.7013888888889057</v>
      </c>
    </row>
    <row r="507" spans="1:7" customFormat="1" x14ac:dyDescent="0.2">
      <c r="A507" s="109"/>
      <c r="B507" s="109">
        <f t="shared" si="16"/>
        <v>1.704861111111128</v>
      </c>
      <c r="C507" s="342"/>
      <c r="D507" s="342"/>
      <c r="E507" s="342"/>
      <c r="F507" s="109"/>
      <c r="G507" s="109">
        <f t="shared" si="17"/>
        <v>1.704861111111128</v>
      </c>
    </row>
    <row r="508" spans="1:7" customFormat="1" x14ac:dyDescent="0.2">
      <c r="A508" s="109"/>
      <c r="B508" s="109">
        <f t="shared" si="16"/>
        <v>1.7083333333333504</v>
      </c>
      <c r="C508" s="342"/>
      <c r="D508" s="342"/>
      <c r="E508" s="342"/>
      <c r="F508" s="109"/>
      <c r="G508" s="109">
        <f t="shared" si="17"/>
        <v>1.7083333333333504</v>
      </c>
    </row>
    <row r="509" spans="1:7" customFormat="1" x14ac:dyDescent="0.2">
      <c r="A509" s="109"/>
      <c r="B509" s="109">
        <f t="shared" si="16"/>
        <v>1.7118055555555727</v>
      </c>
      <c r="C509" s="342"/>
      <c r="D509" s="342"/>
      <c r="E509" s="342"/>
      <c r="F509" s="109"/>
      <c r="G509" s="109">
        <f t="shared" si="17"/>
        <v>1.7118055555555727</v>
      </c>
    </row>
    <row r="510" spans="1:7" customFormat="1" x14ac:dyDescent="0.2">
      <c r="A510" s="109"/>
      <c r="B510" s="109">
        <f t="shared" si="16"/>
        <v>1.715277777777795</v>
      </c>
      <c r="C510" s="342"/>
      <c r="D510" s="342"/>
      <c r="E510" s="342"/>
      <c r="F510" s="109"/>
      <c r="G510" s="109">
        <f t="shared" si="17"/>
        <v>1.715277777777795</v>
      </c>
    </row>
    <row r="511" spans="1:7" customFormat="1" x14ac:dyDescent="0.2">
      <c r="A511" s="109"/>
      <c r="B511" s="109">
        <f t="shared" si="16"/>
        <v>1.7187500000000173</v>
      </c>
      <c r="C511" s="342"/>
      <c r="D511" s="342"/>
      <c r="E511" s="342"/>
      <c r="F511" s="109"/>
      <c r="G511" s="109">
        <f t="shared" si="17"/>
        <v>1.7187500000000173</v>
      </c>
    </row>
    <row r="512" spans="1:7" customFormat="1" x14ac:dyDescent="0.2">
      <c r="A512" s="109"/>
      <c r="B512" s="109">
        <f t="shared" si="16"/>
        <v>1.7222222222222396</v>
      </c>
      <c r="C512" s="342"/>
      <c r="D512" s="342"/>
      <c r="E512" s="342"/>
      <c r="F512" s="109"/>
      <c r="G512" s="109">
        <f t="shared" si="17"/>
        <v>1.7222222222222396</v>
      </c>
    </row>
    <row r="513" spans="1:7" customFormat="1" x14ac:dyDescent="0.2">
      <c r="A513" s="109"/>
      <c r="B513" s="109">
        <f t="shared" si="16"/>
        <v>1.725694444444462</v>
      </c>
      <c r="C513" s="342"/>
      <c r="D513" s="342"/>
      <c r="E513" s="342"/>
      <c r="F513" s="109"/>
      <c r="G513" s="109">
        <f t="shared" si="17"/>
        <v>1.725694444444462</v>
      </c>
    </row>
    <row r="514" spans="1:7" customFormat="1" x14ac:dyDescent="0.2">
      <c r="A514" s="109"/>
      <c r="B514" s="109">
        <f t="shared" si="16"/>
        <v>1.7291666666666843</v>
      </c>
      <c r="C514" s="342"/>
      <c r="D514" s="342"/>
      <c r="E514" s="342"/>
      <c r="F514" s="109"/>
      <c r="G514" s="109">
        <f t="shared" si="17"/>
        <v>1.7291666666666843</v>
      </c>
    </row>
    <row r="515" spans="1:7" customFormat="1" x14ac:dyDescent="0.2">
      <c r="A515" s="109"/>
      <c r="B515" s="109">
        <f t="shared" si="16"/>
        <v>1.7326388888889066</v>
      </c>
      <c r="C515" s="342"/>
      <c r="D515" s="342"/>
      <c r="E515" s="342"/>
      <c r="F515" s="109"/>
      <c r="G515" s="109">
        <f t="shared" si="17"/>
        <v>1.7326388888889066</v>
      </c>
    </row>
    <row r="516" spans="1:7" customFormat="1" x14ac:dyDescent="0.2">
      <c r="A516" s="109"/>
      <c r="B516" s="109">
        <f t="shared" si="16"/>
        <v>1.7361111111111289</v>
      </c>
      <c r="C516" s="342"/>
      <c r="D516" s="342"/>
      <c r="E516" s="342"/>
      <c r="F516" s="109"/>
      <c r="G516" s="109">
        <f t="shared" si="17"/>
        <v>1.7361111111111289</v>
      </c>
    </row>
    <row r="517" spans="1:7" customFormat="1" x14ac:dyDescent="0.2">
      <c r="A517" s="109"/>
      <c r="B517" s="109">
        <f t="shared" si="16"/>
        <v>1.7395833333333512</v>
      </c>
      <c r="C517" s="342"/>
      <c r="D517" s="342"/>
      <c r="E517" s="342"/>
      <c r="F517" s="109"/>
      <c r="G517" s="109">
        <f t="shared" si="17"/>
        <v>1.7395833333333512</v>
      </c>
    </row>
    <row r="518" spans="1:7" customFormat="1" x14ac:dyDescent="0.2">
      <c r="A518" s="109"/>
      <c r="B518" s="109">
        <f t="shared" si="16"/>
        <v>1.7430555555555736</v>
      </c>
      <c r="C518" s="342"/>
      <c r="D518" s="342"/>
      <c r="E518" s="342"/>
      <c r="F518" s="109"/>
      <c r="G518" s="109">
        <f t="shared" si="17"/>
        <v>1.7430555555555736</v>
      </c>
    </row>
    <row r="519" spans="1:7" customFormat="1" x14ac:dyDescent="0.2">
      <c r="A519" s="109"/>
      <c r="B519" s="109">
        <f t="shared" si="16"/>
        <v>1.7465277777777959</v>
      </c>
      <c r="C519" s="342"/>
      <c r="D519" s="342"/>
      <c r="E519" s="342"/>
      <c r="F519" s="109"/>
      <c r="G519" s="109">
        <f t="shared" si="17"/>
        <v>1.7465277777777959</v>
      </c>
    </row>
    <row r="520" spans="1:7" customFormat="1" x14ac:dyDescent="0.2">
      <c r="A520" s="109"/>
      <c r="B520" s="109">
        <f t="shared" si="16"/>
        <v>1.7500000000000182</v>
      </c>
      <c r="C520" s="342"/>
      <c r="D520" s="342"/>
      <c r="E520" s="342"/>
      <c r="F520" s="109"/>
      <c r="G520" s="109">
        <f t="shared" si="17"/>
        <v>1.7500000000000182</v>
      </c>
    </row>
    <row r="521" spans="1:7" customFormat="1" x14ac:dyDescent="0.2">
      <c r="A521" s="109"/>
      <c r="B521" s="109">
        <f t="shared" si="16"/>
        <v>1.7534722222222405</v>
      </c>
      <c r="C521" s="342"/>
      <c r="D521" s="342"/>
      <c r="E521" s="342"/>
      <c r="F521" s="109"/>
      <c r="G521" s="109">
        <f t="shared" si="17"/>
        <v>1.7534722222222405</v>
      </c>
    </row>
    <row r="522" spans="1:7" customFormat="1" x14ac:dyDescent="0.2">
      <c r="A522" s="109"/>
      <c r="B522" s="109">
        <f t="shared" si="16"/>
        <v>1.7569444444444628</v>
      </c>
      <c r="C522" s="342"/>
      <c r="D522" s="342"/>
      <c r="E522" s="342"/>
      <c r="F522" s="109"/>
      <c r="G522" s="109">
        <f t="shared" si="17"/>
        <v>1.7569444444444628</v>
      </c>
    </row>
    <row r="523" spans="1:7" customFormat="1" x14ac:dyDescent="0.2">
      <c r="A523" s="109"/>
      <c r="B523" s="109">
        <f t="shared" si="16"/>
        <v>1.7604166666666852</v>
      </c>
      <c r="C523" s="342"/>
      <c r="D523" s="342"/>
      <c r="E523" s="342"/>
      <c r="F523" s="109"/>
      <c r="G523" s="109">
        <f t="shared" si="17"/>
        <v>1.7604166666666852</v>
      </c>
    </row>
    <row r="524" spans="1:7" customFormat="1" x14ac:dyDescent="0.2">
      <c r="A524" s="109"/>
      <c r="B524" s="109">
        <f t="shared" si="16"/>
        <v>1.7638888888889075</v>
      </c>
      <c r="C524" s="342"/>
      <c r="D524" s="342"/>
      <c r="E524" s="342"/>
      <c r="F524" s="109"/>
      <c r="G524" s="109">
        <f t="shared" si="17"/>
        <v>1.7638888888889075</v>
      </c>
    </row>
    <row r="525" spans="1:7" customFormat="1" x14ac:dyDescent="0.2">
      <c r="A525" s="109"/>
      <c r="B525" s="109">
        <f t="shared" si="16"/>
        <v>1.7673611111111298</v>
      </c>
      <c r="C525" s="342"/>
      <c r="D525" s="342"/>
      <c r="E525" s="342"/>
      <c r="F525" s="109"/>
      <c r="G525" s="109">
        <f t="shared" si="17"/>
        <v>1.7673611111111298</v>
      </c>
    </row>
    <row r="526" spans="1:7" customFormat="1" x14ac:dyDescent="0.2">
      <c r="A526" s="109"/>
      <c r="B526" s="109">
        <f t="shared" si="16"/>
        <v>1.7708333333333521</v>
      </c>
      <c r="C526" s="342"/>
      <c r="D526" s="342"/>
      <c r="E526" s="342"/>
      <c r="F526" s="109"/>
      <c r="G526" s="109">
        <f t="shared" si="17"/>
        <v>1.7708333333333521</v>
      </c>
    </row>
    <row r="527" spans="1:7" customFormat="1" x14ac:dyDescent="0.2">
      <c r="A527" s="109"/>
      <c r="B527" s="109">
        <f t="shared" si="16"/>
        <v>1.7743055555555745</v>
      </c>
      <c r="C527" s="342"/>
      <c r="D527" s="342"/>
      <c r="E527" s="342"/>
      <c r="F527" s="109"/>
      <c r="G527" s="109">
        <f t="shared" si="17"/>
        <v>1.7743055555555745</v>
      </c>
    </row>
    <row r="528" spans="1:7" customFormat="1" x14ac:dyDescent="0.2">
      <c r="A528" s="109"/>
      <c r="B528" s="109">
        <f t="shared" si="16"/>
        <v>1.7777777777777968</v>
      </c>
      <c r="C528" s="342"/>
      <c r="D528" s="342"/>
      <c r="E528" s="342"/>
      <c r="F528" s="109"/>
      <c r="G528" s="109">
        <f t="shared" si="17"/>
        <v>1.7777777777777968</v>
      </c>
    </row>
    <row r="529" spans="1:7" customFormat="1" x14ac:dyDescent="0.2">
      <c r="A529" s="109"/>
      <c r="B529" s="109">
        <f t="shared" ref="B529:B592" si="18">B528+$C$17</f>
        <v>1.7812500000000191</v>
      </c>
      <c r="C529" s="342"/>
      <c r="D529" s="342"/>
      <c r="E529" s="342"/>
      <c r="F529" s="109"/>
      <c r="G529" s="109">
        <f t="shared" ref="G529:G592" si="19">G528+$C$17</f>
        <v>1.7812500000000191</v>
      </c>
    </row>
    <row r="530" spans="1:7" customFormat="1" x14ac:dyDescent="0.2">
      <c r="A530" s="109"/>
      <c r="B530" s="109">
        <f t="shared" si="18"/>
        <v>1.7847222222222414</v>
      </c>
      <c r="C530" s="342"/>
      <c r="D530" s="342"/>
      <c r="E530" s="342"/>
      <c r="F530" s="109"/>
      <c r="G530" s="109">
        <f t="shared" si="19"/>
        <v>1.7847222222222414</v>
      </c>
    </row>
    <row r="531" spans="1:7" customFormat="1" x14ac:dyDescent="0.2">
      <c r="A531" s="109"/>
      <c r="B531" s="109">
        <f t="shared" si="18"/>
        <v>1.7881944444444637</v>
      </c>
      <c r="C531" s="342"/>
      <c r="D531" s="342"/>
      <c r="E531" s="342"/>
      <c r="F531" s="109"/>
      <c r="G531" s="109">
        <f t="shared" si="19"/>
        <v>1.7881944444444637</v>
      </c>
    </row>
    <row r="532" spans="1:7" customFormat="1" x14ac:dyDescent="0.2">
      <c r="A532" s="109"/>
      <c r="B532" s="109">
        <f t="shared" si="18"/>
        <v>1.7916666666666861</v>
      </c>
      <c r="C532" s="342"/>
      <c r="D532" s="342"/>
      <c r="E532" s="342"/>
      <c r="F532" s="109"/>
      <c r="G532" s="109">
        <f t="shared" si="19"/>
        <v>1.7916666666666861</v>
      </c>
    </row>
    <row r="533" spans="1:7" customFormat="1" x14ac:dyDescent="0.2">
      <c r="A533" s="109"/>
      <c r="B533" s="109">
        <f t="shared" si="18"/>
        <v>1.7951388888889084</v>
      </c>
      <c r="C533" s="342"/>
      <c r="D533" s="342"/>
      <c r="E533" s="342"/>
      <c r="F533" s="109"/>
      <c r="G533" s="109">
        <f t="shared" si="19"/>
        <v>1.7951388888889084</v>
      </c>
    </row>
    <row r="534" spans="1:7" customFormat="1" x14ac:dyDescent="0.2">
      <c r="A534" s="109"/>
      <c r="B534" s="109">
        <f t="shared" si="18"/>
        <v>1.7986111111111307</v>
      </c>
      <c r="C534" s="342"/>
      <c r="D534" s="342"/>
      <c r="E534" s="342"/>
      <c r="F534" s="109"/>
      <c r="G534" s="109">
        <f t="shared" si="19"/>
        <v>1.7986111111111307</v>
      </c>
    </row>
    <row r="535" spans="1:7" customFormat="1" x14ac:dyDescent="0.2">
      <c r="A535" s="109"/>
      <c r="B535" s="109">
        <f t="shared" si="18"/>
        <v>1.802083333333353</v>
      </c>
      <c r="C535" s="342"/>
      <c r="D535" s="342"/>
      <c r="E535" s="342"/>
      <c r="F535" s="109"/>
      <c r="G535" s="109">
        <f t="shared" si="19"/>
        <v>1.802083333333353</v>
      </c>
    </row>
    <row r="536" spans="1:7" customFormat="1" x14ac:dyDescent="0.2">
      <c r="A536" s="109"/>
      <c r="B536" s="109">
        <f t="shared" si="18"/>
        <v>1.8055555555555753</v>
      </c>
      <c r="C536" s="342"/>
      <c r="D536" s="342"/>
      <c r="E536" s="342"/>
      <c r="F536" s="109"/>
      <c r="G536" s="109">
        <f t="shared" si="19"/>
        <v>1.8055555555555753</v>
      </c>
    </row>
    <row r="537" spans="1:7" customFormat="1" x14ac:dyDescent="0.2">
      <c r="A537" s="109"/>
      <c r="B537" s="109">
        <f t="shared" si="18"/>
        <v>1.8090277777777977</v>
      </c>
      <c r="C537" s="342"/>
      <c r="D537" s="342"/>
      <c r="E537" s="342"/>
      <c r="F537" s="109"/>
      <c r="G537" s="109">
        <f t="shared" si="19"/>
        <v>1.8090277777777977</v>
      </c>
    </row>
    <row r="538" spans="1:7" customFormat="1" x14ac:dyDescent="0.2">
      <c r="A538" s="109"/>
      <c r="B538" s="109">
        <f t="shared" si="18"/>
        <v>1.81250000000002</v>
      </c>
      <c r="C538" s="342"/>
      <c r="D538" s="342"/>
      <c r="E538" s="342"/>
      <c r="F538" s="109"/>
      <c r="G538" s="109">
        <f t="shared" si="19"/>
        <v>1.81250000000002</v>
      </c>
    </row>
    <row r="539" spans="1:7" customFormat="1" x14ac:dyDescent="0.2">
      <c r="A539" s="109"/>
      <c r="B539" s="109">
        <f t="shared" si="18"/>
        <v>1.8159722222222423</v>
      </c>
      <c r="C539" s="342"/>
      <c r="D539" s="342"/>
      <c r="E539" s="342"/>
      <c r="F539" s="109"/>
      <c r="G539" s="109">
        <f t="shared" si="19"/>
        <v>1.8159722222222423</v>
      </c>
    </row>
    <row r="540" spans="1:7" customFormat="1" x14ac:dyDescent="0.2">
      <c r="A540" s="109"/>
      <c r="B540" s="109">
        <f t="shared" si="18"/>
        <v>1.8194444444444646</v>
      </c>
      <c r="C540" s="342"/>
      <c r="D540" s="342"/>
      <c r="E540" s="342"/>
      <c r="F540" s="109"/>
      <c r="G540" s="109">
        <f t="shared" si="19"/>
        <v>1.8194444444444646</v>
      </c>
    </row>
    <row r="541" spans="1:7" customFormat="1" x14ac:dyDescent="0.2">
      <c r="A541" s="109"/>
      <c r="B541" s="109">
        <f t="shared" si="18"/>
        <v>1.8229166666666869</v>
      </c>
      <c r="C541" s="342"/>
      <c r="D541" s="342"/>
      <c r="E541" s="342"/>
      <c r="F541" s="109"/>
      <c r="G541" s="109">
        <f t="shared" si="19"/>
        <v>1.8229166666666869</v>
      </c>
    </row>
    <row r="542" spans="1:7" customFormat="1" x14ac:dyDescent="0.2">
      <c r="A542" s="109"/>
      <c r="B542" s="109">
        <f t="shared" si="18"/>
        <v>1.8263888888889093</v>
      </c>
      <c r="C542" s="342"/>
      <c r="D542" s="342"/>
      <c r="E542" s="342"/>
      <c r="F542" s="109"/>
      <c r="G542" s="109">
        <f t="shared" si="19"/>
        <v>1.8263888888889093</v>
      </c>
    </row>
    <row r="543" spans="1:7" customFormat="1" x14ac:dyDescent="0.2">
      <c r="A543" s="109"/>
      <c r="B543" s="109">
        <f t="shared" si="18"/>
        <v>1.8298611111111316</v>
      </c>
      <c r="C543" s="342"/>
      <c r="D543" s="342"/>
      <c r="E543" s="342"/>
      <c r="F543" s="109"/>
      <c r="G543" s="109">
        <f t="shared" si="19"/>
        <v>1.8298611111111316</v>
      </c>
    </row>
    <row r="544" spans="1:7" customFormat="1" x14ac:dyDescent="0.2">
      <c r="A544" s="109"/>
      <c r="B544" s="109">
        <f t="shared" si="18"/>
        <v>1.8333333333333539</v>
      </c>
      <c r="C544" s="342"/>
      <c r="D544" s="342"/>
      <c r="E544" s="342"/>
      <c r="F544" s="109"/>
      <c r="G544" s="109">
        <f t="shared" si="19"/>
        <v>1.8333333333333539</v>
      </c>
    </row>
    <row r="545" spans="1:7" customFormat="1" x14ac:dyDescent="0.2">
      <c r="A545" s="109"/>
      <c r="B545" s="109">
        <f t="shared" si="18"/>
        <v>1.8368055555555762</v>
      </c>
      <c r="C545" s="342"/>
      <c r="D545" s="342"/>
      <c r="E545" s="342"/>
      <c r="F545" s="109"/>
      <c r="G545" s="109">
        <f t="shared" si="19"/>
        <v>1.8368055555555762</v>
      </c>
    </row>
    <row r="546" spans="1:7" customFormat="1" x14ac:dyDescent="0.2">
      <c r="A546" s="109"/>
      <c r="B546" s="109">
        <f t="shared" si="18"/>
        <v>1.8402777777777986</v>
      </c>
      <c r="C546" s="342"/>
      <c r="D546" s="342"/>
      <c r="E546" s="342"/>
      <c r="F546" s="109"/>
      <c r="G546" s="109">
        <f t="shared" si="19"/>
        <v>1.8402777777777986</v>
      </c>
    </row>
    <row r="547" spans="1:7" customFormat="1" x14ac:dyDescent="0.2">
      <c r="A547" s="109"/>
      <c r="B547" s="109">
        <f t="shared" si="18"/>
        <v>1.8437500000000209</v>
      </c>
      <c r="C547" s="342"/>
      <c r="D547" s="342"/>
      <c r="E547" s="342"/>
      <c r="F547" s="109"/>
      <c r="G547" s="109">
        <f t="shared" si="19"/>
        <v>1.8437500000000209</v>
      </c>
    </row>
    <row r="548" spans="1:7" customFormat="1" x14ac:dyDescent="0.2">
      <c r="A548" s="109"/>
      <c r="B548" s="109">
        <f t="shared" si="18"/>
        <v>1.8472222222222432</v>
      </c>
      <c r="C548" s="342"/>
      <c r="D548" s="342"/>
      <c r="E548" s="342"/>
      <c r="F548" s="109"/>
      <c r="G548" s="109">
        <f t="shared" si="19"/>
        <v>1.8472222222222432</v>
      </c>
    </row>
    <row r="549" spans="1:7" customFormat="1" x14ac:dyDescent="0.2">
      <c r="A549" s="109"/>
      <c r="B549" s="109">
        <f t="shared" si="18"/>
        <v>1.8506944444444655</v>
      </c>
      <c r="C549" s="342"/>
      <c r="D549" s="342"/>
      <c r="E549" s="342"/>
      <c r="F549" s="109"/>
      <c r="G549" s="109">
        <f t="shared" si="19"/>
        <v>1.8506944444444655</v>
      </c>
    </row>
    <row r="550" spans="1:7" customFormat="1" x14ac:dyDescent="0.2">
      <c r="A550" s="109"/>
      <c r="B550" s="109">
        <f t="shared" si="18"/>
        <v>1.8541666666666878</v>
      </c>
      <c r="C550" s="342"/>
      <c r="D550" s="342"/>
      <c r="E550" s="342"/>
      <c r="F550" s="109"/>
      <c r="G550" s="109">
        <f t="shared" si="19"/>
        <v>1.8541666666666878</v>
      </c>
    </row>
    <row r="551" spans="1:7" customFormat="1" x14ac:dyDescent="0.2">
      <c r="A551" s="109"/>
      <c r="B551" s="109">
        <f t="shared" si="18"/>
        <v>1.8576388888889102</v>
      </c>
      <c r="C551" s="342"/>
      <c r="D551" s="342"/>
      <c r="E551" s="342"/>
      <c r="F551" s="109"/>
      <c r="G551" s="109">
        <f t="shared" si="19"/>
        <v>1.8576388888889102</v>
      </c>
    </row>
    <row r="552" spans="1:7" customFormat="1" x14ac:dyDescent="0.2">
      <c r="A552" s="109"/>
      <c r="B552" s="109">
        <f t="shared" si="18"/>
        <v>1.8611111111111325</v>
      </c>
      <c r="C552" s="342"/>
      <c r="D552" s="342"/>
      <c r="E552" s="342"/>
      <c r="F552" s="109"/>
      <c r="G552" s="109">
        <f t="shared" si="19"/>
        <v>1.8611111111111325</v>
      </c>
    </row>
    <row r="553" spans="1:7" customFormat="1" x14ac:dyDescent="0.2">
      <c r="A553" s="109"/>
      <c r="B553" s="109">
        <f t="shared" si="18"/>
        <v>1.8645833333333548</v>
      </c>
      <c r="C553" s="342"/>
      <c r="D553" s="342"/>
      <c r="E553" s="342"/>
      <c r="F553" s="109"/>
      <c r="G553" s="109">
        <f t="shared" si="19"/>
        <v>1.8645833333333548</v>
      </c>
    </row>
    <row r="554" spans="1:7" customFormat="1" x14ac:dyDescent="0.2">
      <c r="A554" s="109"/>
      <c r="B554" s="109">
        <f t="shared" si="18"/>
        <v>1.8680555555555771</v>
      </c>
      <c r="C554" s="342"/>
      <c r="D554" s="342"/>
      <c r="E554" s="342"/>
      <c r="F554" s="109"/>
      <c r="G554" s="109">
        <f t="shared" si="19"/>
        <v>1.8680555555555771</v>
      </c>
    </row>
    <row r="555" spans="1:7" customFormat="1" x14ac:dyDescent="0.2">
      <c r="A555" s="109"/>
      <c r="B555" s="109">
        <f t="shared" si="18"/>
        <v>1.8715277777777994</v>
      </c>
      <c r="C555" s="342"/>
      <c r="D555" s="342"/>
      <c r="E555" s="342"/>
      <c r="F555" s="109"/>
      <c r="G555" s="109">
        <f t="shared" si="19"/>
        <v>1.8715277777777994</v>
      </c>
    </row>
    <row r="556" spans="1:7" customFormat="1" x14ac:dyDescent="0.2">
      <c r="A556" s="109"/>
      <c r="B556" s="109">
        <f t="shared" si="18"/>
        <v>1.8750000000000218</v>
      </c>
      <c r="C556" s="342"/>
      <c r="D556" s="342"/>
      <c r="E556" s="342"/>
      <c r="F556" s="109"/>
      <c r="G556" s="109">
        <f t="shared" si="19"/>
        <v>1.8750000000000218</v>
      </c>
    </row>
    <row r="557" spans="1:7" customFormat="1" x14ac:dyDescent="0.2">
      <c r="A557" s="109"/>
      <c r="B557" s="109">
        <f t="shared" si="18"/>
        <v>1.8784722222222441</v>
      </c>
      <c r="C557" s="342"/>
      <c r="D557" s="342"/>
      <c r="E557" s="342"/>
      <c r="F557" s="109"/>
      <c r="G557" s="109">
        <f t="shared" si="19"/>
        <v>1.8784722222222441</v>
      </c>
    </row>
    <row r="558" spans="1:7" customFormat="1" x14ac:dyDescent="0.2">
      <c r="A558" s="109"/>
      <c r="B558" s="109">
        <f t="shared" si="18"/>
        <v>1.8819444444444664</v>
      </c>
      <c r="C558" s="342"/>
      <c r="D558" s="342"/>
      <c r="E558" s="342"/>
      <c r="F558" s="109"/>
      <c r="G558" s="109">
        <f t="shared" si="19"/>
        <v>1.8819444444444664</v>
      </c>
    </row>
    <row r="559" spans="1:7" customFormat="1" x14ac:dyDescent="0.2">
      <c r="A559" s="109"/>
      <c r="B559" s="109">
        <f t="shared" si="18"/>
        <v>1.8854166666666887</v>
      </c>
      <c r="C559" s="342"/>
      <c r="D559" s="342"/>
      <c r="E559" s="342"/>
      <c r="F559" s="109"/>
      <c r="G559" s="109">
        <f t="shared" si="19"/>
        <v>1.8854166666666887</v>
      </c>
    </row>
    <row r="560" spans="1:7" customFormat="1" x14ac:dyDescent="0.2">
      <c r="A560" s="109"/>
      <c r="B560" s="109">
        <f t="shared" si="18"/>
        <v>1.888888888888911</v>
      </c>
      <c r="C560" s="342"/>
      <c r="D560" s="342"/>
      <c r="E560" s="342"/>
      <c r="F560" s="109"/>
      <c r="G560" s="109">
        <f t="shared" si="19"/>
        <v>1.888888888888911</v>
      </c>
    </row>
    <row r="561" spans="1:7" customFormat="1" x14ac:dyDescent="0.2">
      <c r="A561" s="109"/>
      <c r="B561" s="109">
        <f t="shared" si="18"/>
        <v>1.8923611111111334</v>
      </c>
      <c r="C561" s="342"/>
      <c r="D561" s="342"/>
      <c r="E561" s="342"/>
      <c r="F561" s="109"/>
      <c r="G561" s="109">
        <f t="shared" si="19"/>
        <v>1.8923611111111334</v>
      </c>
    </row>
    <row r="562" spans="1:7" customFormat="1" x14ac:dyDescent="0.2">
      <c r="A562" s="109"/>
      <c r="B562" s="109">
        <f t="shared" si="18"/>
        <v>1.8958333333333557</v>
      </c>
      <c r="C562" s="342"/>
      <c r="D562" s="342"/>
      <c r="E562" s="342"/>
      <c r="F562" s="109"/>
      <c r="G562" s="109">
        <f t="shared" si="19"/>
        <v>1.8958333333333557</v>
      </c>
    </row>
    <row r="563" spans="1:7" customFormat="1" x14ac:dyDescent="0.2">
      <c r="A563" s="109"/>
      <c r="B563" s="109">
        <f t="shared" si="18"/>
        <v>1.899305555555578</v>
      </c>
      <c r="C563" s="342"/>
      <c r="D563" s="342"/>
      <c r="E563" s="342"/>
      <c r="F563" s="109"/>
      <c r="G563" s="109">
        <f t="shared" si="19"/>
        <v>1.899305555555578</v>
      </c>
    </row>
    <row r="564" spans="1:7" customFormat="1" x14ac:dyDescent="0.2">
      <c r="A564" s="109"/>
      <c r="B564" s="109">
        <f t="shared" si="18"/>
        <v>1.9027777777778003</v>
      </c>
      <c r="C564" s="342"/>
      <c r="D564" s="342"/>
      <c r="E564" s="342"/>
      <c r="F564" s="109"/>
      <c r="G564" s="109">
        <f t="shared" si="19"/>
        <v>1.9027777777778003</v>
      </c>
    </row>
    <row r="565" spans="1:7" customFormat="1" x14ac:dyDescent="0.2">
      <c r="A565" s="109"/>
      <c r="B565" s="109">
        <f t="shared" si="18"/>
        <v>1.9062500000000226</v>
      </c>
      <c r="C565" s="342"/>
      <c r="D565" s="342"/>
      <c r="E565" s="342"/>
      <c r="F565" s="109"/>
      <c r="G565" s="109">
        <f t="shared" si="19"/>
        <v>1.9062500000000226</v>
      </c>
    </row>
    <row r="566" spans="1:7" customFormat="1" x14ac:dyDescent="0.2">
      <c r="A566" s="109"/>
      <c r="B566" s="109">
        <f t="shared" si="18"/>
        <v>1.909722222222245</v>
      </c>
      <c r="C566" s="342"/>
      <c r="D566" s="342"/>
      <c r="E566" s="342"/>
      <c r="F566" s="109"/>
      <c r="G566" s="109">
        <f t="shared" si="19"/>
        <v>1.909722222222245</v>
      </c>
    </row>
    <row r="567" spans="1:7" customFormat="1" x14ac:dyDescent="0.2">
      <c r="A567" s="109"/>
      <c r="B567" s="109">
        <f t="shared" si="18"/>
        <v>1.9131944444444673</v>
      </c>
      <c r="C567" s="342"/>
      <c r="D567" s="342"/>
      <c r="E567" s="342"/>
      <c r="F567" s="109"/>
      <c r="G567" s="109">
        <f t="shared" si="19"/>
        <v>1.9131944444444673</v>
      </c>
    </row>
    <row r="568" spans="1:7" customFormat="1" x14ac:dyDescent="0.2">
      <c r="A568" s="109"/>
      <c r="B568" s="109">
        <f t="shared" si="18"/>
        <v>1.9166666666666896</v>
      </c>
      <c r="C568" s="342"/>
      <c r="D568" s="342"/>
      <c r="E568" s="342"/>
      <c r="F568" s="109"/>
      <c r="G568" s="109">
        <f t="shared" si="19"/>
        <v>1.9166666666666896</v>
      </c>
    </row>
    <row r="569" spans="1:7" customFormat="1" x14ac:dyDescent="0.2">
      <c r="A569" s="109"/>
      <c r="B569" s="109">
        <f t="shared" si="18"/>
        <v>1.9201388888889119</v>
      </c>
      <c r="C569" s="342"/>
      <c r="D569" s="342"/>
      <c r="E569" s="342"/>
      <c r="F569" s="109"/>
      <c r="G569" s="109">
        <f t="shared" si="19"/>
        <v>1.9201388888889119</v>
      </c>
    </row>
    <row r="570" spans="1:7" customFormat="1" x14ac:dyDescent="0.2">
      <c r="A570" s="109"/>
      <c r="B570" s="109">
        <f t="shared" si="18"/>
        <v>1.9236111111111343</v>
      </c>
      <c r="C570" s="342"/>
      <c r="D570" s="342"/>
      <c r="E570" s="342"/>
      <c r="F570" s="109"/>
      <c r="G570" s="109">
        <f t="shared" si="19"/>
        <v>1.9236111111111343</v>
      </c>
    </row>
    <row r="571" spans="1:7" customFormat="1" x14ac:dyDescent="0.2">
      <c r="A571" s="109"/>
      <c r="B571" s="109">
        <f t="shared" si="18"/>
        <v>1.9270833333333566</v>
      </c>
      <c r="C571" s="342"/>
      <c r="D571" s="342"/>
      <c r="E571" s="342"/>
      <c r="F571" s="109"/>
      <c r="G571" s="109">
        <f t="shared" si="19"/>
        <v>1.9270833333333566</v>
      </c>
    </row>
    <row r="572" spans="1:7" customFormat="1" x14ac:dyDescent="0.2">
      <c r="A572" s="109"/>
      <c r="B572" s="109">
        <f t="shared" si="18"/>
        <v>1.9305555555555789</v>
      </c>
      <c r="C572" s="342"/>
      <c r="D572" s="342"/>
      <c r="E572" s="342"/>
      <c r="F572" s="109"/>
      <c r="G572" s="109">
        <f t="shared" si="19"/>
        <v>1.9305555555555789</v>
      </c>
    </row>
    <row r="573" spans="1:7" customFormat="1" x14ac:dyDescent="0.2">
      <c r="A573" s="109"/>
      <c r="B573" s="109">
        <f t="shared" si="18"/>
        <v>1.9340277777778012</v>
      </c>
      <c r="C573" s="342"/>
      <c r="D573" s="342"/>
      <c r="E573" s="342"/>
      <c r="F573" s="109"/>
      <c r="G573" s="109">
        <f t="shared" si="19"/>
        <v>1.9340277777778012</v>
      </c>
    </row>
    <row r="574" spans="1:7" customFormat="1" x14ac:dyDescent="0.2">
      <c r="A574" s="109"/>
      <c r="B574" s="109">
        <f t="shared" si="18"/>
        <v>1.9375000000000235</v>
      </c>
      <c r="C574" s="342"/>
      <c r="D574" s="342"/>
      <c r="E574" s="342"/>
      <c r="F574" s="109"/>
      <c r="G574" s="109">
        <f t="shared" si="19"/>
        <v>1.9375000000000235</v>
      </c>
    </row>
    <row r="575" spans="1:7" customFormat="1" x14ac:dyDescent="0.2">
      <c r="A575" s="109"/>
      <c r="B575" s="109">
        <f t="shared" si="18"/>
        <v>1.9409722222222459</v>
      </c>
      <c r="C575" s="342"/>
      <c r="D575" s="342"/>
      <c r="E575" s="342"/>
      <c r="F575" s="109"/>
      <c r="G575" s="109">
        <f t="shared" si="19"/>
        <v>1.9409722222222459</v>
      </c>
    </row>
    <row r="576" spans="1:7" customFormat="1" x14ac:dyDescent="0.2">
      <c r="A576" s="109"/>
      <c r="B576" s="109">
        <f t="shared" si="18"/>
        <v>1.9444444444444682</v>
      </c>
      <c r="C576" s="342"/>
      <c r="D576" s="342"/>
      <c r="E576" s="342"/>
      <c r="F576" s="109"/>
      <c r="G576" s="109">
        <f t="shared" si="19"/>
        <v>1.9444444444444682</v>
      </c>
    </row>
    <row r="577" spans="1:7" customFormat="1" x14ac:dyDescent="0.2">
      <c r="A577" s="109"/>
      <c r="B577" s="109">
        <f t="shared" si="18"/>
        <v>1.9479166666666905</v>
      </c>
      <c r="C577" s="342"/>
      <c r="D577" s="342"/>
      <c r="E577" s="342"/>
      <c r="F577" s="109"/>
      <c r="G577" s="109">
        <f t="shared" si="19"/>
        <v>1.9479166666666905</v>
      </c>
    </row>
    <row r="578" spans="1:7" customFormat="1" x14ac:dyDescent="0.2">
      <c r="A578" s="109"/>
      <c r="B578" s="109">
        <f t="shared" si="18"/>
        <v>1.9513888888889128</v>
      </c>
      <c r="C578" s="342"/>
      <c r="D578" s="342"/>
      <c r="E578" s="342"/>
      <c r="F578" s="109"/>
      <c r="G578" s="109">
        <f t="shared" si="19"/>
        <v>1.9513888888889128</v>
      </c>
    </row>
    <row r="579" spans="1:7" customFormat="1" x14ac:dyDescent="0.2">
      <c r="A579" s="109"/>
      <c r="B579" s="109">
        <f t="shared" si="18"/>
        <v>1.9548611111111351</v>
      </c>
      <c r="C579" s="342"/>
      <c r="D579" s="342"/>
      <c r="E579" s="342"/>
      <c r="F579" s="109"/>
      <c r="G579" s="109">
        <f t="shared" si="19"/>
        <v>1.9548611111111351</v>
      </c>
    </row>
    <row r="580" spans="1:7" customFormat="1" x14ac:dyDescent="0.2">
      <c r="A580" s="109"/>
      <c r="B580" s="109">
        <f t="shared" si="18"/>
        <v>1.9583333333333575</v>
      </c>
      <c r="C580" s="342"/>
      <c r="D580" s="342"/>
      <c r="E580" s="342"/>
      <c r="F580" s="109"/>
      <c r="G580" s="109">
        <f t="shared" si="19"/>
        <v>1.9583333333333575</v>
      </c>
    </row>
    <row r="581" spans="1:7" customFormat="1" x14ac:dyDescent="0.2">
      <c r="A581" s="109"/>
      <c r="B581" s="109">
        <f t="shared" si="18"/>
        <v>1.9618055555555798</v>
      </c>
      <c r="C581" s="342"/>
      <c r="D581" s="342"/>
      <c r="E581" s="342"/>
      <c r="F581" s="109"/>
      <c r="G581" s="109">
        <f t="shared" si="19"/>
        <v>1.9618055555555798</v>
      </c>
    </row>
    <row r="582" spans="1:7" customFormat="1" x14ac:dyDescent="0.2">
      <c r="A582" s="109"/>
      <c r="B582" s="109">
        <f t="shared" si="18"/>
        <v>1.9652777777778021</v>
      </c>
      <c r="C582" s="342"/>
      <c r="D582" s="342"/>
      <c r="E582" s="342"/>
      <c r="F582" s="109"/>
      <c r="G582" s="109">
        <f t="shared" si="19"/>
        <v>1.9652777777778021</v>
      </c>
    </row>
    <row r="583" spans="1:7" customFormat="1" x14ac:dyDescent="0.2">
      <c r="A583" s="109"/>
      <c r="B583" s="109">
        <f t="shared" si="18"/>
        <v>1.9687500000000244</v>
      </c>
      <c r="C583" s="342"/>
      <c r="D583" s="342"/>
      <c r="E583" s="342"/>
      <c r="F583" s="109"/>
      <c r="G583" s="109">
        <f t="shared" si="19"/>
        <v>1.9687500000000244</v>
      </c>
    </row>
    <row r="584" spans="1:7" customFormat="1" x14ac:dyDescent="0.2">
      <c r="A584" s="109"/>
      <c r="B584" s="109">
        <f t="shared" si="18"/>
        <v>1.9722222222222467</v>
      </c>
      <c r="C584" s="342"/>
      <c r="D584" s="342"/>
      <c r="E584" s="342"/>
      <c r="F584" s="109"/>
      <c r="G584" s="109">
        <f t="shared" si="19"/>
        <v>1.9722222222222467</v>
      </c>
    </row>
    <row r="585" spans="1:7" customFormat="1" x14ac:dyDescent="0.2">
      <c r="A585" s="109"/>
      <c r="B585" s="109">
        <f t="shared" si="18"/>
        <v>1.9756944444444691</v>
      </c>
      <c r="C585" s="342"/>
      <c r="D585" s="342"/>
      <c r="E585" s="342"/>
      <c r="F585" s="109"/>
      <c r="G585" s="109">
        <f t="shared" si="19"/>
        <v>1.9756944444444691</v>
      </c>
    </row>
    <row r="586" spans="1:7" customFormat="1" x14ac:dyDescent="0.2">
      <c r="A586" s="109"/>
      <c r="B586" s="109">
        <f t="shared" si="18"/>
        <v>1.9791666666666914</v>
      </c>
      <c r="C586" s="342"/>
      <c r="D586" s="342"/>
      <c r="E586" s="342"/>
      <c r="F586" s="109"/>
      <c r="G586" s="109">
        <f t="shared" si="19"/>
        <v>1.9791666666666914</v>
      </c>
    </row>
    <row r="587" spans="1:7" customFormat="1" x14ac:dyDescent="0.2">
      <c r="A587" s="109"/>
      <c r="B587" s="109">
        <f t="shared" si="18"/>
        <v>1.9826388888889137</v>
      </c>
      <c r="C587" s="342"/>
      <c r="D587" s="342"/>
      <c r="E587" s="342"/>
      <c r="F587" s="109"/>
      <c r="G587" s="109">
        <f t="shared" si="19"/>
        <v>1.9826388888889137</v>
      </c>
    </row>
    <row r="588" spans="1:7" customFormat="1" x14ac:dyDescent="0.2">
      <c r="A588" s="109"/>
      <c r="B588" s="109">
        <f t="shared" si="18"/>
        <v>1.986111111111136</v>
      </c>
      <c r="C588" s="342"/>
      <c r="D588" s="342"/>
      <c r="E588" s="342"/>
      <c r="F588" s="109"/>
      <c r="G588" s="109">
        <f t="shared" si="19"/>
        <v>1.986111111111136</v>
      </c>
    </row>
    <row r="589" spans="1:7" customFormat="1" x14ac:dyDescent="0.2">
      <c r="A589" s="109"/>
      <c r="B589" s="109">
        <f t="shared" si="18"/>
        <v>1.9895833333333584</v>
      </c>
      <c r="C589" s="342"/>
      <c r="D589" s="342"/>
      <c r="E589" s="342"/>
      <c r="F589" s="109"/>
      <c r="G589" s="109">
        <f t="shared" si="19"/>
        <v>1.9895833333333584</v>
      </c>
    </row>
    <row r="590" spans="1:7" customFormat="1" x14ac:dyDescent="0.2">
      <c r="A590" s="109"/>
      <c r="B590" s="109">
        <f t="shared" si="18"/>
        <v>1.9930555555555807</v>
      </c>
      <c r="C590" s="342"/>
      <c r="D590" s="342"/>
      <c r="E590" s="342"/>
      <c r="F590" s="109"/>
      <c r="G590" s="109">
        <f t="shared" si="19"/>
        <v>1.9930555555555807</v>
      </c>
    </row>
    <row r="591" spans="1:7" customFormat="1" x14ac:dyDescent="0.2">
      <c r="A591" s="109"/>
      <c r="B591" s="109">
        <f t="shared" si="18"/>
        <v>1.996527777777803</v>
      </c>
      <c r="C591" s="342"/>
      <c r="D591" s="342"/>
      <c r="E591" s="342"/>
      <c r="F591" s="109"/>
      <c r="G591" s="109">
        <f t="shared" si="19"/>
        <v>1.996527777777803</v>
      </c>
    </row>
    <row r="592" spans="1:7" customFormat="1" x14ac:dyDescent="0.2">
      <c r="A592" s="109"/>
      <c r="B592" s="109">
        <f t="shared" si="18"/>
        <v>2.0000000000000253</v>
      </c>
      <c r="C592" s="342"/>
      <c r="D592" s="342"/>
      <c r="E592" s="342"/>
      <c r="F592" s="109"/>
      <c r="G592" s="109">
        <f t="shared" si="19"/>
        <v>2.0000000000000253</v>
      </c>
    </row>
    <row r="593" spans="1:7" customFormat="1" x14ac:dyDescent="0.2">
      <c r="A593" s="109"/>
      <c r="B593" s="109">
        <f t="shared" ref="B593:B656" si="20">B592+$C$17</f>
        <v>2.0034722222222476</v>
      </c>
      <c r="C593" s="342"/>
      <c r="D593" s="342"/>
      <c r="E593" s="342"/>
      <c r="F593" s="109"/>
      <c r="G593" s="109">
        <f t="shared" ref="G593:G656" si="21">G592+$C$17</f>
        <v>2.0034722222222476</v>
      </c>
    </row>
    <row r="594" spans="1:7" customFormat="1" x14ac:dyDescent="0.2">
      <c r="A594" s="109"/>
      <c r="B594" s="109">
        <f t="shared" si="20"/>
        <v>2.00694444444447</v>
      </c>
      <c r="C594" s="342"/>
      <c r="D594" s="342"/>
      <c r="E594" s="342"/>
      <c r="F594" s="109"/>
      <c r="G594" s="109">
        <f t="shared" si="21"/>
        <v>2.00694444444447</v>
      </c>
    </row>
    <row r="595" spans="1:7" customFormat="1" x14ac:dyDescent="0.2">
      <c r="A595" s="109"/>
      <c r="B595" s="109">
        <f t="shared" si="20"/>
        <v>2.0104166666666923</v>
      </c>
      <c r="C595" s="342"/>
      <c r="D595" s="342"/>
      <c r="E595" s="342"/>
      <c r="F595" s="109"/>
      <c r="G595" s="109">
        <f t="shared" si="21"/>
        <v>2.0104166666666923</v>
      </c>
    </row>
    <row r="596" spans="1:7" customFormat="1" x14ac:dyDescent="0.2">
      <c r="A596" s="109"/>
      <c r="B596" s="109">
        <f t="shared" si="20"/>
        <v>2.0138888888889146</v>
      </c>
      <c r="C596" s="342"/>
      <c r="D596" s="342"/>
      <c r="E596" s="342"/>
      <c r="F596" s="109"/>
      <c r="G596" s="109">
        <f t="shared" si="21"/>
        <v>2.0138888888889146</v>
      </c>
    </row>
    <row r="597" spans="1:7" customFormat="1" x14ac:dyDescent="0.2">
      <c r="A597" s="109"/>
      <c r="B597" s="109">
        <f t="shared" si="20"/>
        <v>2.0173611111111369</v>
      </c>
      <c r="C597" s="342"/>
      <c r="D597" s="342"/>
      <c r="E597" s="342"/>
      <c r="F597" s="109"/>
      <c r="G597" s="109">
        <f t="shared" si="21"/>
        <v>2.0173611111111369</v>
      </c>
    </row>
    <row r="598" spans="1:7" customFormat="1" x14ac:dyDescent="0.2">
      <c r="A598" s="109"/>
      <c r="B598" s="109">
        <f t="shared" si="20"/>
        <v>2.0208333333333592</v>
      </c>
      <c r="C598" s="342"/>
      <c r="D598" s="342"/>
      <c r="E598" s="342"/>
      <c r="F598" s="109"/>
      <c r="G598" s="109">
        <f t="shared" si="21"/>
        <v>2.0208333333333592</v>
      </c>
    </row>
    <row r="599" spans="1:7" customFormat="1" x14ac:dyDescent="0.2">
      <c r="A599" s="109"/>
      <c r="B599" s="109">
        <f t="shared" si="20"/>
        <v>2.0243055555555816</v>
      </c>
      <c r="C599" s="342"/>
      <c r="D599" s="342"/>
      <c r="E599" s="342"/>
      <c r="F599" s="109"/>
      <c r="G599" s="109">
        <f t="shared" si="21"/>
        <v>2.0243055555555816</v>
      </c>
    </row>
    <row r="600" spans="1:7" customFormat="1" x14ac:dyDescent="0.2">
      <c r="A600" s="109"/>
      <c r="B600" s="109">
        <f t="shared" si="20"/>
        <v>2.0277777777778039</v>
      </c>
      <c r="C600" s="342"/>
      <c r="D600" s="342"/>
      <c r="E600" s="342"/>
      <c r="F600" s="109"/>
      <c r="G600" s="109">
        <f t="shared" si="21"/>
        <v>2.0277777777778039</v>
      </c>
    </row>
    <row r="601" spans="1:7" customFormat="1" x14ac:dyDescent="0.2">
      <c r="A601" s="109"/>
      <c r="B601" s="109">
        <f t="shared" si="20"/>
        <v>2.0312500000000262</v>
      </c>
      <c r="C601" s="342"/>
      <c r="D601" s="342"/>
      <c r="E601" s="342"/>
      <c r="F601" s="109"/>
      <c r="G601" s="109">
        <f t="shared" si="21"/>
        <v>2.0312500000000262</v>
      </c>
    </row>
    <row r="602" spans="1:7" customFormat="1" x14ac:dyDescent="0.2">
      <c r="A602" s="109"/>
      <c r="B602" s="109">
        <f t="shared" si="20"/>
        <v>2.0347222222222485</v>
      </c>
      <c r="C602" s="342"/>
      <c r="D602" s="342"/>
      <c r="E602" s="342"/>
      <c r="F602" s="109"/>
      <c r="G602" s="109">
        <f t="shared" si="21"/>
        <v>2.0347222222222485</v>
      </c>
    </row>
    <row r="603" spans="1:7" customFormat="1" x14ac:dyDescent="0.2">
      <c r="A603" s="109"/>
      <c r="B603" s="109">
        <f t="shared" si="20"/>
        <v>2.0381944444444708</v>
      </c>
      <c r="C603" s="342"/>
      <c r="D603" s="342"/>
      <c r="E603" s="342"/>
      <c r="F603" s="109"/>
      <c r="G603" s="109">
        <f t="shared" si="21"/>
        <v>2.0381944444444708</v>
      </c>
    </row>
    <row r="604" spans="1:7" customFormat="1" x14ac:dyDescent="0.2">
      <c r="A604" s="109"/>
      <c r="B604" s="109">
        <f t="shared" si="20"/>
        <v>2.0416666666666932</v>
      </c>
      <c r="C604" s="342"/>
      <c r="D604" s="342"/>
      <c r="E604" s="342"/>
      <c r="F604" s="109"/>
      <c r="G604" s="109">
        <f t="shared" si="21"/>
        <v>2.0416666666666932</v>
      </c>
    </row>
    <row r="605" spans="1:7" customFormat="1" x14ac:dyDescent="0.2">
      <c r="A605" s="109"/>
      <c r="B605" s="109">
        <f t="shared" si="20"/>
        <v>2.0451388888889155</v>
      </c>
      <c r="C605" s="342"/>
      <c r="D605" s="342"/>
      <c r="E605" s="342"/>
      <c r="F605" s="109"/>
      <c r="G605" s="109">
        <f t="shared" si="21"/>
        <v>2.0451388888889155</v>
      </c>
    </row>
    <row r="606" spans="1:7" customFormat="1" x14ac:dyDescent="0.2">
      <c r="A606" s="109"/>
      <c r="B606" s="109">
        <f t="shared" si="20"/>
        <v>2.0486111111111378</v>
      </c>
      <c r="C606" s="342"/>
      <c r="D606" s="342"/>
      <c r="E606" s="342"/>
      <c r="F606" s="109"/>
      <c r="G606" s="109">
        <f t="shared" si="21"/>
        <v>2.0486111111111378</v>
      </c>
    </row>
    <row r="607" spans="1:7" customFormat="1" x14ac:dyDescent="0.2">
      <c r="A607" s="109"/>
      <c r="B607" s="109">
        <f t="shared" si="20"/>
        <v>2.0520833333333601</v>
      </c>
      <c r="C607" s="342"/>
      <c r="D607" s="342"/>
      <c r="E607" s="342"/>
      <c r="F607" s="109"/>
      <c r="G607" s="109">
        <f t="shared" si="21"/>
        <v>2.0520833333333601</v>
      </c>
    </row>
    <row r="608" spans="1:7" customFormat="1" x14ac:dyDescent="0.2">
      <c r="A608" s="109"/>
      <c r="B608" s="109">
        <f t="shared" si="20"/>
        <v>2.0555555555555824</v>
      </c>
      <c r="C608" s="342"/>
      <c r="D608" s="342"/>
      <c r="E608" s="342"/>
      <c r="F608" s="109"/>
      <c r="G608" s="109">
        <f t="shared" si="21"/>
        <v>2.0555555555555824</v>
      </c>
    </row>
    <row r="609" spans="1:7" customFormat="1" x14ac:dyDescent="0.2">
      <c r="A609" s="109"/>
      <c r="B609" s="109">
        <f t="shared" si="20"/>
        <v>2.0590277777778048</v>
      </c>
      <c r="C609" s="342"/>
      <c r="D609" s="342"/>
      <c r="E609" s="342"/>
      <c r="F609" s="109"/>
      <c r="G609" s="109">
        <f t="shared" si="21"/>
        <v>2.0590277777778048</v>
      </c>
    </row>
    <row r="610" spans="1:7" customFormat="1" x14ac:dyDescent="0.2">
      <c r="A610" s="109"/>
      <c r="B610" s="109">
        <f t="shared" si="20"/>
        <v>2.0625000000000271</v>
      </c>
      <c r="C610" s="342"/>
      <c r="D610" s="342"/>
      <c r="E610" s="342"/>
      <c r="F610" s="109"/>
      <c r="G610" s="109">
        <f t="shared" si="21"/>
        <v>2.0625000000000271</v>
      </c>
    </row>
    <row r="611" spans="1:7" customFormat="1" x14ac:dyDescent="0.2">
      <c r="A611" s="109"/>
      <c r="B611" s="109">
        <f t="shared" si="20"/>
        <v>2.0659722222222494</v>
      </c>
      <c r="C611" s="342"/>
      <c r="D611" s="342"/>
      <c r="E611" s="342"/>
      <c r="F611" s="109"/>
      <c r="G611" s="109">
        <f t="shared" si="21"/>
        <v>2.0659722222222494</v>
      </c>
    </row>
    <row r="612" spans="1:7" customFormat="1" x14ac:dyDescent="0.2">
      <c r="A612" s="109"/>
      <c r="B612" s="109">
        <f t="shared" si="20"/>
        <v>2.0694444444444717</v>
      </c>
      <c r="C612" s="342"/>
      <c r="D612" s="342"/>
      <c r="E612" s="342"/>
      <c r="F612" s="109"/>
      <c r="G612" s="109">
        <f t="shared" si="21"/>
        <v>2.0694444444444717</v>
      </c>
    </row>
    <row r="613" spans="1:7" customFormat="1" x14ac:dyDescent="0.2">
      <c r="A613" s="109"/>
      <c r="B613" s="109">
        <f t="shared" si="20"/>
        <v>2.0729166666666941</v>
      </c>
      <c r="C613" s="342"/>
      <c r="D613" s="342"/>
      <c r="E613" s="342"/>
      <c r="F613" s="109"/>
      <c r="G613" s="109">
        <f t="shared" si="21"/>
        <v>2.0729166666666941</v>
      </c>
    </row>
    <row r="614" spans="1:7" customFormat="1" x14ac:dyDescent="0.2">
      <c r="A614" s="109"/>
      <c r="B614" s="109">
        <f t="shared" si="20"/>
        <v>2.0763888888889164</v>
      </c>
      <c r="C614" s="342"/>
      <c r="D614" s="342"/>
      <c r="E614" s="342"/>
      <c r="F614" s="109"/>
      <c r="G614" s="109">
        <f t="shared" si="21"/>
        <v>2.0763888888889164</v>
      </c>
    </row>
    <row r="615" spans="1:7" customFormat="1" x14ac:dyDescent="0.2">
      <c r="A615" s="109"/>
      <c r="B615" s="109">
        <f t="shared" si="20"/>
        <v>2.0798611111111387</v>
      </c>
      <c r="C615" s="342"/>
      <c r="D615" s="342"/>
      <c r="E615" s="342"/>
      <c r="F615" s="109"/>
      <c r="G615" s="109">
        <f t="shared" si="21"/>
        <v>2.0798611111111387</v>
      </c>
    </row>
    <row r="616" spans="1:7" customFormat="1" x14ac:dyDescent="0.2">
      <c r="A616" s="109"/>
      <c r="B616" s="109">
        <f t="shared" si="20"/>
        <v>2.083333333333361</v>
      </c>
      <c r="C616" s="342"/>
      <c r="D616" s="342"/>
      <c r="E616" s="342"/>
      <c r="F616" s="109"/>
      <c r="G616" s="109">
        <f t="shared" si="21"/>
        <v>2.083333333333361</v>
      </c>
    </row>
    <row r="617" spans="1:7" customFormat="1" x14ac:dyDescent="0.2">
      <c r="A617" s="109"/>
      <c r="B617" s="109">
        <f t="shared" si="20"/>
        <v>2.0868055555555833</v>
      </c>
      <c r="C617" s="342"/>
      <c r="D617" s="342"/>
      <c r="E617" s="342"/>
      <c r="F617" s="109"/>
      <c r="G617" s="109">
        <f t="shared" si="21"/>
        <v>2.0868055555555833</v>
      </c>
    </row>
    <row r="618" spans="1:7" customFormat="1" x14ac:dyDescent="0.2">
      <c r="A618" s="109"/>
      <c r="B618" s="109">
        <f t="shared" si="20"/>
        <v>2.0902777777778057</v>
      </c>
      <c r="C618" s="342"/>
      <c r="D618" s="342"/>
      <c r="E618" s="342"/>
      <c r="F618" s="109"/>
      <c r="G618" s="109">
        <f t="shared" si="21"/>
        <v>2.0902777777778057</v>
      </c>
    </row>
    <row r="619" spans="1:7" customFormat="1" x14ac:dyDescent="0.2">
      <c r="A619" s="109"/>
      <c r="B619" s="109">
        <f t="shared" si="20"/>
        <v>2.093750000000028</v>
      </c>
      <c r="C619" s="342"/>
      <c r="D619" s="342"/>
      <c r="E619" s="342"/>
      <c r="F619" s="109"/>
      <c r="G619" s="109">
        <f t="shared" si="21"/>
        <v>2.093750000000028</v>
      </c>
    </row>
    <row r="620" spans="1:7" customFormat="1" x14ac:dyDescent="0.2">
      <c r="A620" s="109"/>
      <c r="B620" s="109">
        <f t="shared" si="20"/>
        <v>2.0972222222222503</v>
      </c>
      <c r="C620" s="342"/>
      <c r="D620" s="342"/>
      <c r="E620" s="342"/>
      <c r="F620" s="109"/>
      <c r="G620" s="109">
        <f t="shared" si="21"/>
        <v>2.0972222222222503</v>
      </c>
    </row>
    <row r="621" spans="1:7" customFormat="1" x14ac:dyDescent="0.2">
      <c r="A621" s="109"/>
      <c r="B621" s="109">
        <f t="shared" si="20"/>
        <v>2.1006944444444726</v>
      </c>
      <c r="C621" s="342"/>
      <c r="D621" s="342"/>
      <c r="E621" s="342"/>
      <c r="F621" s="109"/>
      <c r="G621" s="109">
        <f t="shared" si="21"/>
        <v>2.1006944444444726</v>
      </c>
    </row>
    <row r="622" spans="1:7" customFormat="1" x14ac:dyDescent="0.2">
      <c r="A622" s="109"/>
      <c r="B622" s="109">
        <f t="shared" si="20"/>
        <v>2.1041666666666949</v>
      </c>
      <c r="C622" s="342"/>
      <c r="D622" s="342"/>
      <c r="E622" s="342"/>
      <c r="F622" s="109"/>
      <c r="G622" s="109">
        <f t="shared" si="21"/>
        <v>2.1041666666666949</v>
      </c>
    </row>
    <row r="623" spans="1:7" customFormat="1" x14ac:dyDescent="0.2">
      <c r="A623" s="109"/>
      <c r="B623" s="109">
        <f t="shared" si="20"/>
        <v>2.1076388888889173</v>
      </c>
      <c r="C623" s="342"/>
      <c r="D623" s="342"/>
      <c r="E623" s="342"/>
      <c r="F623" s="109"/>
      <c r="G623" s="109">
        <f t="shared" si="21"/>
        <v>2.1076388888889173</v>
      </c>
    </row>
    <row r="624" spans="1:7" customFormat="1" x14ac:dyDescent="0.2">
      <c r="A624" s="109"/>
      <c r="B624" s="109">
        <f t="shared" si="20"/>
        <v>2.1111111111111396</v>
      </c>
      <c r="C624" s="342"/>
      <c r="D624" s="342"/>
      <c r="E624" s="342"/>
      <c r="F624" s="109"/>
      <c r="G624" s="109">
        <f t="shared" si="21"/>
        <v>2.1111111111111396</v>
      </c>
    </row>
    <row r="625" spans="1:7" customFormat="1" x14ac:dyDescent="0.2">
      <c r="A625" s="109"/>
      <c r="B625" s="109">
        <f t="shared" si="20"/>
        <v>2.1145833333333619</v>
      </c>
      <c r="C625" s="342"/>
      <c r="D625" s="342"/>
      <c r="E625" s="342"/>
      <c r="F625" s="109"/>
      <c r="G625" s="109">
        <f t="shared" si="21"/>
        <v>2.1145833333333619</v>
      </c>
    </row>
    <row r="626" spans="1:7" customFormat="1" x14ac:dyDescent="0.2">
      <c r="A626" s="109"/>
      <c r="B626" s="109">
        <f t="shared" si="20"/>
        <v>2.1180555555555842</v>
      </c>
      <c r="C626" s="342"/>
      <c r="D626" s="342"/>
      <c r="E626" s="342"/>
      <c r="F626" s="109"/>
      <c r="G626" s="109">
        <f t="shared" si="21"/>
        <v>2.1180555555555842</v>
      </c>
    </row>
    <row r="627" spans="1:7" customFormat="1" x14ac:dyDescent="0.2">
      <c r="A627" s="109"/>
      <c r="B627" s="109">
        <f t="shared" si="20"/>
        <v>2.1215277777778065</v>
      </c>
      <c r="C627" s="342"/>
      <c r="D627" s="342"/>
      <c r="E627" s="342"/>
      <c r="F627" s="109"/>
      <c r="G627" s="109">
        <f t="shared" si="21"/>
        <v>2.1215277777778065</v>
      </c>
    </row>
    <row r="628" spans="1:7" customFormat="1" x14ac:dyDescent="0.2">
      <c r="A628" s="109"/>
      <c r="B628" s="109">
        <f t="shared" si="20"/>
        <v>2.1250000000000289</v>
      </c>
      <c r="C628" s="342"/>
      <c r="D628" s="342"/>
      <c r="E628" s="342"/>
      <c r="F628" s="109"/>
      <c r="G628" s="109">
        <f t="shared" si="21"/>
        <v>2.1250000000000289</v>
      </c>
    </row>
    <row r="629" spans="1:7" customFormat="1" x14ac:dyDescent="0.2">
      <c r="A629" s="109"/>
      <c r="B629" s="109">
        <f t="shared" si="20"/>
        <v>2.1284722222222512</v>
      </c>
      <c r="C629" s="342"/>
      <c r="D629" s="342"/>
      <c r="E629" s="342"/>
      <c r="F629" s="109"/>
      <c r="G629" s="109">
        <f t="shared" si="21"/>
        <v>2.1284722222222512</v>
      </c>
    </row>
    <row r="630" spans="1:7" customFormat="1" x14ac:dyDescent="0.2">
      <c r="A630" s="109"/>
      <c r="B630" s="109">
        <f t="shared" si="20"/>
        <v>2.1319444444444735</v>
      </c>
      <c r="C630" s="342"/>
      <c r="D630" s="342"/>
      <c r="E630" s="342"/>
      <c r="F630" s="109"/>
      <c r="G630" s="109">
        <f t="shared" si="21"/>
        <v>2.1319444444444735</v>
      </c>
    </row>
    <row r="631" spans="1:7" customFormat="1" x14ac:dyDescent="0.2">
      <c r="A631" s="109"/>
      <c r="B631" s="109">
        <f t="shared" si="20"/>
        <v>2.1354166666666958</v>
      </c>
      <c r="C631" s="342"/>
      <c r="D631" s="342"/>
      <c r="E631" s="342"/>
      <c r="F631" s="109"/>
      <c r="G631" s="109">
        <f t="shared" si="21"/>
        <v>2.1354166666666958</v>
      </c>
    </row>
    <row r="632" spans="1:7" customFormat="1" x14ac:dyDescent="0.2">
      <c r="A632" s="109"/>
      <c r="B632" s="109">
        <f t="shared" si="20"/>
        <v>2.1388888888889181</v>
      </c>
      <c r="C632" s="342"/>
      <c r="D632" s="342"/>
      <c r="E632" s="342"/>
      <c r="F632" s="109"/>
      <c r="G632" s="109">
        <f t="shared" si="21"/>
        <v>2.1388888888889181</v>
      </c>
    </row>
    <row r="633" spans="1:7" customFormat="1" x14ac:dyDescent="0.2">
      <c r="A633" s="109"/>
      <c r="B633" s="109">
        <f t="shared" si="20"/>
        <v>2.1423611111111405</v>
      </c>
      <c r="C633" s="342"/>
      <c r="D633" s="342"/>
      <c r="E633" s="342"/>
      <c r="F633" s="109"/>
      <c r="G633" s="109">
        <f t="shared" si="21"/>
        <v>2.1423611111111405</v>
      </c>
    </row>
    <row r="634" spans="1:7" customFormat="1" x14ac:dyDescent="0.2">
      <c r="A634" s="109"/>
      <c r="B634" s="109">
        <f t="shared" si="20"/>
        <v>2.1458333333333628</v>
      </c>
      <c r="C634" s="342"/>
      <c r="D634" s="342"/>
      <c r="E634" s="342"/>
      <c r="F634" s="109"/>
      <c r="G634" s="109">
        <f t="shared" si="21"/>
        <v>2.1458333333333628</v>
      </c>
    </row>
    <row r="635" spans="1:7" customFormat="1" x14ac:dyDescent="0.2">
      <c r="A635" s="109"/>
      <c r="B635" s="109">
        <f t="shared" si="20"/>
        <v>2.1493055555555851</v>
      </c>
      <c r="C635" s="342"/>
      <c r="D635" s="342"/>
      <c r="E635" s="342"/>
      <c r="F635" s="109"/>
      <c r="G635" s="109">
        <f t="shared" si="21"/>
        <v>2.1493055555555851</v>
      </c>
    </row>
    <row r="636" spans="1:7" customFormat="1" x14ac:dyDescent="0.2">
      <c r="A636" s="109"/>
      <c r="B636" s="109">
        <f t="shared" si="20"/>
        <v>2.1527777777778074</v>
      </c>
      <c r="C636" s="342"/>
      <c r="D636" s="342"/>
      <c r="E636" s="342"/>
      <c r="F636" s="109"/>
      <c r="G636" s="109">
        <f t="shared" si="21"/>
        <v>2.1527777777778074</v>
      </c>
    </row>
    <row r="637" spans="1:7" customFormat="1" x14ac:dyDescent="0.2">
      <c r="A637" s="109"/>
      <c r="B637" s="109">
        <f t="shared" si="20"/>
        <v>2.1562500000000298</v>
      </c>
      <c r="C637" s="342"/>
      <c r="D637" s="342"/>
      <c r="E637" s="342"/>
      <c r="F637" s="109"/>
      <c r="G637" s="109">
        <f t="shared" si="21"/>
        <v>2.1562500000000298</v>
      </c>
    </row>
    <row r="638" spans="1:7" customFormat="1" x14ac:dyDescent="0.2">
      <c r="A638" s="109"/>
      <c r="B638" s="109">
        <f t="shared" si="20"/>
        <v>2.1597222222222521</v>
      </c>
      <c r="C638" s="342"/>
      <c r="D638" s="342"/>
      <c r="E638" s="342"/>
      <c r="F638" s="109"/>
      <c r="G638" s="109">
        <f t="shared" si="21"/>
        <v>2.1597222222222521</v>
      </c>
    </row>
    <row r="639" spans="1:7" customFormat="1" x14ac:dyDescent="0.2">
      <c r="A639" s="109"/>
      <c r="B639" s="109">
        <f t="shared" si="20"/>
        <v>2.1631944444444744</v>
      </c>
      <c r="C639" s="342"/>
      <c r="D639" s="342"/>
      <c r="E639" s="342"/>
      <c r="F639" s="109"/>
      <c r="G639" s="109">
        <f t="shared" si="21"/>
        <v>2.1631944444444744</v>
      </c>
    </row>
    <row r="640" spans="1:7" customFormat="1" x14ac:dyDescent="0.2">
      <c r="A640" s="109"/>
      <c r="B640" s="109">
        <f t="shared" si="20"/>
        <v>2.1666666666666967</v>
      </c>
      <c r="C640" s="342"/>
      <c r="D640" s="342"/>
      <c r="E640" s="342"/>
      <c r="F640" s="109"/>
      <c r="G640" s="109">
        <f t="shared" si="21"/>
        <v>2.1666666666666967</v>
      </c>
    </row>
    <row r="641" spans="1:7" customFormat="1" x14ac:dyDescent="0.2">
      <c r="A641" s="109"/>
      <c r="B641" s="109">
        <f t="shared" si="20"/>
        <v>2.170138888888919</v>
      </c>
      <c r="C641" s="342"/>
      <c r="D641" s="342"/>
      <c r="E641" s="342"/>
      <c r="F641" s="109"/>
      <c r="G641" s="109">
        <f t="shared" si="21"/>
        <v>2.170138888888919</v>
      </c>
    </row>
    <row r="642" spans="1:7" customFormat="1" x14ac:dyDescent="0.2">
      <c r="A642" s="109"/>
      <c r="B642" s="109">
        <f t="shared" si="20"/>
        <v>2.1736111111111414</v>
      </c>
      <c r="C642" s="342"/>
      <c r="D642" s="342"/>
      <c r="E642" s="342"/>
      <c r="F642" s="109"/>
      <c r="G642" s="109">
        <f t="shared" si="21"/>
        <v>2.1736111111111414</v>
      </c>
    </row>
    <row r="643" spans="1:7" customFormat="1" x14ac:dyDescent="0.2">
      <c r="A643" s="109"/>
      <c r="B643" s="109">
        <f t="shared" si="20"/>
        <v>2.1770833333333637</v>
      </c>
      <c r="C643" s="342"/>
      <c r="D643" s="342"/>
      <c r="E643" s="342"/>
      <c r="F643" s="109"/>
      <c r="G643" s="109">
        <f t="shared" si="21"/>
        <v>2.1770833333333637</v>
      </c>
    </row>
    <row r="644" spans="1:7" customFormat="1" x14ac:dyDescent="0.2">
      <c r="A644" s="109"/>
      <c r="B644" s="109">
        <f t="shared" si="20"/>
        <v>2.180555555555586</v>
      </c>
      <c r="C644" s="342"/>
      <c r="D644" s="342"/>
      <c r="E644" s="342"/>
      <c r="F644" s="109"/>
      <c r="G644" s="109">
        <f t="shared" si="21"/>
        <v>2.180555555555586</v>
      </c>
    </row>
    <row r="645" spans="1:7" customFormat="1" x14ac:dyDescent="0.2">
      <c r="A645" s="109"/>
      <c r="B645" s="109">
        <f t="shared" si="20"/>
        <v>2.1840277777778083</v>
      </c>
      <c r="C645" s="342"/>
      <c r="D645" s="342"/>
      <c r="E645" s="342"/>
      <c r="F645" s="109"/>
      <c r="G645" s="109">
        <f t="shared" si="21"/>
        <v>2.1840277777778083</v>
      </c>
    </row>
    <row r="646" spans="1:7" customFormat="1" x14ac:dyDescent="0.2">
      <c r="A646" s="109"/>
      <c r="B646" s="109">
        <f t="shared" si="20"/>
        <v>2.1875000000000306</v>
      </c>
      <c r="C646" s="342"/>
      <c r="D646" s="342"/>
      <c r="E646" s="342"/>
      <c r="F646" s="109"/>
      <c r="G646" s="109">
        <f t="shared" si="21"/>
        <v>2.1875000000000306</v>
      </c>
    </row>
    <row r="647" spans="1:7" customFormat="1" x14ac:dyDescent="0.2">
      <c r="A647" s="109"/>
      <c r="B647" s="109">
        <f t="shared" si="20"/>
        <v>2.190972222222253</v>
      </c>
      <c r="C647" s="342"/>
      <c r="D647" s="342"/>
      <c r="E647" s="342"/>
      <c r="F647" s="109"/>
      <c r="G647" s="109">
        <f t="shared" si="21"/>
        <v>2.190972222222253</v>
      </c>
    </row>
    <row r="648" spans="1:7" customFormat="1" x14ac:dyDescent="0.2">
      <c r="A648" s="109"/>
      <c r="B648" s="109">
        <f t="shared" si="20"/>
        <v>2.1944444444444753</v>
      </c>
      <c r="C648" s="342"/>
      <c r="D648" s="342"/>
      <c r="E648" s="342"/>
      <c r="F648" s="109"/>
      <c r="G648" s="109">
        <f t="shared" si="21"/>
        <v>2.1944444444444753</v>
      </c>
    </row>
    <row r="649" spans="1:7" customFormat="1" x14ac:dyDescent="0.2">
      <c r="A649" s="109"/>
      <c r="B649" s="109">
        <f t="shared" si="20"/>
        <v>2.1979166666666976</v>
      </c>
      <c r="C649" s="342"/>
      <c r="D649" s="342"/>
      <c r="E649" s="342"/>
      <c r="F649" s="109"/>
      <c r="G649" s="109">
        <f t="shared" si="21"/>
        <v>2.1979166666666976</v>
      </c>
    </row>
    <row r="650" spans="1:7" customFormat="1" x14ac:dyDescent="0.2">
      <c r="A650" s="109"/>
      <c r="B650" s="109">
        <f t="shared" si="20"/>
        <v>2.2013888888889199</v>
      </c>
      <c r="C650" s="342"/>
      <c r="D650" s="342"/>
      <c r="E650" s="342"/>
      <c r="F650" s="109"/>
      <c r="G650" s="109">
        <f t="shared" si="21"/>
        <v>2.2013888888889199</v>
      </c>
    </row>
    <row r="651" spans="1:7" customFormat="1" x14ac:dyDescent="0.2">
      <c r="A651" s="109"/>
      <c r="B651" s="109">
        <f t="shared" si="20"/>
        <v>2.2048611111111422</v>
      </c>
      <c r="C651" s="342"/>
      <c r="D651" s="342"/>
      <c r="E651" s="342"/>
      <c r="F651" s="109"/>
      <c r="G651" s="109">
        <f t="shared" si="21"/>
        <v>2.2048611111111422</v>
      </c>
    </row>
    <row r="652" spans="1:7" customFormat="1" x14ac:dyDescent="0.2">
      <c r="A652" s="109"/>
      <c r="B652" s="109">
        <f t="shared" si="20"/>
        <v>2.2083333333333646</v>
      </c>
      <c r="C652" s="342"/>
      <c r="D652" s="342"/>
      <c r="E652" s="342"/>
      <c r="F652" s="109"/>
      <c r="G652" s="109">
        <f t="shared" si="21"/>
        <v>2.2083333333333646</v>
      </c>
    </row>
    <row r="653" spans="1:7" customFormat="1" x14ac:dyDescent="0.2">
      <c r="A653" s="109"/>
      <c r="B653" s="109">
        <f t="shared" si="20"/>
        <v>2.2118055555555869</v>
      </c>
      <c r="C653" s="342"/>
      <c r="D653" s="342"/>
      <c r="E653" s="342"/>
      <c r="F653" s="109"/>
      <c r="G653" s="109">
        <f t="shared" si="21"/>
        <v>2.2118055555555869</v>
      </c>
    </row>
    <row r="654" spans="1:7" customFormat="1" x14ac:dyDescent="0.2">
      <c r="A654" s="109"/>
      <c r="B654" s="109">
        <f t="shared" si="20"/>
        <v>2.2152777777778092</v>
      </c>
      <c r="C654" s="342"/>
      <c r="D654" s="342"/>
      <c r="E654" s="342"/>
      <c r="F654" s="109"/>
      <c r="G654" s="109">
        <f t="shared" si="21"/>
        <v>2.2152777777778092</v>
      </c>
    </row>
    <row r="655" spans="1:7" customFormat="1" x14ac:dyDescent="0.2">
      <c r="A655" s="109"/>
      <c r="B655" s="109">
        <f t="shared" si="20"/>
        <v>2.2187500000000315</v>
      </c>
      <c r="C655" s="342"/>
      <c r="D655" s="342"/>
      <c r="E655" s="342"/>
      <c r="F655" s="109"/>
      <c r="G655" s="109">
        <f t="shared" si="21"/>
        <v>2.2187500000000315</v>
      </c>
    </row>
    <row r="656" spans="1:7" customFormat="1" x14ac:dyDescent="0.2">
      <c r="A656" s="109"/>
      <c r="B656" s="109">
        <f t="shared" si="20"/>
        <v>2.2222222222222539</v>
      </c>
      <c r="C656" s="342"/>
      <c r="D656" s="342"/>
      <c r="E656" s="342"/>
      <c r="F656" s="109"/>
      <c r="G656" s="109">
        <f t="shared" si="21"/>
        <v>2.2222222222222539</v>
      </c>
    </row>
    <row r="657" spans="1:7" customFormat="1" x14ac:dyDescent="0.2">
      <c r="A657" s="109"/>
      <c r="B657" s="109">
        <f t="shared" ref="B657:B720" si="22">B656+$C$17</f>
        <v>2.2256944444444762</v>
      </c>
      <c r="C657" s="342"/>
      <c r="D657" s="342"/>
      <c r="E657" s="342"/>
      <c r="F657" s="109"/>
      <c r="G657" s="109">
        <f t="shared" ref="G657:G720" si="23">G656+$C$17</f>
        <v>2.2256944444444762</v>
      </c>
    </row>
    <row r="658" spans="1:7" customFormat="1" x14ac:dyDescent="0.2">
      <c r="A658" s="109"/>
      <c r="B658" s="109">
        <f t="shared" si="22"/>
        <v>2.2291666666666985</v>
      </c>
      <c r="C658" s="342"/>
      <c r="D658" s="342"/>
      <c r="E658" s="342"/>
      <c r="F658" s="109"/>
      <c r="G658" s="109">
        <f t="shared" si="23"/>
        <v>2.2291666666666985</v>
      </c>
    </row>
    <row r="659" spans="1:7" customFormat="1" x14ac:dyDescent="0.2">
      <c r="A659" s="109"/>
      <c r="B659" s="109">
        <f t="shared" si="22"/>
        <v>2.2326388888889208</v>
      </c>
      <c r="C659" s="342"/>
      <c r="D659" s="342"/>
      <c r="E659" s="342"/>
      <c r="F659" s="109"/>
      <c r="G659" s="109">
        <f t="shared" si="23"/>
        <v>2.2326388888889208</v>
      </c>
    </row>
    <row r="660" spans="1:7" customFormat="1" x14ac:dyDescent="0.2">
      <c r="A660" s="109"/>
      <c r="B660" s="109">
        <f t="shared" si="22"/>
        <v>2.2361111111111431</v>
      </c>
      <c r="C660" s="342"/>
      <c r="D660" s="342"/>
      <c r="E660" s="342"/>
      <c r="F660" s="109"/>
      <c r="G660" s="109">
        <f t="shared" si="23"/>
        <v>2.2361111111111431</v>
      </c>
    </row>
    <row r="661" spans="1:7" customFormat="1" x14ac:dyDescent="0.2">
      <c r="A661" s="109"/>
      <c r="B661" s="109">
        <f t="shared" si="22"/>
        <v>2.2395833333333655</v>
      </c>
      <c r="C661" s="342"/>
      <c r="D661" s="342"/>
      <c r="E661" s="342"/>
      <c r="F661" s="109"/>
      <c r="G661" s="109">
        <f t="shared" si="23"/>
        <v>2.2395833333333655</v>
      </c>
    </row>
    <row r="662" spans="1:7" customFormat="1" x14ac:dyDescent="0.2">
      <c r="A662" s="109"/>
      <c r="B662" s="109">
        <f t="shared" si="22"/>
        <v>2.2430555555555878</v>
      </c>
      <c r="C662" s="342"/>
      <c r="D662" s="342"/>
      <c r="E662" s="342"/>
      <c r="F662" s="109"/>
      <c r="G662" s="109">
        <f t="shared" si="23"/>
        <v>2.2430555555555878</v>
      </c>
    </row>
    <row r="663" spans="1:7" customFormat="1" x14ac:dyDescent="0.2">
      <c r="A663" s="109"/>
      <c r="B663" s="109">
        <f t="shared" si="22"/>
        <v>2.2465277777778101</v>
      </c>
      <c r="C663" s="342"/>
      <c r="D663" s="342"/>
      <c r="E663" s="342"/>
      <c r="F663" s="109"/>
      <c r="G663" s="109">
        <f t="shared" si="23"/>
        <v>2.2465277777778101</v>
      </c>
    </row>
    <row r="664" spans="1:7" customFormat="1" x14ac:dyDescent="0.2">
      <c r="A664" s="109"/>
      <c r="B664" s="109">
        <f t="shared" si="22"/>
        <v>2.2500000000000324</v>
      </c>
      <c r="C664" s="342"/>
      <c r="D664" s="342"/>
      <c r="E664" s="342"/>
      <c r="F664" s="109"/>
      <c r="G664" s="109">
        <f t="shared" si="23"/>
        <v>2.2500000000000324</v>
      </c>
    </row>
    <row r="665" spans="1:7" customFormat="1" x14ac:dyDescent="0.2">
      <c r="A665" s="109"/>
      <c r="B665" s="109">
        <f t="shared" si="22"/>
        <v>2.2534722222222547</v>
      </c>
      <c r="C665" s="342"/>
      <c r="D665" s="342"/>
      <c r="E665" s="342"/>
      <c r="F665" s="109"/>
      <c r="G665" s="109">
        <f t="shared" si="23"/>
        <v>2.2534722222222547</v>
      </c>
    </row>
    <row r="666" spans="1:7" customFormat="1" x14ac:dyDescent="0.2">
      <c r="A666" s="109"/>
      <c r="B666" s="109">
        <f t="shared" si="22"/>
        <v>2.2569444444444771</v>
      </c>
      <c r="C666" s="342"/>
      <c r="D666" s="342"/>
      <c r="E666" s="342"/>
      <c r="F666" s="109"/>
      <c r="G666" s="109">
        <f t="shared" si="23"/>
        <v>2.2569444444444771</v>
      </c>
    </row>
    <row r="667" spans="1:7" customFormat="1" x14ac:dyDescent="0.2">
      <c r="A667" s="109"/>
      <c r="B667" s="109">
        <f t="shared" si="22"/>
        <v>2.2604166666666994</v>
      </c>
      <c r="C667" s="342"/>
      <c r="D667" s="342"/>
      <c r="E667" s="342"/>
      <c r="F667" s="109"/>
      <c r="G667" s="109">
        <f t="shared" si="23"/>
        <v>2.2604166666666994</v>
      </c>
    </row>
    <row r="668" spans="1:7" customFormat="1" x14ac:dyDescent="0.2">
      <c r="A668" s="109"/>
      <c r="B668" s="109">
        <f t="shared" si="22"/>
        <v>2.2638888888889217</v>
      </c>
      <c r="C668" s="342"/>
      <c r="D668" s="342"/>
      <c r="E668" s="342"/>
      <c r="F668" s="109"/>
      <c r="G668" s="109">
        <f t="shared" si="23"/>
        <v>2.2638888888889217</v>
      </c>
    </row>
    <row r="669" spans="1:7" customFormat="1" x14ac:dyDescent="0.2">
      <c r="A669" s="109"/>
      <c r="B669" s="109">
        <f t="shared" si="22"/>
        <v>2.267361111111144</v>
      </c>
      <c r="C669" s="342"/>
      <c r="D669" s="342"/>
      <c r="E669" s="342"/>
      <c r="F669" s="109"/>
      <c r="G669" s="109">
        <f t="shared" si="23"/>
        <v>2.267361111111144</v>
      </c>
    </row>
    <row r="670" spans="1:7" customFormat="1" x14ac:dyDescent="0.2">
      <c r="A670" s="109"/>
      <c r="B670" s="109">
        <f t="shared" si="22"/>
        <v>2.2708333333333663</v>
      </c>
      <c r="C670" s="342"/>
      <c r="D670" s="342"/>
      <c r="E670" s="342"/>
      <c r="F670" s="109"/>
      <c r="G670" s="109">
        <f t="shared" si="23"/>
        <v>2.2708333333333663</v>
      </c>
    </row>
    <row r="671" spans="1:7" customFormat="1" x14ac:dyDescent="0.2">
      <c r="A671" s="109"/>
      <c r="B671" s="109">
        <f t="shared" si="22"/>
        <v>2.2743055555555887</v>
      </c>
      <c r="C671" s="342"/>
      <c r="D671" s="342"/>
      <c r="E671" s="342"/>
      <c r="F671" s="109"/>
      <c r="G671" s="109">
        <f t="shared" si="23"/>
        <v>2.2743055555555887</v>
      </c>
    </row>
    <row r="672" spans="1:7" customFormat="1" x14ac:dyDescent="0.2">
      <c r="A672" s="109"/>
      <c r="B672" s="109">
        <f t="shared" si="22"/>
        <v>2.277777777777811</v>
      </c>
      <c r="C672" s="342"/>
      <c r="D672" s="342"/>
      <c r="E672" s="342"/>
      <c r="F672" s="109"/>
      <c r="G672" s="109">
        <f t="shared" si="23"/>
        <v>2.277777777777811</v>
      </c>
    </row>
    <row r="673" spans="1:7" customFormat="1" x14ac:dyDescent="0.2">
      <c r="A673" s="109"/>
      <c r="B673" s="109">
        <f t="shared" si="22"/>
        <v>2.2812500000000333</v>
      </c>
      <c r="C673" s="342"/>
      <c r="D673" s="342"/>
      <c r="E673" s="342"/>
      <c r="F673" s="109"/>
      <c r="G673" s="109">
        <f t="shared" si="23"/>
        <v>2.2812500000000333</v>
      </c>
    </row>
    <row r="674" spans="1:7" customFormat="1" x14ac:dyDescent="0.2">
      <c r="A674" s="109"/>
      <c r="B674" s="109">
        <f t="shared" si="22"/>
        <v>2.2847222222222556</v>
      </c>
      <c r="C674" s="342"/>
      <c r="D674" s="342"/>
      <c r="E674" s="342"/>
      <c r="F674" s="109"/>
      <c r="G674" s="109">
        <f t="shared" si="23"/>
        <v>2.2847222222222556</v>
      </c>
    </row>
    <row r="675" spans="1:7" customFormat="1" x14ac:dyDescent="0.2">
      <c r="A675" s="109"/>
      <c r="B675" s="109">
        <f t="shared" si="22"/>
        <v>2.2881944444444779</v>
      </c>
      <c r="C675" s="342"/>
      <c r="D675" s="342"/>
      <c r="E675" s="342"/>
      <c r="F675" s="109"/>
      <c r="G675" s="109">
        <f t="shared" si="23"/>
        <v>2.2881944444444779</v>
      </c>
    </row>
    <row r="676" spans="1:7" customFormat="1" x14ac:dyDescent="0.2">
      <c r="A676" s="109"/>
      <c r="B676" s="109">
        <f t="shared" si="22"/>
        <v>2.2916666666667003</v>
      </c>
      <c r="C676" s="342"/>
      <c r="D676" s="342"/>
      <c r="E676" s="342"/>
      <c r="F676" s="109"/>
      <c r="G676" s="109">
        <f t="shared" si="23"/>
        <v>2.2916666666667003</v>
      </c>
    </row>
    <row r="677" spans="1:7" customFormat="1" x14ac:dyDescent="0.2">
      <c r="A677" s="109"/>
      <c r="B677" s="109">
        <f t="shared" si="22"/>
        <v>2.2951388888889226</v>
      </c>
      <c r="C677" s="342"/>
      <c r="D677" s="342"/>
      <c r="E677" s="342"/>
      <c r="F677" s="109"/>
      <c r="G677" s="109">
        <f t="shared" si="23"/>
        <v>2.2951388888889226</v>
      </c>
    </row>
    <row r="678" spans="1:7" customFormat="1" x14ac:dyDescent="0.2">
      <c r="A678" s="109"/>
      <c r="B678" s="109">
        <f t="shared" si="22"/>
        <v>2.2986111111111449</v>
      </c>
      <c r="C678" s="342"/>
      <c r="D678" s="342"/>
      <c r="E678" s="342"/>
      <c r="F678" s="109"/>
      <c r="G678" s="109">
        <f t="shared" si="23"/>
        <v>2.2986111111111449</v>
      </c>
    </row>
    <row r="679" spans="1:7" customFormat="1" x14ac:dyDescent="0.2">
      <c r="A679" s="109"/>
      <c r="B679" s="109">
        <f t="shared" si="22"/>
        <v>2.3020833333333672</v>
      </c>
      <c r="C679" s="342"/>
      <c r="D679" s="342"/>
      <c r="E679" s="342"/>
      <c r="F679" s="109"/>
      <c r="G679" s="109">
        <f t="shared" si="23"/>
        <v>2.3020833333333672</v>
      </c>
    </row>
    <row r="680" spans="1:7" customFormat="1" x14ac:dyDescent="0.2">
      <c r="A680" s="109"/>
      <c r="B680" s="109">
        <f t="shared" si="22"/>
        <v>2.3055555555555896</v>
      </c>
      <c r="C680" s="342"/>
      <c r="D680" s="342"/>
      <c r="E680" s="342"/>
      <c r="F680" s="109"/>
      <c r="G680" s="109">
        <f t="shared" si="23"/>
        <v>2.3055555555555896</v>
      </c>
    </row>
    <row r="681" spans="1:7" customFormat="1" x14ac:dyDescent="0.2">
      <c r="A681" s="109"/>
      <c r="B681" s="109">
        <f t="shared" si="22"/>
        <v>2.3090277777778119</v>
      </c>
      <c r="C681" s="342"/>
      <c r="D681" s="342"/>
      <c r="E681" s="342"/>
      <c r="F681" s="109"/>
      <c r="G681" s="109">
        <f t="shared" si="23"/>
        <v>2.3090277777778119</v>
      </c>
    </row>
    <row r="682" spans="1:7" customFormat="1" x14ac:dyDescent="0.2">
      <c r="A682" s="109"/>
      <c r="B682" s="109">
        <f t="shared" si="22"/>
        <v>2.3125000000000342</v>
      </c>
      <c r="C682" s="342"/>
      <c r="D682" s="342"/>
      <c r="E682" s="342"/>
      <c r="F682" s="109"/>
      <c r="G682" s="109">
        <f t="shared" si="23"/>
        <v>2.3125000000000342</v>
      </c>
    </row>
    <row r="683" spans="1:7" customFormat="1" x14ac:dyDescent="0.2">
      <c r="A683" s="109"/>
      <c r="B683" s="109">
        <f t="shared" si="22"/>
        <v>2.3159722222222565</v>
      </c>
      <c r="C683" s="342"/>
      <c r="D683" s="342"/>
      <c r="E683" s="342"/>
      <c r="F683" s="109"/>
      <c r="G683" s="109">
        <f t="shared" si="23"/>
        <v>2.3159722222222565</v>
      </c>
    </row>
    <row r="684" spans="1:7" customFormat="1" x14ac:dyDescent="0.2">
      <c r="A684" s="109"/>
      <c r="B684" s="109">
        <f t="shared" si="22"/>
        <v>2.3194444444444788</v>
      </c>
      <c r="C684" s="342"/>
      <c r="D684" s="342"/>
      <c r="E684" s="342"/>
      <c r="F684" s="109"/>
      <c r="G684" s="109">
        <f t="shared" si="23"/>
        <v>2.3194444444444788</v>
      </c>
    </row>
    <row r="685" spans="1:7" customFormat="1" x14ac:dyDescent="0.2">
      <c r="A685" s="109"/>
      <c r="B685" s="109">
        <f t="shared" si="22"/>
        <v>2.3229166666667012</v>
      </c>
      <c r="C685" s="342"/>
      <c r="D685" s="342"/>
      <c r="E685" s="342"/>
      <c r="F685" s="109"/>
      <c r="G685" s="109">
        <f t="shared" si="23"/>
        <v>2.3229166666667012</v>
      </c>
    </row>
    <row r="686" spans="1:7" customFormat="1" x14ac:dyDescent="0.2">
      <c r="A686" s="109"/>
      <c r="B686" s="109">
        <f t="shared" si="22"/>
        <v>2.3263888888889235</v>
      </c>
      <c r="C686" s="342"/>
      <c r="D686" s="342"/>
      <c r="E686" s="342"/>
      <c r="F686" s="109"/>
      <c r="G686" s="109">
        <f t="shared" si="23"/>
        <v>2.3263888888889235</v>
      </c>
    </row>
    <row r="687" spans="1:7" customFormat="1" x14ac:dyDescent="0.2">
      <c r="A687" s="109"/>
      <c r="B687" s="109">
        <f t="shared" si="22"/>
        <v>2.3298611111111458</v>
      </c>
      <c r="C687" s="342"/>
      <c r="D687" s="342"/>
      <c r="E687" s="342"/>
      <c r="F687" s="109"/>
      <c r="G687" s="109">
        <f t="shared" si="23"/>
        <v>2.3298611111111458</v>
      </c>
    </row>
    <row r="688" spans="1:7" customFormat="1" x14ac:dyDescent="0.2">
      <c r="A688" s="109"/>
      <c r="B688" s="109">
        <f t="shared" si="22"/>
        <v>2.3333333333333681</v>
      </c>
      <c r="C688" s="342"/>
      <c r="D688" s="342"/>
      <c r="E688" s="342"/>
      <c r="F688" s="109"/>
      <c r="G688" s="109">
        <f t="shared" si="23"/>
        <v>2.3333333333333681</v>
      </c>
    </row>
    <row r="689" spans="1:7" customFormat="1" x14ac:dyDescent="0.2">
      <c r="A689" s="109"/>
      <c r="B689" s="109">
        <f t="shared" si="22"/>
        <v>2.3368055555555904</v>
      </c>
      <c r="C689" s="342"/>
      <c r="D689" s="342"/>
      <c r="E689" s="342"/>
      <c r="F689" s="109"/>
      <c r="G689" s="109">
        <f t="shared" si="23"/>
        <v>2.3368055555555904</v>
      </c>
    </row>
    <row r="690" spans="1:7" customFormat="1" x14ac:dyDescent="0.2">
      <c r="A690" s="109"/>
      <c r="B690" s="109">
        <f t="shared" si="22"/>
        <v>2.3402777777778128</v>
      </c>
      <c r="C690" s="342"/>
      <c r="D690" s="342"/>
      <c r="E690" s="342"/>
      <c r="F690" s="109"/>
      <c r="G690" s="109">
        <f t="shared" si="23"/>
        <v>2.3402777777778128</v>
      </c>
    </row>
    <row r="691" spans="1:7" customFormat="1" x14ac:dyDescent="0.2">
      <c r="A691" s="109"/>
      <c r="B691" s="109">
        <f t="shared" si="22"/>
        <v>2.3437500000000351</v>
      </c>
      <c r="C691" s="342"/>
      <c r="D691" s="342"/>
      <c r="E691" s="342"/>
      <c r="F691" s="109"/>
      <c r="G691" s="109">
        <f t="shared" si="23"/>
        <v>2.3437500000000351</v>
      </c>
    </row>
    <row r="692" spans="1:7" customFormat="1" x14ac:dyDescent="0.2">
      <c r="A692" s="109"/>
      <c r="B692" s="109">
        <f t="shared" si="22"/>
        <v>2.3472222222222574</v>
      </c>
      <c r="C692" s="342"/>
      <c r="D692" s="342"/>
      <c r="E692" s="342"/>
      <c r="F692" s="109"/>
      <c r="G692" s="109">
        <f t="shared" si="23"/>
        <v>2.3472222222222574</v>
      </c>
    </row>
    <row r="693" spans="1:7" customFormat="1" x14ac:dyDescent="0.2">
      <c r="A693" s="109"/>
      <c r="B693" s="109">
        <f t="shared" si="22"/>
        <v>2.3506944444444797</v>
      </c>
      <c r="C693" s="342"/>
      <c r="D693" s="342"/>
      <c r="E693" s="342"/>
      <c r="F693" s="109"/>
      <c r="G693" s="109">
        <f t="shared" si="23"/>
        <v>2.3506944444444797</v>
      </c>
    </row>
    <row r="694" spans="1:7" customFormat="1" x14ac:dyDescent="0.2">
      <c r="A694" s="109"/>
      <c r="B694" s="109">
        <f t="shared" si="22"/>
        <v>2.354166666666702</v>
      </c>
      <c r="C694" s="342"/>
      <c r="D694" s="342"/>
      <c r="E694" s="342"/>
      <c r="F694" s="109"/>
      <c r="G694" s="109">
        <f t="shared" si="23"/>
        <v>2.354166666666702</v>
      </c>
    </row>
    <row r="695" spans="1:7" customFormat="1" x14ac:dyDescent="0.2">
      <c r="A695" s="109"/>
      <c r="B695" s="109">
        <f t="shared" si="22"/>
        <v>2.3576388888889244</v>
      </c>
      <c r="C695" s="342"/>
      <c r="D695" s="342"/>
      <c r="E695" s="342"/>
      <c r="F695" s="109"/>
      <c r="G695" s="109">
        <f t="shared" si="23"/>
        <v>2.3576388888889244</v>
      </c>
    </row>
    <row r="696" spans="1:7" customFormat="1" x14ac:dyDescent="0.2">
      <c r="A696" s="109"/>
      <c r="B696" s="109">
        <f t="shared" si="22"/>
        <v>2.3611111111111467</v>
      </c>
      <c r="C696" s="342"/>
      <c r="D696" s="342"/>
      <c r="E696" s="342"/>
      <c r="F696" s="109"/>
      <c r="G696" s="109">
        <f t="shared" si="23"/>
        <v>2.3611111111111467</v>
      </c>
    </row>
    <row r="697" spans="1:7" customFormat="1" x14ac:dyDescent="0.2">
      <c r="A697" s="109"/>
      <c r="B697" s="109">
        <f t="shared" si="22"/>
        <v>2.364583333333369</v>
      </c>
      <c r="C697" s="342"/>
      <c r="D697" s="342"/>
      <c r="E697" s="342"/>
      <c r="F697" s="109"/>
      <c r="G697" s="109">
        <f t="shared" si="23"/>
        <v>2.364583333333369</v>
      </c>
    </row>
    <row r="698" spans="1:7" customFormat="1" x14ac:dyDescent="0.2">
      <c r="A698" s="109"/>
      <c r="B698" s="109">
        <f t="shared" si="22"/>
        <v>2.3680555555555913</v>
      </c>
      <c r="C698" s="342"/>
      <c r="D698" s="342"/>
      <c r="E698" s="342"/>
      <c r="F698" s="109"/>
      <c r="G698" s="109">
        <f t="shared" si="23"/>
        <v>2.3680555555555913</v>
      </c>
    </row>
    <row r="699" spans="1:7" customFormat="1" x14ac:dyDescent="0.2">
      <c r="A699" s="109"/>
      <c r="B699" s="109">
        <f t="shared" si="22"/>
        <v>2.3715277777778137</v>
      </c>
      <c r="C699" s="342"/>
      <c r="D699" s="342"/>
      <c r="E699" s="342"/>
      <c r="F699" s="109"/>
      <c r="G699" s="109">
        <f t="shared" si="23"/>
        <v>2.3715277777778137</v>
      </c>
    </row>
    <row r="700" spans="1:7" customFormat="1" x14ac:dyDescent="0.2">
      <c r="A700" s="109"/>
      <c r="B700" s="109">
        <f t="shared" si="22"/>
        <v>2.375000000000036</v>
      </c>
      <c r="C700" s="342"/>
      <c r="D700" s="342"/>
      <c r="E700" s="342"/>
      <c r="F700" s="109"/>
      <c r="G700" s="109">
        <f t="shared" si="23"/>
        <v>2.375000000000036</v>
      </c>
    </row>
    <row r="701" spans="1:7" customFormat="1" x14ac:dyDescent="0.2">
      <c r="A701" s="109"/>
      <c r="B701" s="109">
        <f t="shared" si="22"/>
        <v>2.3784722222222583</v>
      </c>
      <c r="C701" s="342"/>
      <c r="D701" s="342"/>
      <c r="E701" s="342"/>
      <c r="F701" s="109"/>
      <c r="G701" s="109">
        <f t="shared" si="23"/>
        <v>2.3784722222222583</v>
      </c>
    </row>
    <row r="702" spans="1:7" customFormat="1" x14ac:dyDescent="0.2">
      <c r="A702" s="109"/>
      <c r="B702" s="109">
        <f t="shared" si="22"/>
        <v>2.3819444444444806</v>
      </c>
      <c r="C702" s="342"/>
      <c r="D702" s="342"/>
      <c r="E702" s="342"/>
      <c r="F702" s="109"/>
      <c r="G702" s="109">
        <f t="shared" si="23"/>
        <v>2.3819444444444806</v>
      </c>
    </row>
    <row r="703" spans="1:7" customFormat="1" x14ac:dyDescent="0.2">
      <c r="A703" s="109"/>
      <c r="B703" s="109">
        <f t="shared" si="22"/>
        <v>2.3854166666667029</v>
      </c>
      <c r="C703" s="342"/>
      <c r="D703" s="342"/>
      <c r="E703" s="342"/>
      <c r="F703" s="109"/>
      <c r="G703" s="109">
        <f t="shared" si="23"/>
        <v>2.3854166666667029</v>
      </c>
    </row>
    <row r="704" spans="1:7" customFormat="1" x14ac:dyDescent="0.2">
      <c r="A704" s="109"/>
      <c r="B704" s="109">
        <f t="shared" si="22"/>
        <v>2.3888888888889253</v>
      </c>
      <c r="C704" s="342"/>
      <c r="D704" s="342"/>
      <c r="E704" s="342"/>
      <c r="F704" s="109"/>
      <c r="G704" s="109">
        <f t="shared" si="23"/>
        <v>2.3888888888889253</v>
      </c>
    </row>
    <row r="705" spans="1:7" customFormat="1" x14ac:dyDescent="0.2">
      <c r="A705" s="109"/>
      <c r="B705" s="109">
        <f t="shared" si="22"/>
        <v>2.3923611111111476</v>
      </c>
      <c r="C705" s="342"/>
      <c r="D705" s="342"/>
      <c r="E705" s="342"/>
      <c r="F705" s="109"/>
      <c r="G705" s="109">
        <f t="shared" si="23"/>
        <v>2.3923611111111476</v>
      </c>
    </row>
    <row r="706" spans="1:7" customFormat="1" x14ac:dyDescent="0.2">
      <c r="A706" s="109"/>
      <c r="B706" s="109">
        <f t="shared" si="22"/>
        <v>2.3958333333333699</v>
      </c>
      <c r="C706" s="342"/>
      <c r="D706" s="342"/>
      <c r="E706" s="342"/>
      <c r="F706" s="109"/>
      <c r="G706" s="109">
        <f t="shared" si="23"/>
        <v>2.3958333333333699</v>
      </c>
    </row>
    <row r="707" spans="1:7" customFormat="1" x14ac:dyDescent="0.2">
      <c r="A707" s="109"/>
      <c r="B707" s="109">
        <f t="shared" si="22"/>
        <v>2.3993055555555922</v>
      </c>
      <c r="C707" s="342"/>
      <c r="D707" s="342"/>
      <c r="E707" s="342"/>
      <c r="F707" s="109"/>
      <c r="G707" s="109">
        <f t="shared" si="23"/>
        <v>2.3993055555555922</v>
      </c>
    </row>
    <row r="708" spans="1:7" customFormat="1" x14ac:dyDescent="0.2">
      <c r="A708" s="109"/>
      <c r="B708" s="109">
        <f t="shared" si="22"/>
        <v>2.4027777777778145</v>
      </c>
      <c r="C708" s="342"/>
      <c r="D708" s="342"/>
      <c r="E708" s="342"/>
      <c r="F708" s="109"/>
      <c r="G708" s="109">
        <f t="shared" si="23"/>
        <v>2.4027777777778145</v>
      </c>
    </row>
    <row r="709" spans="1:7" customFormat="1" x14ac:dyDescent="0.2">
      <c r="A709" s="109"/>
      <c r="B709" s="109">
        <f t="shared" si="22"/>
        <v>2.4062500000000369</v>
      </c>
      <c r="C709" s="342"/>
      <c r="D709" s="342"/>
      <c r="E709" s="342"/>
      <c r="F709" s="109"/>
      <c r="G709" s="109">
        <f t="shared" si="23"/>
        <v>2.4062500000000369</v>
      </c>
    </row>
    <row r="710" spans="1:7" customFormat="1" x14ac:dyDescent="0.2">
      <c r="A710" s="109"/>
      <c r="B710" s="109">
        <f t="shared" si="22"/>
        <v>2.4097222222222592</v>
      </c>
      <c r="C710" s="342"/>
      <c r="D710" s="342"/>
      <c r="E710" s="342"/>
      <c r="F710" s="109"/>
      <c r="G710" s="109">
        <f t="shared" si="23"/>
        <v>2.4097222222222592</v>
      </c>
    </row>
    <row r="711" spans="1:7" customFormat="1" x14ac:dyDescent="0.2">
      <c r="A711" s="109"/>
      <c r="B711" s="109">
        <f t="shared" si="22"/>
        <v>2.4131944444444815</v>
      </c>
      <c r="C711" s="342"/>
      <c r="D711" s="342"/>
      <c r="E711" s="342"/>
      <c r="F711" s="109"/>
      <c r="G711" s="109">
        <f t="shared" si="23"/>
        <v>2.4131944444444815</v>
      </c>
    </row>
    <row r="712" spans="1:7" customFormat="1" x14ac:dyDescent="0.2">
      <c r="A712" s="109"/>
      <c r="B712" s="109">
        <f t="shared" si="22"/>
        <v>2.4166666666667038</v>
      </c>
      <c r="C712" s="342"/>
      <c r="D712" s="342"/>
      <c r="E712" s="342"/>
      <c r="F712" s="109"/>
      <c r="G712" s="109">
        <f t="shared" si="23"/>
        <v>2.4166666666667038</v>
      </c>
    </row>
    <row r="713" spans="1:7" customFormat="1" x14ac:dyDescent="0.2">
      <c r="A713" s="109"/>
      <c r="B713" s="109">
        <f t="shared" si="22"/>
        <v>2.4201388888889261</v>
      </c>
      <c r="C713" s="342"/>
      <c r="D713" s="342"/>
      <c r="E713" s="342"/>
      <c r="F713" s="109"/>
      <c r="G713" s="109">
        <f t="shared" si="23"/>
        <v>2.4201388888889261</v>
      </c>
    </row>
    <row r="714" spans="1:7" customFormat="1" x14ac:dyDescent="0.2">
      <c r="A714" s="109"/>
      <c r="B714" s="109">
        <f t="shared" si="22"/>
        <v>2.4236111111111485</v>
      </c>
      <c r="C714" s="342"/>
      <c r="D714" s="342"/>
      <c r="E714" s="342"/>
      <c r="F714" s="109"/>
      <c r="G714" s="109">
        <f t="shared" si="23"/>
        <v>2.4236111111111485</v>
      </c>
    </row>
    <row r="715" spans="1:7" customFormat="1" x14ac:dyDescent="0.2">
      <c r="A715" s="109"/>
      <c r="B715" s="109">
        <f t="shared" si="22"/>
        <v>2.4270833333333708</v>
      </c>
      <c r="C715" s="342"/>
      <c r="D715" s="342"/>
      <c r="E715" s="342"/>
      <c r="F715" s="109"/>
      <c r="G715" s="109">
        <f t="shared" si="23"/>
        <v>2.4270833333333708</v>
      </c>
    </row>
    <row r="716" spans="1:7" customFormat="1" x14ac:dyDescent="0.2">
      <c r="A716" s="109"/>
      <c r="B716" s="109">
        <f t="shared" si="22"/>
        <v>2.4305555555555931</v>
      </c>
      <c r="C716" s="342"/>
      <c r="D716" s="342"/>
      <c r="E716" s="342"/>
      <c r="F716" s="109"/>
      <c r="G716" s="109">
        <f t="shared" si="23"/>
        <v>2.4305555555555931</v>
      </c>
    </row>
    <row r="717" spans="1:7" customFormat="1" x14ac:dyDescent="0.2">
      <c r="A717" s="109"/>
      <c r="B717" s="109">
        <f t="shared" si="22"/>
        <v>2.4340277777778154</v>
      </c>
      <c r="C717" s="342"/>
      <c r="D717" s="342"/>
      <c r="E717" s="342"/>
      <c r="F717" s="109"/>
      <c r="G717" s="109">
        <f t="shared" si="23"/>
        <v>2.4340277777778154</v>
      </c>
    </row>
    <row r="718" spans="1:7" customFormat="1" x14ac:dyDescent="0.2">
      <c r="A718" s="109"/>
      <c r="B718" s="109">
        <f t="shared" si="22"/>
        <v>2.4375000000000377</v>
      </c>
      <c r="C718" s="342"/>
      <c r="D718" s="342"/>
      <c r="E718" s="342"/>
      <c r="F718" s="109"/>
      <c r="G718" s="109">
        <f t="shared" si="23"/>
        <v>2.4375000000000377</v>
      </c>
    </row>
    <row r="719" spans="1:7" customFormat="1" x14ac:dyDescent="0.2">
      <c r="A719" s="109"/>
      <c r="B719" s="109">
        <f t="shared" si="22"/>
        <v>2.4409722222222601</v>
      </c>
      <c r="C719" s="342"/>
      <c r="D719" s="342"/>
      <c r="E719" s="342"/>
      <c r="F719" s="109"/>
      <c r="G719" s="109">
        <f t="shared" si="23"/>
        <v>2.4409722222222601</v>
      </c>
    </row>
    <row r="720" spans="1:7" customFormat="1" x14ac:dyDescent="0.2">
      <c r="A720" s="109"/>
      <c r="B720" s="109">
        <f t="shared" si="22"/>
        <v>2.4444444444444824</v>
      </c>
      <c r="C720" s="342"/>
      <c r="D720" s="342"/>
      <c r="E720" s="342"/>
      <c r="F720" s="109"/>
      <c r="G720" s="109">
        <f t="shared" si="23"/>
        <v>2.4444444444444824</v>
      </c>
    </row>
    <row r="721" spans="1:7" customFormat="1" x14ac:dyDescent="0.2">
      <c r="A721" s="109"/>
      <c r="B721" s="109">
        <f t="shared" ref="B721:B735" si="24">B720+$C$17</f>
        <v>2.4479166666667047</v>
      </c>
      <c r="C721" s="342"/>
      <c r="D721" s="342"/>
      <c r="E721" s="342"/>
      <c r="F721" s="109"/>
      <c r="G721" s="109">
        <f t="shared" ref="G721:G735" si="25">G720+$C$17</f>
        <v>2.4479166666667047</v>
      </c>
    </row>
    <row r="722" spans="1:7" customFormat="1" x14ac:dyDescent="0.2">
      <c r="A722" s="109"/>
      <c r="B722" s="109">
        <f t="shared" si="24"/>
        <v>2.451388888888927</v>
      </c>
      <c r="C722" s="342"/>
      <c r="D722" s="342"/>
      <c r="E722" s="342"/>
      <c r="F722" s="109"/>
      <c r="G722" s="109">
        <f t="shared" si="25"/>
        <v>2.451388888888927</v>
      </c>
    </row>
    <row r="723" spans="1:7" customFormat="1" x14ac:dyDescent="0.2">
      <c r="A723" s="109"/>
      <c r="B723" s="109">
        <f t="shared" si="24"/>
        <v>2.4548611111111494</v>
      </c>
      <c r="C723" s="342"/>
      <c r="D723" s="342"/>
      <c r="E723" s="342"/>
      <c r="F723" s="109"/>
      <c r="G723" s="109">
        <f t="shared" si="25"/>
        <v>2.4548611111111494</v>
      </c>
    </row>
    <row r="724" spans="1:7" customFormat="1" x14ac:dyDescent="0.2">
      <c r="A724" s="109"/>
      <c r="B724" s="109">
        <f t="shared" si="24"/>
        <v>2.4583333333333717</v>
      </c>
      <c r="C724" s="342"/>
      <c r="D724" s="342"/>
      <c r="E724" s="342"/>
      <c r="F724" s="109"/>
      <c r="G724" s="109">
        <f t="shared" si="25"/>
        <v>2.4583333333333717</v>
      </c>
    </row>
    <row r="725" spans="1:7" customFormat="1" x14ac:dyDescent="0.2">
      <c r="A725" s="109"/>
      <c r="B725" s="109">
        <f t="shared" si="24"/>
        <v>2.461805555555594</v>
      </c>
      <c r="C725" s="342"/>
      <c r="D725" s="342"/>
      <c r="E725" s="342"/>
      <c r="F725" s="109"/>
      <c r="G725" s="109">
        <f t="shared" si="25"/>
        <v>2.461805555555594</v>
      </c>
    </row>
    <row r="726" spans="1:7" customFormat="1" x14ac:dyDescent="0.2">
      <c r="A726" s="109"/>
      <c r="B726" s="109">
        <f t="shared" si="24"/>
        <v>2.4652777777778163</v>
      </c>
      <c r="C726" s="342"/>
      <c r="D726" s="342"/>
      <c r="E726" s="342"/>
      <c r="F726" s="109"/>
      <c r="G726" s="109">
        <f t="shared" si="25"/>
        <v>2.4652777777778163</v>
      </c>
    </row>
    <row r="727" spans="1:7" customFormat="1" x14ac:dyDescent="0.2">
      <c r="B727" s="109">
        <f t="shared" si="24"/>
        <v>2.4687500000000386</v>
      </c>
      <c r="C727" s="342"/>
      <c r="D727" s="342"/>
      <c r="E727" s="342"/>
      <c r="F727" s="342"/>
      <c r="G727" s="109">
        <f t="shared" si="25"/>
        <v>2.4687500000000386</v>
      </c>
    </row>
    <row r="728" spans="1:7" customFormat="1" x14ac:dyDescent="0.2">
      <c r="B728" s="109">
        <f t="shared" si="24"/>
        <v>2.472222222222261</v>
      </c>
      <c r="C728" s="342"/>
      <c r="D728" s="342"/>
      <c r="E728" s="342"/>
      <c r="F728" s="342"/>
      <c r="G728" s="109">
        <f t="shared" si="25"/>
        <v>2.472222222222261</v>
      </c>
    </row>
    <row r="729" spans="1:7" customFormat="1" x14ac:dyDescent="0.2">
      <c r="B729" s="109">
        <f t="shared" si="24"/>
        <v>2.4756944444444833</v>
      </c>
      <c r="C729" s="342"/>
      <c r="D729" s="342"/>
      <c r="E729" s="342"/>
      <c r="F729" s="342"/>
      <c r="G729" s="109">
        <f t="shared" si="25"/>
        <v>2.4756944444444833</v>
      </c>
    </row>
    <row r="730" spans="1:7" customFormat="1" x14ac:dyDescent="0.2">
      <c r="B730" s="109">
        <f t="shared" si="24"/>
        <v>2.4791666666667056</v>
      </c>
      <c r="C730" s="342"/>
      <c r="D730" s="342"/>
      <c r="E730" s="342"/>
      <c r="F730" s="342"/>
      <c r="G730" s="109">
        <f t="shared" si="25"/>
        <v>2.4791666666667056</v>
      </c>
    </row>
    <row r="731" spans="1:7" customFormat="1" x14ac:dyDescent="0.2">
      <c r="B731" s="109">
        <f t="shared" si="24"/>
        <v>2.4826388888889279</v>
      </c>
      <c r="C731" s="342"/>
      <c r="D731" s="342"/>
      <c r="E731" s="342"/>
      <c r="F731" s="342"/>
      <c r="G731" s="109">
        <f t="shared" si="25"/>
        <v>2.4826388888889279</v>
      </c>
    </row>
    <row r="732" spans="1:7" customFormat="1" x14ac:dyDescent="0.2">
      <c r="B732" s="109">
        <f t="shared" si="24"/>
        <v>2.4861111111111502</v>
      </c>
      <c r="C732" s="342"/>
      <c r="D732" s="342"/>
      <c r="E732" s="342"/>
      <c r="F732" s="342"/>
      <c r="G732" s="109">
        <f t="shared" si="25"/>
        <v>2.4861111111111502</v>
      </c>
    </row>
    <row r="733" spans="1:7" customFormat="1" x14ac:dyDescent="0.2">
      <c r="B733" s="109">
        <f t="shared" si="24"/>
        <v>2.4895833333333726</v>
      </c>
      <c r="C733" s="342"/>
      <c r="D733" s="342"/>
      <c r="E733" s="342"/>
      <c r="F733" s="342"/>
      <c r="G733" s="109">
        <f t="shared" si="25"/>
        <v>2.4895833333333726</v>
      </c>
    </row>
    <row r="734" spans="1:7" customFormat="1" x14ac:dyDescent="0.2">
      <c r="B734" s="109">
        <f t="shared" si="24"/>
        <v>2.4930555555555949</v>
      </c>
      <c r="C734" s="342"/>
      <c r="D734" s="342"/>
      <c r="E734" s="342"/>
      <c r="F734" s="342"/>
      <c r="G734" s="109">
        <f t="shared" si="25"/>
        <v>2.4930555555555949</v>
      </c>
    </row>
    <row r="735" spans="1:7" customFormat="1" x14ac:dyDescent="0.2">
      <c r="B735" s="109">
        <f t="shared" si="24"/>
        <v>2.4965277777778172</v>
      </c>
      <c r="C735" s="342"/>
      <c r="D735" s="342"/>
      <c r="E735" s="342"/>
      <c r="F735" s="342"/>
      <c r="G735" s="109">
        <f t="shared" si="25"/>
        <v>2.4965277777778172</v>
      </c>
    </row>
  </sheetData>
  <sheetProtection password="C9F9" sheet="1" objects="1" scenarios="1" formatCells="0" formatColumns="0" formatRows="0"/>
  <pageMargins left="0.7" right="0.7" top="0.75" bottom="0.75" header="0.3" footer="0.3"/>
  <pageSetup paperSize="9" orientation="portrait" r:id="rId1"/>
  <headerFooter>
    <oddHeader>&amp;L&amp;G&amp;C&amp;14 TOURNOI&amp;R&amp;G</oddHeader>
    <oddFooter>&amp;C&amp;8 SPONSOR:&amp;R&amp;2Planing Offert par Ludovic THIEFFRY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  <pageSetUpPr fitToPage="1"/>
  </sheetPr>
  <dimension ref="A1:W1294"/>
  <sheetViews>
    <sheetView showGridLines="0" showRowColHeaders="0" view="pageBreakPreview" zoomScale="120" zoomScaleNormal="100" zoomScaleSheetLayoutView="120" workbookViewId="0">
      <selection activeCell="H6" sqref="H6:H11"/>
    </sheetView>
  </sheetViews>
  <sheetFormatPr baseColWidth="10" defaultRowHeight="12.75" x14ac:dyDescent="0.2"/>
  <cols>
    <col min="1" max="1" width="24.85546875" style="620" customWidth="1"/>
    <col min="2" max="2" width="12" style="342" customWidth="1"/>
    <col min="3" max="3" width="24.85546875" style="342" bestFit="1" customWidth="1"/>
    <col min="4" max="4" width="17.28515625" style="344" customWidth="1"/>
    <col min="5" max="5" width="11.42578125" style="477"/>
    <col min="6" max="6" width="17.140625" style="477" customWidth="1"/>
    <col min="7" max="7" width="6.140625" style="342" customWidth="1"/>
    <col min="8" max="8" width="15.28515625" style="342" customWidth="1"/>
    <col min="9" max="16384" width="11.42578125" style="342"/>
  </cols>
  <sheetData>
    <row r="1" spans="1:23" ht="35.25" customHeight="1" x14ac:dyDescent="0.2">
      <c r="A1" s="1005" t="s">
        <v>70</v>
      </c>
      <c r="B1" s="1005"/>
      <c r="C1" s="1005"/>
      <c r="D1" s="1005"/>
      <c r="E1" s="625"/>
      <c r="F1" s="625"/>
      <c r="G1" s="626"/>
      <c r="H1" s="627"/>
      <c r="I1" s="109"/>
    </row>
    <row r="2" spans="1:23" ht="12.75" customHeight="1" thickBot="1" x14ac:dyDescent="0.25">
      <c r="A2" s="1005"/>
      <c r="B2" s="1005"/>
      <c r="C2" s="1005"/>
      <c r="D2" s="1005"/>
      <c r="E2" s="625"/>
      <c r="F2" s="625"/>
      <c r="G2" s="626"/>
      <c r="H2" s="651" t="s">
        <v>77</v>
      </c>
      <c r="I2" s="474"/>
      <c r="W2" s="367"/>
    </row>
    <row r="3" spans="1:23" ht="12.75" customHeight="1" thickTop="1" thickBot="1" x14ac:dyDescent="0.25">
      <c r="A3" s="1005"/>
      <c r="B3" s="1005"/>
      <c r="C3" s="1005"/>
      <c r="D3" s="1005"/>
      <c r="E3" s="625"/>
      <c r="F3" s="625"/>
      <c r="G3" s="626"/>
      <c r="H3" s="652">
        <v>0</v>
      </c>
      <c r="I3" s="650"/>
    </row>
    <row r="4" spans="1:23" ht="12.75" customHeight="1" thickTop="1" thickBot="1" x14ac:dyDescent="0.25">
      <c r="A4" s="639"/>
      <c r="B4" s="618"/>
      <c r="C4" s="402"/>
      <c r="D4" s="403"/>
      <c r="E4" s="629"/>
      <c r="F4" s="644"/>
      <c r="G4" s="626"/>
      <c r="H4" s="628"/>
    </row>
    <row r="5" spans="1:23" ht="12.75" customHeight="1" thickTop="1" thickBot="1" x14ac:dyDescent="0.25">
      <c r="A5" s="639"/>
      <c r="B5" s="400"/>
      <c r="C5" s="1006" t="s">
        <v>71</v>
      </c>
      <c r="D5" s="1006"/>
      <c r="E5" s="629"/>
      <c r="F5" s="631" t="s">
        <v>68</v>
      </c>
      <c r="G5" s="649"/>
      <c r="H5" s="777" t="s">
        <v>69</v>
      </c>
    </row>
    <row r="6" spans="1:23" ht="19.5" customHeight="1" thickTop="1" thickBot="1" x14ac:dyDescent="0.25">
      <c r="A6" s="619" t="s">
        <v>72</v>
      </c>
      <c r="B6" s="640">
        <f>Feuil1!B2</f>
        <v>0.34722222222222221</v>
      </c>
      <c r="C6" s="404"/>
      <c r="D6" s="617" t="s">
        <v>186</v>
      </c>
      <c r="E6" s="653"/>
      <c r="F6" s="645" t="s">
        <v>5</v>
      </c>
      <c r="G6" s="630">
        <v>1</v>
      </c>
      <c r="H6" s="778" t="str">
        <f>Feuil2!$C$2</f>
        <v>A</v>
      </c>
    </row>
    <row r="7" spans="1:23" ht="18" customHeight="1" thickTop="1" thickBot="1" x14ac:dyDescent="0.25">
      <c r="A7" s="622" t="s">
        <v>73</v>
      </c>
      <c r="B7" s="640">
        <f>Feuil1!E2</f>
        <v>6.9444444444444449E-3</v>
      </c>
      <c r="C7" s="661" t="s">
        <v>83</v>
      </c>
      <c r="D7" s="662">
        <v>4</v>
      </c>
      <c r="E7" s="642"/>
      <c r="F7" s="646" t="s">
        <v>7</v>
      </c>
      <c r="G7" s="630">
        <v>2</v>
      </c>
      <c r="H7" s="779" t="str">
        <f>Feuil2!$D$2</f>
        <v>G</v>
      </c>
      <c r="I7" s="650"/>
    </row>
    <row r="8" spans="1:23" ht="12.75" customHeight="1" thickTop="1" thickBot="1" x14ac:dyDescent="0.25">
      <c r="A8" s="639"/>
      <c r="B8" s="401"/>
      <c r="C8" s="663" t="s">
        <v>84</v>
      </c>
      <c r="D8" s="664">
        <v>2</v>
      </c>
      <c r="E8" s="641"/>
      <c r="F8" s="647" t="s">
        <v>8</v>
      </c>
      <c r="G8" s="630">
        <v>3</v>
      </c>
      <c r="H8" s="780" t="str">
        <f>Feuil2!$E$2</f>
        <v>J</v>
      </c>
    </row>
    <row r="9" spans="1:23" ht="17.25" customHeight="1" thickTop="1" thickBot="1" x14ac:dyDescent="0.25">
      <c r="A9" s="619" t="s">
        <v>74</v>
      </c>
      <c r="B9" s="476">
        <f>Feuil1!G2</f>
        <v>1.583333333333333</v>
      </c>
      <c r="C9" s="661" t="s">
        <v>85</v>
      </c>
      <c r="D9" s="665">
        <v>1</v>
      </c>
      <c r="E9" s="642"/>
      <c r="F9" s="646" t="s">
        <v>9</v>
      </c>
      <c r="G9" s="630">
        <v>4</v>
      </c>
      <c r="H9" s="780" t="str">
        <f>Feuil2!$F$2</f>
        <v>H</v>
      </c>
    </row>
    <row r="10" spans="1:23" ht="18.75" customHeight="1" thickTop="1" thickBot="1" x14ac:dyDescent="0.25">
      <c r="A10" s="622" t="s">
        <v>73</v>
      </c>
      <c r="B10" s="476">
        <f>Feuil1!J2</f>
        <v>6.9444444444444449E-3</v>
      </c>
      <c r="C10" s="663" t="s">
        <v>86</v>
      </c>
      <c r="D10" s="666">
        <v>0</v>
      </c>
      <c r="E10" s="642"/>
      <c r="F10" s="646" t="s">
        <v>10</v>
      </c>
      <c r="G10" s="630">
        <v>5</v>
      </c>
      <c r="H10" s="779" t="str">
        <f>Feuil2!$G$2</f>
        <v>D</v>
      </c>
    </row>
    <row r="11" spans="1:23" ht="12.75" customHeight="1" thickTop="1" thickBot="1" x14ac:dyDescent="0.25">
      <c r="A11" s="621"/>
      <c r="B11" s="401"/>
      <c r="C11" s="406"/>
      <c r="D11" s="405"/>
      <c r="E11" s="641"/>
      <c r="F11" s="646" t="s">
        <v>11</v>
      </c>
      <c r="G11" s="630">
        <v>6</v>
      </c>
      <c r="H11" s="779" t="str">
        <f>Feuil2!$H$2</f>
        <v>I</v>
      </c>
    </row>
    <row r="12" spans="1:23" ht="24.95" customHeight="1" thickTop="1" thickBot="1" x14ac:dyDescent="0.25">
      <c r="A12" s="484" t="s">
        <v>75</v>
      </c>
      <c r="B12" s="999" t="s">
        <v>192</v>
      </c>
      <c r="C12" s="1000"/>
      <c r="D12" s="1001"/>
      <c r="E12" s="643"/>
      <c r="F12" s="646" t="s">
        <v>12</v>
      </c>
      <c r="G12" s="630">
        <v>7</v>
      </c>
      <c r="H12" s="779" t="str">
        <f>Feuil2!$I$2</f>
        <v>C</v>
      </c>
    </row>
    <row r="13" spans="1:23" ht="24.95" customHeight="1" thickTop="1" x14ac:dyDescent="0.2">
      <c r="A13" s="484" t="s">
        <v>76</v>
      </c>
      <c r="B13" s="1002" t="s">
        <v>79</v>
      </c>
      <c r="C13" s="1003"/>
      <c r="D13" s="1004"/>
      <c r="E13" s="641"/>
      <c r="F13" s="647" t="s">
        <v>17</v>
      </c>
      <c r="G13" s="630">
        <v>8</v>
      </c>
      <c r="H13" s="779" t="str">
        <f>Feuil2!$J$2</f>
        <v>K</v>
      </c>
    </row>
    <row r="14" spans="1:23" ht="12.75" customHeight="1" x14ac:dyDescent="0.2">
      <c r="A14" s="1008" t="s">
        <v>82</v>
      </c>
      <c r="B14" s="1008"/>
      <c r="C14" s="1008"/>
      <c r="D14" s="1008"/>
      <c r="E14" s="641"/>
      <c r="F14" s="646" t="s">
        <v>20</v>
      </c>
      <c r="G14" s="630">
        <v>9</v>
      </c>
      <c r="H14" s="779" t="str">
        <f>Feuil2!$K$2</f>
        <v>P</v>
      </c>
    </row>
    <row r="15" spans="1:23" ht="16.5" customHeight="1" x14ac:dyDescent="0.2">
      <c r="A15" s="1010" t="s">
        <v>191</v>
      </c>
      <c r="B15" s="1011"/>
      <c r="C15" s="1011"/>
      <c r="D15" s="1012"/>
      <c r="E15" s="641"/>
      <c r="F15" s="646" t="s">
        <v>45</v>
      </c>
      <c r="G15" s="630">
        <v>10</v>
      </c>
      <c r="H15" s="781" t="str">
        <f>Feuil2!$L$2</f>
        <v>F</v>
      </c>
    </row>
    <row r="16" spans="1:23" ht="12.75" customHeight="1" x14ac:dyDescent="0.2">
      <c r="A16" s="671"/>
      <c r="B16" s="670"/>
      <c r="C16" s="667"/>
      <c r="D16" s="668"/>
      <c r="E16" s="629"/>
      <c r="F16" s="773" t="s">
        <v>108</v>
      </c>
      <c r="G16" s="630">
        <v>11</v>
      </c>
      <c r="H16" s="774" t="str">
        <f>Feuil2!M2</f>
        <v>E</v>
      </c>
    </row>
    <row r="17" spans="1:8" ht="12.75" customHeight="1" x14ac:dyDescent="0.2">
      <c r="A17" s="669"/>
      <c r="B17" s="670"/>
      <c r="C17" s="667"/>
      <c r="D17" s="668"/>
      <c r="E17" s="629"/>
      <c r="F17" s="772" t="s">
        <v>113</v>
      </c>
      <c r="G17" s="649">
        <v>12</v>
      </c>
      <c r="H17" s="775" t="str">
        <f>Feuil2!N2</f>
        <v>L</v>
      </c>
    </row>
    <row r="18" spans="1:8" ht="12.75" customHeight="1" x14ac:dyDescent="0.2">
      <c r="A18" s="669"/>
      <c r="B18" s="670"/>
      <c r="C18" s="667"/>
      <c r="D18" s="668"/>
      <c r="E18" s="660"/>
      <c r="F18" s="773" t="s">
        <v>109</v>
      </c>
      <c r="G18" s="649">
        <v>13</v>
      </c>
      <c r="H18" s="775" t="str">
        <f>Feuil2!O2</f>
        <v>N</v>
      </c>
    </row>
    <row r="19" spans="1:8" ht="12.75" customHeight="1" x14ac:dyDescent="0.2">
      <c r="A19" s="669"/>
      <c r="B19" s="670"/>
      <c r="C19" s="667"/>
      <c r="D19" s="668"/>
      <c r="E19" s="660"/>
      <c r="F19" s="772" t="s">
        <v>110</v>
      </c>
      <c r="G19" s="649">
        <v>14</v>
      </c>
      <c r="H19" s="775" t="str">
        <f>Feuil2!P2</f>
        <v>O</v>
      </c>
    </row>
    <row r="20" spans="1:8" ht="12.75" customHeight="1" x14ac:dyDescent="0.2">
      <c r="A20" s="669"/>
      <c r="B20" s="670"/>
      <c r="C20" s="667"/>
      <c r="D20" s="668"/>
      <c r="E20" s="660"/>
      <c r="F20" s="646" t="s">
        <v>111</v>
      </c>
      <c r="G20" s="649">
        <v>15</v>
      </c>
      <c r="H20" s="775" t="str">
        <f>Feuil2!Q2</f>
        <v>M</v>
      </c>
    </row>
    <row r="21" spans="1:8" ht="12.75" customHeight="1" thickBot="1" x14ac:dyDescent="0.25">
      <c r="A21" s="669"/>
      <c r="B21" s="670"/>
      <c r="C21" s="667"/>
      <c r="D21" s="668"/>
      <c r="E21" s="660"/>
      <c r="F21" s="648" t="s">
        <v>112</v>
      </c>
      <c r="G21" s="649">
        <v>16</v>
      </c>
      <c r="H21" s="776" t="str">
        <f>Feuil2!R2</f>
        <v>B</v>
      </c>
    </row>
    <row r="22" spans="1:8" ht="12.75" customHeight="1" thickTop="1" x14ac:dyDescent="0.2">
      <c r="A22" s="669"/>
      <c r="B22" s="670"/>
      <c r="C22" s="667"/>
      <c r="D22" s="668"/>
      <c r="E22" s="660" t="s">
        <v>99</v>
      </c>
      <c r="F22" s="629">
        <f>D7</f>
        <v>4</v>
      </c>
      <c r="G22" s="626" t="s">
        <v>98</v>
      </c>
      <c r="H22" s="628"/>
    </row>
    <row r="23" spans="1:8" ht="12.75" customHeight="1" x14ac:dyDescent="0.2">
      <c r="A23" s="669"/>
      <c r="B23" s="670"/>
      <c r="C23" s="667"/>
      <c r="D23" s="668"/>
      <c r="E23" s="660" t="s">
        <v>100</v>
      </c>
      <c r="F23" s="629">
        <f>D8</f>
        <v>2</v>
      </c>
      <c r="G23" s="626" t="s">
        <v>98</v>
      </c>
      <c r="H23" s="628"/>
    </row>
    <row r="24" spans="1:8" ht="12.75" customHeight="1" x14ac:dyDescent="0.2">
      <c r="A24" s="669"/>
      <c r="B24" s="670"/>
      <c r="C24" s="667"/>
      <c r="D24" s="668"/>
      <c r="E24" s="660" t="s">
        <v>101</v>
      </c>
      <c r="F24" s="629">
        <f>D9</f>
        <v>1</v>
      </c>
      <c r="G24" s="626" t="s">
        <v>103</v>
      </c>
      <c r="H24" s="628"/>
    </row>
    <row r="25" spans="1:8" ht="12.75" customHeight="1" x14ac:dyDescent="0.2">
      <c r="A25" s="669"/>
      <c r="B25" s="670"/>
      <c r="C25" s="667"/>
      <c r="D25" s="668"/>
      <c r="E25" s="660" t="s">
        <v>102</v>
      </c>
      <c r="F25" s="629"/>
      <c r="G25" s="626" t="s">
        <v>107</v>
      </c>
      <c r="H25" s="628"/>
    </row>
    <row r="26" spans="1:8" ht="12.75" customHeight="1" x14ac:dyDescent="0.2">
      <c r="A26" s="669"/>
      <c r="B26" s="670"/>
      <c r="C26" s="667"/>
      <c r="D26" s="668"/>
      <c r="E26" s="660" t="s">
        <v>105</v>
      </c>
      <c r="F26" s="629"/>
      <c r="G26" s="626"/>
      <c r="H26" s="628"/>
    </row>
    <row r="27" spans="1:8" ht="12.75" customHeight="1" x14ac:dyDescent="0.2">
      <c r="A27" s="669"/>
      <c r="B27" s="670"/>
      <c r="C27" s="667"/>
      <c r="D27" s="668"/>
      <c r="E27" s="660" t="s">
        <v>104</v>
      </c>
      <c r="F27" s="629"/>
      <c r="G27" s="629">
        <f>D7</f>
        <v>4</v>
      </c>
      <c r="H27" s="626" t="s">
        <v>98</v>
      </c>
    </row>
    <row r="28" spans="1:8" ht="12.75" customHeight="1" x14ac:dyDescent="0.2">
      <c r="A28" s="669"/>
      <c r="B28" s="670"/>
      <c r="C28" s="667"/>
      <c r="D28" s="668"/>
      <c r="E28" s="628" t="s">
        <v>106</v>
      </c>
      <c r="F28" s="629"/>
      <c r="G28" s="626"/>
      <c r="H28" s="628"/>
    </row>
    <row r="29" spans="1:8" ht="12.75" customHeight="1" x14ac:dyDescent="0.2">
      <c r="A29" s="1007" t="s">
        <v>81</v>
      </c>
      <c r="B29" s="1007"/>
      <c r="C29" s="1007"/>
      <c r="D29" s="1007"/>
      <c r="E29" s="1007"/>
      <c r="F29" s="1007"/>
      <c r="G29" s="1007"/>
      <c r="H29" s="1007"/>
    </row>
    <row r="30" spans="1:8" ht="12.75" customHeight="1" x14ac:dyDescent="0.2">
      <c r="A30" s="1009" t="s">
        <v>88</v>
      </c>
      <c r="B30" s="1009"/>
      <c r="C30" s="1009"/>
      <c r="D30" s="1009"/>
      <c r="E30" s="1009"/>
      <c r="F30" s="1009"/>
      <c r="G30" s="674" t="s">
        <v>80</v>
      </c>
      <c r="H30" s="675"/>
    </row>
    <row r="31" spans="1:8" ht="12.75" customHeight="1" x14ac:dyDescent="0.2">
      <c r="A31" s="1009" t="s">
        <v>89</v>
      </c>
      <c r="B31" s="1009"/>
      <c r="C31" s="1009"/>
      <c r="D31" s="1009"/>
      <c r="E31" s="1009"/>
      <c r="F31" s="1009"/>
      <c r="G31" s="1009"/>
      <c r="H31" s="1009"/>
    </row>
    <row r="32" spans="1:8" ht="12.75" customHeight="1" x14ac:dyDescent="0.2">
      <c r="A32" s="1009" t="s">
        <v>90</v>
      </c>
      <c r="B32" s="1009"/>
      <c r="C32" s="1009"/>
      <c r="D32" s="1009"/>
      <c r="E32" s="1009"/>
      <c r="F32" s="1009"/>
      <c r="G32" s="1009"/>
      <c r="H32" s="1009"/>
    </row>
    <row r="33" spans="1:8" ht="12.75" customHeight="1" x14ac:dyDescent="0.2">
      <c r="A33" s="1009" t="s">
        <v>91</v>
      </c>
      <c r="B33" s="1009"/>
      <c r="C33" s="1009"/>
      <c r="D33" s="1009"/>
      <c r="E33" s="1009"/>
      <c r="F33" s="1009"/>
      <c r="G33" s="1009"/>
      <c r="H33" s="1009"/>
    </row>
    <row r="34" spans="1:8" ht="12.75" customHeight="1" x14ac:dyDescent="0.2">
      <c r="G34" s="109"/>
      <c r="H34" s="475"/>
    </row>
    <row r="35" spans="1:8" ht="12.75" customHeight="1" x14ac:dyDescent="0.2">
      <c r="H35" s="475"/>
    </row>
    <row r="36" spans="1:8" ht="12.75" customHeight="1" x14ac:dyDescent="0.2">
      <c r="H36" s="475"/>
    </row>
    <row r="37" spans="1:8" ht="12.75" customHeight="1" x14ac:dyDescent="0.2">
      <c r="H37" s="475"/>
    </row>
    <row r="38" spans="1:8" ht="12.75" customHeight="1" x14ac:dyDescent="0.2">
      <c r="H38" s="475"/>
    </row>
    <row r="39" spans="1:8" ht="12.75" customHeight="1" x14ac:dyDescent="0.2">
      <c r="H39" s="475"/>
    </row>
    <row r="40" spans="1:8" ht="12.75" customHeight="1" x14ac:dyDescent="0.2">
      <c r="H40" s="475"/>
    </row>
    <row r="41" spans="1:8" ht="12.75" customHeight="1" x14ac:dyDescent="0.2">
      <c r="H41" s="475"/>
    </row>
    <row r="42" spans="1:8" ht="12.75" customHeight="1" x14ac:dyDescent="0.2">
      <c r="H42" s="475"/>
    </row>
    <row r="43" spans="1:8" ht="12.75" customHeight="1" x14ac:dyDescent="0.2">
      <c r="H43" s="475"/>
    </row>
    <row r="44" spans="1:8" ht="12.75" customHeight="1" x14ac:dyDescent="0.2">
      <c r="H44" s="475"/>
    </row>
    <row r="45" spans="1:8" ht="12.75" customHeight="1" x14ac:dyDescent="0.2">
      <c r="H45" s="475"/>
    </row>
    <row r="46" spans="1:8" ht="12.75" customHeight="1" x14ac:dyDescent="0.2">
      <c r="H46" s="475"/>
    </row>
    <row r="47" spans="1:8" ht="12.75" customHeight="1" x14ac:dyDescent="0.2">
      <c r="H47" s="475"/>
    </row>
    <row r="48" spans="1:8" ht="12.75" customHeight="1" x14ac:dyDescent="0.2">
      <c r="H48" s="475"/>
    </row>
    <row r="49" spans="8:8" ht="12.75" customHeight="1" x14ac:dyDescent="0.2">
      <c r="H49" s="475"/>
    </row>
    <row r="50" spans="8:8" ht="12.75" customHeight="1" x14ac:dyDescent="0.2">
      <c r="H50" s="475"/>
    </row>
    <row r="51" spans="8:8" ht="12.75" customHeight="1" x14ac:dyDescent="0.2">
      <c r="H51" s="475"/>
    </row>
    <row r="52" spans="8:8" ht="12.75" customHeight="1" x14ac:dyDescent="0.2">
      <c r="H52" s="475"/>
    </row>
    <row r="53" spans="8:8" ht="12.75" customHeight="1" x14ac:dyDescent="0.2">
      <c r="H53" s="475"/>
    </row>
    <row r="54" spans="8:8" ht="12.75" customHeight="1" x14ac:dyDescent="0.2">
      <c r="H54" s="475"/>
    </row>
    <row r="55" spans="8:8" ht="12.75" customHeight="1" x14ac:dyDescent="0.2">
      <c r="H55" s="475"/>
    </row>
    <row r="56" spans="8:8" ht="12.75" customHeight="1" x14ac:dyDescent="0.2">
      <c r="H56" s="475"/>
    </row>
    <row r="57" spans="8:8" ht="12.75" customHeight="1" x14ac:dyDescent="0.2">
      <c r="H57" s="475"/>
    </row>
    <row r="58" spans="8:8" ht="12.75" customHeight="1" x14ac:dyDescent="0.2">
      <c r="H58" s="475"/>
    </row>
    <row r="59" spans="8:8" ht="12.75" customHeight="1" x14ac:dyDescent="0.2">
      <c r="H59" s="475"/>
    </row>
    <row r="60" spans="8:8" ht="12.75" customHeight="1" x14ac:dyDescent="0.2">
      <c r="H60" s="475"/>
    </row>
    <row r="61" spans="8:8" ht="12.75" customHeight="1" x14ac:dyDescent="0.2">
      <c r="H61" s="475"/>
    </row>
    <row r="62" spans="8:8" ht="12.75" customHeight="1" x14ac:dyDescent="0.2">
      <c r="H62" s="475"/>
    </row>
    <row r="63" spans="8:8" ht="12.75" customHeight="1" x14ac:dyDescent="0.2">
      <c r="H63" s="475"/>
    </row>
    <row r="64" spans="8:8" ht="12.75" customHeight="1" x14ac:dyDescent="0.2">
      <c r="H64" s="475"/>
    </row>
    <row r="65" spans="8:8" ht="12.75" customHeight="1" x14ac:dyDescent="0.2">
      <c r="H65" s="475"/>
    </row>
    <row r="66" spans="8:8" ht="12.75" customHeight="1" x14ac:dyDescent="0.2">
      <c r="H66" s="475"/>
    </row>
    <row r="67" spans="8:8" ht="12.75" customHeight="1" x14ac:dyDescent="0.2">
      <c r="H67" s="475"/>
    </row>
    <row r="68" spans="8:8" ht="12.75" customHeight="1" x14ac:dyDescent="0.2">
      <c r="H68" s="475"/>
    </row>
    <row r="69" spans="8:8" ht="12.75" customHeight="1" x14ac:dyDescent="0.2">
      <c r="H69" s="475"/>
    </row>
    <row r="70" spans="8:8" ht="12.75" customHeight="1" x14ac:dyDescent="0.2">
      <c r="H70" s="475"/>
    </row>
    <row r="71" spans="8:8" ht="12.75" customHeight="1" x14ac:dyDescent="0.2">
      <c r="H71" s="475"/>
    </row>
    <row r="72" spans="8:8" ht="12.75" customHeight="1" x14ac:dyDescent="0.2">
      <c r="H72" s="475"/>
    </row>
    <row r="73" spans="8:8" ht="12.75" customHeight="1" x14ac:dyDescent="0.2">
      <c r="H73" s="475"/>
    </row>
    <row r="74" spans="8:8" ht="12.75" customHeight="1" x14ac:dyDescent="0.2">
      <c r="H74" s="475"/>
    </row>
    <row r="75" spans="8:8" ht="12.75" customHeight="1" x14ac:dyDescent="0.2">
      <c r="H75" s="475"/>
    </row>
    <row r="76" spans="8:8" ht="12.75" customHeight="1" x14ac:dyDescent="0.2">
      <c r="H76" s="475"/>
    </row>
    <row r="77" spans="8:8" ht="12.75" customHeight="1" x14ac:dyDescent="0.2">
      <c r="H77" s="475"/>
    </row>
    <row r="78" spans="8:8" ht="12.75" customHeight="1" x14ac:dyDescent="0.2">
      <c r="H78" s="475"/>
    </row>
    <row r="79" spans="8:8" ht="12.75" customHeight="1" x14ac:dyDescent="0.2">
      <c r="H79" s="475"/>
    </row>
    <row r="80" spans="8:8" ht="12.75" customHeight="1" x14ac:dyDescent="0.2">
      <c r="H80" s="475"/>
    </row>
    <row r="81" spans="8:8" ht="12.75" customHeight="1" x14ac:dyDescent="0.2">
      <c r="H81" s="475"/>
    </row>
    <row r="82" spans="8:8" ht="12.75" customHeight="1" x14ac:dyDescent="0.2">
      <c r="H82" s="475"/>
    </row>
    <row r="83" spans="8:8" ht="12.75" customHeight="1" x14ac:dyDescent="0.2">
      <c r="H83" s="475"/>
    </row>
    <row r="84" spans="8:8" ht="12.75" customHeight="1" x14ac:dyDescent="0.2">
      <c r="H84" s="475"/>
    </row>
    <row r="85" spans="8:8" ht="12.75" customHeight="1" x14ac:dyDescent="0.2">
      <c r="H85" s="475"/>
    </row>
    <row r="86" spans="8:8" ht="12.75" customHeight="1" x14ac:dyDescent="0.2">
      <c r="H86" s="475"/>
    </row>
    <row r="87" spans="8:8" ht="12.75" customHeight="1" x14ac:dyDescent="0.2">
      <c r="H87" s="475"/>
    </row>
    <row r="88" spans="8:8" ht="12.75" customHeight="1" x14ac:dyDescent="0.2">
      <c r="H88" s="475"/>
    </row>
    <row r="89" spans="8:8" ht="12.75" customHeight="1" x14ac:dyDescent="0.2">
      <c r="H89" s="475"/>
    </row>
    <row r="90" spans="8:8" ht="12.75" customHeight="1" x14ac:dyDescent="0.2">
      <c r="H90" s="475"/>
    </row>
    <row r="91" spans="8:8" ht="12.75" customHeight="1" x14ac:dyDescent="0.2">
      <c r="H91" s="475"/>
    </row>
    <row r="92" spans="8:8" ht="12.75" customHeight="1" x14ac:dyDescent="0.2">
      <c r="H92" s="475"/>
    </row>
    <row r="93" spans="8:8" ht="12.75" customHeight="1" x14ac:dyDescent="0.2">
      <c r="H93" s="475"/>
    </row>
    <row r="94" spans="8:8" ht="12.75" customHeight="1" x14ac:dyDescent="0.2">
      <c r="H94" s="475"/>
    </row>
    <row r="95" spans="8:8" ht="12.75" customHeight="1" x14ac:dyDescent="0.2">
      <c r="H95" s="475"/>
    </row>
    <row r="96" spans="8:8" ht="12.75" customHeight="1" x14ac:dyDescent="0.2">
      <c r="H96" s="475"/>
    </row>
    <row r="97" spans="8:8" ht="12.75" customHeight="1" x14ac:dyDescent="0.2">
      <c r="H97" s="475"/>
    </row>
    <row r="98" spans="8:8" ht="12.75" customHeight="1" x14ac:dyDescent="0.2">
      <c r="H98" s="475"/>
    </row>
    <row r="99" spans="8:8" ht="12.75" customHeight="1" x14ac:dyDescent="0.2">
      <c r="H99" s="475"/>
    </row>
    <row r="100" spans="8:8" ht="12.75" customHeight="1" x14ac:dyDescent="0.2">
      <c r="H100" s="475"/>
    </row>
    <row r="101" spans="8:8" ht="12.75" customHeight="1" x14ac:dyDescent="0.2">
      <c r="H101" s="475"/>
    </row>
    <row r="102" spans="8:8" ht="12.75" customHeight="1" x14ac:dyDescent="0.2">
      <c r="H102" s="475"/>
    </row>
    <row r="103" spans="8:8" ht="12.75" customHeight="1" x14ac:dyDescent="0.2">
      <c r="H103" s="475"/>
    </row>
    <row r="104" spans="8:8" ht="12.75" customHeight="1" x14ac:dyDescent="0.2">
      <c r="H104" s="475"/>
    </row>
    <row r="105" spans="8:8" ht="12.75" customHeight="1" x14ac:dyDescent="0.2">
      <c r="H105" s="475"/>
    </row>
    <row r="106" spans="8:8" ht="12.75" customHeight="1" x14ac:dyDescent="0.2">
      <c r="H106" s="475"/>
    </row>
    <row r="107" spans="8:8" ht="12.75" customHeight="1" x14ac:dyDescent="0.2">
      <c r="H107" s="475"/>
    </row>
    <row r="108" spans="8:8" ht="12.75" customHeight="1" x14ac:dyDescent="0.2">
      <c r="H108" s="475"/>
    </row>
    <row r="109" spans="8:8" ht="12.75" customHeight="1" x14ac:dyDescent="0.2">
      <c r="H109" s="475"/>
    </row>
    <row r="110" spans="8:8" ht="12.75" customHeight="1" x14ac:dyDescent="0.2">
      <c r="H110" s="475"/>
    </row>
    <row r="111" spans="8:8" ht="12.75" customHeight="1" x14ac:dyDescent="0.2">
      <c r="H111" s="475"/>
    </row>
    <row r="112" spans="8:8" ht="12.75" customHeight="1" x14ac:dyDescent="0.2">
      <c r="H112" s="475"/>
    </row>
    <row r="113" spans="8:8" ht="12.75" customHeight="1" x14ac:dyDescent="0.2">
      <c r="H113" s="475"/>
    </row>
    <row r="114" spans="8:8" ht="12.75" customHeight="1" x14ac:dyDescent="0.2">
      <c r="H114" s="475"/>
    </row>
    <row r="115" spans="8:8" ht="12.75" customHeight="1" x14ac:dyDescent="0.2">
      <c r="H115" s="475"/>
    </row>
    <row r="116" spans="8:8" ht="12.75" customHeight="1" x14ac:dyDescent="0.2">
      <c r="H116" s="475"/>
    </row>
    <row r="117" spans="8:8" ht="12.75" customHeight="1" x14ac:dyDescent="0.2">
      <c r="H117" s="475"/>
    </row>
    <row r="118" spans="8:8" ht="12.75" customHeight="1" x14ac:dyDescent="0.2">
      <c r="H118" s="475"/>
    </row>
    <row r="119" spans="8:8" ht="12.75" customHeight="1" x14ac:dyDescent="0.2">
      <c r="H119" s="475"/>
    </row>
    <row r="120" spans="8:8" ht="12.75" customHeight="1" x14ac:dyDescent="0.2">
      <c r="H120" s="475"/>
    </row>
    <row r="121" spans="8:8" ht="12.75" customHeight="1" x14ac:dyDescent="0.2">
      <c r="H121" s="475"/>
    </row>
    <row r="122" spans="8:8" ht="12.75" customHeight="1" x14ac:dyDescent="0.2">
      <c r="H122" s="475"/>
    </row>
    <row r="123" spans="8:8" ht="12.75" customHeight="1" x14ac:dyDescent="0.2">
      <c r="H123" s="475"/>
    </row>
    <row r="124" spans="8:8" ht="12.75" customHeight="1" x14ac:dyDescent="0.2">
      <c r="H124" s="475"/>
    </row>
    <row r="125" spans="8:8" ht="12.75" customHeight="1" x14ac:dyDescent="0.2">
      <c r="H125" s="475"/>
    </row>
    <row r="126" spans="8:8" ht="12.75" customHeight="1" x14ac:dyDescent="0.2">
      <c r="H126" s="475"/>
    </row>
    <row r="127" spans="8:8" ht="12.75" customHeight="1" x14ac:dyDescent="0.2">
      <c r="H127" s="475"/>
    </row>
    <row r="128" spans="8:8" ht="12.75" customHeight="1" x14ac:dyDescent="0.2">
      <c r="H128" s="475"/>
    </row>
    <row r="129" spans="8:8" ht="12.75" customHeight="1" x14ac:dyDescent="0.2">
      <c r="H129" s="475"/>
    </row>
    <row r="130" spans="8:8" ht="12.75" customHeight="1" x14ac:dyDescent="0.2">
      <c r="H130" s="475"/>
    </row>
    <row r="131" spans="8:8" ht="12.75" customHeight="1" x14ac:dyDescent="0.2">
      <c r="H131" s="475"/>
    </row>
    <row r="132" spans="8:8" ht="12.75" customHeight="1" x14ac:dyDescent="0.2">
      <c r="H132" s="475"/>
    </row>
    <row r="133" spans="8:8" ht="12.75" customHeight="1" x14ac:dyDescent="0.2">
      <c r="H133" s="475"/>
    </row>
    <row r="134" spans="8:8" ht="12.75" customHeight="1" x14ac:dyDescent="0.2">
      <c r="H134" s="475"/>
    </row>
    <row r="135" spans="8:8" ht="12.75" customHeight="1" x14ac:dyDescent="0.2">
      <c r="H135" s="475"/>
    </row>
    <row r="136" spans="8:8" ht="12.75" customHeight="1" x14ac:dyDescent="0.2">
      <c r="H136" s="475"/>
    </row>
    <row r="137" spans="8:8" ht="12.75" customHeight="1" x14ac:dyDescent="0.2">
      <c r="H137" s="475"/>
    </row>
    <row r="138" spans="8:8" ht="12.75" customHeight="1" x14ac:dyDescent="0.2">
      <c r="H138" s="475"/>
    </row>
    <row r="139" spans="8:8" ht="12.75" customHeight="1" x14ac:dyDescent="0.2">
      <c r="H139" s="475"/>
    </row>
    <row r="140" spans="8:8" ht="12.75" customHeight="1" x14ac:dyDescent="0.2">
      <c r="H140" s="475"/>
    </row>
    <row r="141" spans="8:8" ht="12.75" customHeight="1" x14ac:dyDescent="0.2">
      <c r="H141" s="475"/>
    </row>
    <row r="142" spans="8:8" ht="12.75" customHeight="1" x14ac:dyDescent="0.2">
      <c r="H142" s="475"/>
    </row>
    <row r="143" spans="8:8" ht="12.75" customHeight="1" x14ac:dyDescent="0.2">
      <c r="H143" s="475"/>
    </row>
    <row r="144" spans="8:8" ht="12.75" customHeight="1" x14ac:dyDescent="0.2">
      <c r="H144" s="475"/>
    </row>
    <row r="145" spans="8:8" ht="12.75" customHeight="1" x14ac:dyDescent="0.2">
      <c r="H145" s="475"/>
    </row>
    <row r="146" spans="8:8" ht="12.75" customHeight="1" x14ac:dyDescent="0.2">
      <c r="H146" s="475"/>
    </row>
    <row r="147" spans="8:8" ht="12.75" customHeight="1" x14ac:dyDescent="0.2">
      <c r="H147" s="475"/>
    </row>
    <row r="148" spans="8:8" ht="12.75" customHeight="1" x14ac:dyDescent="0.2">
      <c r="H148" s="475"/>
    </row>
    <row r="149" spans="8:8" ht="12.75" customHeight="1" x14ac:dyDescent="0.2">
      <c r="H149" s="475"/>
    </row>
    <row r="150" spans="8:8" ht="12.75" customHeight="1" x14ac:dyDescent="0.2">
      <c r="H150" s="475"/>
    </row>
    <row r="151" spans="8:8" ht="12.75" customHeight="1" x14ac:dyDescent="0.2">
      <c r="H151" s="475"/>
    </row>
    <row r="152" spans="8:8" ht="12.75" customHeight="1" x14ac:dyDescent="0.2">
      <c r="H152" s="475"/>
    </row>
    <row r="153" spans="8:8" ht="12.75" customHeight="1" x14ac:dyDescent="0.2">
      <c r="H153" s="475"/>
    </row>
    <row r="154" spans="8:8" ht="12.75" customHeight="1" x14ac:dyDescent="0.2">
      <c r="H154" s="475"/>
    </row>
    <row r="155" spans="8:8" ht="12.75" customHeight="1" x14ac:dyDescent="0.2">
      <c r="H155" s="475"/>
    </row>
    <row r="156" spans="8:8" ht="12.75" customHeight="1" x14ac:dyDescent="0.2">
      <c r="H156" s="475"/>
    </row>
    <row r="157" spans="8:8" ht="12.75" customHeight="1" x14ac:dyDescent="0.2">
      <c r="H157" s="475"/>
    </row>
    <row r="158" spans="8:8" ht="12.75" customHeight="1" x14ac:dyDescent="0.2">
      <c r="H158" s="475"/>
    </row>
    <row r="159" spans="8:8" ht="12.75" customHeight="1" x14ac:dyDescent="0.2">
      <c r="H159" s="475"/>
    </row>
    <row r="160" spans="8:8" ht="12.75" customHeight="1" x14ac:dyDescent="0.2">
      <c r="H160" s="475"/>
    </row>
    <row r="161" spans="8:8" ht="12.75" customHeight="1" x14ac:dyDescent="0.2">
      <c r="H161" s="475"/>
    </row>
    <row r="162" spans="8:8" ht="12.75" customHeight="1" x14ac:dyDescent="0.2">
      <c r="H162" s="475"/>
    </row>
    <row r="163" spans="8:8" ht="12.75" customHeight="1" x14ac:dyDescent="0.2">
      <c r="H163" s="475"/>
    </row>
    <row r="164" spans="8:8" ht="12.75" customHeight="1" x14ac:dyDescent="0.2">
      <c r="H164" s="475"/>
    </row>
    <row r="165" spans="8:8" ht="12.75" customHeight="1" x14ac:dyDescent="0.2">
      <c r="H165" s="475"/>
    </row>
    <row r="166" spans="8:8" ht="12.75" customHeight="1" x14ac:dyDescent="0.2">
      <c r="H166" s="475"/>
    </row>
    <row r="167" spans="8:8" ht="12.75" customHeight="1" x14ac:dyDescent="0.2">
      <c r="H167" s="475"/>
    </row>
    <row r="168" spans="8:8" ht="12.75" customHeight="1" x14ac:dyDescent="0.2">
      <c r="H168" s="475"/>
    </row>
    <row r="169" spans="8:8" ht="12.75" customHeight="1" x14ac:dyDescent="0.2">
      <c r="H169" s="475"/>
    </row>
    <row r="170" spans="8:8" ht="12.75" customHeight="1" x14ac:dyDescent="0.2">
      <c r="H170" s="475"/>
    </row>
    <row r="171" spans="8:8" ht="12.75" customHeight="1" x14ac:dyDescent="0.2">
      <c r="H171" s="475"/>
    </row>
    <row r="172" spans="8:8" ht="12.75" customHeight="1" x14ac:dyDescent="0.2">
      <c r="H172" s="475"/>
    </row>
    <row r="173" spans="8:8" ht="12.75" customHeight="1" x14ac:dyDescent="0.2">
      <c r="H173" s="475"/>
    </row>
    <row r="174" spans="8:8" ht="12.75" customHeight="1" x14ac:dyDescent="0.2">
      <c r="H174" s="475"/>
    </row>
    <row r="175" spans="8:8" ht="12.75" customHeight="1" x14ac:dyDescent="0.2">
      <c r="H175" s="475"/>
    </row>
    <row r="176" spans="8:8" ht="12.75" customHeight="1" x14ac:dyDescent="0.2">
      <c r="H176" s="475"/>
    </row>
    <row r="177" spans="8:8" ht="12.75" customHeight="1" x14ac:dyDescent="0.2">
      <c r="H177" s="475"/>
    </row>
    <row r="178" spans="8:8" ht="12.75" customHeight="1" x14ac:dyDescent="0.2">
      <c r="H178" s="475"/>
    </row>
    <row r="179" spans="8:8" ht="12.75" customHeight="1" x14ac:dyDescent="0.2">
      <c r="H179" s="475"/>
    </row>
    <row r="180" spans="8:8" ht="12.75" customHeight="1" x14ac:dyDescent="0.2">
      <c r="H180" s="475"/>
    </row>
    <row r="181" spans="8:8" ht="12.75" customHeight="1" x14ac:dyDescent="0.2">
      <c r="H181" s="475"/>
    </row>
    <row r="182" spans="8:8" ht="12.75" customHeight="1" x14ac:dyDescent="0.2">
      <c r="H182" s="475"/>
    </row>
    <row r="183" spans="8:8" ht="12.75" customHeight="1" x14ac:dyDescent="0.2">
      <c r="H183" s="475"/>
    </row>
    <row r="184" spans="8:8" ht="12.75" customHeight="1" x14ac:dyDescent="0.2">
      <c r="H184" s="475"/>
    </row>
    <row r="185" spans="8:8" ht="12.75" customHeight="1" x14ac:dyDescent="0.2">
      <c r="H185" s="475"/>
    </row>
    <row r="186" spans="8:8" ht="12.75" customHeight="1" x14ac:dyDescent="0.2">
      <c r="H186" s="475"/>
    </row>
    <row r="187" spans="8:8" ht="12.75" customHeight="1" x14ac:dyDescent="0.2">
      <c r="H187" s="475"/>
    </row>
    <row r="188" spans="8:8" ht="12.75" customHeight="1" x14ac:dyDescent="0.2">
      <c r="H188" s="475"/>
    </row>
    <row r="189" spans="8:8" ht="12.75" customHeight="1" x14ac:dyDescent="0.2">
      <c r="H189" s="475"/>
    </row>
    <row r="190" spans="8:8" ht="12.75" customHeight="1" x14ac:dyDescent="0.2">
      <c r="H190" s="475"/>
    </row>
    <row r="191" spans="8:8" ht="12.75" customHeight="1" x14ac:dyDescent="0.2">
      <c r="H191" s="475"/>
    </row>
    <row r="192" spans="8:8" ht="12.75" customHeight="1" x14ac:dyDescent="0.2">
      <c r="H192" s="475"/>
    </row>
    <row r="193" spans="8:8" ht="12.75" customHeight="1" x14ac:dyDescent="0.2">
      <c r="H193" s="475"/>
    </row>
    <row r="194" spans="8:8" ht="12.75" customHeight="1" x14ac:dyDescent="0.2">
      <c r="H194" s="475"/>
    </row>
    <row r="195" spans="8:8" ht="12.75" customHeight="1" x14ac:dyDescent="0.2">
      <c r="H195" s="475"/>
    </row>
    <row r="196" spans="8:8" ht="12.75" customHeight="1" x14ac:dyDescent="0.2">
      <c r="H196" s="475"/>
    </row>
    <row r="197" spans="8:8" ht="12.75" customHeight="1" x14ac:dyDescent="0.2">
      <c r="H197" s="475"/>
    </row>
    <row r="198" spans="8:8" ht="12.75" customHeight="1" x14ac:dyDescent="0.2">
      <c r="H198" s="475"/>
    </row>
    <row r="199" spans="8:8" ht="12.75" customHeight="1" x14ac:dyDescent="0.2">
      <c r="H199" s="475"/>
    </row>
    <row r="200" spans="8:8" ht="12.75" customHeight="1" x14ac:dyDescent="0.2">
      <c r="H200" s="475"/>
    </row>
    <row r="201" spans="8:8" ht="12.75" customHeight="1" x14ac:dyDescent="0.2">
      <c r="H201" s="475"/>
    </row>
    <row r="202" spans="8:8" ht="12.75" customHeight="1" x14ac:dyDescent="0.2">
      <c r="H202" s="475"/>
    </row>
    <row r="203" spans="8:8" ht="12.75" customHeight="1" x14ac:dyDescent="0.2">
      <c r="H203" s="475"/>
    </row>
    <row r="204" spans="8:8" ht="12.75" customHeight="1" x14ac:dyDescent="0.2">
      <c r="H204" s="475"/>
    </row>
    <row r="205" spans="8:8" ht="12.75" customHeight="1" x14ac:dyDescent="0.2">
      <c r="H205" s="475"/>
    </row>
    <row r="206" spans="8:8" ht="12.75" customHeight="1" x14ac:dyDescent="0.2">
      <c r="H206" s="475"/>
    </row>
    <row r="207" spans="8:8" ht="12.75" customHeight="1" x14ac:dyDescent="0.2">
      <c r="H207" s="475"/>
    </row>
    <row r="208" spans="8:8" ht="12.75" customHeight="1" x14ac:dyDescent="0.2">
      <c r="H208" s="475"/>
    </row>
    <row r="209" spans="8:8" ht="12.75" customHeight="1" x14ac:dyDescent="0.2">
      <c r="H209" s="475"/>
    </row>
    <row r="210" spans="8:8" ht="12.75" customHeight="1" x14ac:dyDescent="0.2">
      <c r="H210" s="475"/>
    </row>
    <row r="211" spans="8:8" ht="12.75" customHeight="1" x14ac:dyDescent="0.2">
      <c r="H211" s="475"/>
    </row>
    <row r="212" spans="8:8" ht="12.75" customHeight="1" x14ac:dyDescent="0.2">
      <c r="H212" s="475"/>
    </row>
    <row r="213" spans="8:8" ht="12.75" customHeight="1" x14ac:dyDescent="0.2">
      <c r="H213" s="475"/>
    </row>
    <row r="214" spans="8:8" ht="12.75" customHeight="1" x14ac:dyDescent="0.2">
      <c r="H214" s="475"/>
    </row>
    <row r="215" spans="8:8" ht="12.75" customHeight="1" x14ac:dyDescent="0.2">
      <c r="H215" s="475"/>
    </row>
    <row r="216" spans="8:8" ht="12.75" customHeight="1" x14ac:dyDescent="0.2">
      <c r="H216" s="475"/>
    </row>
    <row r="217" spans="8:8" ht="12.75" customHeight="1" x14ac:dyDescent="0.2">
      <c r="H217" s="475"/>
    </row>
    <row r="218" spans="8:8" ht="12.75" customHeight="1" x14ac:dyDescent="0.2">
      <c r="H218" s="475"/>
    </row>
    <row r="219" spans="8:8" ht="12.75" customHeight="1" x14ac:dyDescent="0.2">
      <c r="H219" s="475"/>
    </row>
    <row r="220" spans="8:8" ht="12.75" customHeight="1" x14ac:dyDescent="0.2">
      <c r="H220" s="475"/>
    </row>
    <row r="221" spans="8:8" ht="12.75" customHeight="1" x14ac:dyDescent="0.2">
      <c r="H221" s="475"/>
    </row>
    <row r="222" spans="8:8" ht="12.75" customHeight="1" x14ac:dyDescent="0.2">
      <c r="H222" s="475"/>
    </row>
    <row r="223" spans="8:8" ht="12.75" customHeight="1" x14ac:dyDescent="0.2">
      <c r="H223" s="475"/>
    </row>
    <row r="224" spans="8:8" ht="12.75" customHeight="1" x14ac:dyDescent="0.2">
      <c r="H224" s="475"/>
    </row>
    <row r="225" spans="8:8" ht="12.75" customHeight="1" x14ac:dyDescent="0.2">
      <c r="H225" s="475"/>
    </row>
    <row r="226" spans="8:8" ht="12.75" customHeight="1" x14ac:dyDescent="0.2">
      <c r="H226" s="475"/>
    </row>
    <row r="227" spans="8:8" ht="12.75" customHeight="1" x14ac:dyDescent="0.2">
      <c r="H227" s="475"/>
    </row>
    <row r="228" spans="8:8" ht="12.75" customHeight="1" x14ac:dyDescent="0.2">
      <c r="H228" s="475"/>
    </row>
    <row r="229" spans="8:8" ht="12.75" customHeight="1" x14ac:dyDescent="0.2">
      <c r="H229" s="475"/>
    </row>
    <row r="230" spans="8:8" ht="12.75" customHeight="1" x14ac:dyDescent="0.2">
      <c r="H230" s="475"/>
    </row>
    <row r="231" spans="8:8" ht="12.75" customHeight="1" x14ac:dyDescent="0.2">
      <c r="H231" s="475"/>
    </row>
    <row r="232" spans="8:8" ht="12.75" customHeight="1" x14ac:dyDescent="0.2">
      <c r="H232" s="475"/>
    </row>
    <row r="233" spans="8:8" ht="12.75" customHeight="1" x14ac:dyDescent="0.2">
      <c r="H233" s="475"/>
    </row>
    <row r="234" spans="8:8" ht="12.75" customHeight="1" x14ac:dyDescent="0.2">
      <c r="H234" s="475"/>
    </row>
    <row r="235" spans="8:8" ht="12.75" customHeight="1" x14ac:dyDescent="0.2">
      <c r="H235" s="475"/>
    </row>
    <row r="236" spans="8:8" ht="12.75" customHeight="1" x14ac:dyDescent="0.2">
      <c r="H236" s="475"/>
    </row>
    <row r="237" spans="8:8" ht="12.75" customHeight="1" x14ac:dyDescent="0.2">
      <c r="H237" s="475"/>
    </row>
    <row r="238" spans="8:8" ht="12.75" customHeight="1" x14ac:dyDescent="0.2">
      <c r="H238" s="475"/>
    </row>
    <row r="239" spans="8:8" ht="12.75" customHeight="1" x14ac:dyDescent="0.2">
      <c r="H239" s="475"/>
    </row>
    <row r="240" spans="8:8" ht="12.75" customHeight="1" x14ac:dyDescent="0.2">
      <c r="H240" s="475"/>
    </row>
    <row r="241" spans="8:8" ht="12.75" customHeight="1" x14ac:dyDescent="0.2">
      <c r="H241" s="475"/>
    </row>
    <row r="242" spans="8:8" ht="12.75" customHeight="1" x14ac:dyDescent="0.2">
      <c r="H242" s="475"/>
    </row>
    <row r="243" spans="8:8" ht="12.75" customHeight="1" x14ac:dyDescent="0.2">
      <c r="H243" s="475"/>
    </row>
    <row r="244" spans="8:8" ht="12.75" customHeight="1" x14ac:dyDescent="0.2">
      <c r="H244" s="475"/>
    </row>
    <row r="245" spans="8:8" ht="12.75" customHeight="1" x14ac:dyDescent="0.2">
      <c r="H245" s="475"/>
    </row>
    <row r="246" spans="8:8" ht="12.75" customHeight="1" x14ac:dyDescent="0.2">
      <c r="H246" s="475"/>
    </row>
    <row r="247" spans="8:8" ht="12.75" customHeight="1" x14ac:dyDescent="0.2">
      <c r="H247" s="475"/>
    </row>
    <row r="248" spans="8:8" ht="12.75" customHeight="1" x14ac:dyDescent="0.2">
      <c r="H248" s="475"/>
    </row>
    <row r="249" spans="8:8" ht="12.75" customHeight="1" x14ac:dyDescent="0.2">
      <c r="H249" s="475"/>
    </row>
    <row r="250" spans="8:8" ht="12.75" customHeight="1" x14ac:dyDescent="0.2">
      <c r="H250" s="475"/>
    </row>
    <row r="251" spans="8:8" ht="12.75" customHeight="1" x14ac:dyDescent="0.2">
      <c r="H251" s="475"/>
    </row>
    <row r="252" spans="8:8" ht="12.75" customHeight="1" x14ac:dyDescent="0.2">
      <c r="H252" s="475"/>
    </row>
    <row r="253" spans="8:8" ht="12.75" customHeight="1" x14ac:dyDescent="0.2">
      <c r="H253" s="475"/>
    </row>
    <row r="254" spans="8:8" ht="12.75" customHeight="1" x14ac:dyDescent="0.2">
      <c r="H254" s="475"/>
    </row>
    <row r="255" spans="8:8" ht="12.75" customHeight="1" x14ac:dyDescent="0.2">
      <c r="H255" s="475"/>
    </row>
    <row r="256" spans="8:8" ht="12.75" customHeight="1" x14ac:dyDescent="0.2">
      <c r="H256" s="475"/>
    </row>
    <row r="257" spans="8:8" ht="12.75" customHeight="1" x14ac:dyDescent="0.2">
      <c r="H257" s="475"/>
    </row>
    <row r="258" spans="8:8" ht="12.75" customHeight="1" x14ac:dyDescent="0.2">
      <c r="H258" s="475"/>
    </row>
    <row r="259" spans="8:8" ht="12.75" customHeight="1" x14ac:dyDescent="0.2">
      <c r="H259" s="475"/>
    </row>
    <row r="260" spans="8:8" ht="12.75" customHeight="1" x14ac:dyDescent="0.2">
      <c r="H260" s="475"/>
    </row>
    <row r="261" spans="8:8" ht="12.75" customHeight="1" x14ac:dyDescent="0.2">
      <c r="H261" s="475"/>
    </row>
    <row r="262" spans="8:8" ht="12.75" customHeight="1" x14ac:dyDescent="0.2">
      <c r="H262" s="475"/>
    </row>
    <row r="263" spans="8:8" ht="12.75" customHeight="1" x14ac:dyDescent="0.2">
      <c r="H263" s="475"/>
    </row>
    <row r="264" spans="8:8" ht="12.75" customHeight="1" x14ac:dyDescent="0.2">
      <c r="H264" s="475"/>
    </row>
    <row r="265" spans="8:8" ht="12.75" customHeight="1" x14ac:dyDescent="0.2">
      <c r="H265" s="475"/>
    </row>
    <row r="266" spans="8:8" ht="12.75" customHeight="1" x14ac:dyDescent="0.2">
      <c r="H266" s="475"/>
    </row>
    <row r="267" spans="8:8" ht="12.75" customHeight="1" x14ac:dyDescent="0.2">
      <c r="H267" s="475"/>
    </row>
    <row r="268" spans="8:8" ht="12.75" customHeight="1" x14ac:dyDescent="0.2">
      <c r="H268" s="475"/>
    </row>
    <row r="269" spans="8:8" ht="12.75" customHeight="1" x14ac:dyDescent="0.2">
      <c r="H269" s="475"/>
    </row>
    <row r="270" spans="8:8" ht="12.75" customHeight="1" x14ac:dyDescent="0.2">
      <c r="H270" s="475"/>
    </row>
    <row r="271" spans="8:8" ht="12.75" customHeight="1" x14ac:dyDescent="0.2">
      <c r="H271" s="475"/>
    </row>
    <row r="272" spans="8:8" ht="12.75" customHeight="1" x14ac:dyDescent="0.2">
      <c r="H272" s="475"/>
    </row>
    <row r="273" spans="8:8" ht="12.75" customHeight="1" x14ac:dyDescent="0.2">
      <c r="H273" s="475"/>
    </row>
    <row r="274" spans="8:8" ht="12.75" customHeight="1" x14ac:dyDescent="0.2">
      <c r="H274" s="475"/>
    </row>
    <row r="275" spans="8:8" ht="12.75" customHeight="1" x14ac:dyDescent="0.2">
      <c r="H275" s="475"/>
    </row>
    <row r="276" spans="8:8" ht="12.75" customHeight="1" x14ac:dyDescent="0.2">
      <c r="H276" s="475"/>
    </row>
    <row r="277" spans="8:8" ht="12.75" customHeight="1" x14ac:dyDescent="0.2">
      <c r="H277" s="475"/>
    </row>
    <row r="278" spans="8:8" ht="12.75" customHeight="1" x14ac:dyDescent="0.2">
      <c r="H278" s="475"/>
    </row>
    <row r="279" spans="8:8" ht="12.75" customHeight="1" x14ac:dyDescent="0.2">
      <c r="H279" s="475"/>
    </row>
    <row r="280" spans="8:8" ht="12.75" customHeight="1" x14ac:dyDescent="0.2">
      <c r="H280" s="475"/>
    </row>
    <row r="281" spans="8:8" ht="12.75" customHeight="1" x14ac:dyDescent="0.2">
      <c r="H281" s="475"/>
    </row>
    <row r="282" spans="8:8" ht="12.75" customHeight="1" x14ac:dyDescent="0.2">
      <c r="H282" s="475"/>
    </row>
    <row r="283" spans="8:8" ht="12.75" customHeight="1" x14ac:dyDescent="0.2">
      <c r="H283" s="475"/>
    </row>
    <row r="284" spans="8:8" ht="12.75" customHeight="1" x14ac:dyDescent="0.2">
      <c r="H284" s="475"/>
    </row>
    <row r="285" spans="8:8" ht="12.75" customHeight="1" x14ac:dyDescent="0.2">
      <c r="H285" s="475"/>
    </row>
    <row r="286" spans="8:8" ht="12.75" customHeight="1" x14ac:dyDescent="0.2">
      <c r="H286" s="475"/>
    </row>
    <row r="287" spans="8:8" ht="12.75" customHeight="1" x14ac:dyDescent="0.2">
      <c r="H287" s="475"/>
    </row>
    <row r="288" spans="8:8" ht="12.75" customHeight="1" x14ac:dyDescent="0.2">
      <c r="H288" s="475"/>
    </row>
    <row r="289" spans="8:8" ht="12.75" customHeight="1" x14ac:dyDescent="0.2">
      <c r="H289" s="475"/>
    </row>
    <row r="290" spans="8:8" ht="12.75" customHeight="1" x14ac:dyDescent="0.2">
      <c r="H290" s="475"/>
    </row>
    <row r="291" spans="8:8" ht="12.75" customHeight="1" x14ac:dyDescent="0.2">
      <c r="H291" s="475"/>
    </row>
    <row r="292" spans="8:8" ht="12.75" customHeight="1" x14ac:dyDescent="0.2"/>
    <row r="293" spans="8:8" ht="12.75" customHeight="1" x14ac:dyDescent="0.2"/>
    <row r="294" spans="8:8" ht="12.75" customHeight="1" x14ac:dyDescent="0.2"/>
    <row r="295" spans="8:8" ht="12.75" customHeight="1" x14ac:dyDescent="0.2"/>
    <row r="296" spans="8:8" ht="12.75" customHeight="1" x14ac:dyDescent="0.2"/>
    <row r="297" spans="8:8" ht="12.75" customHeight="1" x14ac:dyDescent="0.2"/>
    <row r="298" spans="8:8" ht="12.75" customHeight="1" x14ac:dyDescent="0.2"/>
    <row r="299" spans="8:8" ht="12.75" customHeight="1" x14ac:dyDescent="0.2"/>
    <row r="300" spans="8:8" ht="12.75" customHeight="1" x14ac:dyDescent="0.2"/>
    <row r="301" spans="8:8" ht="12.75" customHeight="1" x14ac:dyDescent="0.2"/>
    <row r="302" spans="8:8" ht="12.75" customHeight="1" x14ac:dyDescent="0.2"/>
    <row r="303" spans="8:8" ht="12.75" customHeight="1" x14ac:dyDescent="0.2"/>
    <row r="304" spans="8:8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spans="2:2" ht="12.75" customHeight="1" x14ac:dyDescent="0.2"/>
    <row r="322" spans="2:2" ht="12.75" customHeight="1" x14ac:dyDescent="0.2"/>
    <row r="323" spans="2:2" ht="12.75" customHeight="1" x14ac:dyDescent="0.2"/>
    <row r="324" spans="2:2" ht="12.75" customHeight="1" x14ac:dyDescent="0.2"/>
    <row r="325" spans="2:2" ht="12.75" customHeight="1" x14ac:dyDescent="0.2"/>
    <row r="326" spans="2:2" ht="12.75" customHeight="1" x14ac:dyDescent="0.2"/>
    <row r="327" spans="2:2" ht="12.75" customHeight="1" x14ac:dyDescent="0.2">
      <c r="B327" s="109"/>
    </row>
    <row r="328" spans="2:2" ht="12.75" customHeight="1" x14ac:dyDescent="0.2">
      <c r="B328" s="109"/>
    </row>
    <row r="329" spans="2:2" ht="12.75" customHeight="1" x14ac:dyDescent="0.2">
      <c r="B329" s="109"/>
    </row>
    <row r="330" spans="2:2" ht="12.75" customHeight="1" x14ac:dyDescent="0.2">
      <c r="B330" s="109"/>
    </row>
    <row r="331" spans="2:2" ht="12.75" customHeight="1" x14ac:dyDescent="0.2">
      <c r="B331" s="109"/>
    </row>
    <row r="332" spans="2:2" ht="12.75" customHeight="1" x14ac:dyDescent="0.2">
      <c r="B332" s="109"/>
    </row>
    <row r="333" spans="2:2" ht="12.75" customHeight="1" x14ac:dyDescent="0.2">
      <c r="B333" s="109"/>
    </row>
    <row r="334" spans="2:2" ht="12.75" customHeight="1" x14ac:dyDescent="0.2">
      <c r="B334" s="109"/>
    </row>
    <row r="335" spans="2:2" ht="12.75" customHeight="1" x14ac:dyDescent="0.2">
      <c r="B335" s="109"/>
    </row>
    <row r="336" spans="2:2" ht="12.75" customHeight="1" x14ac:dyDescent="0.2">
      <c r="B336" s="109"/>
    </row>
    <row r="337" spans="2:2" ht="12.75" customHeight="1" x14ac:dyDescent="0.2">
      <c r="B337" s="109"/>
    </row>
    <row r="338" spans="2:2" ht="12.75" customHeight="1" x14ac:dyDescent="0.2">
      <c r="B338" s="109"/>
    </row>
    <row r="339" spans="2:2" ht="12.75" customHeight="1" x14ac:dyDescent="0.2">
      <c r="B339" s="109"/>
    </row>
    <row r="340" spans="2:2" ht="12.75" customHeight="1" x14ac:dyDescent="0.2">
      <c r="B340" s="109"/>
    </row>
    <row r="341" spans="2:2" ht="12.75" customHeight="1" x14ac:dyDescent="0.2">
      <c r="B341" s="109"/>
    </row>
    <row r="342" spans="2:2" ht="12.75" customHeight="1" x14ac:dyDescent="0.2">
      <c r="B342" s="109"/>
    </row>
    <row r="343" spans="2:2" ht="12.75" customHeight="1" x14ac:dyDescent="0.2">
      <c r="B343" s="109"/>
    </row>
    <row r="344" spans="2:2" ht="12.75" customHeight="1" x14ac:dyDescent="0.2">
      <c r="B344" s="109"/>
    </row>
    <row r="345" spans="2:2" ht="12.75" customHeight="1" x14ac:dyDescent="0.2">
      <c r="B345" s="109"/>
    </row>
    <row r="346" spans="2:2" ht="12.75" customHeight="1" x14ac:dyDescent="0.2">
      <c r="B346" s="109"/>
    </row>
    <row r="347" spans="2:2" ht="12.75" customHeight="1" x14ac:dyDescent="0.2">
      <c r="B347" s="109"/>
    </row>
    <row r="348" spans="2:2" ht="12.75" customHeight="1" x14ac:dyDescent="0.2">
      <c r="B348" s="109"/>
    </row>
    <row r="349" spans="2:2" ht="12.75" customHeight="1" x14ac:dyDescent="0.2">
      <c r="B349" s="109"/>
    </row>
    <row r="350" spans="2:2" ht="12.75" customHeight="1" x14ac:dyDescent="0.2">
      <c r="B350" s="109"/>
    </row>
    <row r="351" spans="2:2" ht="12.75" customHeight="1" x14ac:dyDescent="0.2">
      <c r="B351" s="109"/>
    </row>
    <row r="352" spans="2:2" ht="12.75" customHeight="1" x14ac:dyDescent="0.2">
      <c r="B352" s="109"/>
    </row>
    <row r="353" spans="2:2" ht="12.75" customHeight="1" x14ac:dyDescent="0.2">
      <c r="B353" s="109"/>
    </row>
    <row r="354" spans="2:2" ht="12.75" customHeight="1" x14ac:dyDescent="0.2">
      <c r="B354" s="109"/>
    </row>
    <row r="355" spans="2:2" ht="12.75" customHeight="1" x14ac:dyDescent="0.2">
      <c r="B355" s="109"/>
    </row>
    <row r="356" spans="2:2" ht="12.75" customHeight="1" x14ac:dyDescent="0.2">
      <c r="B356" s="109"/>
    </row>
    <row r="357" spans="2:2" ht="12.75" customHeight="1" x14ac:dyDescent="0.2">
      <c r="B357" s="109"/>
    </row>
    <row r="358" spans="2:2" ht="12.75" customHeight="1" x14ac:dyDescent="0.2">
      <c r="B358" s="109"/>
    </row>
    <row r="359" spans="2:2" ht="12.75" customHeight="1" x14ac:dyDescent="0.2">
      <c r="B359" s="109"/>
    </row>
    <row r="360" spans="2:2" ht="12.75" customHeight="1" x14ac:dyDescent="0.2">
      <c r="B360" s="109"/>
    </row>
    <row r="361" spans="2:2" ht="12.75" customHeight="1" x14ac:dyDescent="0.2">
      <c r="B361" s="109"/>
    </row>
    <row r="362" spans="2:2" ht="12.75" customHeight="1" x14ac:dyDescent="0.2">
      <c r="B362" s="109"/>
    </row>
    <row r="363" spans="2:2" ht="12.75" customHeight="1" x14ac:dyDescent="0.2">
      <c r="B363" s="109"/>
    </row>
    <row r="364" spans="2:2" ht="12.75" customHeight="1" x14ac:dyDescent="0.2">
      <c r="B364" s="109"/>
    </row>
    <row r="365" spans="2:2" ht="12.75" customHeight="1" x14ac:dyDescent="0.2">
      <c r="B365" s="109"/>
    </row>
    <row r="366" spans="2:2" ht="12.75" customHeight="1" x14ac:dyDescent="0.2">
      <c r="B366" s="109"/>
    </row>
    <row r="367" spans="2:2" ht="12.75" customHeight="1" x14ac:dyDescent="0.2">
      <c r="B367" s="109"/>
    </row>
    <row r="368" spans="2:2" ht="12.75" customHeight="1" x14ac:dyDescent="0.2">
      <c r="B368" s="109"/>
    </row>
    <row r="369" spans="2:2" ht="12.75" customHeight="1" x14ac:dyDescent="0.2">
      <c r="B369" s="109"/>
    </row>
    <row r="370" spans="2:2" ht="12.75" customHeight="1" x14ac:dyDescent="0.2">
      <c r="B370" s="109"/>
    </row>
    <row r="371" spans="2:2" ht="12.75" customHeight="1" x14ac:dyDescent="0.2">
      <c r="B371" s="109"/>
    </row>
    <row r="372" spans="2:2" ht="12.75" customHeight="1" x14ac:dyDescent="0.2">
      <c r="B372" s="109"/>
    </row>
    <row r="373" spans="2:2" ht="12.75" customHeight="1" x14ac:dyDescent="0.2">
      <c r="B373" s="109"/>
    </row>
    <row r="374" spans="2:2" ht="12.75" customHeight="1" x14ac:dyDescent="0.2">
      <c r="B374" s="109"/>
    </row>
    <row r="375" spans="2:2" ht="12.75" customHeight="1" x14ac:dyDescent="0.2">
      <c r="B375" s="109"/>
    </row>
    <row r="376" spans="2:2" ht="12.75" customHeight="1" x14ac:dyDescent="0.2">
      <c r="B376" s="109"/>
    </row>
    <row r="377" spans="2:2" ht="12.75" customHeight="1" x14ac:dyDescent="0.2">
      <c r="B377" s="109"/>
    </row>
    <row r="378" spans="2:2" ht="12.75" customHeight="1" x14ac:dyDescent="0.2">
      <c r="B378" s="109"/>
    </row>
    <row r="379" spans="2:2" ht="12.75" customHeight="1" x14ac:dyDescent="0.2">
      <c r="B379" s="109"/>
    </row>
    <row r="380" spans="2:2" ht="12.75" customHeight="1" x14ac:dyDescent="0.2">
      <c r="B380" s="109"/>
    </row>
    <row r="381" spans="2:2" ht="12.75" customHeight="1" x14ac:dyDescent="0.2">
      <c r="B381" s="109"/>
    </row>
    <row r="382" spans="2:2" ht="12.75" customHeight="1" x14ac:dyDescent="0.2">
      <c r="B382" s="109"/>
    </row>
    <row r="383" spans="2:2" ht="12.75" customHeight="1" x14ac:dyDescent="0.2">
      <c r="B383" s="109"/>
    </row>
    <row r="384" spans="2:2" ht="12.75" customHeight="1" x14ac:dyDescent="0.2">
      <c r="B384" s="109"/>
    </row>
    <row r="385" spans="2:2" ht="12.75" customHeight="1" x14ac:dyDescent="0.2">
      <c r="B385" s="109"/>
    </row>
    <row r="386" spans="2:2" ht="12.75" customHeight="1" x14ac:dyDescent="0.2">
      <c r="B386" s="109"/>
    </row>
    <row r="387" spans="2:2" ht="12.75" customHeight="1" x14ac:dyDescent="0.2">
      <c r="B387" s="109"/>
    </row>
    <row r="388" spans="2:2" ht="12.75" customHeight="1" x14ac:dyDescent="0.2">
      <c r="B388" s="109"/>
    </row>
    <row r="389" spans="2:2" ht="12.75" customHeight="1" x14ac:dyDescent="0.2">
      <c r="B389" s="109"/>
    </row>
    <row r="390" spans="2:2" ht="12.75" customHeight="1" x14ac:dyDescent="0.2">
      <c r="B390" s="109"/>
    </row>
    <row r="391" spans="2:2" ht="12.75" customHeight="1" x14ac:dyDescent="0.2">
      <c r="B391" s="109"/>
    </row>
    <row r="392" spans="2:2" ht="12.75" customHeight="1" x14ac:dyDescent="0.2">
      <c r="B392" s="109"/>
    </row>
    <row r="393" spans="2:2" ht="12.75" customHeight="1" x14ac:dyDescent="0.2">
      <c r="B393" s="109"/>
    </row>
    <row r="394" spans="2:2" ht="12.75" customHeight="1" x14ac:dyDescent="0.2">
      <c r="B394" s="109"/>
    </row>
    <row r="395" spans="2:2" ht="12.75" customHeight="1" x14ac:dyDescent="0.2">
      <c r="B395" s="109"/>
    </row>
    <row r="396" spans="2:2" ht="12.75" customHeight="1" x14ac:dyDescent="0.2">
      <c r="B396" s="109"/>
    </row>
    <row r="397" spans="2:2" ht="12.75" customHeight="1" x14ac:dyDescent="0.2">
      <c r="B397" s="109"/>
    </row>
    <row r="398" spans="2:2" ht="12.75" customHeight="1" x14ac:dyDescent="0.2">
      <c r="B398" s="109"/>
    </row>
    <row r="399" spans="2:2" ht="12.75" customHeight="1" x14ac:dyDescent="0.2">
      <c r="B399" s="109"/>
    </row>
    <row r="400" spans="2:2" ht="12.75" customHeight="1" x14ac:dyDescent="0.2">
      <c r="B400" s="109"/>
    </row>
    <row r="401" spans="2:2" ht="12.75" customHeight="1" x14ac:dyDescent="0.2">
      <c r="B401" s="109"/>
    </row>
    <row r="402" spans="2:2" ht="12.75" customHeight="1" x14ac:dyDescent="0.2">
      <c r="B402" s="109"/>
    </row>
    <row r="403" spans="2:2" ht="12.75" customHeight="1" x14ac:dyDescent="0.2">
      <c r="B403" s="109"/>
    </row>
    <row r="404" spans="2:2" ht="12.75" customHeight="1" x14ac:dyDescent="0.2">
      <c r="B404" s="109"/>
    </row>
    <row r="405" spans="2:2" ht="12.75" customHeight="1" x14ac:dyDescent="0.2">
      <c r="B405" s="109"/>
    </row>
    <row r="406" spans="2:2" ht="12.75" customHeight="1" x14ac:dyDescent="0.2">
      <c r="B406" s="109"/>
    </row>
    <row r="407" spans="2:2" ht="12.75" customHeight="1" x14ac:dyDescent="0.2">
      <c r="B407" s="109"/>
    </row>
    <row r="408" spans="2:2" ht="12.75" customHeight="1" x14ac:dyDescent="0.2">
      <c r="B408" s="109"/>
    </row>
    <row r="409" spans="2:2" ht="12.75" customHeight="1" x14ac:dyDescent="0.2">
      <c r="B409" s="109"/>
    </row>
    <row r="410" spans="2:2" ht="12.75" customHeight="1" x14ac:dyDescent="0.2">
      <c r="B410" s="109"/>
    </row>
    <row r="411" spans="2:2" ht="12.75" customHeight="1" x14ac:dyDescent="0.2">
      <c r="B411" s="109"/>
    </row>
    <row r="412" spans="2:2" ht="12.75" customHeight="1" x14ac:dyDescent="0.2">
      <c r="B412" s="109"/>
    </row>
    <row r="413" spans="2:2" ht="12.75" customHeight="1" x14ac:dyDescent="0.2">
      <c r="B413" s="109"/>
    </row>
    <row r="414" spans="2:2" ht="12.75" customHeight="1" x14ac:dyDescent="0.2">
      <c r="B414" s="109"/>
    </row>
    <row r="415" spans="2:2" ht="12.75" customHeight="1" x14ac:dyDescent="0.2">
      <c r="B415" s="109"/>
    </row>
    <row r="416" spans="2:2" ht="12.75" customHeight="1" x14ac:dyDescent="0.2">
      <c r="B416" s="109"/>
    </row>
    <row r="417" spans="2:2" ht="12.75" customHeight="1" x14ac:dyDescent="0.2">
      <c r="B417" s="109"/>
    </row>
    <row r="418" spans="2:2" ht="12.75" customHeight="1" x14ac:dyDescent="0.2">
      <c r="B418" s="109"/>
    </row>
    <row r="419" spans="2:2" ht="12.75" customHeight="1" x14ac:dyDescent="0.2">
      <c r="B419" s="109"/>
    </row>
    <row r="420" spans="2:2" ht="12.75" customHeight="1" x14ac:dyDescent="0.2">
      <c r="B420" s="109"/>
    </row>
    <row r="421" spans="2:2" ht="12.75" customHeight="1" x14ac:dyDescent="0.2">
      <c r="B421" s="109"/>
    </row>
    <row r="422" spans="2:2" ht="12.75" customHeight="1" x14ac:dyDescent="0.2">
      <c r="B422" s="109"/>
    </row>
    <row r="423" spans="2:2" ht="12.75" customHeight="1" x14ac:dyDescent="0.2">
      <c r="B423" s="109"/>
    </row>
    <row r="424" spans="2:2" ht="12.75" customHeight="1" x14ac:dyDescent="0.2">
      <c r="B424" s="109"/>
    </row>
    <row r="425" spans="2:2" ht="12.75" customHeight="1" x14ac:dyDescent="0.2">
      <c r="B425" s="109"/>
    </row>
    <row r="426" spans="2:2" ht="12.75" customHeight="1" x14ac:dyDescent="0.2">
      <c r="B426" s="109"/>
    </row>
    <row r="427" spans="2:2" ht="12.75" customHeight="1" x14ac:dyDescent="0.2">
      <c r="B427" s="109"/>
    </row>
    <row r="428" spans="2:2" ht="12.75" customHeight="1" x14ac:dyDescent="0.2">
      <c r="B428" s="109"/>
    </row>
    <row r="429" spans="2:2" ht="12.75" customHeight="1" x14ac:dyDescent="0.2">
      <c r="B429" s="109"/>
    </row>
    <row r="430" spans="2:2" ht="12.75" customHeight="1" x14ac:dyDescent="0.2">
      <c r="B430" s="109"/>
    </row>
    <row r="431" spans="2:2" ht="12.75" customHeight="1" x14ac:dyDescent="0.2">
      <c r="B431" s="109"/>
    </row>
    <row r="432" spans="2:2" ht="12.75" customHeight="1" x14ac:dyDescent="0.2">
      <c r="B432" s="109"/>
    </row>
    <row r="433" spans="2:2" ht="12.75" customHeight="1" x14ac:dyDescent="0.2">
      <c r="B433" s="109"/>
    </row>
    <row r="434" spans="2:2" ht="12.75" customHeight="1" x14ac:dyDescent="0.2">
      <c r="B434" s="109"/>
    </row>
    <row r="435" spans="2:2" ht="12.75" customHeight="1" x14ac:dyDescent="0.2">
      <c r="B435" s="109"/>
    </row>
    <row r="436" spans="2:2" ht="12.75" customHeight="1" x14ac:dyDescent="0.2">
      <c r="B436" s="109"/>
    </row>
    <row r="437" spans="2:2" ht="12.75" customHeight="1" x14ac:dyDescent="0.2">
      <c r="B437" s="109"/>
    </row>
    <row r="438" spans="2:2" ht="12.75" customHeight="1" x14ac:dyDescent="0.2">
      <c r="B438" s="109"/>
    </row>
    <row r="439" spans="2:2" ht="12.75" customHeight="1" x14ac:dyDescent="0.2">
      <c r="B439" s="109"/>
    </row>
    <row r="440" spans="2:2" ht="12.75" customHeight="1" x14ac:dyDescent="0.2">
      <c r="B440" s="109"/>
    </row>
    <row r="441" spans="2:2" ht="12.75" customHeight="1" x14ac:dyDescent="0.2">
      <c r="B441" s="109"/>
    </row>
    <row r="442" spans="2:2" ht="12.75" customHeight="1" x14ac:dyDescent="0.2">
      <c r="B442" s="109"/>
    </row>
    <row r="443" spans="2:2" ht="12.75" customHeight="1" x14ac:dyDescent="0.2">
      <c r="B443" s="109"/>
    </row>
    <row r="444" spans="2:2" ht="12.75" customHeight="1" x14ac:dyDescent="0.2">
      <c r="B444" s="109"/>
    </row>
    <row r="445" spans="2:2" ht="12.75" customHeight="1" x14ac:dyDescent="0.2">
      <c r="B445" s="109"/>
    </row>
    <row r="446" spans="2:2" ht="12.75" customHeight="1" x14ac:dyDescent="0.2">
      <c r="B446" s="109"/>
    </row>
    <row r="447" spans="2:2" ht="12.75" customHeight="1" x14ac:dyDescent="0.2">
      <c r="B447" s="109"/>
    </row>
    <row r="448" spans="2:2" ht="12.75" customHeight="1" x14ac:dyDescent="0.2">
      <c r="B448" s="109"/>
    </row>
    <row r="449" spans="2:2" ht="12.75" customHeight="1" x14ac:dyDescent="0.2">
      <c r="B449" s="109"/>
    </row>
    <row r="450" spans="2:2" ht="12.75" customHeight="1" x14ac:dyDescent="0.2">
      <c r="B450" s="109"/>
    </row>
    <row r="451" spans="2:2" ht="12.75" customHeight="1" x14ac:dyDescent="0.2">
      <c r="B451" s="109"/>
    </row>
    <row r="452" spans="2:2" ht="12.75" customHeight="1" x14ac:dyDescent="0.2">
      <c r="B452" s="109"/>
    </row>
    <row r="453" spans="2:2" ht="12.75" customHeight="1" x14ac:dyDescent="0.2">
      <c r="B453" s="109"/>
    </row>
    <row r="454" spans="2:2" ht="12.75" customHeight="1" x14ac:dyDescent="0.2">
      <c r="B454" s="109"/>
    </row>
    <row r="455" spans="2:2" ht="12.75" customHeight="1" x14ac:dyDescent="0.2">
      <c r="B455" s="109"/>
    </row>
    <row r="456" spans="2:2" ht="12.75" customHeight="1" x14ac:dyDescent="0.2">
      <c r="B456" s="109"/>
    </row>
    <row r="457" spans="2:2" ht="12.75" customHeight="1" x14ac:dyDescent="0.2">
      <c r="B457" s="109"/>
    </row>
    <row r="458" spans="2:2" ht="12.75" customHeight="1" x14ac:dyDescent="0.2">
      <c r="B458" s="109"/>
    </row>
    <row r="459" spans="2:2" ht="12.75" customHeight="1" x14ac:dyDescent="0.2">
      <c r="B459" s="109"/>
    </row>
    <row r="460" spans="2:2" ht="12.75" customHeight="1" x14ac:dyDescent="0.2">
      <c r="B460" s="109"/>
    </row>
    <row r="461" spans="2:2" ht="12.75" customHeight="1" x14ac:dyDescent="0.2">
      <c r="B461" s="109"/>
    </row>
    <row r="462" spans="2:2" ht="12.75" customHeight="1" x14ac:dyDescent="0.2">
      <c r="B462" s="109"/>
    </row>
    <row r="463" spans="2:2" ht="12.75" customHeight="1" x14ac:dyDescent="0.2">
      <c r="B463" s="109"/>
    </row>
    <row r="464" spans="2:2" ht="12.75" customHeight="1" x14ac:dyDescent="0.2">
      <c r="B464" s="109"/>
    </row>
    <row r="465" spans="2:2" ht="12.75" customHeight="1" x14ac:dyDescent="0.2">
      <c r="B465" s="109"/>
    </row>
    <row r="466" spans="2:2" ht="12.75" customHeight="1" x14ac:dyDescent="0.2">
      <c r="B466" s="109"/>
    </row>
    <row r="467" spans="2:2" ht="12.75" customHeight="1" x14ac:dyDescent="0.2">
      <c r="B467" s="109"/>
    </row>
    <row r="468" spans="2:2" ht="12.75" customHeight="1" x14ac:dyDescent="0.2">
      <c r="B468" s="109"/>
    </row>
    <row r="469" spans="2:2" ht="12.75" customHeight="1" x14ac:dyDescent="0.2">
      <c r="B469" s="109"/>
    </row>
    <row r="470" spans="2:2" ht="12.75" customHeight="1" x14ac:dyDescent="0.2">
      <c r="B470" s="109"/>
    </row>
    <row r="471" spans="2:2" ht="12.75" customHeight="1" x14ac:dyDescent="0.2">
      <c r="B471" s="109"/>
    </row>
    <row r="472" spans="2:2" ht="12.75" customHeight="1" x14ac:dyDescent="0.2">
      <c r="B472" s="109"/>
    </row>
    <row r="473" spans="2:2" ht="12.75" customHeight="1" x14ac:dyDescent="0.2">
      <c r="B473" s="109"/>
    </row>
    <row r="474" spans="2:2" ht="12.75" customHeight="1" x14ac:dyDescent="0.2">
      <c r="B474" s="109"/>
    </row>
    <row r="475" spans="2:2" ht="12.75" customHeight="1" x14ac:dyDescent="0.2">
      <c r="B475" s="109"/>
    </row>
    <row r="476" spans="2:2" ht="12.75" customHeight="1" x14ac:dyDescent="0.2">
      <c r="B476" s="109"/>
    </row>
    <row r="477" spans="2:2" ht="12.75" customHeight="1" x14ac:dyDescent="0.2">
      <c r="B477" s="109"/>
    </row>
    <row r="478" spans="2:2" ht="12.75" customHeight="1" x14ac:dyDescent="0.2">
      <c r="B478" s="109"/>
    </row>
    <row r="479" spans="2:2" ht="12.75" customHeight="1" x14ac:dyDescent="0.2">
      <c r="B479" s="109"/>
    </row>
    <row r="480" spans="2:2" ht="12.75" customHeight="1" x14ac:dyDescent="0.2">
      <c r="B480" s="109"/>
    </row>
    <row r="481" spans="2:2" ht="12.75" customHeight="1" x14ac:dyDescent="0.2">
      <c r="B481" s="109"/>
    </row>
    <row r="482" spans="2:2" ht="12.75" customHeight="1" x14ac:dyDescent="0.2">
      <c r="B482" s="109"/>
    </row>
    <row r="483" spans="2:2" ht="12.75" customHeight="1" x14ac:dyDescent="0.2">
      <c r="B483" s="109"/>
    </row>
    <row r="484" spans="2:2" ht="12.75" customHeight="1" x14ac:dyDescent="0.2">
      <c r="B484" s="109"/>
    </row>
    <row r="485" spans="2:2" ht="12.75" customHeight="1" x14ac:dyDescent="0.2">
      <c r="B485" s="109"/>
    </row>
    <row r="486" spans="2:2" ht="12.75" customHeight="1" x14ac:dyDescent="0.2">
      <c r="B486" s="109"/>
    </row>
    <row r="487" spans="2:2" ht="12.75" customHeight="1" x14ac:dyDescent="0.2">
      <c r="B487" s="109"/>
    </row>
    <row r="488" spans="2:2" ht="12.75" customHeight="1" x14ac:dyDescent="0.2">
      <c r="B488" s="109"/>
    </row>
    <row r="489" spans="2:2" ht="12.75" customHeight="1" x14ac:dyDescent="0.2">
      <c r="B489" s="109"/>
    </row>
    <row r="490" spans="2:2" ht="12.75" customHeight="1" x14ac:dyDescent="0.2">
      <c r="B490" s="109"/>
    </row>
    <row r="491" spans="2:2" ht="12.75" customHeight="1" x14ac:dyDescent="0.2">
      <c r="B491" s="109"/>
    </row>
    <row r="492" spans="2:2" ht="12.75" customHeight="1" x14ac:dyDescent="0.2">
      <c r="B492" s="109"/>
    </row>
    <row r="493" spans="2:2" ht="12.75" customHeight="1" x14ac:dyDescent="0.2">
      <c r="B493" s="109"/>
    </row>
    <row r="494" spans="2:2" ht="12.75" customHeight="1" x14ac:dyDescent="0.2">
      <c r="B494" s="109"/>
    </row>
    <row r="495" spans="2:2" ht="12.75" customHeight="1" x14ac:dyDescent="0.2">
      <c r="B495" s="109"/>
    </row>
    <row r="496" spans="2:2" ht="12.75" customHeight="1" x14ac:dyDescent="0.2">
      <c r="B496" s="109"/>
    </row>
    <row r="497" spans="2:2" ht="12.75" customHeight="1" x14ac:dyDescent="0.2">
      <c r="B497" s="109"/>
    </row>
    <row r="498" spans="2:2" ht="12.75" customHeight="1" x14ac:dyDescent="0.2">
      <c r="B498" s="109"/>
    </row>
    <row r="499" spans="2:2" ht="12.75" customHeight="1" x14ac:dyDescent="0.2">
      <c r="B499" s="109"/>
    </row>
    <row r="500" spans="2:2" ht="12.75" customHeight="1" x14ac:dyDescent="0.2">
      <c r="B500" s="109"/>
    </row>
    <row r="501" spans="2:2" ht="12.75" customHeight="1" x14ac:dyDescent="0.2">
      <c r="B501" s="109"/>
    </row>
    <row r="502" spans="2:2" ht="12.75" customHeight="1" x14ac:dyDescent="0.2">
      <c r="B502" s="109"/>
    </row>
    <row r="503" spans="2:2" ht="12.75" customHeight="1" x14ac:dyDescent="0.2">
      <c r="B503" s="109"/>
    </row>
    <row r="504" spans="2:2" ht="12.75" customHeight="1" x14ac:dyDescent="0.2">
      <c r="B504" s="109"/>
    </row>
    <row r="505" spans="2:2" ht="12.75" customHeight="1" x14ac:dyDescent="0.2">
      <c r="B505" s="109"/>
    </row>
    <row r="506" spans="2:2" ht="12.75" customHeight="1" x14ac:dyDescent="0.2">
      <c r="B506" s="109"/>
    </row>
    <row r="507" spans="2:2" ht="12.75" customHeight="1" x14ac:dyDescent="0.2">
      <c r="B507" s="109"/>
    </row>
    <row r="508" spans="2:2" ht="12.75" customHeight="1" x14ac:dyDescent="0.2">
      <c r="B508" s="109"/>
    </row>
    <row r="509" spans="2:2" ht="12.75" customHeight="1" x14ac:dyDescent="0.2">
      <c r="B509" s="109"/>
    </row>
    <row r="510" spans="2:2" ht="12.75" customHeight="1" x14ac:dyDescent="0.2">
      <c r="B510" s="109"/>
    </row>
    <row r="511" spans="2:2" ht="12.75" customHeight="1" x14ac:dyDescent="0.2">
      <c r="B511" s="109"/>
    </row>
    <row r="512" spans="2:2" ht="12.75" customHeight="1" x14ac:dyDescent="0.2">
      <c r="B512" s="109"/>
    </row>
    <row r="513" spans="2:2" ht="12.75" customHeight="1" x14ac:dyDescent="0.2">
      <c r="B513" s="109"/>
    </row>
    <row r="514" spans="2:2" ht="12.75" customHeight="1" x14ac:dyDescent="0.2">
      <c r="B514" s="109"/>
    </row>
    <row r="515" spans="2:2" ht="12.75" customHeight="1" x14ac:dyDescent="0.2">
      <c r="B515" s="109"/>
    </row>
    <row r="516" spans="2:2" ht="12.75" customHeight="1" x14ac:dyDescent="0.2">
      <c r="B516" s="109"/>
    </row>
    <row r="517" spans="2:2" ht="12.75" customHeight="1" x14ac:dyDescent="0.2">
      <c r="B517" s="109"/>
    </row>
    <row r="518" spans="2:2" ht="12.75" customHeight="1" x14ac:dyDescent="0.2">
      <c r="B518" s="109"/>
    </row>
    <row r="519" spans="2:2" ht="12.75" customHeight="1" x14ac:dyDescent="0.2">
      <c r="B519" s="109"/>
    </row>
    <row r="520" spans="2:2" ht="12.75" customHeight="1" x14ac:dyDescent="0.2">
      <c r="B520" s="109"/>
    </row>
    <row r="521" spans="2:2" ht="12.75" customHeight="1" x14ac:dyDescent="0.2">
      <c r="B521" s="109"/>
    </row>
    <row r="522" spans="2:2" ht="12.75" customHeight="1" x14ac:dyDescent="0.2">
      <c r="B522" s="109"/>
    </row>
    <row r="523" spans="2:2" ht="12.75" customHeight="1" x14ac:dyDescent="0.2">
      <c r="B523" s="109"/>
    </row>
    <row r="524" spans="2:2" ht="12.75" customHeight="1" x14ac:dyDescent="0.2">
      <c r="B524" s="109"/>
    </row>
    <row r="525" spans="2:2" ht="12.75" customHeight="1" x14ac:dyDescent="0.2">
      <c r="B525" s="109"/>
    </row>
    <row r="526" spans="2:2" ht="12.75" customHeight="1" x14ac:dyDescent="0.2">
      <c r="B526" s="109"/>
    </row>
    <row r="527" spans="2:2" ht="12.75" customHeight="1" x14ac:dyDescent="0.2">
      <c r="B527" s="109"/>
    </row>
    <row r="528" spans="2:2" ht="12.75" customHeight="1" x14ac:dyDescent="0.2">
      <c r="B528" s="109"/>
    </row>
    <row r="529" spans="2:2" ht="12.75" customHeight="1" x14ac:dyDescent="0.2">
      <c r="B529" s="109"/>
    </row>
    <row r="530" spans="2:2" ht="12.75" customHeight="1" x14ac:dyDescent="0.2">
      <c r="B530" s="109"/>
    </row>
    <row r="531" spans="2:2" ht="12.75" customHeight="1" x14ac:dyDescent="0.2">
      <c r="B531" s="109"/>
    </row>
    <row r="532" spans="2:2" ht="12.75" customHeight="1" x14ac:dyDescent="0.2">
      <c r="B532" s="109"/>
    </row>
    <row r="533" spans="2:2" ht="12.75" customHeight="1" x14ac:dyDescent="0.2">
      <c r="B533" s="109"/>
    </row>
    <row r="534" spans="2:2" ht="12.75" customHeight="1" x14ac:dyDescent="0.2">
      <c r="B534" s="109"/>
    </row>
    <row r="535" spans="2:2" ht="12.75" customHeight="1" x14ac:dyDescent="0.2">
      <c r="B535" s="109"/>
    </row>
    <row r="536" spans="2:2" ht="12.75" customHeight="1" x14ac:dyDescent="0.2">
      <c r="B536" s="109"/>
    </row>
    <row r="537" spans="2:2" ht="12.75" customHeight="1" x14ac:dyDescent="0.2">
      <c r="B537" s="109"/>
    </row>
    <row r="538" spans="2:2" ht="12.75" customHeight="1" x14ac:dyDescent="0.2">
      <c r="B538" s="109"/>
    </row>
    <row r="539" spans="2:2" ht="12.75" customHeight="1" x14ac:dyDescent="0.2">
      <c r="B539" s="109"/>
    </row>
    <row r="540" spans="2:2" ht="12.75" customHeight="1" x14ac:dyDescent="0.2">
      <c r="B540" s="109"/>
    </row>
    <row r="541" spans="2:2" ht="12.75" customHeight="1" x14ac:dyDescent="0.2">
      <c r="B541" s="109"/>
    </row>
    <row r="542" spans="2:2" ht="12.75" customHeight="1" x14ac:dyDescent="0.2">
      <c r="B542" s="109"/>
    </row>
    <row r="543" spans="2:2" ht="12.75" customHeight="1" x14ac:dyDescent="0.2">
      <c r="B543" s="109"/>
    </row>
    <row r="544" spans="2:2" ht="12.75" customHeight="1" x14ac:dyDescent="0.2">
      <c r="B544" s="109"/>
    </row>
    <row r="545" spans="2:2" ht="12.75" customHeight="1" x14ac:dyDescent="0.2">
      <c r="B545" s="109"/>
    </row>
    <row r="546" spans="2:2" ht="12.75" customHeight="1" x14ac:dyDescent="0.2">
      <c r="B546" s="109"/>
    </row>
    <row r="547" spans="2:2" ht="12.75" customHeight="1" x14ac:dyDescent="0.2">
      <c r="B547" s="109"/>
    </row>
    <row r="548" spans="2:2" ht="12.75" customHeight="1" x14ac:dyDescent="0.2">
      <c r="B548" s="109"/>
    </row>
    <row r="549" spans="2:2" ht="12.75" customHeight="1" x14ac:dyDescent="0.2">
      <c r="B549" s="109"/>
    </row>
    <row r="550" spans="2:2" ht="12.75" customHeight="1" x14ac:dyDescent="0.2">
      <c r="B550" s="109"/>
    </row>
    <row r="551" spans="2:2" ht="12.75" customHeight="1" x14ac:dyDescent="0.2">
      <c r="B551" s="109"/>
    </row>
    <row r="552" spans="2:2" ht="12.75" customHeight="1" x14ac:dyDescent="0.2">
      <c r="B552" s="109"/>
    </row>
    <row r="553" spans="2:2" ht="12.75" customHeight="1" x14ac:dyDescent="0.2">
      <c r="B553" s="109"/>
    </row>
    <row r="554" spans="2:2" ht="12.75" customHeight="1" x14ac:dyDescent="0.2">
      <c r="B554" s="109"/>
    </row>
    <row r="555" spans="2:2" ht="12.75" customHeight="1" x14ac:dyDescent="0.2">
      <c r="B555" s="109"/>
    </row>
    <row r="556" spans="2:2" ht="12.75" customHeight="1" x14ac:dyDescent="0.2">
      <c r="B556" s="109"/>
    </row>
    <row r="557" spans="2:2" ht="12.75" customHeight="1" x14ac:dyDescent="0.2">
      <c r="B557" s="109"/>
    </row>
    <row r="558" spans="2:2" ht="12.75" customHeight="1" x14ac:dyDescent="0.2">
      <c r="B558" s="109"/>
    </row>
    <row r="559" spans="2:2" ht="12.75" customHeight="1" x14ac:dyDescent="0.2">
      <c r="B559" s="109"/>
    </row>
    <row r="560" spans="2:2" ht="12.75" customHeight="1" x14ac:dyDescent="0.2">
      <c r="B560" s="109"/>
    </row>
    <row r="561" spans="2:2" ht="12.75" customHeight="1" x14ac:dyDescent="0.2">
      <c r="B561" s="109"/>
    </row>
    <row r="562" spans="2:2" ht="12.75" customHeight="1" x14ac:dyDescent="0.2">
      <c r="B562" s="109"/>
    </row>
    <row r="563" spans="2:2" ht="12.75" customHeight="1" x14ac:dyDescent="0.2">
      <c r="B563" s="109"/>
    </row>
    <row r="564" spans="2:2" ht="12.75" customHeight="1" x14ac:dyDescent="0.2">
      <c r="B564" s="109"/>
    </row>
    <row r="565" spans="2:2" ht="12.75" customHeight="1" x14ac:dyDescent="0.2">
      <c r="B565" s="109"/>
    </row>
    <row r="566" spans="2:2" ht="12.75" customHeight="1" x14ac:dyDescent="0.2">
      <c r="B566" s="109"/>
    </row>
    <row r="567" spans="2:2" ht="12.75" customHeight="1" x14ac:dyDescent="0.2">
      <c r="B567" s="109"/>
    </row>
    <row r="568" spans="2:2" ht="12.75" customHeight="1" x14ac:dyDescent="0.2">
      <c r="B568" s="109"/>
    </row>
    <row r="569" spans="2:2" ht="12.75" customHeight="1" x14ac:dyDescent="0.2">
      <c r="B569" s="109"/>
    </row>
    <row r="570" spans="2:2" ht="12.75" customHeight="1" x14ac:dyDescent="0.2">
      <c r="B570" s="109"/>
    </row>
    <row r="571" spans="2:2" ht="12.75" customHeight="1" x14ac:dyDescent="0.2">
      <c r="B571" s="109"/>
    </row>
    <row r="572" spans="2:2" ht="12.75" customHeight="1" x14ac:dyDescent="0.2">
      <c r="B572" s="109"/>
    </row>
    <row r="573" spans="2:2" ht="12.75" customHeight="1" x14ac:dyDescent="0.2">
      <c r="B573" s="109"/>
    </row>
    <row r="574" spans="2:2" ht="12.75" customHeight="1" x14ac:dyDescent="0.2">
      <c r="B574" s="109"/>
    </row>
    <row r="575" spans="2:2" ht="12.75" customHeight="1" x14ac:dyDescent="0.2">
      <c r="B575" s="109"/>
    </row>
    <row r="576" spans="2:2" ht="12.75" customHeight="1" x14ac:dyDescent="0.2">
      <c r="B576" s="109"/>
    </row>
    <row r="577" spans="2:2" ht="12.75" customHeight="1" x14ac:dyDescent="0.2">
      <c r="B577" s="109"/>
    </row>
    <row r="578" spans="2:2" ht="12.75" customHeight="1" x14ac:dyDescent="0.2">
      <c r="B578" s="109"/>
    </row>
    <row r="579" spans="2:2" ht="12.75" customHeight="1" x14ac:dyDescent="0.2">
      <c r="B579" s="109"/>
    </row>
    <row r="580" spans="2:2" ht="12.75" customHeight="1" x14ac:dyDescent="0.2">
      <c r="B580" s="109"/>
    </row>
    <row r="581" spans="2:2" ht="12.75" customHeight="1" x14ac:dyDescent="0.2">
      <c r="B581" s="109"/>
    </row>
    <row r="582" spans="2:2" ht="12.75" customHeight="1" x14ac:dyDescent="0.2">
      <c r="B582" s="109"/>
    </row>
    <row r="583" spans="2:2" ht="12.75" customHeight="1" x14ac:dyDescent="0.2">
      <c r="B583" s="109"/>
    </row>
    <row r="584" spans="2:2" ht="12.75" customHeight="1" x14ac:dyDescent="0.2">
      <c r="B584" s="109"/>
    </row>
    <row r="585" spans="2:2" ht="12.75" customHeight="1" x14ac:dyDescent="0.2">
      <c r="B585" s="109"/>
    </row>
    <row r="586" spans="2:2" ht="12.75" customHeight="1" x14ac:dyDescent="0.2">
      <c r="B586" s="109"/>
    </row>
    <row r="587" spans="2:2" ht="12.75" customHeight="1" x14ac:dyDescent="0.2">
      <c r="B587" s="109"/>
    </row>
    <row r="588" spans="2:2" ht="12.75" customHeight="1" x14ac:dyDescent="0.2">
      <c r="B588" s="109"/>
    </row>
    <row r="589" spans="2:2" ht="12.75" customHeight="1" x14ac:dyDescent="0.2">
      <c r="B589" s="109"/>
    </row>
    <row r="590" spans="2:2" ht="12.75" customHeight="1" x14ac:dyDescent="0.2">
      <c r="B590" s="109"/>
    </row>
    <row r="591" spans="2:2" ht="12.75" customHeight="1" x14ac:dyDescent="0.2">
      <c r="B591" s="109"/>
    </row>
    <row r="592" spans="2:2" ht="12.75" customHeight="1" x14ac:dyDescent="0.2">
      <c r="B592" s="109"/>
    </row>
    <row r="593" spans="2:2" ht="12.75" customHeight="1" x14ac:dyDescent="0.2">
      <c r="B593" s="109"/>
    </row>
    <row r="594" spans="2:2" ht="12.75" customHeight="1" x14ac:dyDescent="0.2">
      <c r="B594" s="109"/>
    </row>
    <row r="595" spans="2:2" ht="12.75" customHeight="1" x14ac:dyDescent="0.2">
      <c r="B595" s="109"/>
    </row>
    <row r="596" spans="2:2" ht="12.75" customHeight="1" x14ac:dyDescent="0.2">
      <c r="B596" s="109"/>
    </row>
    <row r="597" spans="2:2" ht="12.75" customHeight="1" x14ac:dyDescent="0.2">
      <c r="B597" s="109"/>
    </row>
    <row r="598" spans="2:2" ht="12.75" customHeight="1" x14ac:dyDescent="0.2">
      <c r="B598" s="109"/>
    </row>
    <row r="599" spans="2:2" ht="12.75" customHeight="1" x14ac:dyDescent="0.2">
      <c r="B599" s="109"/>
    </row>
    <row r="600" spans="2:2" ht="12.75" customHeight="1" x14ac:dyDescent="0.2">
      <c r="B600" s="109"/>
    </row>
    <row r="601" spans="2:2" ht="12.75" customHeight="1" x14ac:dyDescent="0.2">
      <c r="B601" s="109"/>
    </row>
    <row r="602" spans="2:2" ht="12.75" customHeight="1" x14ac:dyDescent="0.2">
      <c r="B602" s="109"/>
    </row>
    <row r="603" spans="2:2" ht="12.75" customHeight="1" x14ac:dyDescent="0.2">
      <c r="B603" s="109"/>
    </row>
    <row r="604" spans="2:2" ht="12.75" customHeight="1" x14ac:dyDescent="0.2">
      <c r="B604" s="109"/>
    </row>
    <row r="605" spans="2:2" ht="12.75" customHeight="1" x14ac:dyDescent="0.2">
      <c r="B605" s="109"/>
    </row>
    <row r="606" spans="2:2" ht="12.75" customHeight="1" x14ac:dyDescent="0.2">
      <c r="B606" s="109"/>
    </row>
    <row r="607" spans="2:2" ht="12.75" customHeight="1" x14ac:dyDescent="0.2">
      <c r="B607" s="109"/>
    </row>
    <row r="608" spans="2:2" ht="12.75" customHeight="1" x14ac:dyDescent="0.2">
      <c r="B608" s="109"/>
    </row>
    <row r="609" spans="2:2" ht="12.75" customHeight="1" x14ac:dyDescent="0.2">
      <c r="B609" s="109"/>
    </row>
    <row r="610" spans="2:2" ht="12.75" customHeight="1" x14ac:dyDescent="0.2">
      <c r="B610" s="109"/>
    </row>
    <row r="611" spans="2:2" ht="12.75" customHeight="1" x14ac:dyDescent="0.2">
      <c r="B611" s="109"/>
    </row>
    <row r="612" spans="2:2" ht="12.75" customHeight="1" x14ac:dyDescent="0.2">
      <c r="B612" s="109"/>
    </row>
    <row r="613" spans="2:2" ht="12.75" customHeight="1" x14ac:dyDescent="0.2">
      <c r="B613" s="109"/>
    </row>
    <row r="614" spans="2:2" ht="12.75" customHeight="1" x14ac:dyDescent="0.2">
      <c r="B614" s="109"/>
    </row>
    <row r="615" spans="2:2" ht="12.75" customHeight="1" x14ac:dyDescent="0.2">
      <c r="B615" s="109"/>
    </row>
    <row r="616" spans="2:2" ht="12.75" customHeight="1" x14ac:dyDescent="0.2">
      <c r="B616" s="109"/>
    </row>
    <row r="617" spans="2:2" ht="12.75" customHeight="1" x14ac:dyDescent="0.2">
      <c r="B617" s="109"/>
    </row>
    <row r="618" spans="2:2" ht="12.75" customHeight="1" x14ac:dyDescent="0.2">
      <c r="B618" s="109"/>
    </row>
    <row r="619" spans="2:2" ht="12.75" customHeight="1" x14ac:dyDescent="0.2">
      <c r="B619" s="109"/>
    </row>
    <row r="620" spans="2:2" ht="12.75" customHeight="1" x14ac:dyDescent="0.2">
      <c r="B620" s="109"/>
    </row>
    <row r="621" spans="2:2" ht="12.75" customHeight="1" x14ac:dyDescent="0.2">
      <c r="B621" s="109"/>
    </row>
    <row r="622" spans="2:2" ht="12.75" customHeight="1" x14ac:dyDescent="0.2">
      <c r="B622" s="109"/>
    </row>
    <row r="623" spans="2:2" ht="12.75" customHeight="1" x14ac:dyDescent="0.2">
      <c r="B623" s="109"/>
    </row>
    <row r="624" spans="2:2" ht="12.75" customHeight="1" x14ac:dyDescent="0.2">
      <c r="B624" s="109"/>
    </row>
    <row r="625" spans="2:2" ht="12.75" customHeight="1" x14ac:dyDescent="0.2">
      <c r="B625" s="109"/>
    </row>
    <row r="626" spans="2:2" ht="12.75" customHeight="1" x14ac:dyDescent="0.2">
      <c r="B626" s="109"/>
    </row>
    <row r="627" spans="2:2" ht="12.75" customHeight="1" x14ac:dyDescent="0.2">
      <c r="B627" s="109"/>
    </row>
    <row r="628" spans="2:2" ht="12.75" customHeight="1" x14ac:dyDescent="0.2">
      <c r="B628" s="109"/>
    </row>
    <row r="629" spans="2:2" ht="12.75" customHeight="1" x14ac:dyDescent="0.2">
      <c r="B629" s="109"/>
    </row>
    <row r="630" spans="2:2" ht="12.75" customHeight="1" x14ac:dyDescent="0.2">
      <c r="B630" s="109"/>
    </row>
    <row r="631" spans="2:2" ht="12.75" customHeight="1" x14ac:dyDescent="0.2">
      <c r="B631" s="109"/>
    </row>
    <row r="632" spans="2:2" ht="12.75" customHeight="1" x14ac:dyDescent="0.2">
      <c r="B632" s="109"/>
    </row>
    <row r="633" spans="2:2" ht="12.75" customHeight="1" x14ac:dyDescent="0.2">
      <c r="B633" s="109"/>
    </row>
    <row r="634" spans="2:2" ht="12.75" customHeight="1" x14ac:dyDescent="0.2">
      <c r="B634" s="109"/>
    </row>
    <row r="635" spans="2:2" ht="12.75" customHeight="1" x14ac:dyDescent="0.2">
      <c r="B635" s="109"/>
    </row>
    <row r="636" spans="2:2" ht="12.75" customHeight="1" x14ac:dyDescent="0.2">
      <c r="B636" s="109"/>
    </row>
    <row r="637" spans="2:2" ht="12.75" customHeight="1" x14ac:dyDescent="0.2">
      <c r="B637" s="109"/>
    </row>
    <row r="638" spans="2:2" ht="12.75" customHeight="1" x14ac:dyDescent="0.2">
      <c r="B638" s="109"/>
    </row>
    <row r="639" spans="2:2" ht="12.75" customHeight="1" x14ac:dyDescent="0.2">
      <c r="B639" s="109"/>
    </row>
    <row r="640" spans="2:2" ht="12.75" customHeight="1" x14ac:dyDescent="0.2">
      <c r="B640" s="109"/>
    </row>
    <row r="641" spans="2:2" ht="12.75" customHeight="1" x14ac:dyDescent="0.2">
      <c r="B641" s="109"/>
    </row>
    <row r="642" spans="2:2" ht="12.75" customHeight="1" x14ac:dyDescent="0.2">
      <c r="B642" s="109"/>
    </row>
    <row r="643" spans="2:2" ht="12.75" customHeight="1" x14ac:dyDescent="0.2">
      <c r="B643" s="109"/>
    </row>
    <row r="644" spans="2:2" ht="12.75" customHeight="1" x14ac:dyDescent="0.2">
      <c r="B644" s="109"/>
    </row>
    <row r="645" spans="2:2" ht="12.75" customHeight="1" x14ac:dyDescent="0.2">
      <c r="B645" s="109"/>
    </row>
    <row r="646" spans="2:2" ht="12.75" customHeight="1" x14ac:dyDescent="0.2">
      <c r="B646" s="109"/>
    </row>
    <row r="647" spans="2:2" ht="12.75" customHeight="1" x14ac:dyDescent="0.2">
      <c r="B647" s="109"/>
    </row>
    <row r="648" spans="2:2" ht="12.75" customHeight="1" x14ac:dyDescent="0.2">
      <c r="B648" s="109"/>
    </row>
    <row r="649" spans="2:2" ht="12.75" customHeight="1" x14ac:dyDescent="0.2">
      <c r="B649" s="109"/>
    </row>
    <row r="650" spans="2:2" ht="12.75" customHeight="1" x14ac:dyDescent="0.2">
      <c r="B650" s="109"/>
    </row>
    <row r="651" spans="2:2" ht="12.75" customHeight="1" x14ac:dyDescent="0.2">
      <c r="B651" s="109"/>
    </row>
    <row r="652" spans="2:2" ht="12.75" customHeight="1" x14ac:dyDescent="0.2">
      <c r="B652" s="109"/>
    </row>
    <row r="653" spans="2:2" ht="12.75" customHeight="1" x14ac:dyDescent="0.2">
      <c r="B653" s="109"/>
    </row>
    <row r="654" spans="2:2" ht="12.75" customHeight="1" x14ac:dyDescent="0.2">
      <c r="B654" s="109"/>
    </row>
    <row r="655" spans="2:2" ht="12.75" customHeight="1" x14ac:dyDescent="0.2">
      <c r="B655" s="109"/>
    </row>
    <row r="656" spans="2:2" ht="12.75" customHeight="1" x14ac:dyDescent="0.2">
      <c r="B656" s="109"/>
    </row>
    <row r="657" spans="2:2" ht="12.75" customHeight="1" x14ac:dyDescent="0.2">
      <c r="B657" s="109"/>
    </row>
    <row r="658" spans="2:2" ht="12.75" customHeight="1" x14ac:dyDescent="0.2">
      <c r="B658" s="109"/>
    </row>
    <row r="659" spans="2:2" ht="12.75" customHeight="1" x14ac:dyDescent="0.2">
      <c r="B659" s="109"/>
    </row>
    <row r="660" spans="2:2" ht="12.75" customHeight="1" x14ac:dyDescent="0.2">
      <c r="B660" s="109"/>
    </row>
    <row r="661" spans="2:2" ht="12.75" customHeight="1" x14ac:dyDescent="0.2">
      <c r="B661" s="109"/>
    </row>
    <row r="662" spans="2:2" ht="12.75" customHeight="1" x14ac:dyDescent="0.2">
      <c r="B662" s="109"/>
    </row>
    <row r="663" spans="2:2" ht="12.75" customHeight="1" x14ac:dyDescent="0.2">
      <c r="B663" s="109"/>
    </row>
    <row r="664" spans="2:2" ht="12.75" customHeight="1" x14ac:dyDescent="0.2">
      <c r="B664" s="109"/>
    </row>
    <row r="665" spans="2:2" ht="12.75" customHeight="1" x14ac:dyDescent="0.2">
      <c r="B665" s="109"/>
    </row>
    <row r="666" spans="2:2" ht="12.75" customHeight="1" x14ac:dyDescent="0.2">
      <c r="B666" s="109"/>
    </row>
    <row r="667" spans="2:2" ht="12.75" customHeight="1" x14ac:dyDescent="0.2">
      <c r="B667" s="109"/>
    </row>
    <row r="668" spans="2:2" ht="12.75" customHeight="1" x14ac:dyDescent="0.2">
      <c r="B668" s="109"/>
    </row>
    <row r="669" spans="2:2" ht="12.75" customHeight="1" x14ac:dyDescent="0.2">
      <c r="B669" s="109"/>
    </row>
    <row r="670" spans="2:2" ht="12.75" customHeight="1" x14ac:dyDescent="0.2">
      <c r="B670" s="109"/>
    </row>
    <row r="671" spans="2:2" ht="12.75" customHeight="1" x14ac:dyDescent="0.2">
      <c r="B671" s="109"/>
    </row>
    <row r="672" spans="2:2" ht="12.75" customHeight="1" x14ac:dyDescent="0.2">
      <c r="B672" s="109"/>
    </row>
    <row r="673" spans="2:2" ht="12.75" customHeight="1" x14ac:dyDescent="0.2">
      <c r="B673" s="109"/>
    </row>
    <row r="674" spans="2:2" ht="12.75" customHeight="1" x14ac:dyDescent="0.2">
      <c r="B674" s="109"/>
    </row>
    <row r="675" spans="2:2" ht="12.75" customHeight="1" x14ac:dyDescent="0.2">
      <c r="B675" s="109"/>
    </row>
    <row r="676" spans="2:2" ht="12.75" customHeight="1" x14ac:dyDescent="0.2">
      <c r="B676" s="109"/>
    </row>
    <row r="677" spans="2:2" ht="12.75" customHeight="1" x14ac:dyDescent="0.2">
      <c r="B677" s="109"/>
    </row>
    <row r="678" spans="2:2" ht="12.75" customHeight="1" x14ac:dyDescent="0.2">
      <c r="B678" s="109"/>
    </row>
    <row r="679" spans="2:2" ht="12.75" customHeight="1" x14ac:dyDescent="0.2">
      <c r="B679" s="109"/>
    </row>
    <row r="680" spans="2:2" ht="12.75" customHeight="1" x14ac:dyDescent="0.2">
      <c r="B680" s="109"/>
    </row>
    <row r="681" spans="2:2" ht="12.75" customHeight="1" x14ac:dyDescent="0.2">
      <c r="B681" s="109"/>
    </row>
    <row r="682" spans="2:2" ht="12.75" customHeight="1" x14ac:dyDescent="0.2">
      <c r="B682" s="109"/>
    </row>
    <row r="683" spans="2:2" ht="12.75" customHeight="1" x14ac:dyDescent="0.2">
      <c r="B683" s="109"/>
    </row>
    <row r="684" spans="2:2" ht="12.75" customHeight="1" x14ac:dyDescent="0.2">
      <c r="B684" s="109"/>
    </row>
    <row r="685" spans="2:2" ht="12.75" customHeight="1" x14ac:dyDescent="0.2">
      <c r="B685" s="109"/>
    </row>
    <row r="686" spans="2:2" ht="12.75" customHeight="1" x14ac:dyDescent="0.2">
      <c r="B686" s="109"/>
    </row>
    <row r="687" spans="2:2" ht="12.75" customHeight="1" x14ac:dyDescent="0.2">
      <c r="B687" s="109"/>
    </row>
    <row r="688" spans="2:2" ht="12.75" customHeight="1" x14ac:dyDescent="0.2">
      <c r="B688" s="109"/>
    </row>
    <row r="689" spans="2:2" ht="12.75" customHeight="1" x14ac:dyDescent="0.2">
      <c r="B689" s="109"/>
    </row>
    <row r="690" spans="2:2" ht="12.75" customHeight="1" x14ac:dyDescent="0.2">
      <c r="B690" s="109"/>
    </row>
    <row r="691" spans="2:2" ht="12.75" customHeight="1" x14ac:dyDescent="0.2">
      <c r="B691" s="109"/>
    </row>
    <row r="692" spans="2:2" ht="12.75" customHeight="1" x14ac:dyDescent="0.2">
      <c r="B692" s="109"/>
    </row>
    <row r="693" spans="2:2" ht="12.75" customHeight="1" x14ac:dyDescent="0.2">
      <c r="B693" s="109"/>
    </row>
    <row r="694" spans="2:2" ht="12.75" customHeight="1" x14ac:dyDescent="0.2">
      <c r="B694" s="109"/>
    </row>
    <row r="695" spans="2:2" ht="12.75" customHeight="1" x14ac:dyDescent="0.2">
      <c r="B695" s="109"/>
    </row>
    <row r="696" spans="2:2" ht="12.75" customHeight="1" x14ac:dyDescent="0.2">
      <c r="B696" s="109"/>
    </row>
    <row r="697" spans="2:2" ht="12.75" customHeight="1" x14ac:dyDescent="0.2">
      <c r="B697" s="109"/>
    </row>
    <row r="698" spans="2:2" ht="12.75" customHeight="1" x14ac:dyDescent="0.2">
      <c r="B698" s="109"/>
    </row>
    <row r="699" spans="2:2" ht="12.75" customHeight="1" x14ac:dyDescent="0.2">
      <c r="B699" s="109"/>
    </row>
    <row r="700" spans="2:2" ht="12.75" customHeight="1" x14ac:dyDescent="0.2">
      <c r="B700" s="109"/>
    </row>
    <row r="701" spans="2:2" ht="12.75" customHeight="1" x14ac:dyDescent="0.2">
      <c r="B701" s="109"/>
    </row>
    <row r="702" spans="2:2" ht="12.75" customHeight="1" x14ac:dyDescent="0.2">
      <c r="B702" s="109"/>
    </row>
    <row r="703" spans="2:2" ht="12.75" customHeight="1" x14ac:dyDescent="0.2">
      <c r="B703" s="109"/>
    </row>
    <row r="704" spans="2:2" ht="12.75" customHeight="1" x14ac:dyDescent="0.2">
      <c r="B704" s="109"/>
    </row>
    <row r="705" spans="2:2" ht="12.75" customHeight="1" x14ac:dyDescent="0.2">
      <c r="B705" s="109"/>
    </row>
    <row r="706" spans="2:2" ht="12.75" customHeight="1" x14ac:dyDescent="0.2">
      <c r="B706" s="109"/>
    </row>
    <row r="707" spans="2:2" ht="12.75" customHeight="1" x14ac:dyDescent="0.2">
      <c r="B707" s="109"/>
    </row>
    <row r="708" spans="2:2" ht="12.75" customHeight="1" x14ac:dyDescent="0.2">
      <c r="B708" s="109"/>
    </row>
    <row r="709" spans="2:2" ht="12.75" customHeight="1" x14ac:dyDescent="0.2">
      <c r="B709" s="109"/>
    </row>
    <row r="710" spans="2:2" ht="12.75" customHeight="1" x14ac:dyDescent="0.2">
      <c r="B710" s="109"/>
    </row>
    <row r="711" spans="2:2" ht="12.75" customHeight="1" x14ac:dyDescent="0.2">
      <c r="B711" s="109"/>
    </row>
    <row r="712" spans="2:2" ht="12.75" customHeight="1" x14ac:dyDescent="0.2">
      <c r="B712" s="109"/>
    </row>
    <row r="713" spans="2:2" ht="12.75" customHeight="1" x14ac:dyDescent="0.2">
      <c r="B713" s="109"/>
    </row>
    <row r="714" spans="2:2" ht="12.75" customHeight="1" x14ac:dyDescent="0.2">
      <c r="B714" s="109"/>
    </row>
    <row r="715" spans="2:2" ht="12.75" customHeight="1" x14ac:dyDescent="0.2">
      <c r="B715" s="109"/>
    </row>
    <row r="716" spans="2:2" ht="12.75" customHeight="1" x14ac:dyDescent="0.2">
      <c r="B716" s="109"/>
    </row>
    <row r="717" spans="2:2" ht="12.75" customHeight="1" x14ac:dyDescent="0.2">
      <c r="B717" s="109"/>
    </row>
    <row r="718" spans="2:2" ht="12.75" customHeight="1" x14ac:dyDescent="0.2">
      <c r="B718" s="109"/>
    </row>
    <row r="719" spans="2:2" ht="12.75" customHeight="1" x14ac:dyDescent="0.2">
      <c r="B719" s="109"/>
    </row>
    <row r="720" spans="2:2" ht="12.75" customHeight="1" x14ac:dyDescent="0.2">
      <c r="B720" s="109"/>
    </row>
    <row r="721" spans="2:2" ht="12.75" customHeight="1" x14ac:dyDescent="0.2">
      <c r="B721" s="109"/>
    </row>
    <row r="722" spans="2:2" ht="12.75" customHeight="1" x14ac:dyDescent="0.2">
      <c r="B722" s="109"/>
    </row>
    <row r="723" spans="2:2" ht="12.75" customHeight="1" x14ac:dyDescent="0.2">
      <c r="B723" s="109"/>
    </row>
    <row r="724" spans="2:2" ht="12.75" customHeight="1" x14ac:dyDescent="0.2">
      <c r="B724" s="109"/>
    </row>
    <row r="725" spans="2:2" ht="12.75" customHeight="1" x14ac:dyDescent="0.2">
      <c r="B725" s="109"/>
    </row>
    <row r="726" spans="2:2" ht="12.75" customHeight="1" x14ac:dyDescent="0.2">
      <c r="B726" s="109"/>
    </row>
    <row r="727" spans="2:2" ht="12.75" customHeight="1" x14ac:dyDescent="0.2">
      <c r="B727" s="109"/>
    </row>
    <row r="728" spans="2:2" ht="12.75" customHeight="1" x14ac:dyDescent="0.2">
      <c r="B728" s="109"/>
    </row>
    <row r="729" spans="2:2" ht="12.75" customHeight="1" x14ac:dyDescent="0.2">
      <c r="B729" s="109"/>
    </row>
    <row r="730" spans="2:2" ht="12.75" customHeight="1" x14ac:dyDescent="0.2">
      <c r="B730" s="109"/>
    </row>
    <row r="731" spans="2:2" ht="12.75" customHeight="1" x14ac:dyDescent="0.2">
      <c r="B731" s="109"/>
    </row>
    <row r="732" spans="2:2" ht="12.75" customHeight="1" x14ac:dyDescent="0.2">
      <c r="B732" s="109"/>
    </row>
    <row r="733" spans="2:2" ht="12.75" customHeight="1" x14ac:dyDescent="0.2">
      <c r="B733" s="109"/>
    </row>
    <row r="734" spans="2:2" ht="12.75" customHeight="1" x14ac:dyDescent="0.2">
      <c r="B734" s="109"/>
    </row>
    <row r="735" spans="2:2" ht="12.75" customHeight="1" x14ac:dyDescent="0.2">
      <c r="B735" s="109"/>
    </row>
    <row r="736" spans="2:2" ht="12.75" customHeight="1" x14ac:dyDescent="0.2">
      <c r="B736" s="109"/>
    </row>
    <row r="737" spans="2:2" ht="12.75" customHeight="1" x14ac:dyDescent="0.2">
      <c r="B737" s="109"/>
    </row>
    <row r="738" spans="2:2" ht="12.75" customHeight="1" x14ac:dyDescent="0.2">
      <c r="B738" s="109"/>
    </row>
    <row r="739" spans="2:2" ht="12.75" customHeight="1" x14ac:dyDescent="0.2">
      <c r="B739" s="109"/>
    </row>
    <row r="740" spans="2:2" ht="12.75" customHeight="1" x14ac:dyDescent="0.2">
      <c r="B740" s="109"/>
    </row>
    <row r="741" spans="2:2" ht="12.75" customHeight="1" x14ac:dyDescent="0.2">
      <c r="B741" s="109"/>
    </row>
    <row r="742" spans="2:2" ht="12.75" customHeight="1" x14ac:dyDescent="0.2">
      <c r="B742" s="109"/>
    </row>
    <row r="743" spans="2:2" ht="12.75" customHeight="1" x14ac:dyDescent="0.2">
      <c r="B743" s="109"/>
    </row>
    <row r="744" spans="2:2" ht="12.75" customHeight="1" x14ac:dyDescent="0.2">
      <c r="B744" s="109"/>
    </row>
    <row r="745" spans="2:2" ht="12.75" customHeight="1" x14ac:dyDescent="0.2">
      <c r="B745" s="109"/>
    </row>
    <row r="746" spans="2:2" ht="12.75" customHeight="1" x14ac:dyDescent="0.2">
      <c r="B746" s="109"/>
    </row>
    <row r="747" spans="2:2" ht="12.75" customHeight="1" x14ac:dyDescent="0.2">
      <c r="B747" s="109"/>
    </row>
    <row r="748" spans="2:2" ht="12.75" customHeight="1" x14ac:dyDescent="0.2">
      <c r="B748" s="109"/>
    </row>
    <row r="749" spans="2:2" ht="12.75" customHeight="1" x14ac:dyDescent="0.2">
      <c r="B749" s="109"/>
    </row>
    <row r="750" spans="2:2" ht="12.75" customHeight="1" x14ac:dyDescent="0.2">
      <c r="B750" s="109"/>
    </row>
    <row r="751" spans="2:2" ht="12.75" customHeight="1" x14ac:dyDescent="0.2">
      <c r="B751" s="109"/>
    </row>
    <row r="752" spans="2:2" ht="12.75" customHeight="1" x14ac:dyDescent="0.2">
      <c r="B752" s="109"/>
    </row>
    <row r="753" spans="2:2" ht="12.75" customHeight="1" x14ac:dyDescent="0.2">
      <c r="B753" s="109"/>
    </row>
    <row r="754" spans="2:2" ht="12.75" customHeight="1" x14ac:dyDescent="0.2">
      <c r="B754" s="109"/>
    </row>
    <row r="755" spans="2:2" ht="12.75" customHeight="1" x14ac:dyDescent="0.2">
      <c r="B755" s="109"/>
    </row>
    <row r="756" spans="2:2" ht="12.75" customHeight="1" x14ac:dyDescent="0.2">
      <c r="B756" s="109"/>
    </row>
    <row r="757" spans="2:2" ht="12.75" customHeight="1" x14ac:dyDescent="0.2">
      <c r="B757" s="109"/>
    </row>
    <row r="758" spans="2:2" ht="12.75" customHeight="1" x14ac:dyDescent="0.2">
      <c r="B758" s="109"/>
    </row>
    <row r="759" spans="2:2" ht="12.75" customHeight="1" x14ac:dyDescent="0.2">
      <c r="B759" s="109"/>
    </row>
    <row r="760" spans="2:2" ht="12.75" customHeight="1" x14ac:dyDescent="0.2">
      <c r="B760" s="109"/>
    </row>
    <row r="761" spans="2:2" ht="12.75" customHeight="1" x14ac:dyDescent="0.2">
      <c r="B761" s="109"/>
    </row>
    <row r="762" spans="2:2" ht="12.75" customHeight="1" x14ac:dyDescent="0.2">
      <c r="B762" s="109"/>
    </row>
    <row r="763" spans="2:2" ht="12.75" customHeight="1" x14ac:dyDescent="0.2">
      <c r="B763" s="109"/>
    </row>
    <row r="764" spans="2:2" ht="12.75" customHeight="1" x14ac:dyDescent="0.2">
      <c r="B764" s="109"/>
    </row>
    <row r="765" spans="2:2" ht="12.75" customHeight="1" x14ac:dyDescent="0.2">
      <c r="B765" s="109"/>
    </row>
    <row r="766" spans="2:2" ht="12.75" customHeight="1" x14ac:dyDescent="0.2">
      <c r="B766" s="109"/>
    </row>
    <row r="767" spans="2:2" ht="12.75" customHeight="1" x14ac:dyDescent="0.2">
      <c r="B767" s="109"/>
    </row>
    <row r="768" spans="2:2" ht="12.75" customHeight="1" x14ac:dyDescent="0.2">
      <c r="B768" s="109"/>
    </row>
    <row r="769" spans="2:2" ht="12.75" customHeight="1" x14ac:dyDescent="0.2">
      <c r="B769" s="109"/>
    </row>
    <row r="770" spans="2:2" ht="12.75" customHeight="1" x14ac:dyDescent="0.2">
      <c r="B770" s="109"/>
    </row>
    <row r="771" spans="2:2" ht="12.75" customHeight="1" x14ac:dyDescent="0.2">
      <c r="B771" s="109"/>
    </row>
    <row r="772" spans="2:2" ht="12.75" customHeight="1" x14ac:dyDescent="0.2">
      <c r="B772" s="109"/>
    </row>
    <row r="773" spans="2:2" ht="12.75" customHeight="1" x14ac:dyDescent="0.2">
      <c r="B773" s="109"/>
    </row>
    <row r="774" spans="2:2" ht="12.75" customHeight="1" x14ac:dyDescent="0.2">
      <c r="B774" s="109"/>
    </row>
    <row r="775" spans="2:2" ht="12.75" customHeight="1" x14ac:dyDescent="0.2">
      <c r="B775" s="109"/>
    </row>
    <row r="776" spans="2:2" ht="12.75" customHeight="1" x14ac:dyDescent="0.2">
      <c r="B776" s="109"/>
    </row>
    <row r="777" spans="2:2" ht="12.75" customHeight="1" x14ac:dyDescent="0.2">
      <c r="B777" s="109"/>
    </row>
    <row r="778" spans="2:2" ht="12.75" customHeight="1" x14ac:dyDescent="0.2">
      <c r="B778" s="109"/>
    </row>
    <row r="779" spans="2:2" ht="12.75" customHeight="1" x14ac:dyDescent="0.2">
      <c r="B779" s="109"/>
    </row>
    <row r="780" spans="2:2" ht="12.75" customHeight="1" x14ac:dyDescent="0.2">
      <c r="B780" s="109"/>
    </row>
    <row r="781" spans="2:2" ht="12.75" customHeight="1" x14ac:dyDescent="0.2">
      <c r="B781" s="109"/>
    </row>
    <row r="782" spans="2:2" ht="12.75" customHeight="1" x14ac:dyDescent="0.2">
      <c r="B782" s="109"/>
    </row>
    <row r="783" spans="2:2" ht="12.75" customHeight="1" x14ac:dyDescent="0.2">
      <c r="B783" s="109"/>
    </row>
    <row r="784" spans="2:2" ht="12.75" customHeight="1" x14ac:dyDescent="0.2">
      <c r="B784" s="109"/>
    </row>
    <row r="785" spans="2:2" ht="12.75" customHeight="1" x14ac:dyDescent="0.2">
      <c r="B785" s="109"/>
    </row>
    <row r="786" spans="2:2" ht="12.75" customHeight="1" x14ac:dyDescent="0.2">
      <c r="B786" s="109"/>
    </row>
    <row r="787" spans="2:2" ht="12.75" customHeight="1" x14ac:dyDescent="0.2">
      <c r="B787" s="109"/>
    </row>
    <row r="788" spans="2:2" ht="12.75" customHeight="1" x14ac:dyDescent="0.2">
      <c r="B788" s="109"/>
    </row>
    <row r="789" spans="2:2" ht="12.75" customHeight="1" x14ac:dyDescent="0.2">
      <c r="B789" s="109"/>
    </row>
    <row r="790" spans="2:2" ht="12.75" customHeight="1" x14ac:dyDescent="0.2">
      <c r="B790" s="109"/>
    </row>
    <row r="791" spans="2:2" ht="12.75" customHeight="1" x14ac:dyDescent="0.2">
      <c r="B791" s="109"/>
    </row>
    <row r="792" spans="2:2" ht="12.75" customHeight="1" x14ac:dyDescent="0.2">
      <c r="B792" s="109"/>
    </row>
    <row r="793" spans="2:2" ht="12.75" customHeight="1" x14ac:dyDescent="0.2">
      <c r="B793" s="109"/>
    </row>
    <row r="794" spans="2:2" ht="12.75" customHeight="1" x14ac:dyDescent="0.2">
      <c r="B794" s="109"/>
    </row>
    <row r="795" spans="2:2" ht="12.75" customHeight="1" x14ac:dyDescent="0.2">
      <c r="B795" s="109"/>
    </row>
    <row r="796" spans="2:2" ht="12.75" customHeight="1" x14ac:dyDescent="0.2">
      <c r="B796" s="109"/>
    </row>
    <row r="797" spans="2:2" ht="12.75" customHeight="1" x14ac:dyDescent="0.2">
      <c r="B797" s="109"/>
    </row>
    <row r="798" spans="2:2" ht="12.75" customHeight="1" x14ac:dyDescent="0.2">
      <c r="B798" s="109"/>
    </row>
    <row r="799" spans="2:2" ht="12.75" customHeight="1" x14ac:dyDescent="0.2">
      <c r="B799" s="109"/>
    </row>
    <row r="800" spans="2:2" ht="12.75" customHeight="1" x14ac:dyDescent="0.2">
      <c r="B800" s="109"/>
    </row>
    <row r="801" spans="2:2" ht="12.75" customHeight="1" x14ac:dyDescent="0.2">
      <c r="B801" s="109"/>
    </row>
    <row r="802" spans="2:2" ht="12.75" customHeight="1" x14ac:dyDescent="0.2">
      <c r="B802" s="109"/>
    </row>
    <row r="803" spans="2:2" ht="12.75" customHeight="1" x14ac:dyDescent="0.2">
      <c r="B803" s="109"/>
    </row>
    <row r="804" spans="2:2" ht="12.75" customHeight="1" x14ac:dyDescent="0.2">
      <c r="B804" s="109"/>
    </row>
    <row r="805" spans="2:2" ht="12.75" customHeight="1" x14ac:dyDescent="0.2">
      <c r="B805" s="109"/>
    </row>
    <row r="806" spans="2:2" ht="12.75" customHeight="1" x14ac:dyDescent="0.2">
      <c r="B806" s="109"/>
    </row>
    <row r="807" spans="2:2" ht="12.75" customHeight="1" x14ac:dyDescent="0.2">
      <c r="B807" s="109"/>
    </row>
    <row r="808" spans="2:2" ht="12.75" customHeight="1" x14ac:dyDescent="0.2">
      <c r="B808" s="109"/>
    </row>
    <row r="809" spans="2:2" ht="12.75" customHeight="1" x14ac:dyDescent="0.2">
      <c r="B809" s="109"/>
    </row>
    <row r="810" spans="2:2" ht="12.75" customHeight="1" x14ac:dyDescent="0.2">
      <c r="B810" s="109"/>
    </row>
    <row r="811" spans="2:2" ht="12.75" customHeight="1" x14ac:dyDescent="0.2">
      <c r="B811" s="109"/>
    </row>
    <row r="812" spans="2:2" ht="12.75" customHeight="1" x14ac:dyDescent="0.2">
      <c r="B812" s="109"/>
    </row>
    <row r="813" spans="2:2" ht="12.75" customHeight="1" x14ac:dyDescent="0.2">
      <c r="B813" s="109"/>
    </row>
    <row r="814" spans="2:2" ht="12.75" customHeight="1" x14ac:dyDescent="0.2">
      <c r="B814" s="109"/>
    </row>
    <row r="815" spans="2:2" ht="12.75" customHeight="1" x14ac:dyDescent="0.2">
      <c r="B815" s="109"/>
    </row>
    <row r="816" spans="2:2" ht="12.75" customHeight="1" x14ac:dyDescent="0.2">
      <c r="B816" s="109"/>
    </row>
    <row r="817" spans="2:2" ht="12.75" customHeight="1" x14ac:dyDescent="0.2">
      <c r="B817" s="109"/>
    </row>
    <row r="818" spans="2:2" ht="12.75" customHeight="1" x14ac:dyDescent="0.2">
      <c r="B818" s="109"/>
    </row>
    <row r="819" spans="2:2" ht="12.75" customHeight="1" x14ac:dyDescent="0.2">
      <c r="B819" s="109"/>
    </row>
    <row r="820" spans="2:2" ht="12.75" customHeight="1" x14ac:dyDescent="0.2">
      <c r="B820" s="109"/>
    </row>
    <row r="821" spans="2:2" ht="12.75" customHeight="1" x14ac:dyDescent="0.2">
      <c r="B821" s="109"/>
    </row>
    <row r="822" spans="2:2" ht="12.75" customHeight="1" x14ac:dyDescent="0.2">
      <c r="B822" s="109"/>
    </row>
    <row r="823" spans="2:2" ht="12.75" customHeight="1" x14ac:dyDescent="0.2">
      <c r="B823" s="109"/>
    </row>
    <row r="824" spans="2:2" ht="12.75" customHeight="1" x14ac:dyDescent="0.2">
      <c r="B824" s="109"/>
    </row>
    <row r="825" spans="2:2" ht="12.75" customHeight="1" x14ac:dyDescent="0.2">
      <c r="B825" s="109"/>
    </row>
    <row r="826" spans="2:2" ht="12.75" customHeight="1" x14ac:dyDescent="0.2">
      <c r="B826" s="109"/>
    </row>
    <row r="827" spans="2:2" ht="12.75" customHeight="1" x14ac:dyDescent="0.2">
      <c r="B827" s="109"/>
    </row>
    <row r="828" spans="2:2" ht="12.75" customHeight="1" x14ac:dyDescent="0.2">
      <c r="B828" s="109"/>
    </row>
    <row r="829" spans="2:2" ht="12.75" customHeight="1" x14ac:dyDescent="0.2">
      <c r="B829" s="109"/>
    </row>
    <row r="830" spans="2:2" ht="12.75" customHeight="1" x14ac:dyDescent="0.2">
      <c r="B830" s="109"/>
    </row>
    <row r="831" spans="2:2" ht="12.75" customHeight="1" x14ac:dyDescent="0.2">
      <c r="B831" s="109"/>
    </row>
    <row r="832" spans="2:2" ht="12.75" customHeight="1" x14ac:dyDescent="0.2">
      <c r="B832" s="109"/>
    </row>
    <row r="833" spans="2:2" ht="12.75" customHeight="1" x14ac:dyDescent="0.2">
      <c r="B833" s="109"/>
    </row>
    <row r="834" spans="2:2" ht="12.75" customHeight="1" x14ac:dyDescent="0.2">
      <c r="B834" s="109"/>
    </row>
    <row r="835" spans="2:2" ht="12.75" customHeight="1" x14ac:dyDescent="0.2">
      <c r="B835" s="109"/>
    </row>
    <row r="836" spans="2:2" ht="12.75" customHeight="1" x14ac:dyDescent="0.2">
      <c r="B836" s="109"/>
    </row>
    <row r="837" spans="2:2" ht="12.75" customHeight="1" x14ac:dyDescent="0.2">
      <c r="B837" s="109"/>
    </row>
    <row r="838" spans="2:2" ht="12.75" customHeight="1" x14ac:dyDescent="0.2">
      <c r="B838" s="109"/>
    </row>
    <row r="839" spans="2:2" ht="12.75" customHeight="1" x14ac:dyDescent="0.2">
      <c r="B839" s="109"/>
    </row>
    <row r="840" spans="2:2" ht="12.75" customHeight="1" x14ac:dyDescent="0.2">
      <c r="B840" s="109"/>
    </row>
    <row r="841" spans="2:2" ht="12.75" customHeight="1" x14ac:dyDescent="0.2">
      <c r="B841" s="109"/>
    </row>
    <row r="842" spans="2:2" ht="12.75" customHeight="1" x14ac:dyDescent="0.2">
      <c r="B842" s="109"/>
    </row>
    <row r="843" spans="2:2" ht="12.75" customHeight="1" x14ac:dyDescent="0.2">
      <c r="B843" s="109"/>
    </row>
    <row r="844" spans="2:2" ht="12.75" customHeight="1" x14ac:dyDescent="0.2">
      <c r="B844" s="109"/>
    </row>
    <row r="845" spans="2:2" ht="12.75" customHeight="1" x14ac:dyDescent="0.2">
      <c r="B845" s="109"/>
    </row>
    <row r="846" spans="2:2" ht="12.75" customHeight="1" x14ac:dyDescent="0.2">
      <c r="B846" s="109"/>
    </row>
    <row r="847" spans="2:2" ht="12.75" customHeight="1" x14ac:dyDescent="0.2">
      <c r="B847" s="109"/>
    </row>
    <row r="848" spans="2:2" ht="12.75" customHeight="1" x14ac:dyDescent="0.2">
      <c r="B848" s="109"/>
    </row>
    <row r="849" spans="2:2" ht="12.75" customHeight="1" x14ac:dyDescent="0.2">
      <c r="B849" s="109"/>
    </row>
    <row r="850" spans="2:2" ht="12.75" customHeight="1" x14ac:dyDescent="0.2">
      <c r="B850" s="109"/>
    </row>
    <row r="851" spans="2:2" ht="12.75" customHeight="1" x14ac:dyDescent="0.2">
      <c r="B851" s="109"/>
    </row>
    <row r="852" spans="2:2" ht="12.75" customHeight="1" x14ac:dyDescent="0.2">
      <c r="B852" s="109"/>
    </row>
    <row r="853" spans="2:2" ht="12.75" customHeight="1" x14ac:dyDescent="0.2">
      <c r="B853" s="109"/>
    </row>
    <row r="854" spans="2:2" ht="12.75" customHeight="1" x14ac:dyDescent="0.2">
      <c r="B854" s="109"/>
    </row>
    <row r="855" spans="2:2" ht="12.75" customHeight="1" x14ac:dyDescent="0.2">
      <c r="B855" s="109"/>
    </row>
    <row r="856" spans="2:2" ht="12.75" customHeight="1" x14ac:dyDescent="0.2">
      <c r="B856" s="109"/>
    </row>
    <row r="857" spans="2:2" ht="12.75" customHeight="1" x14ac:dyDescent="0.2">
      <c r="B857" s="109"/>
    </row>
    <row r="858" spans="2:2" ht="12.75" customHeight="1" x14ac:dyDescent="0.2">
      <c r="B858" s="109"/>
    </row>
    <row r="859" spans="2:2" ht="12.75" customHeight="1" x14ac:dyDescent="0.2">
      <c r="B859" s="109"/>
    </row>
    <row r="860" spans="2:2" ht="12.75" customHeight="1" x14ac:dyDescent="0.2">
      <c r="B860" s="109"/>
    </row>
    <row r="861" spans="2:2" ht="12.75" customHeight="1" x14ac:dyDescent="0.2">
      <c r="B861" s="109"/>
    </row>
    <row r="862" spans="2:2" ht="12.75" customHeight="1" x14ac:dyDescent="0.2">
      <c r="B862" s="109"/>
    </row>
    <row r="863" spans="2:2" ht="12.75" customHeight="1" x14ac:dyDescent="0.2">
      <c r="B863" s="109"/>
    </row>
    <row r="864" spans="2:2" ht="12.75" customHeight="1" x14ac:dyDescent="0.2">
      <c r="B864" s="109"/>
    </row>
    <row r="865" spans="2:2" ht="12.75" customHeight="1" x14ac:dyDescent="0.2">
      <c r="B865" s="109"/>
    </row>
    <row r="866" spans="2:2" ht="12.75" customHeight="1" x14ac:dyDescent="0.2">
      <c r="B866" s="109"/>
    </row>
    <row r="867" spans="2:2" ht="12.75" customHeight="1" x14ac:dyDescent="0.2">
      <c r="B867" s="109"/>
    </row>
    <row r="868" spans="2:2" ht="12.75" customHeight="1" x14ac:dyDescent="0.2">
      <c r="B868" s="109"/>
    </row>
    <row r="869" spans="2:2" ht="12.75" customHeight="1" x14ac:dyDescent="0.2">
      <c r="B869" s="109"/>
    </row>
    <row r="870" spans="2:2" ht="12.75" customHeight="1" x14ac:dyDescent="0.2">
      <c r="B870" s="109"/>
    </row>
    <row r="871" spans="2:2" ht="12.75" customHeight="1" x14ac:dyDescent="0.2">
      <c r="B871" s="109"/>
    </row>
    <row r="872" spans="2:2" ht="12.75" customHeight="1" x14ac:dyDescent="0.2">
      <c r="B872" s="109"/>
    </row>
    <row r="873" spans="2:2" ht="12.75" customHeight="1" x14ac:dyDescent="0.2">
      <c r="B873" s="109"/>
    </row>
    <row r="874" spans="2:2" ht="12.75" customHeight="1" x14ac:dyDescent="0.2">
      <c r="B874" s="109"/>
    </row>
    <row r="875" spans="2:2" ht="12.75" customHeight="1" x14ac:dyDescent="0.2">
      <c r="B875" s="109"/>
    </row>
    <row r="876" spans="2:2" ht="12.75" customHeight="1" x14ac:dyDescent="0.2">
      <c r="B876" s="109"/>
    </row>
    <row r="877" spans="2:2" ht="12.75" customHeight="1" x14ac:dyDescent="0.2">
      <c r="B877" s="109"/>
    </row>
    <row r="878" spans="2:2" ht="12.75" customHeight="1" x14ac:dyDescent="0.2">
      <c r="B878" s="109"/>
    </row>
    <row r="879" spans="2:2" ht="12.75" customHeight="1" x14ac:dyDescent="0.2">
      <c r="B879" s="109"/>
    </row>
    <row r="880" spans="2:2" ht="12.75" customHeight="1" x14ac:dyDescent="0.2">
      <c r="B880" s="109"/>
    </row>
    <row r="881" spans="2:2" ht="12.75" customHeight="1" x14ac:dyDescent="0.2">
      <c r="B881" s="109"/>
    </row>
    <row r="882" spans="2:2" ht="12.75" customHeight="1" x14ac:dyDescent="0.2">
      <c r="B882" s="109"/>
    </row>
    <row r="883" spans="2:2" ht="12.75" customHeight="1" x14ac:dyDescent="0.2">
      <c r="B883" s="109"/>
    </row>
    <row r="884" spans="2:2" ht="12.75" customHeight="1" x14ac:dyDescent="0.2">
      <c r="B884" s="109"/>
    </row>
    <row r="885" spans="2:2" ht="12.75" customHeight="1" x14ac:dyDescent="0.2">
      <c r="B885" s="109"/>
    </row>
    <row r="886" spans="2:2" ht="12.75" customHeight="1" x14ac:dyDescent="0.2">
      <c r="B886" s="109"/>
    </row>
    <row r="887" spans="2:2" ht="12.75" customHeight="1" x14ac:dyDescent="0.2">
      <c r="B887" s="109"/>
    </row>
    <row r="888" spans="2:2" ht="12.75" customHeight="1" x14ac:dyDescent="0.2">
      <c r="B888" s="109"/>
    </row>
    <row r="889" spans="2:2" ht="12.75" customHeight="1" x14ac:dyDescent="0.2">
      <c r="B889" s="109"/>
    </row>
    <row r="890" spans="2:2" ht="12.75" customHeight="1" x14ac:dyDescent="0.2">
      <c r="B890" s="109"/>
    </row>
    <row r="891" spans="2:2" ht="12.75" customHeight="1" x14ac:dyDescent="0.2">
      <c r="B891" s="109"/>
    </row>
    <row r="892" spans="2:2" ht="12.75" customHeight="1" x14ac:dyDescent="0.2">
      <c r="B892" s="109"/>
    </row>
    <row r="893" spans="2:2" ht="12.75" customHeight="1" x14ac:dyDescent="0.2">
      <c r="B893" s="109"/>
    </row>
    <row r="894" spans="2:2" ht="12.75" customHeight="1" x14ac:dyDescent="0.2">
      <c r="B894" s="109"/>
    </row>
    <row r="895" spans="2:2" ht="12.75" customHeight="1" x14ac:dyDescent="0.2">
      <c r="B895" s="109"/>
    </row>
    <row r="896" spans="2:2" ht="12.75" customHeight="1" x14ac:dyDescent="0.2">
      <c r="B896" s="109"/>
    </row>
    <row r="897" spans="2:2" ht="12.75" customHeight="1" x14ac:dyDescent="0.2">
      <c r="B897" s="109"/>
    </row>
    <row r="898" spans="2:2" ht="12.75" customHeight="1" x14ac:dyDescent="0.2">
      <c r="B898" s="109"/>
    </row>
    <row r="899" spans="2:2" ht="12.75" customHeight="1" x14ac:dyDescent="0.2">
      <c r="B899" s="109"/>
    </row>
    <row r="900" spans="2:2" ht="12.75" customHeight="1" x14ac:dyDescent="0.2">
      <c r="B900" s="109"/>
    </row>
    <row r="901" spans="2:2" ht="12.75" customHeight="1" x14ac:dyDescent="0.2">
      <c r="B901" s="109"/>
    </row>
    <row r="902" spans="2:2" ht="12.75" customHeight="1" x14ac:dyDescent="0.2">
      <c r="B902" s="109"/>
    </row>
    <row r="903" spans="2:2" ht="12.75" customHeight="1" x14ac:dyDescent="0.2">
      <c r="B903" s="109"/>
    </row>
    <row r="904" spans="2:2" ht="12.75" customHeight="1" x14ac:dyDescent="0.2">
      <c r="B904" s="109"/>
    </row>
    <row r="905" spans="2:2" ht="12.75" customHeight="1" x14ac:dyDescent="0.2">
      <c r="B905" s="109"/>
    </row>
    <row r="906" spans="2:2" ht="12.75" customHeight="1" x14ac:dyDescent="0.2">
      <c r="B906" s="109"/>
    </row>
    <row r="907" spans="2:2" ht="12.75" customHeight="1" x14ac:dyDescent="0.2">
      <c r="B907" s="109"/>
    </row>
    <row r="908" spans="2:2" ht="12.75" customHeight="1" x14ac:dyDescent="0.2">
      <c r="B908" s="109"/>
    </row>
    <row r="909" spans="2:2" ht="12.75" customHeight="1" x14ac:dyDescent="0.2">
      <c r="B909" s="109"/>
    </row>
    <row r="910" spans="2:2" ht="12.75" customHeight="1" x14ac:dyDescent="0.2">
      <c r="B910" s="109"/>
    </row>
    <row r="911" spans="2:2" ht="12.75" customHeight="1" x14ac:dyDescent="0.2">
      <c r="B911" s="109"/>
    </row>
    <row r="912" spans="2:2" ht="12.75" customHeight="1" x14ac:dyDescent="0.2">
      <c r="B912" s="109"/>
    </row>
    <row r="913" spans="2:2" ht="12.75" customHeight="1" x14ac:dyDescent="0.2">
      <c r="B913" s="109"/>
    </row>
    <row r="914" spans="2:2" ht="12.75" customHeight="1" x14ac:dyDescent="0.2">
      <c r="B914" s="109"/>
    </row>
    <row r="915" spans="2:2" ht="12.75" customHeight="1" x14ac:dyDescent="0.2">
      <c r="B915" s="109"/>
    </row>
    <row r="916" spans="2:2" ht="12.75" customHeight="1" x14ac:dyDescent="0.2">
      <c r="B916" s="109"/>
    </row>
    <row r="917" spans="2:2" ht="12.75" customHeight="1" x14ac:dyDescent="0.2">
      <c r="B917" s="109"/>
    </row>
    <row r="918" spans="2:2" ht="12.75" customHeight="1" x14ac:dyDescent="0.2">
      <c r="B918" s="109"/>
    </row>
    <row r="919" spans="2:2" ht="12.75" customHeight="1" x14ac:dyDescent="0.2">
      <c r="B919" s="109"/>
    </row>
    <row r="920" spans="2:2" ht="12.75" customHeight="1" x14ac:dyDescent="0.2">
      <c r="B920" s="109"/>
    </row>
    <row r="921" spans="2:2" ht="12.75" customHeight="1" x14ac:dyDescent="0.2">
      <c r="B921" s="109"/>
    </row>
    <row r="922" spans="2:2" ht="12.75" customHeight="1" x14ac:dyDescent="0.2">
      <c r="B922" s="109"/>
    </row>
    <row r="923" spans="2:2" ht="12.75" customHeight="1" x14ac:dyDescent="0.2">
      <c r="B923" s="109"/>
    </row>
    <row r="924" spans="2:2" ht="12.75" customHeight="1" x14ac:dyDescent="0.2">
      <c r="B924" s="109"/>
    </row>
    <row r="925" spans="2:2" ht="12.75" customHeight="1" x14ac:dyDescent="0.2">
      <c r="B925" s="109"/>
    </row>
    <row r="926" spans="2:2" ht="12.75" customHeight="1" x14ac:dyDescent="0.2">
      <c r="B926" s="109"/>
    </row>
    <row r="927" spans="2:2" ht="12.75" customHeight="1" x14ac:dyDescent="0.2">
      <c r="B927" s="109"/>
    </row>
    <row r="928" spans="2:2" ht="12.75" customHeight="1" x14ac:dyDescent="0.2">
      <c r="B928" s="109"/>
    </row>
    <row r="929" spans="2:2" ht="12.75" customHeight="1" x14ac:dyDescent="0.2">
      <c r="B929" s="109"/>
    </row>
    <row r="930" spans="2:2" ht="12.75" customHeight="1" x14ac:dyDescent="0.2">
      <c r="B930" s="109"/>
    </row>
    <row r="931" spans="2:2" ht="12.75" customHeight="1" x14ac:dyDescent="0.2">
      <c r="B931" s="109"/>
    </row>
    <row r="932" spans="2:2" ht="12.75" customHeight="1" x14ac:dyDescent="0.2">
      <c r="B932" s="109"/>
    </row>
    <row r="933" spans="2:2" ht="12.75" customHeight="1" x14ac:dyDescent="0.2">
      <c r="B933" s="109"/>
    </row>
    <row r="934" spans="2:2" ht="12.75" customHeight="1" x14ac:dyDescent="0.2">
      <c r="B934" s="109"/>
    </row>
    <row r="935" spans="2:2" ht="12.75" customHeight="1" x14ac:dyDescent="0.2">
      <c r="B935" s="109"/>
    </row>
    <row r="936" spans="2:2" ht="12.75" customHeight="1" x14ac:dyDescent="0.2">
      <c r="B936" s="109"/>
    </row>
    <row r="937" spans="2:2" ht="12.75" customHeight="1" x14ac:dyDescent="0.2">
      <c r="B937" s="109"/>
    </row>
    <row r="938" spans="2:2" ht="12.75" customHeight="1" x14ac:dyDescent="0.2">
      <c r="B938" s="109"/>
    </row>
    <row r="939" spans="2:2" ht="12.75" customHeight="1" x14ac:dyDescent="0.2">
      <c r="B939" s="109"/>
    </row>
    <row r="940" spans="2:2" ht="12.75" customHeight="1" x14ac:dyDescent="0.2">
      <c r="B940" s="109"/>
    </row>
    <row r="941" spans="2:2" ht="12.75" customHeight="1" x14ac:dyDescent="0.2">
      <c r="B941" s="109"/>
    </row>
    <row r="942" spans="2:2" ht="12.75" customHeight="1" x14ac:dyDescent="0.2">
      <c r="B942" s="109"/>
    </row>
    <row r="943" spans="2:2" ht="12.75" customHeight="1" x14ac:dyDescent="0.2">
      <c r="B943" s="109"/>
    </row>
    <row r="944" spans="2:2" ht="12.75" customHeight="1" x14ac:dyDescent="0.2">
      <c r="B944" s="109"/>
    </row>
    <row r="945" spans="2:2" ht="12.75" customHeight="1" x14ac:dyDescent="0.2">
      <c r="B945" s="109"/>
    </row>
    <row r="946" spans="2:2" ht="12.75" customHeight="1" x14ac:dyDescent="0.2">
      <c r="B946" s="109"/>
    </row>
    <row r="947" spans="2:2" ht="12.75" customHeight="1" x14ac:dyDescent="0.2">
      <c r="B947" s="109"/>
    </row>
    <row r="948" spans="2:2" ht="12.75" customHeight="1" x14ac:dyDescent="0.2">
      <c r="B948" s="109"/>
    </row>
    <row r="949" spans="2:2" ht="12.75" customHeight="1" x14ac:dyDescent="0.2">
      <c r="B949" s="109"/>
    </row>
    <row r="950" spans="2:2" ht="12.75" customHeight="1" x14ac:dyDescent="0.2">
      <c r="B950" s="109"/>
    </row>
    <row r="951" spans="2:2" ht="12.75" customHeight="1" x14ac:dyDescent="0.2">
      <c r="B951" s="109"/>
    </row>
    <row r="952" spans="2:2" ht="12.75" customHeight="1" x14ac:dyDescent="0.2">
      <c r="B952" s="109"/>
    </row>
    <row r="953" spans="2:2" ht="12.75" customHeight="1" x14ac:dyDescent="0.2">
      <c r="B953" s="109"/>
    </row>
    <row r="954" spans="2:2" ht="12.75" customHeight="1" x14ac:dyDescent="0.2">
      <c r="B954" s="109"/>
    </row>
    <row r="955" spans="2:2" ht="12.75" customHeight="1" x14ac:dyDescent="0.2">
      <c r="B955" s="109"/>
    </row>
    <row r="956" spans="2:2" ht="12.75" customHeight="1" x14ac:dyDescent="0.2">
      <c r="B956" s="109"/>
    </row>
    <row r="957" spans="2:2" ht="12.75" customHeight="1" x14ac:dyDescent="0.2">
      <c r="B957" s="109"/>
    </row>
    <row r="958" spans="2:2" ht="12.75" customHeight="1" x14ac:dyDescent="0.2">
      <c r="B958" s="109"/>
    </row>
    <row r="959" spans="2:2" ht="12.75" customHeight="1" x14ac:dyDescent="0.2">
      <c r="B959" s="109"/>
    </row>
    <row r="960" spans="2:2" ht="12.75" customHeight="1" x14ac:dyDescent="0.2">
      <c r="B960" s="109"/>
    </row>
    <row r="961" spans="2:2" ht="12.75" customHeight="1" x14ac:dyDescent="0.2">
      <c r="B961" s="109"/>
    </row>
    <row r="962" spans="2:2" ht="12.75" customHeight="1" x14ac:dyDescent="0.2">
      <c r="B962" s="109"/>
    </row>
    <row r="963" spans="2:2" ht="12.75" customHeight="1" x14ac:dyDescent="0.2">
      <c r="B963" s="109"/>
    </row>
    <row r="964" spans="2:2" ht="12.75" customHeight="1" x14ac:dyDescent="0.2">
      <c r="B964" s="109"/>
    </row>
    <row r="965" spans="2:2" ht="12.75" customHeight="1" x14ac:dyDescent="0.2">
      <c r="B965" s="109"/>
    </row>
    <row r="966" spans="2:2" ht="12.75" customHeight="1" x14ac:dyDescent="0.2">
      <c r="B966" s="109"/>
    </row>
    <row r="967" spans="2:2" ht="12.75" customHeight="1" x14ac:dyDescent="0.2">
      <c r="B967" s="109"/>
    </row>
    <row r="968" spans="2:2" ht="12.75" customHeight="1" x14ac:dyDescent="0.2">
      <c r="B968" s="109"/>
    </row>
    <row r="969" spans="2:2" ht="12.75" customHeight="1" x14ac:dyDescent="0.2">
      <c r="B969" s="109"/>
    </row>
    <row r="970" spans="2:2" ht="12.75" customHeight="1" x14ac:dyDescent="0.2">
      <c r="B970" s="109"/>
    </row>
    <row r="971" spans="2:2" ht="12.75" customHeight="1" x14ac:dyDescent="0.2">
      <c r="B971" s="109"/>
    </row>
    <row r="972" spans="2:2" ht="12.75" customHeight="1" x14ac:dyDescent="0.2">
      <c r="B972" s="109"/>
    </row>
    <row r="973" spans="2:2" ht="12.75" customHeight="1" x14ac:dyDescent="0.2">
      <c r="B973" s="109"/>
    </row>
    <row r="974" spans="2:2" ht="12.75" customHeight="1" x14ac:dyDescent="0.2">
      <c r="B974" s="109"/>
    </row>
    <row r="975" spans="2:2" ht="12.75" customHeight="1" x14ac:dyDescent="0.2">
      <c r="B975" s="109"/>
    </row>
    <row r="976" spans="2:2" ht="12.75" customHeight="1" x14ac:dyDescent="0.2">
      <c r="B976" s="109"/>
    </row>
    <row r="977" spans="2:2" ht="12.75" customHeight="1" x14ac:dyDescent="0.2">
      <c r="B977" s="109"/>
    </row>
    <row r="978" spans="2:2" ht="12.75" customHeight="1" x14ac:dyDescent="0.2">
      <c r="B978" s="109"/>
    </row>
    <row r="979" spans="2:2" ht="12.75" customHeight="1" x14ac:dyDescent="0.2">
      <c r="B979" s="109"/>
    </row>
    <row r="980" spans="2:2" ht="12.75" customHeight="1" x14ac:dyDescent="0.2">
      <c r="B980" s="109"/>
    </row>
    <row r="981" spans="2:2" ht="12.75" customHeight="1" x14ac:dyDescent="0.2">
      <c r="B981" s="109"/>
    </row>
    <row r="982" spans="2:2" ht="12.75" customHeight="1" x14ac:dyDescent="0.2">
      <c r="B982" s="109"/>
    </row>
    <row r="983" spans="2:2" ht="12.75" customHeight="1" x14ac:dyDescent="0.2">
      <c r="B983" s="109"/>
    </row>
    <row r="984" spans="2:2" ht="12.75" customHeight="1" x14ac:dyDescent="0.2">
      <c r="B984" s="109"/>
    </row>
    <row r="985" spans="2:2" ht="12.75" customHeight="1" x14ac:dyDescent="0.2">
      <c r="B985" s="109"/>
    </row>
    <row r="986" spans="2:2" ht="12.75" customHeight="1" x14ac:dyDescent="0.2">
      <c r="B986" s="109"/>
    </row>
    <row r="987" spans="2:2" ht="12.75" customHeight="1" x14ac:dyDescent="0.2">
      <c r="B987" s="109"/>
    </row>
    <row r="988" spans="2:2" ht="12.75" customHeight="1" x14ac:dyDescent="0.2">
      <c r="B988" s="109"/>
    </row>
    <row r="989" spans="2:2" ht="12.75" customHeight="1" x14ac:dyDescent="0.2">
      <c r="B989" s="109"/>
    </row>
    <row r="990" spans="2:2" ht="12.75" customHeight="1" x14ac:dyDescent="0.2">
      <c r="B990" s="109"/>
    </row>
    <row r="991" spans="2:2" ht="12.75" customHeight="1" x14ac:dyDescent="0.2">
      <c r="B991" s="109"/>
    </row>
    <row r="992" spans="2:2" ht="12.75" customHeight="1" x14ac:dyDescent="0.2">
      <c r="B992" s="109"/>
    </row>
    <row r="993" spans="2:2" ht="12.75" customHeight="1" x14ac:dyDescent="0.2">
      <c r="B993" s="109"/>
    </row>
    <row r="994" spans="2:2" ht="12.75" customHeight="1" x14ac:dyDescent="0.2">
      <c r="B994" s="109"/>
    </row>
    <row r="995" spans="2:2" ht="12.75" customHeight="1" x14ac:dyDescent="0.2">
      <c r="B995" s="109"/>
    </row>
    <row r="996" spans="2:2" ht="12.75" customHeight="1" x14ac:dyDescent="0.2">
      <c r="B996" s="109"/>
    </row>
    <row r="997" spans="2:2" ht="12.75" customHeight="1" x14ac:dyDescent="0.2">
      <c r="B997" s="109"/>
    </row>
    <row r="998" spans="2:2" ht="12.75" customHeight="1" x14ac:dyDescent="0.2">
      <c r="B998" s="109"/>
    </row>
    <row r="999" spans="2:2" ht="12.75" customHeight="1" x14ac:dyDescent="0.2">
      <c r="B999" s="109"/>
    </row>
    <row r="1000" spans="2:2" ht="12.75" customHeight="1" x14ac:dyDescent="0.2">
      <c r="B1000" s="109"/>
    </row>
    <row r="1001" spans="2:2" ht="12.75" customHeight="1" x14ac:dyDescent="0.2">
      <c r="B1001" s="109"/>
    </row>
    <row r="1002" spans="2:2" ht="12.75" customHeight="1" x14ac:dyDescent="0.2">
      <c r="B1002" s="109"/>
    </row>
    <row r="1003" spans="2:2" ht="12.75" customHeight="1" x14ac:dyDescent="0.2">
      <c r="B1003" s="109"/>
    </row>
    <row r="1004" spans="2:2" ht="12.75" customHeight="1" x14ac:dyDescent="0.2">
      <c r="B1004" s="109"/>
    </row>
    <row r="1005" spans="2:2" ht="12.75" customHeight="1" x14ac:dyDescent="0.2">
      <c r="B1005" s="109"/>
    </row>
    <row r="1006" spans="2:2" ht="12.75" customHeight="1" x14ac:dyDescent="0.2">
      <c r="B1006" s="109"/>
    </row>
    <row r="1007" spans="2:2" ht="12.75" customHeight="1" x14ac:dyDescent="0.2">
      <c r="B1007" s="109"/>
    </row>
    <row r="1008" spans="2:2" ht="12.75" customHeight="1" x14ac:dyDescent="0.2">
      <c r="B1008" s="109"/>
    </row>
    <row r="1009" spans="2:2" ht="12.75" customHeight="1" x14ac:dyDescent="0.2">
      <c r="B1009" s="109"/>
    </row>
    <row r="1010" spans="2:2" ht="12.75" customHeight="1" x14ac:dyDescent="0.2">
      <c r="B1010" s="109"/>
    </row>
    <row r="1011" spans="2:2" ht="12.75" customHeight="1" x14ac:dyDescent="0.2">
      <c r="B1011" s="109"/>
    </row>
    <row r="1012" spans="2:2" ht="12.75" customHeight="1" x14ac:dyDescent="0.2">
      <c r="B1012" s="109"/>
    </row>
    <row r="1013" spans="2:2" ht="12.75" customHeight="1" x14ac:dyDescent="0.2">
      <c r="B1013" s="109"/>
    </row>
    <row r="1014" spans="2:2" ht="12.75" customHeight="1" x14ac:dyDescent="0.2">
      <c r="B1014" s="109"/>
    </row>
    <row r="1015" spans="2:2" ht="12.75" customHeight="1" x14ac:dyDescent="0.2">
      <c r="B1015" s="109"/>
    </row>
    <row r="1016" spans="2:2" ht="12.75" customHeight="1" x14ac:dyDescent="0.2">
      <c r="B1016" s="109"/>
    </row>
    <row r="1017" spans="2:2" ht="12.75" customHeight="1" x14ac:dyDescent="0.2">
      <c r="B1017" s="109"/>
    </row>
    <row r="1018" spans="2:2" ht="12.75" customHeight="1" x14ac:dyDescent="0.2">
      <c r="B1018" s="109"/>
    </row>
    <row r="1019" spans="2:2" ht="12.75" customHeight="1" x14ac:dyDescent="0.2">
      <c r="B1019" s="109"/>
    </row>
    <row r="1020" spans="2:2" ht="12.75" customHeight="1" x14ac:dyDescent="0.2">
      <c r="B1020" s="109"/>
    </row>
    <row r="1021" spans="2:2" ht="12.75" customHeight="1" x14ac:dyDescent="0.2">
      <c r="B1021" s="109"/>
    </row>
    <row r="1022" spans="2:2" ht="12.75" customHeight="1" x14ac:dyDescent="0.2">
      <c r="B1022" s="109"/>
    </row>
    <row r="1023" spans="2:2" ht="12.75" customHeight="1" x14ac:dyDescent="0.2">
      <c r="B1023" s="109"/>
    </row>
    <row r="1024" spans="2:2" ht="12.75" customHeight="1" x14ac:dyDescent="0.2">
      <c r="B1024" s="109"/>
    </row>
    <row r="1025" spans="2:2" ht="12.75" customHeight="1" x14ac:dyDescent="0.2">
      <c r="B1025" s="109"/>
    </row>
    <row r="1026" spans="2:2" ht="12.75" customHeight="1" x14ac:dyDescent="0.2">
      <c r="B1026" s="109"/>
    </row>
    <row r="1027" spans="2:2" ht="12.75" customHeight="1" x14ac:dyDescent="0.2">
      <c r="B1027" s="109"/>
    </row>
    <row r="1028" spans="2:2" ht="12.75" customHeight="1" x14ac:dyDescent="0.2">
      <c r="B1028" s="109"/>
    </row>
    <row r="1029" spans="2:2" ht="12.75" customHeight="1" x14ac:dyDescent="0.2">
      <c r="B1029" s="109"/>
    </row>
    <row r="1030" spans="2:2" ht="12.75" customHeight="1" x14ac:dyDescent="0.2">
      <c r="B1030" s="109"/>
    </row>
    <row r="1031" spans="2:2" ht="12.75" customHeight="1" x14ac:dyDescent="0.2">
      <c r="B1031" s="109"/>
    </row>
    <row r="1032" spans="2:2" ht="12.75" customHeight="1" x14ac:dyDescent="0.2">
      <c r="B1032" s="109"/>
    </row>
    <row r="1033" spans="2:2" ht="12.75" customHeight="1" x14ac:dyDescent="0.2">
      <c r="B1033" s="109"/>
    </row>
    <row r="1034" spans="2:2" ht="12.75" customHeight="1" x14ac:dyDescent="0.2">
      <c r="B1034" s="109"/>
    </row>
    <row r="1035" spans="2:2" ht="12.75" customHeight="1" x14ac:dyDescent="0.2">
      <c r="B1035" s="109"/>
    </row>
    <row r="1036" spans="2:2" ht="12.75" customHeight="1" x14ac:dyDescent="0.2">
      <c r="B1036" s="109"/>
    </row>
    <row r="1037" spans="2:2" ht="12.75" customHeight="1" x14ac:dyDescent="0.2">
      <c r="B1037" s="109"/>
    </row>
    <row r="1038" spans="2:2" ht="12.75" customHeight="1" x14ac:dyDescent="0.2">
      <c r="B1038" s="109"/>
    </row>
    <row r="1039" spans="2:2" ht="12.75" customHeight="1" x14ac:dyDescent="0.2">
      <c r="B1039" s="109"/>
    </row>
    <row r="1040" spans="2:2" ht="12.75" customHeight="1" x14ac:dyDescent="0.2">
      <c r="B1040" s="109"/>
    </row>
    <row r="1041" spans="2:2" ht="12.75" customHeight="1" x14ac:dyDescent="0.2">
      <c r="B1041" s="109"/>
    </row>
    <row r="1042" spans="2:2" ht="12.75" customHeight="1" x14ac:dyDescent="0.2">
      <c r="B1042" s="109"/>
    </row>
    <row r="1043" spans="2:2" ht="12.75" customHeight="1" x14ac:dyDescent="0.2">
      <c r="B1043" s="109"/>
    </row>
    <row r="1044" spans="2:2" ht="12.75" customHeight="1" x14ac:dyDescent="0.2">
      <c r="B1044" s="109"/>
    </row>
    <row r="1045" spans="2:2" ht="12.75" customHeight="1" x14ac:dyDescent="0.2">
      <c r="B1045" s="109"/>
    </row>
    <row r="1046" spans="2:2" ht="12.75" customHeight="1" x14ac:dyDescent="0.2">
      <c r="B1046" s="109"/>
    </row>
    <row r="1047" spans="2:2" ht="12.75" customHeight="1" x14ac:dyDescent="0.2">
      <c r="B1047" s="109"/>
    </row>
    <row r="1048" spans="2:2" ht="12.75" customHeight="1" x14ac:dyDescent="0.2">
      <c r="B1048" s="109"/>
    </row>
    <row r="1049" spans="2:2" ht="12.75" customHeight="1" x14ac:dyDescent="0.2">
      <c r="B1049" s="109"/>
    </row>
    <row r="1050" spans="2:2" ht="12.75" customHeight="1" x14ac:dyDescent="0.2">
      <c r="B1050" s="109"/>
    </row>
    <row r="1051" spans="2:2" ht="12.75" customHeight="1" x14ac:dyDescent="0.2">
      <c r="B1051" s="109"/>
    </row>
    <row r="1052" spans="2:2" ht="12.75" customHeight="1" x14ac:dyDescent="0.2">
      <c r="B1052" s="109"/>
    </row>
    <row r="1053" spans="2:2" ht="12.75" customHeight="1" x14ac:dyDescent="0.2">
      <c r="B1053" s="109"/>
    </row>
    <row r="1054" spans="2:2" ht="12.75" customHeight="1" x14ac:dyDescent="0.2">
      <c r="B1054" s="109"/>
    </row>
    <row r="1055" spans="2:2" ht="12.75" customHeight="1" x14ac:dyDescent="0.2">
      <c r="B1055" s="109"/>
    </row>
    <row r="1056" spans="2:2" ht="12.75" customHeight="1" x14ac:dyDescent="0.2">
      <c r="B1056" s="109"/>
    </row>
    <row r="1057" spans="2:2" ht="12.75" customHeight="1" x14ac:dyDescent="0.2">
      <c r="B1057" s="109"/>
    </row>
    <row r="1058" spans="2:2" ht="12.75" customHeight="1" x14ac:dyDescent="0.2">
      <c r="B1058" s="109"/>
    </row>
    <row r="1059" spans="2:2" ht="12.75" customHeight="1" x14ac:dyDescent="0.2">
      <c r="B1059" s="109"/>
    </row>
    <row r="1060" spans="2:2" ht="12.75" customHeight="1" x14ac:dyDescent="0.2">
      <c r="B1060" s="109"/>
    </row>
    <row r="1061" spans="2:2" ht="12.75" customHeight="1" x14ac:dyDescent="0.2">
      <c r="B1061" s="109"/>
    </row>
    <row r="1062" spans="2:2" ht="12.75" customHeight="1" x14ac:dyDescent="0.2">
      <c r="B1062" s="109"/>
    </row>
    <row r="1063" spans="2:2" ht="12.75" customHeight="1" x14ac:dyDescent="0.2">
      <c r="B1063" s="109"/>
    </row>
    <row r="1064" spans="2:2" ht="12.75" customHeight="1" x14ac:dyDescent="0.2">
      <c r="B1064" s="109"/>
    </row>
    <row r="1065" spans="2:2" ht="12.75" customHeight="1" x14ac:dyDescent="0.2">
      <c r="B1065" s="109"/>
    </row>
    <row r="1066" spans="2:2" ht="12.75" customHeight="1" x14ac:dyDescent="0.2">
      <c r="B1066" s="109"/>
    </row>
    <row r="1067" spans="2:2" ht="12.75" customHeight="1" x14ac:dyDescent="0.2">
      <c r="B1067" s="109"/>
    </row>
    <row r="1068" spans="2:2" ht="12.75" customHeight="1" x14ac:dyDescent="0.2">
      <c r="B1068" s="109"/>
    </row>
    <row r="1069" spans="2:2" ht="12.75" customHeight="1" x14ac:dyDescent="0.2">
      <c r="B1069" s="109"/>
    </row>
    <row r="1070" spans="2:2" ht="12.75" customHeight="1" x14ac:dyDescent="0.2">
      <c r="B1070" s="109"/>
    </row>
    <row r="1071" spans="2:2" ht="12.75" customHeight="1" x14ac:dyDescent="0.2">
      <c r="B1071" s="109"/>
    </row>
    <row r="1072" spans="2:2" ht="12.75" customHeight="1" x14ac:dyDescent="0.2">
      <c r="B1072" s="109"/>
    </row>
    <row r="1073" spans="2:2" ht="12.75" customHeight="1" x14ac:dyDescent="0.2">
      <c r="B1073" s="109"/>
    </row>
    <row r="1074" spans="2:2" ht="12.75" customHeight="1" x14ac:dyDescent="0.2">
      <c r="B1074" s="109"/>
    </row>
    <row r="1075" spans="2:2" ht="12.75" customHeight="1" x14ac:dyDescent="0.2">
      <c r="B1075" s="109"/>
    </row>
    <row r="1076" spans="2:2" ht="12.75" customHeight="1" x14ac:dyDescent="0.2">
      <c r="B1076" s="109"/>
    </row>
    <row r="1077" spans="2:2" ht="12.75" customHeight="1" x14ac:dyDescent="0.2">
      <c r="B1077" s="109"/>
    </row>
    <row r="1078" spans="2:2" ht="12.75" customHeight="1" x14ac:dyDescent="0.2">
      <c r="B1078" s="109"/>
    </row>
    <row r="1079" spans="2:2" ht="12.75" customHeight="1" x14ac:dyDescent="0.2">
      <c r="B1079" s="109"/>
    </row>
    <row r="1080" spans="2:2" ht="12.75" customHeight="1" x14ac:dyDescent="0.2">
      <c r="B1080" s="109"/>
    </row>
    <row r="1081" spans="2:2" ht="12.75" customHeight="1" x14ac:dyDescent="0.2">
      <c r="B1081" s="109"/>
    </row>
    <row r="1082" spans="2:2" ht="12.75" customHeight="1" x14ac:dyDescent="0.2">
      <c r="B1082" s="109"/>
    </row>
    <row r="1083" spans="2:2" ht="12.75" customHeight="1" x14ac:dyDescent="0.2">
      <c r="B1083" s="109"/>
    </row>
    <row r="1084" spans="2:2" ht="12.75" customHeight="1" x14ac:dyDescent="0.2">
      <c r="B1084" s="109"/>
    </row>
    <row r="1085" spans="2:2" ht="12.75" customHeight="1" x14ac:dyDescent="0.2">
      <c r="B1085" s="109"/>
    </row>
    <row r="1086" spans="2:2" ht="12.75" customHeight="1" x14ac:dyDescent="0.2">
      <c r="B1086" s="109"/>
    </row>
    <row r="1087" spans="2:2" ht="12.75" customHeight="1" x14ac:dyDescent="0.2">
      <c r="B1087" s="109"/>
    </row>
    <row r="1088" spans="2:2" ht="12.75" customHeight="1" x14ac:dyDescent="0.2">
      <c r="B1088" s="109"/>
    </row>
    <row r="1089" spans="2:2" ht="12.75" customHeight="1" x14ac:dyDescent="0.2">
      <c r="B1089" s="109"/>
    </row>
    <row r="1090" spans="2:2" ht="12.75" customHeight="1" x14ac:dyDescent="0.2">
      <c r="B1090" s="109"/>
    </row>
    <row r="1091" spans="2:2" ht="12.75" customHeight="1" x14ac:dyDescent="0.2">
      <c r="B1091" s="109"/>
    </row>
    <row r="1092" spans="2:2" ht="12.75" customHeight="1" x14ac:dyDescent="0.2">
      <c r="B1092" s="109"/>
    </row>
    <row r="1093" spans="2:2" ht="12.75" customHeight="1" x14ac:dyDescent="0.2">
      <c r="B1093" s="109"/>
    </row>
    <row r="1094" spans="2:2" ht="12.75" customHeight="1" x14ac:dyDescent="0.2">
      <c r="B1094" s="109"/>
    </row>
    <row r="1095" spans="2:2" ht="12.75" customHeight="1" x14ac:dyDescent="0.2">
      <c r="B1095" s="109"/>
    </row>
    <row r="1096" spans="2:2" ht="12.75" customHeight="1" x14ac:dyDescent="0.2">
      <c r="B1096" s="109"/>
    </row>
    <row r="1097" spans="2:2" ht="12.75" customHeight="1" x14ac:dyDescent="0.2">
      <c r="B1097" s="109"/>
    </row>
    <row r="1098" spans="2:2" ht="12.75" customHeight="1" x14ac:dyDescent="0.2">
      <c r="B1098" s="109"/>
    </row>
    <row r="1099" spans="2:2" ht="12.75" customHeight="1" x14ac:dyDescent="0.2">
      <c r="B1099" s="109"/>
    </row>
    <row r="1100" spans="2:2" ht="12.75" customHeight="1" x14ac:dyDescent="0.2">
      <c r="B1100" s="109"/>
    </row>
    <row r="1101" spans="2:2" ht="12.75" customHeight="1" x14ac:dyDescent="0.2">
      <c r="B1101" s="109"/>
    </row>
    <row r="1102" spans="2:2" ht="12.75" customHeight="1" x14ac:dyDescent="0.2">
      <c r="B1102" s="109"/>
    </row>
    <row r="1103" spans="2:2" ht="12.75" customHeight="1" x14ac:dyDescent="0.2">
      <c r="B1103" s="109"/>
    </row>
    <row r="1104" spans="2:2" ht="12.75" customHeight="1" x14ac:dyDescent="0.2">
      <c r="B1104" s="109"/>
    </row>
    <row r="1105" spans="2:2" ht="12.75" customHeight="1" x14ac:dyDescent="0.2">
      <c r="B1105" s="109"/>
    </row>
    <row r="1106" spans="2:2" ht="12.75" customHeight="1" x14ac:dyDescent="0.2">
      <c r="B1106" s="109"/>
    </row>
    <row r="1107" spans="2:2" ht="12.75" customHeight="1" x14ac:dyDescent="0.2">
      <c r="B1107" s="109"/>
    </row>
    <row r="1108" spans="2:2" ht="12.75" customHeight="1" x14ac:dyDescent="0.2">
      <c r="B1108" s="109"/>
    </row>
    <row r="1109" spans="2:2" ht="12.75" customHeight="1" x14ac:dyDescent="0.2">
      <c r="B1109" s="109"/>
    </row>
    <row r="1110" spans="2:2" ht="12.75" customHeight="1" x14ac:dyDescent="0.2">
      <c r="B1110" s="109"/>
    </row>
    <row r="1111" spans="2:2" ht="12.75" customHeight="1" x14ac:dyDescent="0.2">
      <c r="B1111" s="109"/>
    </row>
    <row r="1112" spans="2:2" ht="12.75" customHeight="1" x14ac:dyDescent="0.2">
      <c r="B1112" s="109"/>
    </row>
    <row r="1113" spans="2:2" ht="12.75" customHeight="1" x14ac:dyDescent="0.2">
      <c r="B1113" s="109"/>
    </row>
    <row r="1114" spans="2:2" ht="12.75" customHeight="1" x14ac:dyDescent="0.2">
      <c r="B1114" s="109"/>
    </row>
    <row r="1115" spans="2:2" ht="12.75" customHeight="1" x14ac:dyDescent="0.2">
      <c r="B1115" s="109"/>
    </row>
    <row r="1116" spans="2:2" ht="12.75" customHeight="1" x14ac:dyDescent="0.2">
      <c r="B1116" s="109"/>
    </row>
    <row r="1117" spans="2:2" ht="12.75" customHeight="1" x14ac:dyDescent="0.2">
      <c r="B1117" s="109"/>
    </row>
    <row r="1118" spans="2:2" ht="12.75" customHeight="1" x14ac:dyDescent="0.2">
      <c r="B1118" s="109"/>
    </row>
    <row r="1119" spans="2:2" ht="12.75" customHeight="1" x14ac:dyDescent="0.2">
      <c r="B1119" s="109"/>
    </row>
    <row r="1120" spans="2:2" ht="12.75" customHeight="1" x14ac:dyDescent="0.2">
      <c r="B1120" s="109"/>
    </row>
    <row r="1121" spans="2:2" ht="12.75" customHeight="1" x14ac:dyDescent="0.2">
      <c r="B1121" s="109"/>
    </row>
    <row r="1122" spans="2:2" ht="12.75" customHeight="1" x14ac:dyDescent="0.2">
      <c r="B1122" s="109"/>
    </row>
    <row r="1123" spans="2:2" ht="12.75" customHeight="1" x14ac:dyDescent="0.2">
      <c r="B1123" s="109"/>
    </row>
    <row r="1124" spans="2:2" ht="12.75" customHeight="1" x14ac:dyDescent="0.2">
      <c r="B1124" s="109"/>
    </row>
    <row r="1125" spans="2:2" ht="12.75" customHeight="1" x14ac:dyDescent="0.2">
      <c r="B1125" s="109"/>
    </row>
    <row r="1126" spans="2:2" ht="12.75" customHeight="1" x14ac:dyDescent="0.2">
      <c r="B1126" s="109"/>
    </row>
    <row r="1127" spans="2:2" ht="12.75" customHeight="1" x14ac:dyDescent="0.2">
      <c r="B1127" s="109"/>
    </row>
    <row r="1128" spans="2:2" ht="12.75" customHeight="1" x14ac:dyDescent="0.2">
      <c r="B1128" s="109"/>
    </row>
    <row r="1129" spans="2:2" ht="12.75" customHeight="1" x14ac:dyDescent="0.2">
      <c r="B1129" s="109"/>
    </row>
    <row r="1130" spans="2:2" ht="12.75" customHeight="1" x14ac:dyDescent="0.2">
      <c r="B1130" s="109"/>
    </row>
    <row r="1131" spans="2:2" ht="12.75" customHeight="1" x14ac:dyDescent="0.2">
      <c r="B1131" s="109"/>
    </row>
    <row r="1132" spans="2:2" ht="12.75" customHeight="1" x14ac:dyDescent="0.2">
      <c r="B1132" s="109"/>
    </row>
    <row r="1133" spans="2:2" ht="12.75" customHeight="1" x14ac:dyDescent="0.2">
      <c r="B1133" s="109"/>
    </row>
    <row r="1134" spans="2:2" ht="12.75" customHeight="1" x14ac:dyDescent="0.2">
      <c r="B1134" s="109"/>
    </row>
    <row r="1135" spans="2:2" ht="12.75" customHeight="1" x14ac:dyDescent="0.2">
      <c r="B1135" s="109"/>
    </row>
    <row r="1136" spans="2:2" ht="12.75" customHeight="1" x14ac:dyDescent="0.2">
      <c r="B1136" s="109"/>
    </row>
    <row r="1137" spans="2:2" ht="12.75" customHeight="1" x14ac:dyDescent="0.2">
      <c r="B1137" s="109"/>
    </row>
    <row r="1138" spans="2:2" ht="12.75" customHeight="1" x14ac:dyDescent="0.2">
      <c r="B1138" s="109"/>
    </row>
    <row r="1139" spans="2:2" ht="12.75" customHeight="1" x14ac:dyDescent="0.2">
      <c r="B1139" s="109"/>
    </row>
    <row r="1140" spans="2:2" ht="12.75" customHeight="1" x14ac:dyDescent="0.2">
      <c r="B1140" s="109"/>
    </row>
    <row r="1141" spans="2:2" ht="12.75" customHeight="1" x14ac:dyDescent="0.2">
      <c r="B1141" s="109"/>
    </row>
    <row r="1142" spans="2:2" ht="12.75" customHeight="1" x14ac:dyDescent="0.2">
      <c r="B1142" s="109"/>
    </row>
    <row r="1143" spans="2:2" ht="12.75" customHeight="1" x14ac:dyDescent="0.2">
      <c r="B1143" s="109"/>
    </row>
    <row r="1144" spans="2:2" ht="12.75" customHeight="1" x14ac:dyDescent="0.2">
      <c r="B1144" s="109"/>
    </row>
    <row r="1145" spans="2:2" ht="12.75" customHeight="1" x14ac:dyDescent="0.2">
      <c r="B1145" s="109"/>
    </row>
    <row r="1146" spans="2:2" ht="12.75" customHeight="1" x14ac:dyDescent="0.2">
      <c r="B1146" s="109"/>
    </row>
    <row r="1147" spans="2:2" ht="12.75" customHeight="1" x14ac:dyDescent="0.2">
      <c r="B1147" s="109"/>
    </row>
    <row r="1148" spans="2:2" ht="12.75" customHeight="1" x14ac:dyDescent="0.2">
      <c r="B1148" s="109"/>
    </row>
    <row r="1149" spans="2:2" ht="12.75" customHeight="1" x14ac:dyDescent="0.2">
      <c r="B1149" s="109"/>
    </row>
    <row r="1150" spans="2:2" ht="12.75" customHeight="1" x14ac:dyDescent="0.2">
      <c r="B1150" s="109"/>
    </row>
    <row r="1151" spans="2:2" ht="12.75" customHeight="1" x14ac:dyDescent="0.2">
      <c r="B1151" s="109"/>
    </row>
    <row r="1152" spans="2:2" ht="12.75" customHeight="1" x14ac:dyDescent="0.2">
      <c r="B1152" s="109"/>
    </row>
    <row r="1153" spans="2:2" ht="12.75" customHeight="1" x14ac:dyDescent="0.2">
      <c r="B1153" s="109"/>
    </row>
    <row r="1154" spans="2:2" ht="12.75" customHeight="1" x14ac:dyDescent="0.2">
      <c r="B1154" s="109"/>
    </row>
    <row r="1155" spans="2:2" ht="12.75" customHeight="1" x14ac:dyDescent="0.2">
      <c r="B1155" s="109"/>
    </row>
    <row r="1156" spans="2:2" ht="12.75" customHeight="1" x14ac:dyDescent="0.2">
      <c r="B1156" s="109"/>
    </row>
    <row r="1157" spans="2:2" ht="12.75" customHeight="1" x14ac:dyDescent="0.2">
      <c r="B1157" s="109"/>
    </row>
    <row r="1158" spans="2:2" ht="12.75" customHeight="1" x14ac:dyDescent="0.2">
      <c r="B1158" s="109"/>
    </row>
    <row r="1159" spans="2:2" ht="12.75" customHeight="1" x14ac:dyDescent="0.2">
      <c r="B1159" s="109"/>
    </row>
    <row r="1160" spans="2:2" ht="12.75" customHeight="1" x14ac:dyDescent="0.2">
      <c r="B1160" s="109"/>
    </row>
    <row r="1161" spans="2:2" ht="12.75" customHeight="1" x14ac:dyDescent="0.2">
      <c r="B1161" s="109"/>
    </row>
    <row r="1162" spans="2:2" ht="12.75" customHeight="1" x14ac:dyDescent="0.2">
      <c r="B1162" s="109"/>
    </row>
    <row r="1163" spans="2:2" ht="12.75" customHeight="1" x14ac:dyDescent="0.2">
      <c r="B1163" s="109"/>
    </row>
    <row r="1164" spans="2:2" ht="12.75" customHeight="1" x14ac:dyDescent="0.2">
      <c r="B1164" s="109"/>
    </row>
    <row r="1165" spans="2:2" ht="12.75" customHeight="1" x14ac:dyDescent="0.2">
      <c r="B1165" s="109"/>
    </row>
    <row r="1166" spans="2:2" ht="12.75" customHeight="1" x14ac:dyDescent="0.2">
      <c r="B1166" s="109"/>
    </row>
    <row r="1167" spans="2:2" ht="12.75" customHeight="1" x14ac:dyDescent="0.2">
      <c r="B1167" s="109"/>
    </row>
    <row r="1168" spans="2:2" ht="12.75" customHeight="1" x14ac:dyDescent="0.2">
      <c r="B1168" s="109"/>
    </row>
    <row r="1169" spans="2:2" ht="12.75" customHeight="1" x14ac:dyDescent="0.2">
      <c r="B1169" s="109"/>
    </row>
    <row r="1170" spans="2:2" ht="12.75" customHeight="1" x14ac:dyDescent="0.2">
      <c r="B1170" s="109"/>
    </row>
    <row r="1171" spans="2:2" ht="12.75" customHeight="1" x14ac:dyDescent="0.2">
      <c r="B1171" s="109"/>
    </row>
    <row r="1172" spans="2:2" ht="12.75" customHeight="1" x14ac:dyDescent="0.2">
      <c r="B1172" s="109"/>
    </row>
    <row r="1173" spans="2:2" ht="12.75" customHeight="1" x14ac:dyDescent="0.2">
      <c r="B1173" s="109"/>
    </row>
    <row r="1174" spans="2:2" ht="12.75" customHeight="1" x14ac:dyDescent="0.2">
      <c r="B1174" s="109"/>
    </row>
    <row r="1175" spans="2:2" ht="12.75" customHeight="1" x14ac:dyDescent="0.2">
      <c r="B1175" s="109"/>
    </row>
    <row r="1176" spans="2:2" ht="12.75" customHeight="1" x14ac:dyDescent="0.2">
      <c r="B1176" s="109"/>
    </row>
    <row r="1177" spans="2:2" ht="12.75" customHeight="1" x14ac:dyDescent="0.2">
      <c r="B1177" s="109"/>
    </row>
    <row r="1178" spans="2:2" ht="12.75" customHeight="1" x14ac:dyDescent="0.2">
      <c r="B1178" s="109"/>
    </row>
    <row r="1179" spans="2:2" ht="12.75" customHeight="1" x14ac:dyDescent="0.2">
      <c r="B1179" s="109"/>
    </row>
    <row r="1180" spans="2:2" ht="12.75" customHeight="1" x14ac:dyDescent="0.2">
      <c r="B1180" s="109"/>
    </row>
    <row r="1181" spans="2:2" ht="12.75" customHeight="1" x14ac:dyDescent="0.2">
      <c r="B1181" s="109"/>
    </row>
    <row r="1182" spans="2:2" ht="12.75" customHeight="1" x14ac:dyDescent="0.2">
      <c r="B1182" s="109"/>
    </row>
    <row r="1183" spans="2:2" ht="12.75" customHeight="1" x14ac:dyDescent="0.2">
      <c r="B1183" s="109"/>
    </row>
    <row r="1184" spans="2:2" ht="12.75" customHeight="1" x14ac:dyDescent="0.2">
      <c r="B1184" s="109"/>
    </row>
    <row r="1185" spans="2:2" ht="12.75" customHeight="1" x14ac:dyDescent="0.2">
      <c r="B1185" s="109"/>
    </row>
    <row r="1186" spans="2:2" ht="12.75" customHeight="1" x14ac:dyDescent="0.2">
      <c r="B1186" s="109"/>
    </row>
    <row r="1187" spans="2:2" ht="12.75" customHeight="1" x14ac:dyDescent="0.2">
      <c r="B1187" s="109"/>
    </row>
    <row r="1188" spans="2:2" ht="12.75" customHeight="1" x14ac:dyDescent="0.2">
      <c r="B1188" s="109"/>
    </row>
    <row r="1189" spans="2:2" ht="12.75" customHeight="1" x14ac:dyDescent="0.2">
      <c r="B1189" s="109"/>
    </row>
    <row r="1190" spans="2:2" ht="12.75" customHeight="1" x14ac:dyDescent="0.2">
      <c r="B1190" s="109"/>
    </row>
    <row r="1191" spans="2:2" ht="12.75" customHeight="1" x14ac:dyDescent="0.2">
      <c r="B1191" s="109"/>
    </row>
    <row r="1192" spans="2:2" ht="12.75" customHeight="1" x14ac:dyDescent="0.2">
      <c r="B1192" s="109"/>
    </row>
    <row r="1193" spans="2:2" ht="12.75" customHeight="1" x14ac:dyDescent="0.2">
      <c r="B1193" s="109"/>
    </row>
    <row r="1194" spans="2:2" ht="12.75" customHeight="1" x14ac:dyDescent="0.2">
      <c r="B1194" s="109"/>
    </row>
    <row r="1195" spans="2:2" ht="12.75" customHeight="1" x14ac:dyDescent="0.2">
      <c r="B1195" s="109"/>
    </row>
    <row r="1196" spans="2:2" ht="12.75" customHeight="1" x14ac:dyDescent="0.2">
      <c r="B1196" s="109"/>
    </row>
    <row r="1197" spans="2:2" ht="12.75" customHeight="1" x14ac:dyDescent="0.2">
      <c r="B1197" s="109"/>
    </row>
    <row r="1198" spans="2:2" ht="12.75" customHeight="1" x14ac:dyDescent="0.2">
      <c r="B1198" s="109"/>
    </row>
    <row r="1199" spans="2:2" ht="12.75" customHeight="1" x14ac:dyDescent="0.2">
      <c r="B1199" s="109"/>
    </row>
    <row r="1200" spans="2:2" ht="12.75" customHeight="1" x14ac:dyDescent="0.2">
      <c r="B1200" s="109"/>
    </row>
    <row r="1201" spans="2:2" ht="12.75" customHeight="1" x14ac:dyDescent="0.2">
      <c r="B1201" s="109"/>
    </row>
    <row r="1202" spans="2:2" ht="12.75" customHeight="1" x14ac:dyDescent="0.2">
      <c r="B1202" s="109"/>
    </row>
    <row r="1203" spans="2:2" ht="12.75" customHeight="1" x14ac:dyDescent="0.2">
      <c r="B1203" s="109"/>
    </row>
    <row r="1204" spans="2:2" ht="12.75" customHeight="1" x14ac:dyDescent="0.2">
      <c r="B1204" s="109"/>
    </row>
    <row r="1205" spans="2:2" ht="12.75" customHeight="1" x14ac:dyDescent="0.2">
      <c r="B1205" s="109"/>
    </row>
    <row r="1206" spans="2:2" ht="12.75" customHeight="1" x14ac:dyDescent="0.2">
      <c r="B1206" s="109"/>
    </row>
    <row r="1207" spans="2:2" ht="12.75" customHeight="1" x14ac:dyDescent="0.2">
      <c r="B1207" s="109"/>
    </row>
    <row r="1208" spans="2:2" ht="12.75" customHeight="1" x14ac:dyDescent="0.2">
      <c r="B1208" s="109"/>
    </row>
    <row r="1209" spans="2:2" ht="12.75" customHeight="1" x14ac:dyDescent="0.2">
      <c r="B1209" s="109"/>
    </row>
    <row r="1210" spans="2:2" ht="12.75" customHeight="1" x14ac:dyDescent="0.2">
      <c r="B1210" s="109"/>
    </row>
    <row r="1211" spans="2:2" ht="12.75" customHeight="1" x14ac:dyDescent="0.2">
      <c r="B1211" s="109"/>
    </row>
    <row r="1212" spans="2:2" ht="12.75" customHeight="1" x14ac:dyDescent="0.2">
      <c r="B1212" s="109"/>
    </row>
    <row r="1213" spans="2:2" ht="12.75" customHeight="1" x14ac:dyDescent="0.2">
      <c r="B1213" s="109"/>
    </row>
    <row r="1214" spans="2:2" ht="12.75" customHeight="1" x14ac:dyDescent="0.2">
      <c r="B1214" s="109"/>
    </row>
    <row r="1215" spans="2:2" ht="12.75" customHeight="1" x14ac:dyDescent="0.2">
      <c r="B1215" s="109"/>
    </row>
    <row r="1216" spans="2:2" ht="12.75" customHeight="1" x14ac:dyDescent="0.2">
      <c r="B1216" s="109"/>
    </row>
    <row r="1217" spans="2:2" ht="12.75" customHeight="1" x14ac:dyDescent="0.2">
      <c r="B1217" s="109"/>
    </row>
    <row r="1218" spans="2:2" ht="12.75" customHeight="1" x14ac:dyDescent="0.2">
      <c r="B1218" s="109"/>
    </row>
    <row r="1219" spans="2:2" ht="12.75" customHeight="1" x14ac:dyDescent="0.2">
      <c r="B1219" s="109"/>
    </row>
    <row r="1220" spans="2:2" ht="12.75" customHeight="1" x14ac:dyDescent="0.2">
      <c r="B1220" s="109"/>
    </row>
    <row r="1221" spans="2:2" ht="12.75" customHeight="1" x14ac:dyDescent="0.2">
      <c r="B1221" s="109"/>
    </row>
    <row r="1222" spans="2:2" ht="12.75" customHeight="1" x14ac:dyDescent="0.2">
      <c r="B1222" s="109"/>
    </row>
    <row r="1223" spans="2:2" ht="12.75" customHeight="1" x14ac:dyDescent="0.2">
      <c r="B1223" s="109"/>
    </row>
    <row r="1224" spans="2:2" ht="12.75" customHeight="1" x14ac:dyDescent="0.2">
      <c r="B1224" s="109"/>
    </row>
    <row r="1225" spans="2:2" ht="12.75" customHeight="1" x14ac:dyDescent="0.2">
      <c r="B1225" s="109"/>
    </row>
    <row r="1226" spans="2:2" ht="12.75" customHeight="1" x14ac:dyDescent="0.2">
      <c r="B1226" s="109"/>
    </row>
    <row r="1227" spans="2:2" ht="12.75" customHeight="1" x14ac:dyDescent="0.2">
      <c r="B1227" s="109"/>
    </row>
    <row r="1228" spans="2:2" ht="12.75" customHeight="1" x14ac:dyDescent="0.2">
      <c r="B1228" s="109"/>
    </row>
    <row r="1229" spans="2:2" ht="12.75" customHeight="1" x14ac:dyDescent="0.2">
      <c r="B1229" s="109"/>
    </row>
    <row r="1230" spans="2:2" ht="12.75" customHeight="1" x14ac:dyDescent="0.2">
      <c r="B1230" s="109"/>
    </row>
    <row r="1231" spans="2:2" ht="12.75" customHeight="1" x14ac:dyDescent="0.2">
      <c r="B1231" s="109"/>
    </row>
    <row r="1232" spans="2:2" ht="12.75" customHeight="1" x14ac:dyDescent="0.2">
      <c r="B1232" s="109"/>
    </row>
    <row r="1233" spans="2:2" ht="12.75" customHeight="1" x14ac:dyDescent="0.2">
      <c r="B1233" s="109"/>
    </row>
    <row r="1234" spans="2:2" ht="12.75" customHeight="1" x14ac:dyDescent="0.2">
      <c r="B1234" s="109"/>
    </row>
    <row r="1235" spans="2:2" ht="12.75" customHeight="1" x14ac:dyDescent="0.2">
      <c r="B1235" s="109"/>
    </row>
    <row r="1236" spans="2:2" ht="12.75" customHeight="1" x14ac:dyDescent="0.2">
      <c r="B1236" s="109"/>
    </row>
    <row r="1237" spans="2:2" ht="12.75" customHeight="1" x14ac:dyDescent="0.2">
      <c r="B1237" s="109"/>
    </row>
    <row r="1238" spans="2:2" ht="12.75" customHeight="1" x14ac:dyDescent="0.2">
      <c r="B1238" s="109"/>
    </row>
    <row r="1239" spans="2:2" ht="12.75" customHeight="1" x14ac:dyDescent="0.2">
      <c r="B1239" s="109"/>
    </row>
    <row r="1240" spans="2:2" ht="12.75" customHeight="1" x14ac:dyDescent="0.2">
      <c r="B1240" s="109"/>
    </row>
    <row r="1241" spans="2:2" ht="12.75" customHeight="1" x14ac:dyDescent="0.2">
      <c r="B1241" s="109"/>
    </row>
    <row r="1242" spans="2:2" ht="12.75" customHeight="1" x14ac:dyDescent="0.2">
      <c r="B1242" s="109"/>
    </row>
    <row r="1243" spans="2:2" ht="12.75" customHeight="1" x14ac:dyDescent="0.2">
      <c r="B1243" s="109"/>
    </row>
    <row r="1244" spans="2:2" ht="12.75" customHeight="1" x14ac:dyDescent="0.2">
      <c r="B1244" s="109"/>
    </row>
    <row r="1245" spans="2:2" ht="12.75" customHeight="1" x14ac:dyDescent="0.2">
      <c r="B1245" s="109"/>
    </row>
    <row r="1246" spans="2:2" ht="12.75" customHeight="1" x14ac:dyDescent="0.2">
      <c r="B1246" s="109"/>
    </row>
    <row r="1247" spans="2:2" ht="12.75" customHeight="1" x14ac:dyDescent="0.2">
      <c r="B1247" s="109"/>
    </row>
    <row r="1248" spans="2:2" ht="12.75" customHeight="1" x14ac:dyDescent="0.2">
      <c r="B1248" s="109"/>
    </row>
    <row r="1249" spans="2:2" ht="12.75" customHeight="1" x14ac:dyDescent="0.2">
      <c r="B1249" s="109"/>
    </row>
    <row r="1250" spans="2:2" ht="12.75" customHeight="1" x14ac:dyDescent="0.2">
      <c r="B1250" s="109"/>
    </row>
    <row r="1251" spans="2:2" ht="12.75" customHeight="1" x14ac:dyDescent="0.2">
      <c r="B1251" s="109"/>
    </row>
    <row r="1252" spans="2:2" ht="12.75" customHeight="1" x14ac:dyDescent="0.2">
      <c r="B1252" s="109"/>
    </row>
    <row r="1253" spans="2:2" ht="12.75" customHeight="1" x14ac:dyDescent="0.2">
      <c r="B1253" s="109"/>
    </row>
    <row r="1254" spans="2:2" ht="12.75" customHeight="1" x14ac:dyDescent="0.2">
      <c r="B1254" s="109"/>
    </row>
    <row r="1255" spans="2:2" ht="12.75" customHeight="1" x14ac:dyDescent="0.2">
      <c r="B1255" s="109"/>
    </row>
    <row r="1256" spans="2:2" ht="12.75" customHeight="1" x14ac:dyDescent="0.2">
      <c r="B1256" s="109"/>
    </row>
    <row r="1257" spans="2:2" ht="12.75" customHeight="1" x14ac:dyDescent="0.2">
      <c r="B1257" s="109"/>
    </row>
    <row r="1258" spans="2:2" ht="12.75" customHeight="1" x14ac:dyDescent="0.2">
      <c r="B1258" s="109"/>
    </row>
    <row r="1259" spans="2:2" ht="12.75" customHeight="1" x14ac:dyDescent="0.2">
      <c r="B1259" s="109"/>
    </row>
    <row r="1260" spans="2:2" ht="12.75" customHeight="1" x14ac:dyDescent="0.2">
      <c r="B1260" s="109"/>
    </row>
    <row r="1261" spans="2:2" ht="12.75" customHeight="1" x14ac:dyDescent="0.2">
      <c r="B1261" s="109"/>
    </row>
    <row r="1262" spans="2:2" ht="12.75" customHeight="1" x14ac:dyDescent="0.2">
      <c r="B1262" s="109"/>
    </row>
    <row r="1263" spans="2:2" ht="12.75" customHeight="1" x14ac:dyDescent="0.2">
      <c r="B1263" s="109"/>
    </row>
    <row r="1264" spans="2:2" ht="12.75" customHeight="1" x14ac:dyDescent="0.2">
      <c r="B1264" s="109"/>
    </row>
    <row r="1265" spans="2:2" ht="12.75" customHeight="1" x14ac:dyDescent="0.2">
      <c r="B1265" s="109"/>
    </row>
    <row r="1266" spans="2:2" ht="12.75" customHeight="1" x14ac:dyDescent="0.2">
      <c r="B1266" s="109"/>
    </row>
    <row r="1267" spans="2:2" ht="12.75" customHeight="1" x14ac:dyDescent="0.2">
      <c r="B1267" s="109"/>
    </row>
    <row r="1268" spans="2:2" ht="12.75" customHeight="1" x14ac:dyDescent="0.2">
      <c r="B1268" s="109"/>
    </row>
    <row r="1269" spans="2:2" ht="12.75" customHeight="1" x14ac:dyDescent="0.2">
      <c r="B1269" s="109"/>
    </row>
    <row r="1270" spans="2:2" ht="12.75" customHeight="1" x14ac:dyDescent="0.2">
      <c r="B1270" s="109"/>
    </row>
    <row r="1271" spans="2:2" ht="12.75" customHeight="1" x14ac:dyDescent="0.2">
      <c r="B1271" s="109"/>
    </row>
    <row r="1272" spans="2:2" ht="12.75" customHeight="1" x14ac:dyDescent="0.2">
      <c r="B1272" s="109"/>
    </row>
    <row r="1273" spans="2:2" ht="12.75" customHeight="1" x14ac:dyDescent="0.2">
      <c r="B1273" s="109"/>
    </row>
    <row r="1274" spans="2:2" ht="12.75" customHeight="1" x14ac:dyDescent="0.2">
      <c r="B1274" s="109"/>
    </row>
    <row r="1275" spans="2:2" ht="12.75" customHeight="1" x14ac:dyDescent="0.2">
      <c r="B1275" s="109"/>
    </row>
    <row r="1276" spans="2:2" ht="12.75" customHeight="1" x14ac:dyDescent="0.2">
      <c r="B1276" s="109"/>
    </row>
    <row r="1277" spans="2:2" ht="12.75" customHeight="1" x14ac:dyDescent="0.2">
      <c r="B1277" s="109"/>
    </row>
    <row r="1278" spans="2:2" ht="12.75" customHeight="1" x14ac:dyDescent="0.2">
      <c r="B1278" s="109"/>
    </row>
    <row r="1279" spans="2:2" ht="12.75" customHeight="1" x14ac:dyDescent="0.2">
      <c r="B1279" s="109"/>
    </row>
    <row r="1280" spans="2:2" ht="12.75" customHeight="1" x14ac:dyDescent="0.2">
      <c r="B1280" s="109"/>
    </row>
    <row r="1281" spans="2:2" ht="12.75" customHeight="1" x14ac:dyDescent="0.2">
      <c r="B1281" s="109"/>
    </row>
    <row r="1282" spans="2:2" ht="12.75" customHeight="1" x14ac:dyDescent="0.2">
      <c r="B1282" s="109"/>
    </row>
    <row r="1283" spans="2:2" ht="12.75" customHeight="1" x14ac:dyDescent="0.2">
      <c r="B1283" s="109"/>
    </row>
    <row r="1284" spans="2:2" ht="12.75" customHeight="1" x14ac:dyDescent="0.2">
      <c r="B1284" s="109"/>
    </row>
    <row r="1285" spans="2:2" ht="12.75" customHeight="1" x14ac:dyDescent="0.2">
      <c r="B1285" s="109"/>
    </row>
    <row r="1286" spans="2:2" ht="12.75" customHeight="1" x14ac:dyDescent="0.2">
      <c r="B1286" s="109"/>
    </row>
    <row r="1287" spans="2:2" ht="12.75" customHeight="1" x14ac:dyDescent="0.2">
      <c r="B1287" s="109"/>
    </row>
    <row r="1288" spans="2:2" ht="12.75" customHeight="1" x14ac:dyDescent="0.2">
      <c r="B1288" s="109"/>
    </row>
    <row r="1289" spans="2:2" ht="12.75" customHeight="1" x14ac:dyDescent="0.2">
      <c r="B1289" s="109"/>
    </row>
    <row r="1290" spans="2:2" ht="12.75" customHeight="1" x14ac:dyDescent="0.2">
      <c r="B1290" s="109"/>
    </row>
    <row r="1291" spans="2:2" ht="12.75" customHeight="1" x14ac:dyDescent="0.2">
      <c r="B1291" s="109"/>
    </row>
    <row r="1292" spans="2:2" ht="12.75" customHeight="1" x14ac:dyDescent="0.2">
      <c r="B1292" s="109"/>
    </row>
    <row r="1293" spans="2:2" ht="12.75" customHeight="1" x14ac:dyDescent="0.2">
      <c r="B1293" s="109"/>
    </row>
    <row r="1294" spans="2:2" ht="12.75" customHeight="1" x14ac:dyDescent="0.2">
      <c r="B1294" s="109"/>
    </row>
  </sheetData>
  <sheetProtection password="C9F9" sheet="1" objects="1" scenarios="1" formatCells="0" formatColumns="0" formatRows="0" pivotTables="0"/>
  <sortState ref="H6:H1291">
    <sortCondition ref="H6"/>
  </sortState>
  <mergeCells count="11">
    <mergeCell ref="A30:F30"/>
    <mergeCell ref="A31:H31"/>
    <mergeCell ref="A32:H32"/>
    <mergeCell ref="A33:H33"/>
    <mergeCell ref="A15:D15"/>
    <mergeCell ref="B12:D12"/>
    <mergeCell ref="B13:D13"/>
    <mergeCell ref="A1:D3"/>
    <mergeCell ref="C5:D5"/>
    <mergeCell ref="A29:H29"/>
    <mergeCell ref="A14:D14"/>
  </mergeCells>
  <conditionalFormatting sqref="D6:D10 B12:D13 A15 A30 A31:H33 F6:F17 F20:F21">
    <cfRule type="containsBlanks" dxfId="377" priority="3">
      <formula>LEN(TRIM(A6))=0</formula>
    </cfRule>
  </conditionalFormatting>
  <conditionalFormatting sqref="F18:F19">
    <cfRule type="containsBlanks" dxfId="376" priority="1">
      <formula>LEN(TRIM(F18))=0</formula>
    </cfRule>
  </conditionalFormatting>
  <dataValidations disablePrompts="1" count="1">
    <dataValidation type="time" errorStyle="information" allowBlank="1" showErrorMessage="1" sqref="C9">
      <formula1>H1</formula1>
      <formula2>H291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  <headerFooter>
    <oddHeader>&amp;L&amp;G&amp;C&amp;14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NTETE">
                <anchor>
                  <from>
                    <xdr:col>2</xdr:col>
                    <xdr:colOff>85725</xdr:colOff>
                    <xdr:row>15</xdr:row>
                    <xdr:rowOff>142875</xdr:rowOff>
                  </from>
                  <to>
                    <xdr:col>3</xdr:col>
                    <xdr:colOff>628650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 macro="[0]!ComboBox1_Change">
                <anchor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2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19050</xdr:rowOff>
                  </from>
                  <to>
                    <xdr:col>1</xdr:col>
                    <xdr:colOff>781050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Drop Down 6">
              <controlPr defaultSize="0" autoLine="0" autoPict="0" macro="[0]!ComboBox1_Change">
                <anchor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1</xdr:col>
                    <xdr:colOff>790575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Drop Down 7">
              <controlPr defaultSize="0" autoLine="0" autoPict="0" macro="[0]!ComboBox2_Change">
                <anchor>
                  <from>
                    <xdr:col>1</xdr:col>
                    <xdr:colOff>28575</xdr:colOff>
                    <xdr:row>9</xdr:row>
                    <xdr:rowOff>9525</xdr:rowOff>
                  </from>
                  <to>
                    <xdr:col>1</xdr:col>
                    <xdr:colOff>790575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Button 8">
              <controlPr defaultSize="0" print="0" autoFill="0" autoPict="0" macro="[0]!JoueSon1">
                <anchor>
                  <from>
                    <xdr:col>2</xdr:col>
                    <xdr:colOff>76200</xdr:colOff>
                    <xdr:row>17</xdr:row>
                    <xdr:rowOff>152400</xdr:rowOff>
                  </from>
                  <to>
                    <xdr:col>3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Button 9">
              <controlPr defaultSize="0" print="0" autoFill="0" autoPict="0" macro="[0]!JoueSon2">
                <anchor>
                  <from>
                    <xdr:col>2</xdr:col>
                    <xdr:colOff>85725</xdr:colOff>
                    <xdr:row>20</xdr:row>
                    <xdr:rowOff>0</xdr:rowOff>
                  </from>
                  <to>
                    <xdr:col>3</xdr:col>
                    <xdr:colOff>628650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2" name="Button 10">
              <controlPr defaultSize="0" print="0" autoFill="0" autoPict="0" macro="[0]!JoueSon3">
                <anchor>
                  <from>
                    <xdr:col>2</xdr:col>
                    <xdr:colOff>76200</xdr:colOff>
                    <xdr:row>21</xdr:row>
                    <xdr:rowOff>142875</xdr:rowOff>
                  </from>
                  <to>
                    <xdr:col>3</xdr:col>
                    <xdr:colOff>619125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3" name="Button 11">
              <controlPr defaultSize="0" print="0" autoFill="0" autoPict="0" macro="[0]!JoueSon4">
                <anchor>
                  <from>
                    <xdr:col>2</xdr:col>
                    <xdr:colOff>66675</xdr:colOff>
                    <xdr:row>23</xdr:row>
                    <xdr:rowOff>142875</xdr:rowOff>
                  </from>
                  <to>
                    <xdr:col>3</xdr:col>
                    <xdr:colOff>609600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4" name="Button 12">
              <controlPr defaultSize="0" print="0" autoFill="0" autoPict="0" macro="[0]!Distribuer">
                <anchor moveWithCells="1" sizeWithCells="1">
                  <from>
                    <xdr:col>4</xdr:col>
                    <xdr:colOff>742950</xdr:colOff>
                    <xdr:row>1</xdr:row>
                    <xdr:rowOff>95250</xdr:rowOff>
                  </from>
                  <to>
                    <xdr:col>6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5" name="Button 16">
              <controlPr locked="0" defaultSize="0" print="0" autoFill="0" autoPict="0" macro="[0]!oStart">
                <anchor moveWithCells="1" sizeWithCells="1">
                  <from>
                    <xdr:col>0</xdr:col>
                    <xdr:colOff>133350</xdr:colOff>
                    <xdr:row>0</xdr:row>
                    <xdr:rowOff>123825</xdr:rowOff>
                  </from>
                  <to>
                    <xdr:col>0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6" name="Button 17">
              <controlPr locked="0" defaultSize="0" print="0" autoFill="0" autoPict="0" macro="[0]!oStop">
                <anchor moveWithCells="1" sizeWithCells="1">
                  <from>
                    <xdr:col>0</xdr:col>
                    <xdr:colOff>809625</xdr:colOff>
                    <xdr:row>0</xdr:row>
                    <xdr:rowOff>114300</xdr:rowOff>
                  </from>
                  <to>
                    <xdr:col>0</xdr:col>
                    <xdr:colOff>1343025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17" name="Button 18">
              <controlPr locked="0" defaultSize="0" print="0" autoFill="0" autoPict="0" macro="[0]!oPause">
                <anchor moveWithCells="1" sizeWithCells="1">
                  <from>
                    <xdr:col>0</xdr:col>
                    <xdr:colOff>133350</xdr:colOff>
                    <xdr:row>0</xdr:row>
                    <xdr:rowOff>428625</xdr:rowOff>
                  </from>
                  <to>
                    <xdr:col>0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8" name="Button 19">
              <controlPr locked="0" defaultSize="0" print="0" autoFill="0" autoPict="0" macro="[0]!oReset">
                <anchor moveWithCells="1" sizeWithCells="1">
                  <from>
                    <xdr:col>0</xdr:col>
                    <xdr:colOff>809625</xdr:colOff>
                    <xdr:row>1</xdr:row>
                    <xdr:rowOff>0</xdr:rowOff>
                  </from>
                  <to>
                    <xdr:col>0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1:L36"/>
  <sheetViews>
    <sheetView showGridLines="0" showRowColHeaders="0" showRuler="0" view="pageLayout" zoomScaleNormal="121" zoomScaleSheetLayoutView="100" workbookViewId="0">
      <selection activeCell="B26" sqref="B26:B35"/>
    </sheetView>
  </sheetViews>
  <sheetFormatPr baseColWidth="10" defaultColWidth="11.5703125" defaultRowHeight="12.75" x14ac:dyDescent="0.2"/>
  <cols>
    <col min="1" max="1" width="1.42578125" customWidth="1"/>
    <col min="2" max="2" width="7.5703125" style="109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1" width="7.5703125" customWidth="1"/>
    <col min="12" max="12" width="1.85546875" customWidth="1"/>
  </cols>
  <sheetData>
    <row r="1" spans="1:12" s="14" customFormat="1" ht="9" customHeight="1" x14ac:dyDescent="0.2">
      <c r="B1" s="110"/>
      <c r="C1" s="111"/>
    </row>
    <row r="2" spans="1:12" s="14" customFormat="1" ht="9" customHeight="1" x14ac:dyDescent="0.2">
      <c r="B2" s="110"/>
      <c r="C2" s="111"/>
    </row>
    <row r="3" spans="1:12" x14ac:dyDescent="0.2">
      <c r="C3" s="114"/>
      <c r="D3" s="115" t="s">
        <v>18</v>
      </c>
      <c r="E3" s="116"/>
      <c r="F3" s="116"/>
      <c r="G3" s="2"/>
      <c r="I3" s="75"/>
      <c r="J3" s="112"/>
      <c r="K3" s="113"/>
    </row>
    <row r="4" spans="1:12" x14ac:dyDescent="0.2">
      <c r="C4" s="121" t="s">
        <v>5</v>
      </c>
      <c r="D4" s="634" t="str">
        <f>ACCUEIL!H6</f>
        <v>A</v>
      </c>
      <c r="E4" s="123"/>
      <c r="F4" s="123"/>
      <c r="G4" s="124"/>
      <c r="H4" s="125"/>
      <c r="I4" s="91"/>
      <c r="J4" s="112"/>
      <c r="K4" s="120"/>
      <c r="L4" s="125"/>
    </row>
    <row r="5" spans="1:12" x14ac:dyDescent="0.2">
      <c r="C5" s="121" t="s">
        <v>7</v>
      </c>
      <c r="D5" s="634" t="str">
        <f>ACCUEIL!H7</f>
        <v>G</v>
      </c>
      <c r="E5" s="123"/>
      <c r="F5" s="123"/>
      <c r="G5" s="124"/>
      <c r="H5" s="125"/>
      <c r="I5" s="91"/>
      <c r="J5" s="112"/>
      <c r="K5" s="128"/>
      <c r="L5" s="125"/>
    </row>
    <row r="6" spans="1:12" x14ac:dyDescent="0.2">
      <c r="C6" s="121" t="s">
        <v>8</v>
      </c>
      <c r="D6" s="634" t="str">
        <f>ACCUEIL!H8</f>
        <v>J</v>
      </c>
      <c r="E6" s="123"/>
      <c r="F6" s="123"/>
      <c r="G6" s="124"/>
      <c r="H6" s="125"/>
      <c r="I6" s="91"/>
      <c r="J6" s="112"/>
      <c r="K6" s="128"/>
      <c r="L6" s="125"/>
    </row>
    <row r="7" spans="1:12" x14ac:dyDescent="0.2">
      <c r="C7" s="121" t="s">
        <v>9</v>
      </c>
      <c r="D7" s="634" t="str">
        <f>ACCUEIL!H9</f>
        <v>H</v>
      </c>
      <c r="E7" s="123"/>
      <c r="F7" s="123"/>
      <c r="G7" s="124"/>
      <c r="H7" s="125"/>
      <c r="I7" s="91"/>
      <c r="J7" s="11"/>
      <c r="K7" s="127"/>
      <c r="L7" s="125"/>
    </row>
    <row r="8" spans="1:12" x14ac:dyDescent="0.2">
      <c r="C8" s="121" t="s">
        <v>10</v>
      </c>
      <c r="D8" s="634" t="str">
        <f>ACCUEIL!H10</f>
        <v>D</v>
      </c>
      <c r="E8" s="123"/>
      <c r="F8" s="123"/>
      <c r="G8" s="124"/>
      <c r="H8" s="125"/>
      <c r="I8" s="125"/>
      <c r="J8" s="125"/>
      <c r="K8" s="124"/>
      <c r="L8" s="125"/>
    </row>
    <row r="9" spans="1:12" ht="9" customHeight="1" x14ac:dyDescent="0.2">
      <c r="B9" s="297"/>
      <c r="C9" s="298"/>
      <c r="D9" s="299"/>
      <c r="E9" s="300"/>
      <c r="F9" s="300"/>
      <c r="G9" s="301"/>
      <c r="H9" s="302"/>
      <c r="I9" s="302"/>
      <c r="J9" s="302"/>
      <c r="K9" s="301"/>
      <c r="L9" s="125"/>
    </row>
    <row r="10" spans="1:12" s="131" customFormat="1" ht="9" customHeight="1" x14ac:dyDescent="0.2">
      <c r="A10" s="296"/>
      <c r="B10" s="283"/>
      <c r="C10" s="284"/>
      <c r="D10" s="285"/>
      <c r="E10" s="285"/>
      <c r="F10" s="285"/>
      <c r="G10" s="285"/>
      <c r="H10" s="285"/>
      <c r="I10" s="285"/>
      <c r="J10" s="285"/>
      <c r="K10" s="286"/>
      <c r="L10" s="281"/>
    </row>
    <row r="11" spans="1:12" x14ac:dyDescent="0.2">
      <c r="A11" s="288"/>
      <c r="B11" s="287" t="s">
        <v>14</v>
      </c>
      <c r="C11" s="133"/>
      <c r="D11" s="134"/>
      <c r="E11" s="134"/>
      <c r="F11" s="134"/>
      <c r="G11" s="368" t="str">
        <f>ACCUEIL!$D$6</f>
        <v>san siro</v>
      </c>
      <c r="H11" s="134"/>
      <c r="I11" s="134"/>
      <c r="J11" s="136"/>
      <c r="K11" s="288"/>
      <c r="L11" s="282"/>
    </row>
    <row r="12" spans="1:12" ht="24.95" customHeight="1" x14ac:dyDescent="0.2">
      <c r="A12" s="288"/>
      <c r="B12" s="409">
        <f>ACCUEIL!$B$6</f>
        <v>0.34722222222222221</v>
      </c>
      <c r="C12" s="121" t="s">
        <v>21</v>
      </c>
      <c r="D12" s="137" t="str">
        <f>D4</f>
        <v>A</v>
      </c>
      <c r="E12" s="135"/>
      <c r="F12" s="138"/>
      <c r="G12" s="139" t="s">
        <v>16</v>
      </c>
      <c r="H12" s="138"/>
      <c r="I12" s="135"/>
      <c r="J12" s="137" t="str">
        <f>D5</f>
        <v>G</v>
      </c>
      <c r="K12" s="288"/>
      <c r="L12" s="282"/>
    </row>
    <row r="13" spans="1:12" ht="24.95" customHeight="1" x14ac:dyDescent="0.2">
      <c r="A13" s="288"/>
      <c r="B13" s="425">
        <f>B12+ACCUEIL!$B$7</f>
        <v>0.35416666666666663</v>
      </c>
      <c r="C13" s="121" t="s">
        <v>22</v>
      </c>
      <c r="D13" s="137" t="str">
        <f>D6</f>
        <v>J</v>
      </c>
      <c r="E13" s="135"/>
      <c r="F13" s="138"/>
      <c r="G13" s="139" t="s">
        <v>16</v>
      </c>
      <c r="H13" s="138"/>
      <c r="I13" s="135"/>
      <c r="J13" s="137" t="str">
        <f>D7</f>
        <v>H</v>
      </c>
      <c r="K13" s="288"/>
      <c r="L13" s="282"/>
    </row>
    <row r="14" spans="1:12" ht="24.95" customHeight="1" x14ac:dyDescent="0.2">
      <c r="A14" s="288"/>
      <c r="B14" s="425">
        <f>B13+ACCUEIL!$B$7</f>
        <v>0.36111111111111105</v>
      </c>
      <c r="C14" s="121" t="s">
        <v>25</v>
      </c>
      <c r="D14" s="137" t="str">
        <f>D4</f>
        <v>A</v>
      </c>
      <c r="E14" s="135"/>
      <c r="F14" s="138"/>
      <c r="G14" s="139" t="s">
        <v>16</v>
      </c>
      <c r="H14" s="138"/>
      <c r="I14" s="135"/>
      <c r="J14" s="137" t="str">
        <f>D8</f>
        <v>D</v>
      </c>
      <c r="K14" s="288"/>
      <c r="L14" s="282"/>
    </row>
    <row r="15" spans="1:12" ht="24.95" customHeight="1" x14ac:dyDescent="0.2">
      <c r="A15" s="288"/>
      <c r="B15" s="425">
        <f>B14+ACCUEIL!$B$7</f>
        <v>0.36805555555555547</v>
      </c>
      <c r="C15" s="121" t="s">
        <v>26</v>
      </c>
      <c r="D15" s="137" t="str">
        <f>D5</f>
        <v>G</v>
      </c>
      <c r="E15" s="135"/>
      <c r="F15" s="138"/>
      <c r="G15" s="139" t="s">
        <v>16</v>
      </c>
      <c r="H15" s="138"/>
      <c r="I15" s="135"/>
      <c r="J15" s="137" t="str">
        <f>D6</f>
        <v>J</v>
      </c>
      <c r="K15" s="288"/>
      <c r="L15" s="282"/>
    </row>
    <row r="16" spans="1:12" ht="24.95" customHeight="1" x14ac:dyDescent="0.2">
      <c r="A16" s="288"/>
      <c r="B16" s="425">
        <f>B15+ACCUEIL!$B$7</f>
        <v>0.37499999999999989</v>
      </c>
      <c r="C16" s="121" t="s">
        <v>27</v>
      </c>
      <c r="D16" s="137" t="str">
        <f>D7</f>
        <v>H</v>
      </c>
      <c r="E16" s="135"/>
      <c r="F16" s="138"/>
      <c r="G16" s="139" t="s">
        <v>16</v>
      </c>
      <c r="H16" s="138"/>
      <c r="I16" s="135"/>
      <c r="J16" s="137" t="str">
        <f>D8</f>
        <v>D</v>
      </c>
      <c r="K16" s="288"/>
      <c r="L16" s="282"/>
    </row>
    <row r="17" spans="1:12" ht="24.95" customHeight="1" x14ac:dyDescent="0.2">
      <c r="A17" s="288"/>
      <c r="B17" s="425">
        <f>B16+ACCUEIL!$B$7</f>
        <v>0.38194444444444431</v>
      </c>
      <c r="C17" s="121" t="s">
        <v>30</v>
      </c>
      <c r="D17" s="137" t="str">
        <f>D4</f>
        <v>A</v>
      </c>
      <c r="E17" s="135"/>
      <c r="F17" s="138"/>
      <c r="G17" s="139" t="s">
        <v>16</v>
      </c>
      <c r="H17" s="138"/>
      <c r="I17" s="135"/>
      <c r="J17" s="137" t="str">
        <f>D6</f>
        <v>J</v>
      </c>
      <c r="K17" s="288"/>
      <c r="L17" s="282"/>
    </row>
    <row r="18" spans="1:12" ht="24.95" customHeight="1" x14ac:dyDescent="0.2">
      <c r="A18" s="288"/>
      <c r="B18" s="425">
        <f>B17+ACCUEIL!$B$7</f>
        <v>0.38888888888888873</v>
      </c>
      <c r="C18" s="121" t="s">
        <v>31</v>
      </c>
      <c r="D18" s="137" t="str">
        <f>D5</f>
        <v>G</v>
      </c>
      <c r="E18" s="135"/>
      <c r="F18" s="138"/>
      <c r="G18" s="139" t="s">
        <v>16</v>
      </c>
      <c r="H18" s="138"/>
      <c r="I18" s="135"/>
      <c r="J18" s="137" t="str">
        <f>D7</f>
        <v>H</v>
      </c>
      <c r="K18" s="288"/>
      <c r="L18" s="282"/>
    </row>
    <row r="19" spans="1:12" ht="24.95" customHeight="1" x14ac:dyDescent="0.2">
      <c r="A19" s="288"/>
      <c r="B19" s="425">
        <f>B18+ACCUEIL!$B$7</f>
        <v>0.39583333333333315</v>
      </c>
      <c r="C19" s="121" t="s">
        <v>32</v>
      </c>
      <c r="D19" s="137" t="str">
        <f>D6</f>
        <v>J</v>
      </c>
      <c r="E19" s="135"/>
      <c r="F19" s="138"/>
      <c r="G19" s="139" t="s">
        <v>16</v>
      </c>
      <c r="H19" s="138"/>
      <c r="I19" s="135"/>
      <c r="J19" s="137" t="str">
        <f>D8</f>
        <v>D</v>
      </c>
      <c r="K19" s="288"/>
      <c r="L19" s="282"/>
    </row>
    <row r="20" spans="1:12" ht="24.95" customHeight="1" x14ac:dyDescent="0.2">
      <c r="A20" s="288"/>
      <c r="B20" s="425">
        <f>B19+ACCUEIL!$B$7</f>
        <v>0.40277777777777757</v>
      </c>
      <c r="C20" s="121" t="s">
        <v>35</v>
      </c>
      <c r="D20" s="137" t="str">
        <f>D4</f>
        <v>A</v>
      </c>
      <c r="E20" s="135"/>
      <c r="F20" s="138"/>
      <c r="G20" s="139" t="s">
        <v>16</v>
      </c>
      <c r="H20" s="138"/>
      <c r="I20" s="135"/>
      <c r="J20" s="137" t="str">
        <f>D7</f>
        <v>H</v>
      </c>
      <c r="K20" s="288"/>
      <c r="L20" s="282"/>
    </row>
    <row r="21" spans="1:12" ht="24.95" customHeight="1" x14ac:dyDescent="0.2">
      <c r="A21" s="288"/>
      <c r="B21" s="425">
        <f>B20+ACCUEIL!$B$7</f>
        <v>0.40972222222222199</v>
      </c>
      <c r="C21" s="121" t="s">
        <v>36</v>
      </c>
      <c r="D21" s="137" t="str">
        <f>D5</f>
        <v>G</v>
      </c>
      <c r="E21" s="135"/>
      <c r="F21" s="138"/>
      <c r="G21" s="139" t="s">
        <v>16</v>
      </c>
      <c r="H21" s="138"/>
      <c r="I21" s="135"/>
      <c r="J21" s="137" t="str">
        <f>D8</f>
        <v>D</v>
      </c>
      <c r="K21" s="288"/>
      <c r="L21" s="282"/>
    </row>
    <row r="22" spans="1:12" x14ac:dyDescent="0.2">
      <c r="A22" s="288"/>
      <c r="B22" s="290"/>
      <c r="C22" s="140"/>
      <c r="D22" s="75"/>
      <c r="E22" s="75"/>
      <c r="F22" s="75"/>
      <c r="G22" s="75"/>
      <c r="H22" s="75"/>
      <c r="I22" s="75"/>
      <c r="J22" s="75"/>
      <c r="K22" s="288"/>
      <c r="L22" s="282"/>
    </row>
    <row r="23" spans="1:12" ht="15" customHeight="1" x14ac:dyDescent="0.25">
      <c r="A23" s="288"/>
      <c r="B23" s="291"/>
      <c r="C23" s="1013" t="s">
        <v>66</v>
      </c>
      <c r="D23" s="1013"/>
      <c r="E23" s="1013"/>
      <c r="F23" s="1013"/>
      <c r="G23" s="1013"/>
      <c r="H23" s="1013"/>
      <c r="I23" s="1013"/>
      <c r="J23" s="1013"/>
      <c r="K23" s="288"/>
      <c r="L23" s="282"/>
    </row>
    <row r="24" spans="1:12" x14ac:dyDescent="0.2">
      <c r="A24" s="288"/>
      <c r="B24" s="287"/>
      <c r="C24" s="140"/>
      <c r="D24" s="75"/>
      <c r="E24" s="75"/>
      <c r="F24" s="75"/>
      <c r="G24" s="75"/>
      <c r="H24" s="75"/>
      <c r="I24" s="75"/>
      <c r="J24" s="75"/>
      <c r="K24" s="288"/>
      <c r="L24" s="282"/>
    </row>
    <row r="25" spans="1:12" ht="24.95" customHeight="1" x14ac:dyDescent="0.2">
      <c r="A25" s="288"/>
      <c r="B25" s="287" t="s">
        <v>14</v>
      </c>
      <c r="C25" s="133"/>
      <c r="D25" s="134"/>
      <c r="E25" s="134"/>
      <c r="F25" s="134"/>
      <c r="G25" s="135" t="str">
        <f>G11</f>
        <v>san siro</v>
      </c>
      <c r="H25" s="134"/>
      <c r="I25" s="134"/>
      <c r="J25" s="136"/>
      <c r="K25" s="288"/>
      <c r="L25" s="282"/>
    </row>
    <row r="26" spans="1:12" ht="24.95" customHeight="1" x14ac:dyDescent="0.2">
      <c r="A26" s="288"/>
      <c r="B26" s="409">
        <f>ACCUEIL!$B$9</f>
        <v>1.583333333333333</v>
      </c>
      <c r="C26" s="121" t="s">
        <v>21</v>
      </c>
      <c r="D26" s="137" t="str">
        <f t="shared" ref="D26:D35" si="0">D12</f>
        <v>A</v>
      </c>
      <c r="E26" s="135"/>
      <c r="F26" s="138"/>
      <c r="G26" s="139" t="s">
        <v>16</v>
      </c>
      <c r="H26" s="138"/>
      <c r="I26" s="135"/>
      <c r="J26" s="137" t="str">
        <f t="shared" ref="J26:J35" si="1">J12</f>
        <v>G</v>
      </c>
      <c r="K26" s="288"/>
      <c r="L26" s="282"/>
    </row>
    <row r="27" spans="1:12" ht="24.95" customHeight="1" x14ac:dyDescent="0.2">
      <c r="A27" s="288"/>
      <c r="B27" s="425">
        <f>B26+ACCUEIL!$B$7</f>
        <v>1.5902777777777775</v>
      </c>
      <c r="C27" s="121" t="s">
        <v>22</v>
      </c>
      <c r="D27" s="137" t="str">
        <f t="shared" si="0"/>
        <v>J</v>
      </c>
      <c r="E27" s="135"/>
      <c r="F27" s="138"/>
      <c r="G27" s="139" t="s">
        <v>16</v>
      </c>
      <c r="H27" s="138"/>
      <c r="I27" s="135"/>
      <c r="J27" s="137" t="str">
        <f t="shared" si="1"/>
        <v>H</v>
      </c>
      <c r="K27" s="288"/>
      <c r="L27" s="282"/>
    </row>
    <row r="28" spans="1:12" ht="24.95" customHeight="1" x14ac:dyDescent="0.2">
      <c r="A28" s="288"/>
      <c r="B28" s="425">
        <f>B27+ACCUEIL!$B$7</f>
        <v>1.5972222222222219</v>
      </c>
      <c r="C28" s="121" t="s">
        <v>25</v>
      </c>
      <c r="D28" s="137" t="str">
        <f t="shared" si="0"/>
        <v>A</v>
      </c>
      <c r="E28" s="135"/>
      <c r="F28" s="138"/>
      <c r="G28" s="139" t="s">
        <v>16</v>
      </c>
      <c r="H28" s="138"/>
      <c r="I28" s="135"/>
      <c r="J28" s="137" t="str">
        <f t="shared" si="1"/>
        <v>D</v>
      </c>
      <c r="K28" s="288"/>
      <c r="L28" s="282"/>
    </row>
    <row r="29" spans="1:12" ht="24.95" customHeight="1" x14ac:dyDescent="0.2">
      <c r="A29" s="288"/>
      <c r="B29" s="425">
        <f>B28+ACCUEIL!$B$7</f>
        <v>1.6041666666666663</v>
      </c>
      <c r="C29" s="121" t="s">
        <v>26</v>
      </c>
      <c r="D29" s="137" t="str">
        <f t="shared" si="0"/>
        <v>G</v>
      </c>
      <c r="E29" s="135"/>
      <c r="F29" s="138"/>
      <c r="G29" s="139" t="s">
        <v>16</v>
      </c>
      <c r="H29" s="138"/>
      <c r="I29" s="135"/>
      <c r="J29" s="137" t="str">
        <f t="shared" si="1"/>
        <v>J</v>
      </c>
      <c r="K29" s="288"/>
      <c r="L29" s="282"/>
    </row>
    <row r="30" spans="1:12" ht="24.95" customHeight="1" x14ac:dyDescent="0.2">
      <c r="A30" s="288"/>
      <c r="B30" s="425">
        <f>B29+ACCUEIL!$B$7</f>
        <v>1.6111111111111107</v>
      </c>
      <c r="C30" s="121" t="s">
        <v>27</v>
      </c>
      <c r="D30" s="137" t="str">
        <f t="shared" si="0"/>
        <v>H</v>
      </c>
      <c r="E30" s="135"/>
      <c r="F30" s="138"/>
      <c r="G30" s="139" t="s">
        <v>16</v>
      </c>
      <c r="H30" s="138"/>
      <c r="I30" s="135"/>
      <c r="J30" s="137" t="str">
        <f t="shared" si="1"/>
        <v>D</v>
      </c>
      <c r="K30" s="288"/>
      <c r="L30" s="282"/>
    </row>
    <row r="31" spans="1:12" ht="24.95" customHeight="1" x14ac:dyDescent="0.2">
      <c r="A31" s="288"/>
      <c r="B31" s="425">
        <f>B30+ACCUEIL!$B$7</f>
        <v>1.6180555555555551</v>
      </c>
      <c r="C31" s="121" t="s">
        <v>30</v>
      </c>
      <c r="D31" s="137" t="str">
        <f t="shared" si="0"/>
        <v>A</v>
      </c>
      <c r="E31" s="135"/>
      <c r="F31" s="138"/>
      <c r="G31" s="139" t="s">
        <v>16</v>
      </c>
      <c r="H31" s="138"/>
      <c r="I31" s="135"/>
      <c r="J31" s="137" t="str">
        <f t="shared" si="1"/>
        <v>J</v>
      </c>
      <c r="K31" s="288"/>
      <c r="L31" s="282"/>
    </row>
    <row r="32" spans="1:12" ht="24.95" customHeight="1" x14ac:dyDescent="0.2">
      <c r="A32" s="288"/>
      <c r="B32" s="425">
        <f>B31+ACCUEIL!$B$7</f>
        <v>1.6249999999999996</v>
      </c>
      <c r="C32" s="121" t="s">
        <v>31</v>
      </c>
      <c r="D32" s="137" t="str">
        <f t="shared" si="0"/>
        <v>G</v>
      </c>
      <c r="E32" s="135"/>
      <c r="F32" s="138"/>
      <c r="G32" s="139" t="s">
        <v>16</v>
      </c>
      <c r="H32" s="138"/>
      <c r="I32" s="135"/>
      <c r="J32" s="137" t="str">
        <f t="shared" si="1"/>
        <v>H</v>
      </c>
      <c r="K32" s="288"/>
      <c r="L32" s="282"/>
    </row>
    <row r="33" spans="1:12" ht="24.95" customHeight="1" x14ac:dyDescent="0.2">
      <c r="A33" s="288"/>
      <c r="B33" s="425">
        <f>B32+ACCUEIL!$B$7</f>
        <v>1.631944444444444</v>
      </c>
      <c r="C33" s="121" t="s">
        <v>32</v>
      </c>
      <c r="D33" s="137" t="str">
        <f t="shared" si="0"/>
        <v>J</v>
      </c>
      <c r="E33" s="135"/>
      <c r="F33" s="138"/>
      <c r="G33" s="139" t="s">
        <v>16</v>
      </c>
      <c r="H33" s="138"/>
      <c r="I33" s="135"/>
      <c r="J33" s="137" t="str">
        <f t="shared" si="1"/>
        <v>D</v>
      </c>
      <c r="K33" s="288"/>
      <c r="L33" s="282"/>
    </row>
    <row r="34" spans="1:12" ht="24.95" customHeight="1" x14ac:dyDescent="0.2">
      <c r="A34" s="288"/>
      <c r="B34" s="425">
        <f>B33+ACCUEIL!$B$7</f>
        <v>1.6388888888888884</v>
      </c>
      <c r="C34" s="121" t="s">
        <v>35</v>
      </c>
      <c r="D34" s="137" t="str">
        <f t="shared" si="0"/>
        <v>A</v>
      </c>
      <c r="E34" s="135"/>
      <c r="F34" s="138"/>
      <c r="G34" s="139" t="s">
        <v>16</v>
      </c>
      <c r="H34" s="138"/>
      <c r="I34" s="135"/>
      <c r="J34" s="137" t="str">
        <f t="shared" si="1"/>
        <v>H</v>
      </c>
      <c r="K34" s="288"/>
      <c r="L34" s="282"/>
    </row>
    <row r="35" spans="1:12" ht="24.95" customHeight="1" x14ac:dyDescent="0.2">
      <c r="A35" s="288"/>
      <c r="B35" s="425">
        <f>B34+ACCUEIL!$B$7</f>
        <v>1.6458333333333328</v>
      </c>
      <c r="C35" s="121" t="s">
        <v>36</v>
      </c>
      <c r="D35" s="137" t="str">
        <f t="shared" si="0"/>
        <v>G</v>
      </c>
      <c r="E35" s="135"/>
      <c r="F35" s="138"/>
      <c r="G35" s="139" t="s">
        <v>16</v>
      </c>
      <c r="H35" s="138"/>
      <c r="I35" s="135"/>
      <c r="J35" s="137" t="str">
        <f t="shared" si="1"/>
        <v>D</v>
      </c>
      <c r="K35" s="288"/>
      <c r="L35" s="282"/>
    </row>
    <row r="36" spans="1:12" x14ac:dyDescent="0.2">
      <c r="A36" s="288"/>
      <c r="B36" s="292"/>
      <c r="C36" s="293"/>
      <c r="D36" s="294"/>
      <c r="E36" s="294"/>
      <c r="F36" s="294"/>
      <c r="G36" s="294"/>
      <c r="H36" s="294"/>
      <c r="I36" s="294"/>
      <c r="J36" s="294"/>
      <c r="K36" s="295"/>
      <c r="L36" s="282"/>
    </row>
  </sheetData>
  <sheetProtection password="C9F9" sheet="1" objects="1" scenarios="1" formatCells="0" formatColumns="0" formatRows="0"/>
  <mergeCells count="1">
    <mergeCell ref="C23:J23"/>
  </mergeCells>
  <conditionalFormatting sqref="E12">
    <cfRule type="containsBlanks" priority="11">
      <formula>LEN(TRIM(E12))=0</formula>
    </cfRule>
    <cfRule type="notContainsBlanks" dxfId="375" priority="12">
      <formula>LEN(TRIM(E12))&gt;0</formula>
    </cfRule>
  </conditionalFormatting>
  <conditionalFormatting sqref="E13:E21">
    <cfRule type="containsBlanks" priority="7">
      <formula>LEN(TRIM(E13))=0</formula>
    </cfRule>
    <cfRule type="notContainsBlanks" dxfId="374" priority="8">
      <formula>LEN(TRIM(E13))&gt;0</formula>
    </cfRule>
  </conditionalFormatting>
  <conditionalFormatting sqref="I12:I21">
    <cfRule type="containsBlanks" priority="5">
      <formula>LEN(TRIM(I12))=0</formula>
    </cfRule>
    <cfRule type="notContainsBlanks" dxfId="373" priority="6">
      <formula>LEN(TRIM(I12))&gt;0</formula>
    </cfRule>
  </conditionalFormatting>
  <conditionalFormatting sqref="E26:E35">
    <cfRule type="containsBlanks" priority="3">
      <formula>LEN(TRIM(E26))=0</formula>
    </cfRule>
    <cfRule type="notContainsBlanks" dxfId="372" priority="4">
      <formula>LEN(TRIM(E26))&gt;0</formula>
    </cfRule>
  </conditionalFormatting>
  <conditionalFormatting sqref="I26:I35">
    <cfRule type="containsBlanks" priority="1">
      <formula>LEN(TRIM(I26))=0</formula>
    </cfRule>
    <cfRule type="notContainsBlanks" dxfId="371" priority="2">
      <formula>LEN(TRIM(I26))&gt;0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r:id="rId1"/>
  <headerFooter alignWithMargins="0">
    <oddHeader>&amp;C&amp;14 TOURNOI&amp;R&amp;G</oddHeader>
    <oddFooter>&amp;C&amp;8 SPONSOR:&amp;R&amp;2Planing Offert par Ludovic THIEFFRY</oddFooter>
  </headerFooter>
  <ignoredErrors>
    <ignoredError sqref="G25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Button 1">
              <controlPr defaultSize="0" print="0" autoFill="0" autoPict="0" macro="[0]!IMP5SC1" altText="Aperçu Impression">
                <anchor>
                  <from>
                    <xdr:col>9</xdr:col>
                    <xdr:colOff>542925</xdr:colOff>
                    <xdr:row>3</xdr:row>
                    <xdr:rowOff>47625</xdr:rowOff>
                  </from>
                  <to>
                    <xdr:col>9</xdr:col>
                    <xdr:colOff>1714500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  <pageSetUpPr fitToPage="1"/>
  </sheetPr>
  <dimension ref="A1:W36"/>
  <sheetViews>
    <sheetView showGridLines="0" showRowColHeaders="0" tabSelected="1" showRuler="0" view="pageLayout" zoomScaleNormal="121" zoomScaleSheetLayoutView="100" workbookViewId="0">
      <selection activeCell="B14" sqref="B14:B30"/>
    </sheetView>
  </sheetViews>
  <sheetFormatPr baseColWidth="10" defaultColWidth="3.285156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2.28515625" customWidth="1"/>
    <col min="15" max="17" width="1.85546875" customWidth="1"/>
  </cols>
  <sheetData>
    <row r="1" spans="1:23" s="14" customFormat="1" ht="12" customHeight="1" x14ac:dyDescent="0.25">
      <c r="A1" s="146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2"/>
      <c r="O1" s="11"/>
      <c r="P1" s="11"/>
      <c r="Q1" s="11"/>
      <c r="R1" s="12"/>
      <c r="S1" s="11"/>
      <c r="T1" s="13"/>
      <c r="U1" s="13"/>
    </row>
    <row r="2" spans="1:23" s="14" customFormat="1" ht="12" hidden="1" customHeight="1" x14ac:dyDescent="0.2">
      <c r="A2" s="313" t="s">
        <v>0</v>
      </c>
      <c r="B2" s="16"/>
      <c r="C2" s="17"/>
      <c r="D2" s="330">
        <v>6.9444444444444441E-3</v>
      </c>
      <c r="E2" s="329" t="s">
        <v>6</v>
      </c>
      <c r="F2" s="19"/>
      <c r="G2" s="17"/>
      <c r="H2" s="21"/>
      <c r="I2" s="21"/>
      <c r="J2" s="331">
        <v>3.472222222222222E-3</v>
      </c>
      <c r="K2" s="1015">
        <f>J2+D2</f>
        <v>1.0416666666666666E-2</v>
      </c>
      <c r="L2" s="1015"/>
      <c r="M2" s="17"/>
      <c r="N2" s="172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96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172"/>
      <c r="O3" s="11"/>
      <c r="P3" s="11"/>
      <c r="Q3" s="11"/>
      <c r="R3" s="12"/>
      <c r="S3" s="11"/>
      <c r="T3" s="13"/>
      <c r="U3" s="13"/>
    </row>
    <row r="4" spans="1:23" ht="15.75" x14ac:dyDescent="0.25">
      <c r="A4" s="75"/>
      <c r="B4" s="25"/>
      <c r="C4" s="1014" t="s">
        <v>1</v>
      </c>
      <c r="D4" s="1014"/>
      <c r="E4" s="494"/>
      <c r="F4" s="29"/>
      <c r="G4" s="30"/>
      <c r="H4" s="21"/>
      <c r="I4" s="21"/>
      <c r="J4" s="31"/>
      <c r="K4" s="19"/>
      <c r="L4" s="22"/>
      <c r="M4" s="32"/>
      <c r="N4" s="267"/>
      <c r="O4" s="34"/>
      <c r="P4" s="34"/>
      <c r="Q4" s="34"/>
      <c r="R4" s="35"/>
      <c r="S4" s="34"/>
      <c r="T4" s="36"/>
      <c r="U4" s="36"/>
    </row>
    <row r="5" spans="1:23" ht="18" x14ac:dyDescent="0.25">
      <c r="A5" s="75"/>
      <c r="B5" s="38"/>
      <c r="C5" s="492" t="s">
        <v>5</v>
      </c>
      <c r="D5" s="633" t="str">
        <f>ACCUEIL!H6</f>
        <v>A</v>
      </c>
      <c r="E5" s="495"/>
      <c r="F5" s="41"/>
      <c r="G5" s="42"/>
      <c r="H5" s="21"/>
      <c r="I5" s="43"/>
      <c r="J5" s="44"/>
      <c r="K5" s="45"/>
      <c r="L5" s="46"/>
      <c r="M5" s="32"/>
      <c r="N5" s="32"/>
      <c r="O5" s="34"/>
      <c r="P5" s="34"/>
      <c r="Q5" s="34"/>
      <c r="R5" s="34"/>
      <c r="S5" s="34"/>
      <c r="T5" s="36"/>
      <c r="U5" s="36"/>
    </row>
    <row r="6" spans="1:23" ht="18" x14ac:dyDescent="0.25">
      <c r="A6" s="75"/>
      <c r="B6" s="38"/>
      <c r="C6" s="492" t="s">
        <v>7</v>
      </c>
      <c r="D6" s="633" t="str">
        <f>ACCUEIL!H7</f>
        <v>G</v>
      </c>
      <c r="E6" s="495"/>
      <c r="F6" s="41"/>
      <c r="G6" s="42"/>
      <c r="H6" s="21"/>
      <c r="I6" s="43"/>
      <c r="J6" s="44"/>
      <c r="K6" s="45"/>
      <c r="L6" s="46"/>
      <c r="M6" s="32"/>
      <c r="N6" s="32"/>
      <c r="O6" s="34"/>
      <c r="P6" s="34"/>
      <c r="Q6" s="34"/>
      <c r="R6" s="34"/>
      <c r="S6" s="34"/>
      <c r="T6" s="36"/>
      <c r="U6" s="36"/>
    </row>
    <row r="7" spans="1:23" ht="18" x14ac:dyDescent="0.25">
      <c r="A7" s="75"/>
      <c r="B7" s="38"/>
      <c r="C7" s="492" t="s">
        <v>8</v>
      </c>
      <c r="D7" s="633" t="str">
        <f>ACCUEIL!H8</f>
        <v>J</v>
      </c>
      <c r="E7" s="495"/>
      <c r="F7" s="41"/>
      <c r="G7" s="42"/>
      <c r="H7" s="21"/>
      <c r="I7" s="43"/>
      <c r="J7" s="44"/>
      <c r="K7" s="45"/>
      <c r="L7" s="46"/>
      <c r="M7" s="32"/>
      <c r="N7" s="32"/>
      <c r="O7" s="34"/>
      <c r="P7" s="34"/>
      <c r="Q7" s="34"/>
      <c r="R7" s="34"/>
      <c r="S7" s="34"/>
      <c r="T7" s="36"/>
      <c r="U7" s="36"/>
    </row>
    <row r="8" spans="1:23" ht="18" x14ac:dyDescent="0.25">
      <c r="A8" s="329"/>
      <c r="B8" s="38"/>
      <c r="C8" s="492" t="s">
        <v>9</v>
      </c>
      <c r="D8" s="633" t="str">
        <f>ACCUEIL!H9</f>
        <v>H</v>
      </c>
      <c r="E8" s="495"/>
      <c r="F8" s="41"/>
      <c r="G8" s="42"/>
      <c r="H8" s="19"/>
      <c r="I8" s="43"/>
      <c r="J8" s="44"/>
      <c r="K8" s="45"/>
      <c r="L8" s="46"/>
      <c r="M8" s="32"/>
      <c r="N8" s="32"/>
      <c r="O8" s="34"/>
      <c r="P8" s="34"/>
      <c r="Q8" s="34"/>
      <c r="R8" s="34"/>
      <c r="S8" s="34"/>
      <c r="T8" s="36"/>
      <c r="U8" s="36"/>
    </row>
    <row r="9" spans="1:23" ht="18" x14ac:dyDescent="0.25">
      <c r="A9" s="75"/>
      <c r="B9" s="38"/>
      <c r="C9" s="492" t="s">
        <v>10</v>
      </c>
      <c r="D9" s="633" t="str">
        <f>ACCUEIL!H10</f>
        <v>D</v>
      </c>
      <c r="E9" s="495"/>
      <c r="F9" s="41"/>
      <c r="G9" s="42"/>
      <c r="H9" s="19"/>
      <c r="I9" s="43"/>
      <c r="J9" s="44"/>
      <c r="K9" s="45"/>
      <c r="L9" s="46"/>
      <c r="M9" s="32"/>
      <c r="N9" s="32"/>
      <c r="O9" s="34"/>
      <c r="P9" s="34"/>
      <c r="Q9" s="34"/>
      <c r="R9" s="34"/>
      <c r="S9" s="34"/>
      <c r="T9" s="36"/>
      <c r="U9" s="36"/>
    </row>
    <row r="10" spans="1:23" ht="18" x14ac:dyDescent="0.25">
      <c r="A10" s="171"/>
      <c r="B10" s="38"/>
      <c r="C10" s="492" t="s">
        <v>11</v>
      </c>
      <c r="D10" s="633" t="str">
        <f>ACCUEIL!H11</f>
        <v>I</v>
      </c>
      <c r="E10" s="495"/>
      <c r="F10" s="41"/>
      <c r="G10" s="42"/>
      <c r="H10" s="21"/>
      <c r="I10" s="43"/>
      <c r="J10" s="44"/>
      <c r="K10" s="45"/>
      <c r="L10" s="46"/>
      <c r="M10" s="32"/>
      <c r="N10" s="32"/>
      <c r="O10" s="34"/>
      <c r="P10" s="34"/>
      <c r="Q10" s="34"/>
      <c r="R10" s="34"/>
      <c r="S10" s="34"/>
      <c r="T10" s="36"/>
      <c r="U10" s="36"/>
    </row>
    <row r="11" spans="1:23" x14ac:dyDescent="0.2">
      <c r="A11" s="171"/>
      <c r="B11" s="38"/>
      <c r="C11" s="267"/>
      <c r="D11" s="44"/>
      <c r="E11" s="41"/>
      <c r="F11" s="41"/>
      <c r="G11" s="42"/>
      <c r="H11" s="21"/>
      <c r="I11" s="43"/>
      <c r="J11" s="44"/>
      <c r="K11" s="45"/>
      <c r="L11" s="46"/>
      <c r="M11" s="32"/>
      <c r="N11" s="32"/>
      <c r="O11" s="34"/>
      <c r="P11" s="34"/>
      <c r="Q11" s="34"/>
      <c r="R11" s="34"/>
      <c r="S11" s="34"/>
      <c r="T11" s="36"/>
      <c r="U11" s="36"/>
    </row>
    <row r="12" spans="1:23" x14ac:dyDescent="0.2">
      <c r="A12" s="171"/>
      <c r="B12" s="38"/>
      <c r="C12" s="32"/>
      <c r="D12" s="50"/>
      <c r="E12" s="32"/>
      <c r="F12" s="51"/>
      <c r="G12" s="369" t="str">
        <f>ACCUEIL!$D$6</f>
        <v>san siro</v>
      </c>
      <c r="H12" s="19"/>
      <c r="I12" s="52"/>
      <c r="J12" s="44"/>
      <c r="K12" s="21"/>
      <c r="L12" s="21"/>
      <c r="M12" s="32"/>
      <c r="N12" s="32"/>
      <c r="O12" s="34"/>
      <c r="P12" s="34"/>
      <c r="Q12" s="34"/>
      <c r="R12" s="34"/>
      <c r="S12" s="34"/>
      <c r="T12" s="36"/>
      <c r="U12" s="36"/>
    </row>
    <row r="13" spans="1:23" x14ac:dyDescent="0.2">
      <c r="A13" s="171"/>
      <c r="B13" s="315" t="s">
        <v>14</v>
      </c>
      <c r="C13" s="171"/>
      <c r="D13" s="316"/>
      <c r="E13" s="320"/>
      <c r="F13" s="376"/>
      <c r="G13" s="372" t="s">
        <v>15</v>
      </c>
      <c r="H13" s="373"/>
      <c r="I13" s="374"/>
      <c r="J13" s="375"/>
      <c r="K13" s="42"/>
      <c r="L13" s="42"/>
      <c r="M13" s="38"/>
      <c r="N13" s="38"/>
      <c r="O13" s="75"/>
      <c r="P13" s="75"/>
      <c r="Q13" s="75"/>
      <c r="R13" s="34"/>
      <c r="S13" s="34"/>
      <c r="T13" s="64"/>
      <c r="U13" s="64"/>
    </row>
    <row r="14" spans="1:23" ht="28.35" customHeight="1" x14ac:dyDescent="0.25">
      <c r="A14" s="171"/>
      <c r="B14" s="467">
        <f>ACCUEIL!$B$6</f>
        <v>0.34722222222222221</v>
      </c>
      <c r="C14" s="272" t="s">
        <v>5</v>
      </c>
      <c r="D14" s="682" t="str">
        <f>D5</f>
        <v>A</v>
      </c>
      <c r="E14" s="554"/>
      <c r="F14" s="327"/>
      <c r="G14" s="327" t="s">
        <v>16</v>
      </c>
      <c r="H14" s="328"/>
      <c r="I14" s="683"/>
      <c r="J14" s="326" t="str">
        <f>D6</f>
        <v>G</v>
      </c>
      <c r="K14" s="275" t="s">
        <v>7</v>
      </c>
      <c r="L14" s="276">
        <v>1</v>
      </c>
      <c r="M14" s="38"/>
      <c r="N14" s="38"/>
      <c r="O14" s="75"/>
      <c r="P14" s="75"/>
      <c r="Q14" s="75"/>
      <c r="R14" s="75"/>
      <c r="S14" s="72"/>
      <c r="T14" s="72"/>
    </row>
    <row r="15" spans="1:23" ht="28.35" customHeight="1" x14ac:dyDescent="0.25">
      <c r="A15" s="171"/>
      <c r="B15" s="483">
        <f>B14+ACCUEIL!$B$7</f>
        <v>0.35416666666666663</v>
      </c>
      <c r="C15" s="272" t="s">
        <v>9</v>
      </c>
      <c r="D15" s="682" t="str">
        <f>D8</f>
        <v>H</v>
      </c>
      <c r="E15" s="554"/>
      <c r="F15" s="327"/>
      <c r="G15" s="327" t="s">
        <v>16</v>
      </c>
      <c r="H15" s="328"/>
      <c r="I15" s="683"/>
      <c r="J15" s="326" t="str">
        <f>D7</f>
        <v>J</v>
      </c>
      <c r="K15" s="275" t="s">
        <v>8</v>
      </c>
      <c r="L15" s="276">
        <v>2</v>
      </c>
      <c r="M15" s="38"/>
      <c r="N15" s="38"/>
      <c r="O15" s="75"/>
      <c r="P15" s="75"/>
      <c r="Q15" s="75"/>
      <c r="R15" s="75"/>
      <c r="S15" s="73"/>
      <c r="W15" s="73"/>
    </row>
    <row r="16" spans="1:23" ht="28.35" customHeight="1" x14ac:dyDescent="0.25">
      <c r="A16" s="171"/>
      <c r="B16" s="483">
        <f>B15+ACCUEIL!$B$7</f>
        <v>0.36111111111111105</v>
      </c>
      <c r="C16" s="272" t="s">
        <v>10</v>
      </c>
      <c r="D16" s="682" t="str">
        <f>D9</f>
        <v>D</v>
      </c>
      <c r="E16" s="684"/>
      <c r="F16" s="327"/>
      <c r="G16" s="327" t="s">
        <v>16</v>
      </c>
      <c r="H16" s="328"/>
      <c r="I16" s="683"/>
      <c r="J16" s="326" t="str">
        <f>D10</f>
        <v>I</v>
      </c>
      <c r="K16" s="275" t="s">
        <v>11</v>
      </c>
      <c r="L16" s="276">
        <v>3</v>
      </c>
      <c r="M16" s="38"/>
      <c r="N16" s="38"/>
      <c r="O16" s="75"/>
      <c r="P16" s="75"/>
      <c r="Q16" s="75"/>
      <c r="R16" s="72"/>
      <c r="S16" s="73"/>
      <c r="W16" s="73"/>
    </row>
    <row r="17" spans="1:21" ht="28.35" customHeight="1" x14ac:dyDescent="0.25">
      <c r="A17" s="171"/>
      <c r="B17" s="483">
        <f>B16+ACCUEIL!$B$7</f>
        <v>0.36805555555555547</v>
      </c>
      <c r="C17" s="272" t="s">
        <v>5</v>
      </c>
      <c r="D17" s="682" t="str">
        <f>D5</f>
        <v>A</v>
      </c>
      <c r="E17" s="684"/>
      <c r="F17" s="327"/>
      <c r="G17" s="327" t="s">
        <v>16</v>
      </c>
      <c r="H17" s="328"/>
      <c r="I17" s="683"/>
      <c r="J17" s="681" t="str">
        <f>D7</f>
        <v>J</v>
      </c>
      <c r="K17" s="275" t="s">
        <v>8</v>
      </c>
      <c r="L17" s="276">
        <v>4</v>
      </c>
      <c r="M17" s="38"/>
      <c r="N17" s="38"/>
      <c r="O17" s="75"/>
      <c r="P17" s="75"/>
      <c r="Q17" s="75"/>
      <c r="R17" s="75"/>
    </row>
    <row r="18" spans="1:21" ht="28.35" customHeight="1" x14ac:dyDescent="0.25">
      <c r="A18" s="171"/>
      <c r="B18" s="483">
        <f>B17+ACCUEIL!$B$7</f>
        <v>0.37499999999999989</v>
      </c>
      <c r="C18" s="272" t="s">
        <v>7</v>
      </c>
      <c r="D18" s="682" t="str">
        <f>D6</f>
        <v>G</v>
      </c>
      <c r="E18" s="684"/>
      <c r="F18" s="327"/>
      <c r="G18" s="327" t="s">
        <v>16</v>
      </c>
      <c r="H18" s="328"/>
      <c r="I18" s="683"/>
      <c r="J18" s="326" t="str">
        <f>D9</f>
        <v>D</v>
      </c>
      <c r="K18" s="275" t="s">
        <v>10</v>
      </c>
      <c r="L18" s="276">
        <v>5</v>
      </c>
      <c r="M18" s="38"/>
      <c r="N18" s="38"/>
      <c r="O18" s="75"/>
      <c r="P18" s="75"/>
      <c r="Q18" s="75"/>
      <c r="R18" s="75"/>
    </row>
    <row r="19" spans="1:21" ht="28.35" customHeight="1" x14ac:dyDescent="0.25">
      <c r="A19" s="171"/>
      <c r="B19" s="483">
        <f>B18+ACCUEIL!$B$7</f>
        <v>0.38194444444444431</v>
      </c>
      <c r="C19" s="272" t="s">
        <v>9</v>
      </c>
      <c r="D19" s="682" t="str">
        <f>D8</f>
        <v>H</v>
      </c>
      <c r="E19" s="684"/>
      <c r="F19" s="327"/>
      <c r="G19" s="327" t="s">
        <v>16</v>
      </c>
      <c r="H19" s="328"/>
      <c r="I19" s="683"/>
      <c r="J19" s="326" t="str">
        <f>D10</f>
        <v>I</v>
      </c>
      <c r="K19" s="275" t="s">
        <v>11</v>
      </c>
      <c r="L19" s="276">
        <v>6</v>
      </c>
      <c r="M19" s="38"/>
      <c r="N19" s="38"/>
      <c r="O19" s="75"/>
      <c r="P19" s="75"/>
      <c r="Q19" s="75"/>
      <c r="R19" s="72"/>
    </row>
    <row r="20" spans="1:21" ht="28.35" customHeight="1" x14ac:dyDescent="0.25">
      <c r="A20" s="171"/>
      <c r="B20" s="483">
        <f>B19+ACCUEIL!$B$7</f>
        <v>0.38888888888888873</v>
      </c>
      <c r="C20" s="272" t="s">
        <v>8</v>
      </c>
      <c r="D20" s="682" t="str">
        <f>D7</f>
        <v>J</v>
      </c>
      <c r="E20" s="684"/>
      <c r="F20" s="327"/>
      <c r="G20" s="327" t="s">
        <v>16</v>
      </c>
      <c r="H20" s="328"/>
      <c r="I20" s="683"/>
      <c r="J20" s="326" t="str">
        <f>D9</f>
        <v>D</v>
      </c>
      <c r="K20" s="275" t="s">
        <v>10</v>
      </c>
      <c r="L20" s="276">
        <v>7</v>
      </c>
      <c r="M20" s="38"/>
      <c r="N20" s="38"/>
      <c r="O20" s="75"/>
      <c r="P20" s="75"/>
      <c r="Q20" s="75"/>
      <c r="R20" s="75"/>
    </row>
    <row r="21" spans="1:21" ht="28.35" customHeight="1" x14ac:dyDescent="0.25">
      <c r="A21" s="171"/>
      <c r="B21" s="483">
        <f>B20+ACCUEIL!$B$7</f>
        <v>0.39583333333333315</v>
      </c>
      <c r="C21" s="272" t="s">
        <v>7</v>
      </c>
      <c r="D21" s="682" t="str">
        <f>D6</f>
        <v>G</v>
      </c>
      <c r="E21" s="684"/>
      <c r="F21" s="327"/>
      <c r="G21" s="327" t="s">
        <v>16</v>
      </c>
      <c r="H21" s="328"/>
      <c r="I21" s="683"/>
      <c r="J21" s="681" t="str">
        <f>D10</f>
        <v>I</v>
      </c>
      <c r="K21" s="275" t="s">
        <v>11</v>
      </c>
      <c r="L21" s="276">
        <v>8</v>
      </c>
      <c r="M21" s="42"/>
      <c r="N21" s="267"/>
      <c r="O21" s="74"/>
      <c r="P21" s="75"/>
      <c r="Q21" s="74"/>
      <c r="R21" s="75"/>
    </row>
    <row r="22" spans="1:21" s="56" customFormat="1" x14ac:dyDescent="0.2">
      <c r="A22" s="171"/>
      <c r="B22" s="498"/>
      <c r="C22" s="79"/>
      <c r="D22" s="50"/>
      <c r="E22" s="80"/>
      <c r="F22" s="81"/>
      <c r="G22" s="82" t="s">
        <v>66</v>
      </c>
      <c r="H22" s="83"/>
      <c r="I22" s="80"/>
      <c r="J22" s="50"/>
      <c r="K22" s="79"/>
      <c r="L22" s="499"/>
      <c r="M22" s="75"/>
      <c r="N22" s="75"/>
      <c r="O22" s="75"/>
      <c r="P22" s="75"/>
      <c r="Q22" s="75"/>
      <c r="R22" s="75"/>
      <c r="S22"/>
      <c r="T22"/>
      <c r="U22"/>
    </row>
    <row r="23" spans="1:21" s="56" customFormat="1" x14ac:dyDescent="0.2">
      <c r="A23" s="171"/>
      <c r="B23" s="498"/>
      <c r="C23" s="79"/>
      <c r="D23" s="50"/>
      <c r="E23" s="503"/>
      <c r="F23" s="504"/>
      <c r="G23" s="505"/>
      <c r="H23" s="506"/>
      <c r="I23" s="503"/>
      <c r="J23" s="50"/>
      <c r="K23" s="79"/>
      <c r="L23" s="500"/>
      <c r="M23" s="75"/>
      <c r="N23" s="75"/>
      <c r="O23" s="75"/>
      <c r="P23" s="75"/>
      <c r="Q23" s="75"/>
      <c r="R23" s="75"/>
      <c r="S23"/>
      <c r="T23"/>
      <c r="U23"/>
    </row>
    <row r="24" spans="1:21" s="56" customFormat="1" ht="28.35" customHeight="1" x14ac:dyDescent="0.25">
      <c r="A24" s="171"/>
      <c r="B24" s="467">
        <f>ACCUEIL!$B$9</f>
        <v>1.583333333333333</v>
      </c>
      <c r="C24" s="272" t="s">
        <v>5</v>
      </c>
      <c r="D24" s="325" t="str">
        <f>D5</f>
        <v>A</v>
      </c>
      <c r="E24" s="684"/>
      <c r="F24" s="327"/>
      <c r="G24" s="327" t="s">
        <v>16</v>
      </c>
      <c r="H24" s="328"/>
      <c r="I24" s="683"/>
      <c r="J24" s="326" t="str">
        <f>D8</f>
        <v>H</v>
      </c>
      <c r="K24" s="275" t="s">
        <v>9</v>
      </c>
      <c r="L24" s="276">
        <v>9</v>
      </c>
      <c r="M24" s="75"/>
      <c r="N24" s="75"/>
      <c r="O24" s="75"/>
      <c r="P24" s="75"/>
      <c r="Q24" s="75"/>
      <c r="R24" s="75"/>
      <c r="S24"/>
      <c r="T24"/>
      <c r="U24"/>
    </row>
    <row r="25" spans="1:21" s="56" customFormat="1" ht="28.35" customHeight="1" x14ac:dyDescent="0.25">
      <c r="A25" s="171"/>
      <c r="B25" s="483">
        <f>B24+ACCUEIL!$B$7</f>
        <v>1.5902777777777775</v>
      </c>
      <c r="C25" s="272" t="s">
        <v>8</v>
      </c>
      <c r="D25" s="325" t="str">
        <f>D7</f>
        <v>J</v>
      </c>
      <c r="E25" s="684"/>
      <c r="F25" s="327"/>
      <c r="G25" s="327" t="s">
        <v>16</v>
      </c>
      <c r="H25" s="328"/>
      <c r="I25" s="683"/>
      <c r="J25" s="326" t="str">
        <f>D6</f>
        <v>G</v>
      </c>
      <c r="K25" s="275" t="s">
        <v>7</v>
      </c>
      <c r="L25" s="276">
        <v>10</v>
      </c>
      <c r="M25" s="75"/>
      <c r="N25" s="75"/>
      <c r="O25" s="75"/>
      <c r="P25" s="75"/>
      <c r="Q25" s="75"/>
      <c r="R25" s="75"/>
      <c r="S25"/>
      <c r="T25"/>
      <c r="U25"/>
    </row>
    <row r="26" spans="1:21" ht="30" customHeight="1" x14ac:dyDescent="0.25">
      <c r="A26" s="75"/>
      <c r="B26" s="483">
        <f>B25+ACCUEIL!$B$7</f>
        <v>1.5972222222222219</v>
      </c>
      <c r="C26" s="272" t="s">
        <v>5</v>
      </c>
      <c r="D26" s="325" t="str">
        <f>D5</f>
        <v>A</v>
      </c>
      <c r="E26" s="684"/>
      <c r="F26" s="327"/>
      <c r="G26" s="327" t="s">
        <v>16</v>
      </c>
      <c r="H26" s="328"/>
      <c r="I26" s="683"/>
      <c r="J26" s="326" t="str">
        <f>D10</f>
        <v>I</v>
      </c>
      <c r="K26" s="275" t="s">
        <v>11</v>
      </c>
      <c r="L26" s="276">
        <v>11</v>
      </c>
      <c r="M26" s="87"/>
      <c r="N26" s="25"/>
      <c r="O26" s="75"/>
      <c r="P26" s="75"/>
      <c r="Q26" s="78"/>
      <c r="R26" s="72"/>
    </row>
    <row r="27" spans="1:21" ht="30" customHeight="1" x14ac:dyDescent="0.25">
      <c r="A27" s="75"/>
      <c r="B27" s="483">
        <f>B26+ACCUEIL!$B$7</f>
        <v>1.6041666666666663</v>
      </c>
      <c r="C27" s="272" t="s">
        <v>9</v>
      </c>
      <c r="D27" s="325" t="str">
        <f>D8</f>
        <v>H</v>
      </c>
      <c r="E27" s="685"/>
      <c r="F27" s="507"/>
      <c r="G27" s="507" t="s">
        <v>16</v>
      </c>
      <c r="H27" s="508"/>
      <c r="I27" s="686"/>
      <c r="J27" s="681" t="str">
        <f>D9</f>
        <v>D</v>
      </c>
      <c r="K27" s="275" t="s">
        <v>10</v>
      </c>
      <c r="L27" s="276">
        <v>12</v>
      </c>
      <c r="M27" s="38"/>
      <c r="N27" s="38"/>
      <c r="O27" s="75"/>
      <c r="P27" s="75"/>
      <c r="Q27" s="78"/>
      <c r="R27" s="72"/>
    </row>
    <row r="28" spans="1:21" ht="30" customHeight="1" x14ac:dyDescent="0.25">
      <c r="A28" s="38"/>
      <c r="B28" s="483">
        <f>B27+ACCUEIL!$B$7</f>
        <v>1.6111111111111107</v>
      </c>
      <c r="C28" s="272" t="s">
        <v>8</v>
      </c>
      <c r="D28" s="325" t="str">
        <f>D7</f>
        <v>J</v>
      </c>
      <c r="E28" s="684"/>
      <c r="F28" s="327"/>
      <c r="G28" s="327" t="s">
        <v>16</v>
      </c>
      <c r="H28" s="328"/>
      <c r="I28" s="683"/>
      <c r="J28" s="326" t="str">
        <f>D10</f>
        <v>I</v>
      </c>
      <c r="K28" s="275" t="s">
        <v>11</v>
      </c>
      <c r="L28" s="276">
        <v>13</v>
      </c>
      <c r="M28" s="87"/>
      <c r="N28" s="25"/>
      <c r="O28" s="75"/>
      <c r="P28" s="75"/>
      <c r="Q28" s="78"/>
      <c r="R28" s="75"/>
    </row>
    <row r="29" spans="1:21" ht="30" customHeight="1" x14ac:dyDescent="0.25">
      <c r="A29" s="38"/>
      <c r="B29" s="483">
        <f>B28+ACCUEIL!$B$7</f>
        <v>1.6180555555555551</v>
      </c>
      <c r="C29" s="272" t="s">
        <v>5</v>
      </c>
      <c r="D29" s="325" t="str">
        <f>D5</f>
        <v>A</v>
      </c>
      <c r="E29" s="684"/>
      <c r="F29" s="327"/>
      <c r="G29" s="327" t="s">
        <v>16</v>
      </c>
      <c r="H29" s="328"/>
      <c r="I29" s="683"/>
      <c r="J29" s="326" t="str">
        <f>D9</f>
        <v>D</v>
      </c>
      <c r="K29" s="275" t="s">
        <v>10</v>
      </c>
      <c r="L29" s="276">
        <v>14</v>
      </c>
      <c r="M29" s="87"/>
      <c r="N29" s="25"/>
      <c r="O29" s="75"/>
      <c r="P29" s="75"/>
      <c r="Q29" s="78"/>
      <c r="R29" s="72"/>
    </row>
    <row r="30" spans="1:21" ht="30" customHeight="1" x14ac:dyDescent="0.25">
      <c r="A30" s="38"/>
      <c r="B30" s="483">
        <f>B29+ACCUEIL!$B$7</f>
        <v>1.6249999999999996</v>
      </c>
      <c r="C30" s="272" t="s">
        <v>7</v>
      </c>
      <c r="D30" s="325" t="str">
        <f>D6</f>
        <v>G</v>
      </c>
      <c r="E30" s="685"/>
      <c r="F30" s="507"/>
      <c r="G30" s="507" t="s">
        <v>16</v>
      </c>
      <c r="H30" s="508"/>
      <c r="I30" s="686"/>
      <c r="J30" s="326" t="str">
        <f>D8</f>
        <v>H</v>
      </c>
      <c r="K30" s="275" t="s">
        <v>9</v>
      </c>
      <c r="L30" s="276">
        <v>15</v>
      </c>
      <c r="M30" s="75"/>
      <c r="N30" s="75"/>
      <c r="O30" s="75"/>
      <c r="P30" s="75"/>
      <c r="Q30" s="75"/>
      <c r="R30" s="75"/>
    </row>
    <row r="31" spans="1:21" ht="9" customHeight="1" x14ac:dyDescent="0.2">
      <c r="A31" s="171"/>
      <c r="B31" s="94"/>
      <c r="C31" s="95"/>
      <c r="D31" s="44"/>
      <c r="E31" s="80"/>
      <c r="F31" s="19"/>
      <c r="G31" s="19"/>
      <c r="H31" s="21"/>
      <c r="I31" s="96"/>
      <c r="J31" s="44"/>
      <c r="K31" s="19"/>
      <c r="L31" s="97"/>
      <c r="M31" s="38"/>
      <c r="N31" s="38"/>
      <c r="O31" s="75"/>
      <c r="P31" s="75"/>
      <c r="Q31" s="75"/>
      <c r="R31" s="35"/>
      <c r="S31" s="91"/>
      <c r="T31" s="91"/>
      <c r="U31" s="93"/>
    </row>
    <row r="32" spans="1:21" ht="9" customHeight="1" x14ac:dyDescent="0.2">
      <c r="A32" s="171"/>
      <c r="B32" s="94"/>
      <c r="C32" s="95"/>
      <c r="D32" s="44"/>
      <c r="E32" s="80"/>
      <c r="F32" s="19"/>
      <c r="G32" s="19"/>
      <c r="H32" s="21"/>
      <c r="I32" s="96"/>
      <c r="J32" s="44"/>
      <c r="K32" s="19"/>
      <c r="L32" s="97"/>
      <c r="M32" s="38"/>
      <c r="N32" s="38"/>
      <c r="O32" s="75"/>
      <c r="P32" s="75"/>
      <c r="Q32" s="75"/>
      <c r="R32" s="35"/>
      <c r="S32" s="91"/>
      <c r="T32" s="91"/>
      <c r="U32" s="93"/>
    </row>
    <row r="33" spans="1:21" ht="9" customHeight="1" x14ac:dyDescent="0.2">
      <c r="A33" s="38"/>
      <c r="B33" s="38"/>
      <c r="C33" s="87"/>
      <c r="D33" s="316"/>
      <c r="E33" s="38"/>
      <c r="F33" s="42"/>
      <c r="G33" s="38"/>
      <c r="H33" s="42"/>
      <c r="I33" s="38"/>
      <c r="J33" s="316"/>
      <c r="K33" s="42"/>
      <c r="L33" s="42"/>
      <c r="M33" s="38"/>
      <c r="N33" s="38"/>
      <c r="O33" s="75"/>
      <c r="P33" s="75"/>
      <c r="Q33" s="75"/>
      <c r="R33" s="72"/>
      <c r="S33" s="75"/>
      <c r="T33" s="75"/>
      <c r="U33" s="75"/>
    </row>
    <row r="34" spans="1:21" x14ac:dyDescent="0.2">
      <c r="A34" s="75"/>
      <c r="B34" s="75"/>
      <c r="C34" s="78"/>
      <c r="D34" s="497"/>
      <c r="E34" s="75"/>
      <c r="F34" s="93"/>
      <c r="G34" s="75"/>
      <c r="H34" s="93"/>
      <c r="I34" s="75"/>
      <c r="J34" s="497"/>
      <c r="K34" s="93"/>
      <c r="L34" s="93"/>
      <c r="M34" s="75"/>
      <c r="N34" s="75"/>
      <c r="O34" s="75"/>
      <c r="P34" s="75"/>
      <c r="Q34" s="75"/>
      <c r="R34" s="72"/>
      <c r="S34" s="75"/>
      <c r="T34" s="75"/>
      <c r="U34" s="75"/>
    </row>
    <row r="35" spans="1:21" x14ac:dyDescent="0.2">
      <c r="C35" s="73"/>
      <c r="L35" s="93"/>
      <c r="R35" s="72"/>
      <c r="S35" s="75"/>
      <c r="T35" s="75"/>
      <c r="U35" s="75"/>
    </row>
    <row r="36" spans="1:21" x14ac:dyDescent="0.2">
      <c r="C36" s="73"/>
      <c r="L36" s="93"/>
      <c r="R36" s="72"/>
      <c r="S36" s="75"/>
      <c r="T36" s="75"/>
      <c r="U36" s="75"/>
    </row>
  </sheetData>
  <sheetProtection password="C9F9" sheet="1" objects="1" scenarios="1" formatCells="0" formatColumns="0" formatRows="0"/>
  <mergeCells count="2">
    <mergeCell ref="C4:D4"/>
    <mergeCell ref="K2:L2"/>
  </mergeCells>
  <conditionalFormatting sqref="E14:E21">
    <cfRule type="containsBlanks" priority="7">
      <formula>LEN(TRIM(E14))=0</formula>
    </cfRule>
    <cfRule type="notContainsBlanks" dxfId="370" priority="8">
      <formula>LEN(TRIM(E14))&gt;0</formula>
    </cfRule>
  </conditionalFormatting>
  <conditionalFormatting sqref="I14:I21">
    <cfRule type="containsBlanks" priority="5">
      <formula>LEN(TRIM(I14))=0</formula>
    </cfRule>
    <cfRule type="notContainsBlanks" dxfId="369" priority="6">
      <formula>LEN(TRIM(I14))&gt;0</formula>
    </cfRule>
  </conditionalFormatting>
  <conditionalFormatting sqref="E24:E30">
    <cfRule type="containsBlanks" priority="3">
      <formula>LEN(TRIM(E24))=0</formula>
    </cfRule>
    <cfRule type="notContainsBlanks" dxfId="368" priority="4">
      <formula>LEN(TRIM(E24))&gt;0</formula>
    </cfRule>
  </conditionalFormatting>
  <conditionalFormatting sqref="I24:I30">
    <cfRule type="containsBlanks" priority="1">
      <formula>LEN(TRIM(I24))=0</formula>
    </cfRule>
    <cfRule type="notContainsBlanks" dxfId="367" priority="2">
      <formula>LEN(TRIM(I24))&gt;0</formula>
    </cfRule>
  </conditionalFormatting>
  <printOptions horizontalCentered="1" verticalCentered="1"/>
  <pageMargins left="0" right="0" top="0.98425196850393704" bottom="0" header="0.39370078740157483" footer="0"/>
  <pageSetup paperSize="9" orientation="portrait" useFirstPageNumber="1" horizontalDpi="4294967293" verticalDpi="300" r:id="rId1"/>
  <headerFooter alignWithMargins="0"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5" name="Button 1">
              <controlPr defaultSize="0" print="0" autoFill="0" autoPict="0" macro="[0]!IMP6SC1">
                <anchor>
                  <from>
                    <xdr:col>9</xdr:col>
                    <xdr:colOff>123825</xdr:colOff>
                    <xdr:row>6</xdr:row>
                    <xdr:rowOff>133350</xdr:rowOff>
                  </from>
                  <to>
                    <xdr:col>9</xdr:col>
                    <xdr:colOff>1295400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35"/>
  <sheetViews>
    <sheetView showGridLines="0" showRowColHeaders="0" showRuler="0" view="pageLayout" zoomScaleNormal="121" zoomScaleSheetLayoutView="100" workbookViewId="0">
      <selection activeCell="D1" sqref="D1"/>
    </sheetView>
  </sheetViews>
  <sheetFormatPr baseColWidth="10" defaultColWidth="1.57031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7.570312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7.570312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/>
      <c r="B4" s="510"/>
      <c r="C4" s="511"/>
      <c r="D4" s="279" t="s">
        <v>1</v>
      </c>
      <c r="E4" s="28" t="s">
        <v>2</v>
      </c>
      <c r="F4" s="29" t="s">
        <v>3</v>
      </c>
      <c r="G4" s="30"/>
      <c r="H4" s="20"/>
      <c r="I4" s="21"/>
      <c r="J4" s="348" t="s">
        <v>4</v>
      </c>
      <c r="K4" s="19" t="s">
        <v>2</v>
      </c>
      <c r="L4" s="22" t="s">
        <v>3</v>
      </c>
      <c r="M4" s="32"/>
      <c r="N4" s="33"/>
      <c r="O4" s="34"/>
      <c r="P4" s="34"/>
      <c r="Q4" s="34"/>
      <c r="R4" s="35"/>
      <c r="S4" s="34"/>
      <c r="T4" s="36"/>
      <c r="U4" s="36"/>
    </row>
    <row r="5" spans="1:23" ht="24.6" customHeight="1" x14ac:dyDescent="0.2">
      <c r="A5" s="37"/>
      <c r="B5" s="512"/>
      <c r="C5" s="492" t="s">
        <v>5</v>
      </c>
      <c r="D5" s="635" t="str">
        <f>ACCUEIL!H6</f>
        <v>A</v>
      </c>
      <c r="E5" s="41">
        <f>CL($E$14,$I$14)+CL($E$17,$I$17)+CL($E$22,$I$22)+CL($E$25,$I$25)+CL($E$28,$I$28)</f>
        <v>0</v>
      </c>
      <c r="F5" s="41">
        <f>$E$14-$I$14+$E$17-$I$17+$E$22-$I$22+$E$25-$I$25+$E$28-$I$28</f>
        <v>0</v>
      </c>
      <c r="G5" s="42"/>
      <c r="H5" s="20"/>
      <c r="I5" s="470">
        <v>1</v>
      </c>
      <c r="J5" s="659"/>
      <c r="K5" s="347"/>
      <c r="L5" s="347"/>
      <c r="M5" s="32"/>
      <c r="N5" s="47"/>
      <c r="O5" s="34"/>
      <c r="P5" s="34"/>
      <c r="Q5" s="34"/>
      <c r="R5" s="34"/>
      <c r="S5" s="34"/>
      <c r="T5" s="36"/>
      <c r="U5" s="36"/>
    </row>
    <row r="6" spans="1:23" ht="24.6" customHeight="1" x14ac:dyDescent="0.2">
      <c r="A6" s="48"/>
      <c r="B6" s="512"/>
      <c r="C6" s="492" t="s">
        <v>7</v>
      </c>
      <c r="D6" s="635" t="str">
        <f>ACCUEIL!H7</f>
        <v>G</v>
      </c>
      <c r="E6" s="41">
        <f>CL($I$14,$E$14)+CL($E$29,$I$29)+CL($I$23,$E$23)+CL($E$18,$I$18)+CL($E$21,$I$21)</f>
        <v>0</v>
      </c>
      <c r="F6" s="41">
        <f>$I$14-$E$14+$E$29-$I$29+$I$23-$E$23+$E$18-$I$18+$E$21-$I$21</f>
        <v>0</v>
      </c>
      <c r="G6" s="42"/>
      <c r="H6" s="20"/>
      <c r="I6" s="470">
        <v>2</v>
      </c>
      <c r="J6" s="659"/>
      <c r="K6" s="347"/>
      <c r="L6" s="347"/>
      <c r="M6" s="32"/>
      <c r="N6" s="47"/>
      <c r="O6" s="34"/>
      <c r="P6" s="34"/>
      <c r="Q6" s="34"/>
      <c r="R6" s="34"/>
      <c r="S6" s="34"/>
      <c r="T6" s="36"/>
      <c r="U6" s="36"/>
    </row>
    <row r="7" spans="1:23" ht="24.6" customHeight="1" x14ac:dyDescent="0.2">
      <c r="A7" s="49"/>
      <c r="B7" s="512"/>
      <c r="C7" s="492" t="s">
        <v>8</v>
      </c>
      <c r="D7" s="635" t="str">
        <f>ACCUEIL!H8</f>
        <v>J</v>
      </c>
      <c r="E7" s="41">
        <f>CL($I$15,$E$15)+CL($I$17,$E$17)+CL($E$23,$I$23)+CL($E$27,$I$27)+CL($E$20,$I$20)</f>
        <v>0</v>
      </c>
      <c r="F7" s="41">
        <f>$I$15-$E$15+$I$17-$E$17+$E$23-$I$23+$E$27-$I$27+$E$20-$I$20</f>
        <v>0</v>
      </c>
      <c r="G7" s="42"/>
      <c r="H7" s="20"/>
      <c r="I7" s="470">
        <v>3</v>
      </c>
      <c r="J7" s="659"/>
      <c r="K7" s="347"/>
      <c r="L7" s="347"/>
      <c r="M7" s="32"/>
      <c r="N7" s="47"/>
      <c r="O7" s="34"/>
      <c r="P7" s="34"/>
      <c r="Q7" s="34"/>
      <c r="R7" s="34"/>
      <c r="S7" s="34"/>
      <c r="T7" s="36"/>
      <c r="U7" s="36"/>
    </row>
    <row r="8" spans="1:23" ht="24.6" customHeight="1" x14ac:dyDescent="0.2">
      <c r="A8" s="48"/>
      <c r="B8" s="512"/>
      <c r="C8" s="492" t="s">
        <v>9</v>
      </c>
      <c r="D8" s="635" t="str">
        <f>ACCUEIL!H9</f>
        <v>H</v>
      </c>
      <c r="E8" s="41">
        <f>CL($E$15,$I$15)+CL($I$29,$E$29)+CL($I$22,$E$22)+CL($E$26,$I$26)+CL($E$19,$I$19)</f>
        <v>0</v>
      </c>
      <c r="F8" s="41">
        <f>$E$15-$I$15+$I$29-$E$29+$I$22-$E$22+$E$26-$I$26+$E$19-$I$19</f>
        <v>0</v>
      </c>
      <c r="G8" s="42"/>
      <c r="H8" s="19"/>
      <c r="I8" s="470">
        <v>4</v>
      </c>
      <c r="J8" s="659"/>
      <c r="K8" s="347"/>
      <c r="L8" s="347"/>
      <c r="M8" s="32"/>
      <c r="N8" s="47"/>
      <c r="O8" s="34"/>
      <c r="P8" s="34"/>
      <c r="Q8" s="34"/>
      <c r="R8" s="34"/>
      <c r="S8" s="34"/>
      <c r="T8" s="36"/>
      <c r="U8" s="36"/>
    </row>
    <row r="9" spans="1:23" ht="24.6" customHeight="1" x14ac:dyDescent="0.2">
      <c r="A9" s="49"/>
      <c r="B9" s="512"/>
      <c r="C9" s="492" t="s">
        <v>10</v>
      </c>
      <c r="D9" s="635" t="str">
        <f>ACCUEIL!H10</f>
        <v>D</v>
      </c>
      <c r="E9" s="41">
        <f>CL($E$16,$I$16)+CL($I$18,$E$18)+CL($I$28,$E$28)+CL($I$26,$E$26)+CL($I$20,$E$20)</f>
        <v>0</v>
      </c>
      <c r="F9" s="41">
        <f>$E$16-$I$16+$I$18-$E$18+$I$28-$E$28+$I$26-$E$26+$I$20-$E$20</f>
        <v>0</v>
      </c>
      <c r="G9" s="42"/>
      <c r="H9" s="19"/>
      <c r="I9" s="470">
        <v>5</v>
      </c>
      <c r="J9" s="659"/>
      <c r="K9" s="347"/>
      <c r="L9" s="347"/>
      <c r="M9" s="32"/>
      <c r="N9" s="47"/>
      <c r="O9" s="34"/>
      <c r="P9" s="34"/>
      <c r="Q9" s="34"/>
      <c r="R9" s="34"/>
      <c r="S9" s="34"/>
      <c r="T9" s="36"/>
      <c r="U9" s="36"/>
    </row>
    <row r="10" spans="1:23" ht="24.6" customHeight="1" x14ac:dyDescent="0.2">
      <c r="A10" s="24"/>
      <c r="B10" s="512"/>
      <c r="C10" s="492" t="s">
        <v>11</v>
      </c>
      <c r="D10" s="635" t="str">
        <f>ACCUEIL!H11</f>
        <v>I</v>
      </c>
      <c r="E10" s="41">
        <f>CL($I$16,$E$16)+CL($I$25,$E$25)+CL($I$21,$E$21)+CL($I$27,$E$27)+CL($I$19,$E$19)</f>
        <v>0</v>
      </c>
      <c r="F10" s="41">
        <f>$I$16-$E$16+$I$25-$E$25+$I$21-$E$21+$I$27-$E$27+$I$19-$E$19</f>
        <v>0</v>
      </c>
      <c r="G10" s="42"/>
      <c r="H10" s="20"/>
      <c r="I10" s="470">
        <v>6</v>
      </c>
      <c r="J10" s="659"/>
      <c r="K10" s="347"/>
      <c r="L10" s="347"/>
      <c r="M10" s="32"/>
      <c r="N10" s="47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512"/>
      <c r="C11" s="513"/>
      <c r="D11" s="514"/>
      <c r="E11" s="493"/>
      <c r="F11" s="493"/>
      <c r="G11" s="42"/>
      <c r="H11" s="20"/>
      <c r="I11" s="515"/>
      <c r="J11" s="514"/>
      <c r="K11" s="45"/>
      <c r="L11" s="46"/>
      <c r="M11" s="32"/>
      <c r="N11" s="47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0"/>
      <c r="E12" s="32"/>
      <c r="F12" s="51"/>
      <c r="G12" s="370" t="str">
        <f>ACCUEIL!$D$6</f>
        <v>san siro</v>
      </c>
      <c r="H12" s="19"/>
      <c r="I12" s="52"/>
      <c r="J12" s="44"/>
      <c r="K12" s="21"/>
      <c r="L12" s="21"/>
      <c r="M12" s="32"/>
      <c r="N12" s="47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3" t="s">
        <v>14</v>
      </c>
      <c r="C13" s="54"/>
      <c r="D13" s="55"/>
      <c r="E13" s="56"/>
      <c r="F13" s="57"/>
      <c r="G13" s="58" t="s">
        <v>15</v>
      </c>
      <c r="H13" s="59"/>
      <c r="I13" s="60"/>
      <c r="J13" s="61"/>
      <c r="K13" s="62"/>
      <c r="L13" s="62"/>
      <c r="M13" s="56"/>
      <c r="N13" s="63"/>
      <c r="R13" s="36"/>
      <c r="S13" s="34"/>
      <c r="T13" s="64"/>
      <c r="U13" s="64"/>
    </row>
    <row r="14" spans="1:23" ht="24.6" customHeight="1" x14ac:dyDescent="0.2">
      <c r="A14" s="24"/>
      <c r="B14" s="430">
        <f>ACCUEIL!$B$6</f>
        <v>0.34722222222222221</v>
      </c>
      <c r="C14" s="516" t="s">
        <v>5</v>
      </c>
      <c r="D14" s="501" t="str">
        <f>D5</f>
        <v>A</v>
      </c>
      <c r="E14" s="654"/>
      <c r="F14" s="327"/>
      <c r="G14" s="327" t="s">
        <v>16</v>
      </c>
      <c r="H14" s="328"/>
      <c r="I14" s="654"/>
      <c r="J14" s="502" t="str">
        <f>D6</f>
        <v>G</v>
      </c>
      <c r="K14" s="275" t="s">
        <v>7</v>
      </c>
      <c r="L14" s="276">
        <v>1</v>
      </c>
      <c r="M14" s="56"/>
      <c r="N14" s="63"/>
      <c r="S14" s="72"/>
      <c r="T14" s="72"/>
    </row>
    <row r="15" spans="1:23" ht="30" customHeight="1" x14ac:dyDescent="0.2">
      <c r="A15" s="24"/>
      <c r="B15" s="439">
        <f>B14+ACCUEIL!$B$7</f>
        <v>0.35416666666666663</v>
      </c>
      <c r="C15" s="516" t="s">
        <v>9</v>
      </c>
      <c r="D15" s="501" t="str">
        <f>D8</f>
        <v>H</v>
      </c>
      <c r="E15" s="689"/>
      <c r="F15" s="327"/>
      <c r="G15" s="327" t="s">
        <v>16</v>
      </c>
      <c r="H15" s="687"/>
      <c r="I15" s="689"/>
      <c r="J15" s="502" t="str">
        <f>D7</f>
        <v>J</v>
      </c>
      <c r="K15" s="275" t="s">
        <v>8</v>
      </c>
      <c r="L15" s="276">
        <v>2</v>
      </c>
      <c r="M15" s="56"/>
      <c r="N15" s="63"/>
      <c r="S15" s="73"/>
      <c r="W15" s="73"/>
    </row>
    <row r="16" spans="1:23" ht="30" customHeight="1" x14ac:dyDescent="0.2">
      <c r="A16" s="24"/>
      <c r="B16" s="439">
        <f>B15+ACCUEIL!$B$7</f>
        <v>0.36111111111111105</v>
      </c>
      <c r="C16" s="516" t="s">
        <v>10</v>
      </c>
      <c r="D16" s="501" t="str">
        <f>D9</f>
        <v>D</v>
      </c>
      <c r="E16" s="654"/>
      <c r="F16" s="327"/>
      <c r="G16" s="327" t="s">
        <v>16</v>
      </c>
      <c r="H16" s="687"/>
      <c r="I16" s="654"/>
      <c r="J16" s="502" t="str">
        <f>D10</f>
        <v>I</v>
      </c>
      <c r="K16" s="275" t="s">
        <v>11</v>
      </c>
      <c r="L16" s="276">
        <v>3</v>
      </c>
      <c r="M16" s="56"/>
      <c r="N16" s="63"/>
      <c r="R16" s="72"/>
      <c r="S16" s="73"/>
      <c r="W16" s="73"/>
    </row>
    <row r="17" spans="1:21" ht="30" customHeight="1" x14ac:dyDescent="0.2">
      <c r="A17" s="24"/>
      <c r="B17" s="439">
        <f>B16+ACCUEIL!$B$7</f>
        <v>0.36805555555555547</v>
      </c>
      <c r="C17" s="516" t="s">
        <v>5</v>
      </c>
      <c r="D17" s="501" t="str">
        <f>D5</f>
        <v>A</v>
      </c>
      <c r="E17" s="654"/>
      <c r="F17" s="327"/>
      <c r="G17" s="327" t="s">
        <v>16</v>
      </c>
      <c r="H17" s="687"/>
      <c r="I17" s="654"/>
      <c r="J17" s="502" t="str">
        <f>D7</f>
        <v>J</v>
      </c>
      <c r="K17" s="275" t="s">
        <v>8</v>
      </c>
      <c r="L17" s="276">
        <v>4</v>
      </c>
      <c r="M17" s="56"/>
      <c r="N17" s="63"/>
    </row>
    <row r="18" spans="1:21" ht="30" customHeight="1" x14ac:dyDescent="0.2">
      <c r="A18" s="24"/>
      <c r="B18" s="439">
        <f>B17+ACCUEIL!$B$7</f>
        <v>0.37499999999999989</v>
      </c>
      <c r="C18" s="516" t="s">
        <v>7</v>
      </c>
      <c r="D18" s="501" t="str">
        <f>D6</f>
        <v>G</v>
      </c>
      <c r="E18" s="654"/>
      <c r="F18" s="327"/>
      <c r="G18" s="327" t="s">
        <v>16</v>
      </c>
      <c r="H18" s="687"/>
      <c r="I18" s="654"/>
      <c r="J18" s="502" t="str">
        <f>D9</f>
        <v>D</v>
      </c>
      <c r="K18" s="275" t="s">
        <v>10</v>
      </c>
      <c r="L18" s="276">
        <v>5</v>
      </c>
      <c r="M18" s="56"/>
      <c r="N18" s="63"/>
    </row>
    <row r="19" spans="1:21" ht="30" customHeight="1" x14ac:dyDescent="0.2">
      <c r="A19" s="24"/>
      <c r="B19" s="439">
        <f>B18+ACCUEIL!$B$7</f>
        <v>0.38194444444444431</v>
      </c>
      <c r="C19" s="516" t="s">
        <v>9</v>
      </c>
      <c r="D19" s="501" t="str">
        <f>D8</f>
        <v>H</v>
      </c>
      <c r="E19" s="654"/>
      <c r="F19" s="327"/>
      <c r="G19" s="327" t="s">
        <v>16</v>
      </c>
      <c r="H19" s="687"/>
      <c r="I19" s="654"/>
      <c r="J19" s="502" t="str">
        <f>D10</f>
        <v>I</v>
      </c>
      <c r="K19" s="275" t="s">
        <v>11</v>
      </c>
      <c r="L19" s="276">
        <v>6</v>
      </c>
      <c r="M19" s="56"/>
      <c r="N19" s="63"/>
      <c r="R19" s="72"/>
    </row>
    <row r="20" spans="1:21" ht="30" customHeight="1" x14ac:dyDescent="0.2">
      <c r="A20" s="24"/>
      <c r="B20" s="439">
        <f>B19+ACCUEIL!$B$7</f>
        <v>0.38888888888888873</v>
      </c>
      <c r="C20" s="516" t="s">
        <v>8</v>
      </c>
      <c r="D20" s="501" t="str">
        <f>D7</f>
        <v>J</v>
      </c>
      <c r="E20" s="654"/>
      <c r="F20" s="327"/>
      <c r="G20" s="327" t="s">
        <v>16</v>
      </c>
      <c r="H20" s="328"/>
      <c r="I20" s="654"/>
      <c r="J20" s="502" t="str">
        <f>D9</f>
        <v>D</v>
      </c>
      <c r="K20" s="275" t="s">
        <v>10</v>
      </c>
      <c r="L20" s="276">
        <v>7</v>
      </c>
      <c r="M20" s="56"/>
      <c r="N20" s="63"/>
    </row>
    <row r="21" spans="1:21" ht="30" customHeight="1" x14ac:dyDescent="0.2">
      <c r="A21" s="24"/>
      <c r="B21" s="439">
        <f>B20+ACCUEIL!$B$7</f>
        <v>0.39583333333333315</v>
      </c>
      <c r="C21" s="516" t="s">
        <v>7</v>
      </c>
      <c r="D21" s="501" t="str">
        <f>D6</f>
        <v>G</v>
      </c>
      <c r="E21" s="654"/>
      <c r="F21" s="327"/>
      <c r="G21" s="327" t="s">
        <v>16</v>
      </c>
      <c r="H21" s="328"/>
      <c r="I21" s="654"/>
      <c r="J21" s="502" t="str">
        <f>D10</f>
        <v>I</v>
      </c>
      <c r="K21" s="275" t="s">
        <v>11</v>
      </c>
      <c r="L21" s="276">
        <v>8</v>
      </c>
      <c r="M21" s="42"/>
      <c r="N21" s="33"/>
      <c r="O21" s="74"/>
      <c r="P21" s="75"/>
      <c r="Q21" s="74"/>
    </row>
    <row r="22" spans="1:21" ht="30" customHeight="1" x14ac:dyDescent="0.2">
      <c r="A22" s="24"/>
      <c r="B22" s="439">
        <f>B21+ACCUEIL!$B$7</f>
        <v>0.40277777777777757</v>
      </c>
      <c r="C22" s="516" t="s">
        <v>5</v>
      </c>
      <c r="D22" s="501" t="str">
        <f>D5</f>
        <v>A</v>
      </c>
      <c r="E22" s="654"/>
      <c r="F22" s="327"/>
      <c r="G22" s="327" t="s">
        <v>16</v>
      </c>
      <c r="H22" s="687"/>
      <c r="I22" s="689"/>
      <c r="J22" s="502" t="str">
        <f>D8</f>
        <v>H</v>
      </c>
      <c r="K22" s="275" t="s">
        <v>9</v>
      </c>
      <c r="L22" s="276">
        <v>9</v>
      </c>
      <c r="M22" s="42"/>
      <c r="N22" s="33"/>
      <c r="O22" s="74"/>
      <c r="P22" s="75"/>
      <c r="Q22" s="74"/>
      <c r="R22" s="72"/>
    </row>
    <row r="23" spans="1:21" ht="30" customHeight="1" x14ac:dyDescent="0.2">
      <c r="A23" s="24"/>
      <c r="B23" s="439">
        <f>B22+ACCUEIL!$B$7</f>
        <v>0.40972222222222199</v>
      </c>
      <c r="C23" s="516" t="s">
        <v>8</v>
      </c>
      <c r="D23" s="273" t="str">
        <f>D7</f>
        <v>J</v>
      </c>
      <c r="E23" s="654"/>
      <c r="F23" s="327"/>
      <c r="G23" s="327" t="s">
        <v>16</v>
      </c>
      <c r="H23" s="687"/>
      <c r="I23" s="654"/>
      <c r="J23" s="502" t="str">
        <f>D6</f>
        <v>G</v>
      </c>
      <c r="K23" s="275" t="s">
        <v>7</v>
      </c>
      <c r="L23" s="276">
        <v>10</v>
      </c>
      <c r="M23" s="56"/>
      <c r="N23" s="63"/>
      <c r="O23" s="75"/>
      <c r="P23" s="75"/>
      <c r="Q23" s="78"/>
    </row>
    <row r="24" spans="1:21" s="56" customFormat="1" x14ac:dyDescent="0.2">
      <c r="A24" s="24"/>
      <c r="B24" s="517"/>
      <c r="C24" s="79"/>
      <c r="D24" s="50"/>
      <c r="E24" s="503"/>
      <c r="F24" s="504"/>
      <c r="G24" s="505" t="s">
        <v>66</v>
      </c>
      <c r="H24" s="506"/>
      <c r="I24" s="503"/>
      <c r="J24" s="50"/>
      <c r="K24" s="79"/>
      <c r="L24" s="84"/>
      <c r="M24" s="75"/>
      <c r="N24" s="75"/>
      <c r="O24"/>
      <c r="P24"/>
      <c r="Q24"/>
      <c r="R24"/>
      <c r="S24"/>
      <c r="T24"/>
      <c r="U24"/>
    </row>
    <row r="25" spans="1:21" ht="30" customHeight="1" x14ac:dyDescent="0.2">
      <c r="A25" s="86"/>
      <c r="B25" s="430">
        <f>ACCUEIL!$B$9</f>
        <v>1.583333333333333</v>
      </c>
      <c r="C25" s="516" t="s">
        <v>5</v>
      </c>
      <c r="D25" s="501" t="str">
        <f>D5</f>
        <v>A</v>
      </c>
      <c r="E25" s="654"/>
      <c r="F25" s="507"/>
      <c r="G25" s="507" t="s">
        <v>16</v>
      </c>
      <c r="H25" s="508"/>
      <c r="I25" s="654"/>
      <c r="J25" s="502" t="str">
        <f>D10</f>
        <v>I</v>
      </c>
      <c r="K25" s="275" t="s">
        <v>11</v>
      </c>
      <c r="L25" s="276">
        <v>11</v>
      </c>
      <c r="M25" s="87"/>
      <c r="N25" s="88"/>
      <c r="O25" s="75"/>
      <c r="P25" s="75"/>
      <c r="Q25" s="78"/>
      <c r="R25" s="72"/>
    </row>
    <row r="26" spans="1:21" ht="30" customHeight="1" x14ac:dyDescent="0.2">
      <c r="A26" s="86"/>
      <c r="B26" s="439">
        <f>B25+ACCUEIL!$B$7</f>
        <v>1.5902777777777775</v>
      </c>
      <c r="C26" s="516" t="s">
        <v>9</v>
      </c>
      <c r="D26" s="273" t="str">
        <f>D8</f>
        <v>H</v>
      </c>
      <c r="E26" s="654"/>
      <c r="F26" s="327"/>
      <c r="G26" s="327" t="s">
        <v>16</v>
      </c>
      <c r="H26" s="328"/>
      <c r="I26" s="654"/>
      <c r="J26" s="274" t="str">
        <f>D9</f>
        <v>D</v>
      </c>
      <c r="K26" s="275" t="s">
        <v>10</v>
      </c>
      <c r="L26" s="276">
        <v>12</v>
      </c>
      <c r="M26" s="56"/>
      <c r="N26" s="63"/>
      <c r="O26" s="75"/>
      <c r="P26" s="75"/>
      <c r="Q26" s="78"/>
      <c r="R26" s="72"/>
    </row>
    <row r="27" spans="1:21" ht="30" customHeight="1" x14ac:dyDescent="0.2">
      <c r="A27" s="509"/>
      <c r="B27" s="439">
        <f>B26+ACCUEIL!$B$7</f>
        <v>1.5972222222222219</v>
      </c>
      <c r="C27" s="516" t="s">
        <v>8</v>
      </c>
      <c r="D27" s="273" t="str">
        <f>D7</f>
        <v>J</v>
      </c>
      <c r="E27" s="654"/>
      <c r="F27" s="327"/>
      <c r="G27" s="327" t="s">
        <v>16</v>
      </c>
      <c r="H27" s="687"/>
      <c r="I27" s="685"/>
      <c r="J27" s="274" t="str">
        <f>D10</f>
        <v>I</v>
      </c>
      <c r="K27" s="275" t="s">
        <v>11</v>
      </c>
      <c r="L27" s="276">
        <v>13</v>
      </c>
      <c r="M27" s="87"/>
      <c r="N27" s="88"/>
      <c r="O27" s="75"/>
      <c r="P27" s="75"/>
      <c r="Q27" s="78"/>
    </row>
    <row r="28" spans="1:21" ht="30" customHeight="1" x14ac:dyDescent="0.2">
      <c r="A28" s="509"/>
      <c r="B28" s="439">
        <f>B27+ACCUEIL!$B$7</f>
        <v>1.6041666666666663</v>
      </c>
      <c r="C28" s="516" t="s">
        <v>5</v>
      </c>
      <c r="D28" s="273" t="str">
        <f>D5</f>
        <v>A</v>
      </c>
      <c r="E28" s="654"/>
      <c r="F28" s="327"/>
      <c r="G28" s="327" t="s">
        <v>16</v>
      </c>
      <c r="H28" s="328"/>
      <c r="I28" s="684"/>
      <c r="J28" s="274" t="str">
        <f>D9</f>
        <v>D</v>
      </c>
      <c r="K28" s="275" t="s">
        <v>10</v>
      </c>
      <c r="L28" s="276">
        <v>14</v>
      </c>
      <c r="M28" s="87"/>
      <c r="N28" s="88"/>
      <c r="O28" s="75"/>
      <c r="P28" s="75"/>
      <c r="Q28" s="78"/>
      <c r="R28" s="72"/>
    </row>
    <row r="29" spans="1:21" ht="30" customHeight="1" x14ac:dyDescent="0.2">
      <c r="A29" s="509"/>
      <c r="B29" s="439">
        <f>B28+ACCUEIL!$B$7</f>
        <v>1.6111111111111107</v>
      </c>
      <c r="C29" s="516" t="s">
        <v>7</v>
      </c>
      <c r="D29" s="273" t="str">
        <f>D6</f>
        <v>G</v>
      </c>
      <c r="E29" s="654"/>
      <c r="F29" s="507"/>
      <c r="G29" s="507" t="s">
        <v>16</v>
      </c>
      <c r="H29" s="508"/>
      <c r="I29" s="685"/>
      <c r="J29" s="688" t="str">
        <f>D8</f>
        <v>H</v>
      </c>
      <c r="K29" s="275" t="s">
        <v>9</v>
      </c>
      <c r="L29" s="276">
        <v>15</v>
      </c>
      <c r="M29" s="342"/>
      <c r="N29" s="85"/>
    </row>
    <row r="30" spans="1:21" ht="9" customHeight="1" x14ac:dyDescent="0.2">
      <c r="A30" s="24"/>
      <c r="B30" s="94"/>
      <c r="C30" s="95"/>
      <c r="D30" s="44"/>
      <c r="E30" s="80"/>
      <c r="F30" s="19"/>
      <c r="G30" s="19"/>
      <c r="H30" s="21"/>
      <c r="I30" s="96"/>
      <c r="J30" s="44"/>
      <c r="K30" s="19"/>
      <c r="L30" s="97"/>
      <c r="M30" s="56"/>
      <c r="N30" s="63"/>
      <c r="R30" s="35"/>
      <c r="S30" s="91"/>
      <c r="T30" s="91"/>
      <c r="U30" s="93"/>
    </row>
    <row r="31" spans="1:21" ht="9" customHeight="1" x14ac:dyDescent="0.2">
      <c r="A31" s="24"/>
      <c r="B31" s="94"/>
      <c r="C31" s="95"/>
      <c r="D31" s="44"/>
      <c r="E31" s="80"/>
      <c r="F31" s="19"/>
      <c r="G31" s="19"/>
      <c r="H31" s="21"/>
      <c r="I31" s="96"/>
      <c r="J31" s="44"/>
      <c r="K31" s="19"/>
      <c r="L31" s="97"/>
      <c r="M31" s="56"/>
      <c r="N31" s="63"/>
      <c r="R31" s="35"/>
      <c r="S31" s="91"/>
      <c r="T31" s="91"/>
      <c r="U31" s="93"/>
    </row>
    <row r="32" spans="1:21" ht="9" customHeight="1" x14ac:dyDescent="0.2">
      <c r="A32" s="98"/>
      <c r="B32" s="99"/>
      <c r="C32" s="100"/>
      <c r="D32" s="101"/>
      <c r="E32" s="99"/>
      <c r="F32" s="102"/>
      <c r="G32" s="99"/>
      <c r="H32" s="102"/>
      <c r="I32" s="99"/>
      <c r="J32" s="101"/>
      <c r="K32" s="102"/>
      <c r="L32" s="102"/>
      <c r="M32" s="99"/>
      <c r="N32" s="103"/>
      <c r="R32" s="72"/>
      <c r="S32" s="75"/>
      <c r="T32" s="75"/>
      <c r="U32" s="75"/>
    </row>
    <row r="33" spans="3:21" x14ac:dyDescent="0.2">
      <c r="C33" s="73"/>
      <c r="L33" s="93"/>
      <c r="R33" s="72"/>
      <c r="S33" s="75"/>
      <c r="T33" s="75"/>
      <c r="U33" s="75"/>
    </row>
    <row r="34" spans="3:21" x14ac:dyDescent="0.2">
      <c r="C34" s="73"/>
      <c r="L34" s="93"/>
      <c r="R34" s="72"/>
      <c r="S34" s="75"/>
      <c r="T34" s="75"/>
      <c r="U34" s="75"/>
    </row>
    <row r="35" spans="3:21" x14ac:dyDescent="0.2">
      <c r="C35" s="73"/>
      <c r="L35" s="93"/>
      <c r="R35" s="72"/>
      <c r="S35" s="75"/>
      <c r="T35" s="75"/>
      <c r="U35" s="75"/>
    </row>
  </sheetData>
  <sheetProtection password="C9F9" sheet="1" objects="1" scenarios="1" formatCells="0" formatColumns="0" formatRows="0"/>
  <sortState caseSensitive="1" ref="J5:L10">
    <sortCondition descending="1" ref="K5:K10"/>
    <sortCondition descending="1" ref="L5:L10"/>
  </sortState>
  <conditionalFormatting sqref="E14:E23">
    <cfRule type="containsBlanks" priority="9">
      <formula>LEN(TRIM(E14))=0</formula>
    </cfRule>
    <cfRule type="notContainsBlanks" dxfId="366" priority="10">
      <formula>LEN(TRIM(E14))&gt;0</formula>
    </cfRule>
  </conditionalFormatting>
  <conditionalFormatting sqref="I14:I23">
    <cfRule type="containsBlanks" priority="7">
      <formula>LEN(TRIM(I14))=0</formula>
    </cfRule>
    <cfRule type="notContainsBlanks" dxfId="365" priority="8">
      <formula>LEN(TRIM(I14))&gt;0</formula>
    </cfRule>
  </conditionalFormatting>
  <conditionalFormatting sqref="E25:E29">
    <cfRule type="containsBlanks" priority="5">
      <formula>LEN(TRIM(E25))=0</formula>
    </cfRule>
    <cfRule type="notContainsBlanks" dxfId="364" priority="6">
      <formula>LEN(TRIM(E25))&gt;0</formula>
    </cfRule>
  </conditionalFormatting>
  <conditionalFormatting sqref="I25:I29">
    <cfRule type="containsBlanks" priority="1">
      <formula>LEN(TRIM(I25))=0</formula>
    </cfRule>
    <cfRule type="notContainsBlanks" dxfId="363" priority="2">
      <formula>LEN(TRIM(I25))&gt;0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2" orientation="portrait" useFirstPageNumber="1" horizontalDpi="300" verticalDpi="300" r:id="rId1"/>
  <headerFooter alignWithMargins="0"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61T">
                <anchor>
                  <from>
                    <xdr:col>12</xdr:col>
                    <xdr:colOff>95250</xdr:colOff>
                    <xdr:row>5</xdr:row>
                    <xdr:rowOff>123825</xdr:rowOff>
                  </from>
                  <to>
                    <xdr:col>13</xdr:col>
                    <xdr:colOff>676275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locked="0" defaultSize="0" print="0" autoFill="0" autoPict="0" macro="[0]!RAZ61T">
                <anchor>
                  <from>
                    <xdr:col>12</xdr:col>
                    <xdr:colOff>123825</xdr:colOff>
                    <xdr:row>8</xdr:row>
                    <xdr:rowOff>0</xdr:rowOff>
                  </from>
                  <to>
                    <xdr:col>13</xdr:col>
                    <xdr:colOff>647700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IMP6AC" altText="Aperçu Impression">
                <anchor>
                  <from>
                    <xdr:col>9</xdr:col>
                    <xdr:colOff>1819275</xdr:colOff>
                    <xdr:row>1</xdr:row>
                    <xdr:rowOff>76200</xdr:rowOff>
                  </from>
                  <to>
                    <xdr:col>12</xdr:col>
                    <xdr:colOff>104775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W41"/>
  <sheetViews>
    <sheetView showGridLines="0" showRowColHeaders="0" showRuler="0" view="pageLayout" zoomScaleNormal="121" zoomScaleSheetLayoutView="100" workbookViewId="0">
      <selection activeCell="I22" sqref="I22"/>
    </sheetView>
  </sheetViews>
  <sheetFormatPr baseColWidth="10" defaultColWidth="11.5703125" defaultRowHeight="15" x14ac:dyDescent="0.2"/>
  <cols>
    <col min="1" max="1" width="9.7109375" customWidth="1"/>
    <col min="2" max="2" width="13.425781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3" customWidth="1"/>
    <col min="15" max="17" width="1.85546875" customWidth="1"/>
    <col min="18" max="18" width="3.42578125" customWidth="1"/>
    <col min="19" max="19" width="3.140625" customWidth="1"/>
  </cols>
  <sheetData>
    <row r="1" spans="1:23" s="14" customFormat="1" ht="15.75" x14ac:dyDescent="0.25">
      <c r="A1" s="440"/>
      <c r="B1" s="421"/>
      <c r="C1" s="441"/>
      <c r="D1" s="442"/>
      <c r="E1" s="441"/>
      <c r="F1" s="443"/>
      <c r="G1" s="441"/>
      <c r="H1" s="444"/>
      <c r="I1" s="444"/>
      <c r="J1" s="442"/>
      <c r="K1" s="443"/>
      <c r="L1" s="445"/>
      <c r="M1" s="441"/>
      <c r="N1" s="446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434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35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34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473"/>
      <c r="B4" s="25"/>
      <c r="C4" s="726"/>
      <c r="D4" s="727" t="s">
        <v>1</v>
      </c>
      <c r="E4" s="28" t="s">
        <v>2</v>
      </c>
      <c r="F4" s="29" t="s">
        <v>3</v>
      </c>
      <c r="G4" s="30"/>
      <c r="H4" s="21"/>
      <c r="I4" s="471"/>
      <c r="J4" s="472" t="s">
        <v>4</v>
      </c>
      <c r="K4" s="349" t="s">
        <v>2</v>
      </c>
      <c r="L4" s="350" t="s">
        <v>3</v>
      </c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473"/>
      <c r="B5" s="38"/>
      <c r="C5" s="280" t="s">
        <v>5</v>
      </c>
      <c r="D5" s="728" t="str">
        <f>ACCUEIL!$H$6</f>
        <v>A</v>
      </c>
      <c r="E5" s="41">
        <f>CL($E$14,$I$14)+CL($E$17,$I$17)+CL($E$20,$I$20)+CL($E$26,$I$26)+CL($E$28,$I$28)+CL($E$30,$I$30)</f>
        <v>0</v>
      </c>
      <c r="F5" s="41">
        <f>$E$14-$I$14+$E$17-$I$17+$E$20-$I$20+$E$26-$I$26+$E$28-$I$28+$E$30-$I$30</f>
        <v>0</v>
      </c>
      <c r="G5" s="42"/>
      <c r="H5" s="21"/>
      <c r="I5" s="470">
        <v>1</v>
      </c>
      <c r="J5" s="740"/>
      <c r="K5" s="347"/>
      <c r="L5" s="347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473"/>
      <c r="B6" s="38"/>
      <c r="C6" s="731" t="s">
        <v>7</v>
      </c>
      <c r="D6" s="729" t="str">
        <f>ACCUEIL!$H$7</f>
        <v>G</v>
      </c>
      <c r="E6" s="41">
        <f>CL($I$14,$E$14)+CL($E$18,$I$18)+CL($I$21,$E$21)+CL($E$23,$I$23)+CL($E$29,$I$29)+CL($E$33,$I$33)</f>
        <v>0</v>
      </c>
      <c r="F6" s="41">
        <f>$I$14-$E$14+$E$18-$I$18+$I$21-$E$21+$E$23-$I$23+$E$29-$I$29+$E$33-$I$33</f>
        <v>0</v>
      </c>
      <c r="G6" s="42"/>
      <c r="H6" s="21"/>
      <c r="I6" s="470">
        <v>2</v>
      </c>
      <c r="J6" s="741"/>
      <c r="K6" s="347"/>
      <c r="L6" s="347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473"/>
      <c r="B7" s="38"/>
      <c r="C7" s="280" t="s">
        <v>8</v>
      </c>
      <c r="D7" s="728" t="str">
        <f>ACCUEIL!$H$8</f>
        <v>J</v>
      </c>
      <c r="E7" s="41">
        <f>CL($I$15,$E$15)+CL($I$17,$E$17)+CL($E$21,$I$21)+CL($E$27,$I$27)+CL($E$31,$I$31)+CL($E$34,$I$34)</f>
        <v>0</v>
      </c>
      <c r="F7" s="41">
        <f>$I$15-$E$15+$I$17-$E$17+$E$21-$I$21+$E$27-$I$27+$E$31-$I$31+$E$34-$I$34</f>
        <v>0</v>
      </c>
      <c r="G7" s="42"/>
      <c r="H7" s="21"/>
      <c r="I7" s="470">
        <v>3</v>
      </c>
      <c r="J7" s="740"/>
      <c r="K7" s="347"/>
      <c r="L7" s="347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731" t="s">
        <v>9</v>
      </c>
      <c r="D8" s="729" t="str">
        <f>ACCUEIL!$H$9</f>
        <v>H</v>
      </c>
      <c r="E8" s="41">
        <f>CL($E$15,$I$15)+CL($I$18,$E$18)+CL($I$20,$E$20)+CL($E$25,$I$25)+CL($E$32,$I$32)+CL($E$35,$I$35)</f>
        <v>0</v>
      </c>
      <c r="F8" s="41">
        <f>$E$15-$I$15+$I$18-$E$18+$I$20-$E$20+$E$25-$I$25+$E$32-$I$32+$E$35-$I$35</f>
        <v>0</v>
      </c>
      <c r="G8" s="42"/>
      <c r="H8" s="19"/>
      <c r="I8" s="470">
        <v>4</v>
      </c>
      <c r="J8" s="741"/>
      <c r="K8" s="347"/>
      <c r="L8" s="347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282"/>
      <c r="B9" s="38"/>
      <c r="C9" s="280" t="s">
        <v>10</v>
      </c>
      <c r="D9" s="728" t="str">
        <f>ACCUEIL!$H$10</f>
        <v>D</v>
      </c>
      <c r="E9" s="41">
        <f>CL($E$16,$I$16)+CL($E$19,$I$19)+CL($I$23,$E$23)+CL($I$28,$E$28)+CL($I$32,$E$32)+CL($I$34,$E$34)</f>
        <v>0</v>
      </c>
      <c r="F9" s="41">
        <f>$E$16-$I$16+$E$19-$I$19+$I$23-$E$23+$I$28-$E$28+$I$32-$E$32+$I$34-$E$34</f>
        <v>0</v>
      </c>
      <c r="G9" s="42"/>
      <c r="H9" s="19"/>
      <c r="I9" s="470">
        <v>5</v>
      </c>
      <c r="J9" s="740"/>
      <c r="K9" s="347"/>
      <c r="L9" s="347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280" t="s">
        <v>11</v>
      </c>
      <c r="D10" s="728" t="str">
        <f>ACCUEIL!$H$11</f>
        <v>I</v>
      </c>
      <c r="E10" s="41">
        <f>CL($I$16,$E$16)+CL($E$22,$I$22)+CL($I$26,$E$26)+CL($I$29,$E$29)+CL($I$31,$E$31)+CL($I$35,$E$35)</f>
        <v>0</v>
      </c>
      <c r="F10" s="41">
        <f>$I$16-$E$16+$E$22-$I$22+$I$26-$E$26+$I$29-$E$29+$I$31-$E$31+$I$35-$E$35</f>
        <v>0</v>
      </c>
      <c r="G10" s="42"/>
      <c r="H10" s="21"/>
      <c r="I10" s="470">
        <v>6</v>
      </c>
      <c r="J10" s="740"/>
      <c r="K10" s="347"/>
      <c r="L10" s="347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447" t="s">
        <v>12</v>
      </c>
      <c r="D11" s="730" t="str">
        <f>ACCUEIL!$H$12</f>
        <v>C</v>
      </c>
      <c r="E11" s="41">
        <f>CL($I$19,$E$19)+CL($I$22,$E$22)+CL($I$25,$E$25)+CL($I$27,$E$27)+CL($I$33,$E$33)+CL($I$30,$E$30)</f>
        <v>0</v>
      </c>
      <c r="F11" s="41">
        <f>$I$19-$E$19+$I$22-$E$22+$I$25-$E$25+$I$27-$E$27+$I$33-$E$33+$I$30-$E$30</f>
        <v>0</v>
      </c>
      <c r="G11" s="42"/>
      <c r="H11" s="21"/>
      <c r="I11" s="470">
        <v>7</v>
      </c>
      <c r="J11" s="742"/>
      <c r="K11" s="347"/>
      <c r="L11" s="347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32"/>
      <c r="D12" s="50"/>
      <c r="E12" s="32"/>
      <c r="F12" s="51"/>
      <c r="G12" s="369" t="str">
        <f>ACCUEIL!$D$6</f>
        <v>san siro</v>
      </c>
      <c r="H12" s="19"/>
      <c r="I12" s="52"/>
      <c r="J12" s="44"/>
      <c r="K12" s="21"/>
      <c r="L12" s="21"/>
      <c r="M12" s="32"/>
      <c r="N12" s="303"/>
      <c r="O12" s="34"/>
      <c r="P12" s="34"/>
      <c r="Q12" s="34"/>
      <c r="R12" s="34"/>
      <c r="S12" s="34"/>
      <c r="T12" s="36"/>
      <c r="U12" s="36"/>
    </row>
    <row r="13" spans="1:23" x14ac:dyDescent="0.2">
      <c r="A13" s="314"/>
      <c r="B13" s="315" t="s">
        <v>14</v>
      </c>
      <c r="C13" s="171"/>
      <c r="D13" s="316"/>
      <c r="E13" s="38"/>
      <c r="F13" s="317"/>
      <c r="G13" s="318" t="s">
        <v>15</v>
      </c>
      <c r="H13" s="51"/>
      <c r="I13" s="32"/>
      <c r="J13" s="50"/>
      <c r="K13" s="42"/>
      <c r="L13" s="42"/>
      <c r="M13" s="38"/>
      <c r="N13" s="304"/>
      <c r="R13" s="36"/>
      <c r="S13" s="34"/>
      <c r="T13" s="64"/>
      <c r="U13" s="64"/>
    </row>
    <row r="14" spans="1:23" ht="30" customHeight="1" x14ac:dyDescent="0.2">
      <c r="A14" s="314"/>
      <c r="B14" s="467">
        <f>ACCUEIL!$B$6</f>
        <v>0.34722222222222221</v>
      </c>
      <c r="C14" s="694" t="s">
        <v>5</v>
      </c>
      <c r="D14" s="695" t="str">
        <f>D5</f>
        <v>A</v>
      </c>
      <c r="E14" s="654"/>
      <c r="F14" s="327"/>
      <c r="G14" s="327" t="s">
        <v>16</v>
      </c>
      <c r="H14" s="328"/>
      <c r="I14" s="654"/>
      <c r="J14" s="274" t="str">
        <f>D6</f>
        <v>G</v>
      </c>
      <c r="K14" s="275" t="s">
        <v>7</v>
      </c>
      <c r="L14" s="710">
        <v>1</v>
      </c>
      <c r="M14" s="38"/>
      <c r="N14" s="304"/>
      <c r="S14" s="72"/>
      <c r="T14" s="72"/>
    </row>
    <row r="15" spans="1:23" ht="30" customHeight="1" x14ac:dyDescent="0.2">
      <c r="A15" s="314"/>
      <c r="B15" s="699">
        <f>B14+ACCUEIL!$B$7</f>
        <v>0.35416666666666663</v>
      </c>
      <c r="C15" s="700" t="s">
        <v>9</v>
      </c>
      <c r="D15" s="701" t="str">
        <f>D8</f>
        <v>H</v>
      </c>
      <c r="E15" s="654"/>
      <c r="F15" s="327"/>
      <c r="G15" s="327" t="s">
        <v>16</v>
      </c>
      <c r="H15" s="687"/>
      <c r="I15" s="689"/>
      <c r="J15" s="706" t="str">
        <f>D7</f>
        <v>J</v>
      </c>
      <c r="K15" s="275" t="s">
        <v>8</v>
      </c>
      <c r="L15" s="711">
        <v>2</v>
      </c>
      <c r="M15" s="38"/>
      <c r="N15" s="304"/>
      <c r="S15" s="73"/>
      <c r="W15" s="73"/>
    </row>
    <row r="16" spans="1:23" ht="30" customHeight="1" x14ac:dyDescent="0.2">
      <c r="A16" s="314"/>
      <c r="B16" s="483">
        <f>B15+ACCUEIL!$B$7</f>
        <v>0.36111111111111105</v>
      </c>
      <c r="C16" s="272" t="s">
        <v>10</v>
      </c>
      <c r="D16" s="702" t="str">
        <f>D9</f>
        <v>D</v>
      </c>
      <c r="E16" s="689"/>
      <c r="F16" s="690"/>
      <c r="G16" s="327" t="s">
        <v>16</v>
      </c>
      <c r="H16" s="328"/>
      <c r="I16" s="654"/>
      <c r="J16" s="707" t="str">
        <f>D10</f>
        <v>I</v>
      </c>
      <c r="K16" s="275" t="s">
        <v>11</v>
      </c>
      <c r="L16" s="711">
        <v>3</v>
      </c>
      <c r="M16" s="38"/>
      <c r="N16" s="304"/>
      <c r="R16" s="72"/>
      <c r="S16" s="73"/>
      <c r="W16" s="73"/>
    </row>
    <row r="17" spans="1:21" ht="30" customHeight="1" x14ac:dyDescent="0.2">
      <c r="A17" s="314"/>
      <c r="B17" s="698">
        <f>B16+ACCUEIL!$B$7</f>
        <v>0.36805555555555547</v>
      </c>
      <c r="C17" s="703" t="s">
        <v>5</v>
      </c>
      <c r="D17" s="701" t="str">
        <f>D5</f>
        <v>A</v>
      </c>
      <c r="E17" s="654"/>
      <c r="F17" s="690"/>
      <c r="G17" s="327" t="s">
        <v>16</v>
      </c>
      <c r="H17" s="328"/>
      <c r="I17" s="654"/>
      <c r="J17" s="706" t="str">
        <f>D7</f>
        <v>J</v>
      </c>
      <c r="K17" s="275" t="s">
        <v>8</v>
      </c>
      <c r="L17" s="711">
        <v>4</v>
      </c>
      <c r="M17" s="38"/>
      <c r="N17" s="304"/>
    </row>
    <row r="18" spans="1:21" ht="30" customHeight="1" x14ac:dyDescent="0.2">
      <c r="A18" s="314"/>
      <c r="B18" s="483">
        <f>B17+ACCUEIL!$B$7</f>
        <v>0.37499999999999989</v>
      </c>
      <c r="C18" s="272" t="s">
        <v>7</v>
      </c>
      <c r="D18" s="702" t="str">
        <f>D6</f>
        <v>G</v>
      </c>
      <c r="E18" s="654"/>
      <c r="F18" s="690"/>
      <c r="G18" s="327" t="s">
        <v>16</v>
      </c>
      <c r="H18" s="328"/>
      <c r="I18" s="654"/>
      <c r="J18" s="707" t="str">
        <f>D8</f>
        <v>H</v>
      </c>
      <c r="K18" s="275" t="s">
        <v>9</v>
      </c>
      <c r="L18" s="711">
        <v>5</v>
      </c>
      <c r="M18" s="38"/>
      <c r="N18" s="304"/>
    </row>
    <row r="19" spans="1:21" ht="30" customHeight="1" x14ac:dyDescent="0.2">
      <c r="A19" s="314"/>
      <c r="B19" s="698">
        <f>B18+ACCUEIL!$B$7</f>
        <v>0.38194444444444431</v>
      </c>
      <c r="C19" s="703" t="s">
        <v>10</v>
      </c>
      <c r="D19" s="701" t="str">
        <f>D9</f>
        <v>D</v>
      </c>
      <c r="E19" s="654"/>
      <c r="F19" s="690"/>
      <c r="G19" s="327" t="s">
        <v>16</v>
      </c>
      <c r="H19" s="687"/>
      <c r="I19" s="689"/>
      <c r="J19" s="706" t="str">
        <f>D11</f>
        <v>C</v>
      </c>
      <c r="K19" s="275" t="s">
        <v>12</v>
      </c>
      <c r="L19" s="711">
        <v>6</v>
      </c>
      <c r="M19" s="38"/>
      <c r="N19" s="304"/>
      <c r="R19" s="72"/>
    </row>
    <row r="20" spans="1:21" ht="30" customHeight="1" x14ac:dyDescent="0.2">
      <c r="A20" s="314"/>
      <c r="B20" s="483">
        <f>B19+ACCUEIL!$B$7</f>
        <v>0.38888888888888873</v>
      </c>
      <c r="C20" s="272" t="s">
        <v>5</v>
      </c>
      <c r="D20" s="702" t="str">
        <f>D5</f>
        <v>A</v>
      </c>
      <c r="E20" s="654"/>
      <c r="F20" s="690"/>
      <c r="G20" s="327" t="s">
        <v>16</v>
      </c>
      <c r="H20" s="687"/>
      <c r="I20" s="654"/>
      <c r="J20" s="708" t="str">
        <f>D8</f>
        <v>H</v>
      </c>
      <c r="K20" s="275" t="s">
        <v>9</v>
      </c>
      <c r="L20" s="711">
        <v>7</v>
      </c>
      <c r="M20" s="38"/>
      <c r="N20" s="304"/>
    </row>
    <row r="21" spans="1:21" ht="30" customHeight="1" x14ac:dyDescent="0.2">
      <c r="A21" s="314"/>
      <c r="B21" s="698">
        <f>B20+ACCUEIL!$B$7</f>
        <v>0.39583333333333315</v>
      </c>
      <c r="C21" s="703" t="s">
        <v>8</v>
      </c>
      <c r="D21" s="701" t="str">
        <f>D7</f>
        <v>J</v>
      </c>
      <c r="E21" s="654"/>
      <c r="F21" s="690"/>
      <c r="G21" s="327" t="s">
        <v>16</v>
      </c>
      <c r="H21" s="687"/>
      <c r="I21" s="654"/>
      <c r="J21" s="707" t="str">
        <f>D6</f>
        <v>G</v>
      </c>
      <c r="K21" s="275" t="s">
        <v>7</v>
      </c>
      <c r="L21" s="711">
        <v>8</v>
      </c>
      <c r="M21" s="42"/>
      <c r="N21" s="436"/>
      <c r="O21" s="74"/>
      <c r="P21" s="75"/>
      <c r="Q21" s="74"/>
    </row>
    <row r="22" spans="1:21" ht="30" customHeight="1" x14ac:dyDescent="0.2">
      <c r="A22" s="314"/>
      <c r="B22" s="483">
        <f>B21+ACCUEIL!$B$7</f>
        <v>0.40277777777777757</v>
      </c>
      <c r="C22" s="272" t="s">
        <v>11</v>
      </c>
      <c r="D22" s="702" t="str">
        <f>D10</f>
        <v>I</v>
      </c>
      <c r="E22" s="654"/>
      <c r="F22" s="690"/>
      <c r="G22" s="327" t="s">
        <v>16</v>
      </c>
      <c r="H22" s="687"/>
      <c r="I22" s="654"/>
      <c r="J22" s="706" t="str">
        <f>D11</f>
        <v>C</v>
      </c>
      <c r="K22" s="275" t="s">
        <v>12</v>
      </c>
      <c r="L22" s="711">
        <v>9</v>
      </c>
      <c r="M22" s="42"/>
      <c r="N22" s="436"/>
      <c r="O22" s="74"/>
      <c r="P22" s="75"/>
      <c r="Q22" s="74"/>
      <c r="R22" s="72"/>
    </row>
    <row r="23" spans="1:21" ht="30" customHeight="1" x14ac:dyDescent="0.2">
      <c r="A23" s="314"/>
      <c r="B23" s="697">
        <f>B22+ACCUEIL!$B$7</f>
        <v>0.40972222222222199</v>
      </c>
      <c r="C23" s="272" t="s">
        <v>7</v>
      </c>
      <c r="D23" s="702" t="str">
        <f>D6</f>
        <v>G</v>
      </c>
      <c r="E23" s="654"/>
      <c r="F23" s="691"/>
      <c r="G23" s="507" t="s">
        <v>16</v>
      </c>
      <c r="H23" s="508"/>
      <c r="I23" s="654"/>
      <c r="J23" s="708" t="str">
        <f>D9</f>
        <v>D</v>
      </c>
      <c r="K23" s="712" t="s">
        <v>10</v>
      </c>
      <c r="L23" s="709">
        <v>10</v>
      </c>
      <c r="M23" s="38"/>
      <c r="N23" s="304"/>
      <c r="O23" s="75"/>
      <c r="P23" s="75"/>
      <c r="Q23" s="78"/>
    </row>
    <row r="24" spans="1:21" s="56" customFormat="1" x14ac:dyDescent="0.2">
      <c r="A24" s="314"/>
      <c r="B24" s="468"/>
      <c r="C24" s="79"/>
      <c r="D24" s="50"/>
      <c r="E24" s="80"/>
      <c r="F24" s="81"/>
      <c r="G24" s="82" t="s">
        <v>66</v>
      </c>
      <c r="H24" s="83"/>
      <c r="I24" s="80"/>
      <c r="J24" s="50"/>
      <c r="K24" s="79"/>
      <c r="L24" s="84"/>
      <c r="M24" s="75"/>
      <c r="N24" s="288"/>
      <c r="O24"/>
      <c r="P24"/>
      <c r="Q24"/>
      <c r="R24"/>
      <c r="S24"/>
      <c r="T24"/>
      <c r="U24"/>
    </row>
    <row r="25" spans="1:21" ht="30" customHeight="1" x14ac:dyDescent="0.2">
      <c r="A25" s="282"/>
      <c r="B25" s="467">
        <f>ACCUEIL!$B$9</f>
        <v>1.583333333333333</v>
      </c>
      <c r="C25" s="694" t="s">
        <v>9</v>
      </c>
      <c r="D25" s="695" t="str">
        <f>D8</f>
        <v>H</v>
      </c>
      <c r="E25" s="654"/>
      <c r="F25" s="690"/>
      <c r="G25" s="327" t="s">
        <v>16</v>
      </c>
      <c r="H25" s="687"/>
      <c r="I25" s="654"/>
      <c r="J25" s="696" t="str">
        <f>D11</f>
        <v>C</v>
      </c>
      <c r="K25" s="275" t="s">
        <v>12</v>
      </c>
      <c r="L25" s="276">
        <v>11</v>
      </c>
      <c r="M25" s="87"/>
      <c r="N25" s="438"/>
      <c r="O25" s="75"/>
      <c r="P25" s="75"/>
      <c r="Q25" s="78"/>
      <c r="R25" s="72"/>
    </row>
    <row r="26" spans="1:21" ht="30" customHeight="1" x14ac:dyDescent="0.2">
      <c r="A26" s="282"/>
      <c r="B26" s="699">
        <f>B25+ACCUEIL!$B$10</f>
        <v>1.5902777777777775</v>
      </c>
      <c r="C26" s="272" t="s">
        <v>5</v>
      </c>
      <c r="D26" s="702" t="str">
        <f>D5</f>
        <v>A</v>
      </c>
      <c r="E26" s="689"/>
      <c r="F26" s="270"/>
      <c r="G26" s="270" t="s">
        <v>16</v>
      </c>
      <c r="H26" s="271"/>
      <c r="I26" s="693"/>
      <c r="J26" s="274" t="str">
        <f>D10</f>
        <v>I</v>
      </c>
      <c r="K26" s="275" t="s">
        <v>11</v>
      </c>
      <c r="L26" s="276">
        <v>12</v>
      </c>
      <c r="M26" s="38"/>
      <c r="N26" s="304"/>
      <c r="O26" s="75"/>
      <c r="P26" s="75"/>
      <c r="Q26" s="78"/>
      <c r="R26" s="72"/>
    </row>
    <row r="27" spans="1:21" ht="30" customHeight="1" x14ac:dyDescent="0.2">
      <c r="A27" s="305"/>
      <c r="B27" s="483">
        <f>B26+ACCUEIL!$B$10</f>
        <v>1.5972222222222219</v>
      </c>
      <c r="C27" s="718" t="s">
        <v>8</v>
      </c>
      <c r="D27" s="701" t="str">
        <f>D7</f>
        <v>J</v>
      </c>
      <c r="E27" s="654"/>
      <c r="F27" s="690"/>
      <c r="G27" s="327" t="s">
        <v>16</v>
      </c>
      <c r="H27" s="328"/>
      <c r="I27" s="654"/>
      <c r="J27" s="274" t="str">
        <f>D11</f>
        <v>C</v>
      </c>
      <c r="K27" s="715" t="s">
        <v>12</v>
      </c>
      <c r="L27" s="276">
        <v>13</v>
      </c>
      <c r="M27" s="87"/>
      <c r="N27" s="438"/>
      <c r="O27" s="75"/>
      <c r="P27" s="75"/>
      <c r="Q27" s="78"/>
    </row>
    <row r="28" spans="1:21" ht="30" customHeight="1" x14ac:dyDescent="0.2">
      <c r="A28" s="305"/>
      <c r="B28" s="697">
        <f>B27+ACCUEIL!$B$10</f>
        <v>1.6041666666666663</v>
      </c>
      <c r="C28" s="272" t="s">
        <v>5</v>
      </c>
      <c r="D28" s="702" t="str">
        <f>D5</f>
        <v>A</v>
      </c>
      <c r="E28" s="654"/>
      <c r="F28" s="270"/>
      <c r="G28" s="270" t="s">
        <v>16</v>
      </c>
      <c r="H28" s="271"/>
      <c r="I28" s="693"/>
      <c r="J28" s="274" t="str">
        <f>D9</f>
        <v>D</v>
      </c>
      <c r="K28" s="714" t="s">
        <v>10</v>
      </c>
      <c r="L28" s="713">
        <v>14</v>
      </c>
      <c r="M28" s="87"/>
      <c r="N28" s="438"/>
      <c r="O28" s="75"/>
      <c r="P28" s="75"/>
      <c r="Q28" s="78"/>
      <c r="R28" s="72"/>
    </row>
    <row r="29" spans="1:21" ht="30" customHeight="1" x14ac:dyDescent="0.2">
      <c r="A29" s="305"/>
      <c r="B29" s="716">
        <f>B28+ACCUEIL!$B$10</f>
        <v>1.6111111111111107</v>
      </c>
      <c r="C29" s="272" t="s">
        <v>7</v>
      </c>
      <c r="D29" s="702" t="str">
        <f>D6</f>
        <v>G</v>
      </c>
      <c r="E29" s="654"/>
      <c r="F29" s="690"/>
      <c r="G29" s="327" t="s">
        <v>16</v>
      </c>
      <c r="H29" s="328"/>
      <c r="I29" s="654"/>
      <c r="J29" s="705" t="str">
        <f>D10</f>
        <v>I</v>
      </c>
      <c r="K29" s="725" t="s">
        <v>11</v>
      </c>
      <c r="L29" s="276">
        <v>15</v>
      </c>
      <c r="M29" s="75"/>
      <c r="N29" s="288"/>
    </row>
    <row r="30" spans="1:21" ht="30" customHeight="1" x14ac:dyDescent="0.2">
      <c r="A30" s="314"/>
      <c r="B30" s="699">
        <f>B29+ACCUEIL!$B$10</f>
        <v>1.6180555555555551</v>
      </c>
      <c r="C30" s="718" t="s">
        <v>5</v>
      </c>
      <c r="D30" s="701" t="str">
        <f>D5</f>
        <v>A</v>
      </c>
      <c r="E30" s="654"/>
      <c r="F30" s="691"/>
      <c r="G30" s="507" t="s">
        <v>16</v>
      </c>
      <c r="H30" s="508"/>
      <c r="I30" s="689"/>
      <c r="J30" s="705" t="str">
        <f>D11</f>
        <v>C</v>
      </c>
      <c r="K30" s="724" t="s">
        <v>12</v>
      </c>
      <c r="L30" s="713">
        <v>16</v>
      </c>
      <c r="M30" s="38"/>
      <c r="N30" s="304"/>
    </row>
    <row r="31" spans="1:21" ht="30" customHeight="1" x14ac:dyDescent="0.2">
      <c r="A31" s="314"/>
      <c r="B31" s="483">
        <f>B30+ACCUEIL!$B$10</f>
        <v>1.6249999999999996</v>
      </c>
      <c r="C31" s="272" t="s">
        <v>8</v>
      </c>
      <c r="D31" s="702" t="str">
        <f>D7</f>
        <v>J</v>
      </c>
      <c r="E31" s="654"/>
      <c r="F31" s="691"/>
      <c r="G31" s="507" t="s">
        <v>16</v>
      </c>
      <c r="H31" s="508"/>
      <c r="I31" s="689"/>
      <c r="J31" s="705" t="str">
        <f>D10</f>
        <v>I</v>
      </c>
      <c r="K31" s="723" t="s">
        <v>11</v>
      </c>
      <c r="L31" s="722">
        <v>17</v>
      </c>
      <c r="M31" s="79"/>
      <c r="N31" s="438"/>
      <c r="O31" s="72"/>
      <c r="P31" s="91"/>
      <c r="Q31" s="75"/>
      <c r="R31" s="72"/>
    </row>
    <row r="32" spans="1:21" ht="30" customHeight="1" x14ac:dyDescent="0.2">
      <c r="A32" s="314"/>
      <c r="B32" s="716">
        <f>B31+ACCUEIL!$B$10</f>
        <v>1.631944444444444</v>
      </c>
      <c r="C32" s="718" t="s">
        <v>9</v>
      </c>
      <c r="D32" s="701" t="str">
        <f>D8</f>
        <v>H</v>
      </c>
      <c r="E32" s="654"/>
      <c r="F32" s="507"/>
      <c r="G32" s="507" t="s">
        <v>16</v>
      </c>
      <c r="H32" s="692"/>
      <c r="I32" s="689"/>
      <c r="J32" s="705" t="str">
        <f>D9</f>
        <v>D</v>
      </c>
      <c r="K32" s="723" t="s">
        <v>10</v>
      </c>
      <c r="L32" s="722">
        <v>18</v>
      </c>
      <c r="M32" s="79"/>
      <c r="N32" s="438"/>
      <c r="O32" s="72"/>
      <c r="P32" s="91"/>
      <c r="Q32" s="75"/>
      <c r="R32" s="72"/>
    </row>
    <row r="33" spans="1:21" ht="30" customHeight="1" x14ac:dyDescent="0.2">
      <c r="A33" s="314"/>
      <c r="B33" s="483">
        <f>B32+ACCUEIL!$B$10</f>
        <v>1.6388888888888884</v>
      </c>
      <c r="C33" s="272" t="s">
        <v>7</v>
      </c>
      <c r="D33" s="702" t="str">
        <f>D6</f>
        <v>G</v>
      </c>
      <c r="E33" s="689"/>
      <c r="F33" s="691"/>
      <c r="G33" s="507" t="s">
        <v>16</v>
      </c>
      <c r="H33" s="508"/>
      <c r="I33" s="654"/>
      <c r="J33" s="705" t="str">
        <f>D11</f>
        <v>C</v>
      </c>
      <c r="K33" s="723" t="s">
        <v>12</v>
      </c>
      <c r="L33" s="722">
        <v>19</v>
      </c>
      <c r="M33" s="75"/>
      <c r="N33" s="288"/>
    </row>
    <row r="34" spans="1:21" ht="30" customHeight="1" x14ac:dyDescent="0.2">
      <c r="A34" s="314"/>
      <c r="B34" s="697">
        <f>B33+ACCUEIL!$B$10</f>
        <v>1.6458333333333328</v>
      </c>
      <c r="C34" s="272" t="s">
        <v>8</v>
      </c>
      <c r="D34" s="702" t="str">
        <f>D7</f>
        <v>J</v>
      </c>
      <c r="E34" s="654"/>
      <c r="F34" s="691"/>
      <c r="G34" s="507" t="s">
        <v>16</v>
      </c>
      <c r="H34" s="508"/>
      <c r="I34" s="689"/>
      <c r="J34" s="704" t="str">
        <f>D9</f>
        <v>D</v>
      </c>
      <c r="K34" s="723" t="s">
        <v>10</v>
      </c>
      <c r="L34" s="722">
        <v>20</v>
      </c>
      <c r="M34" s="87"/>
      <c r="N34" s="304"/>
    </row>
    <row r="35" spans="1:21" ht="30" customHeight="1" x14ac:dyDescent="0.2">
      <c r="A35" s="314"/>
      <c r="B35" s="717">
        <f>B34+ACCUEIL!$B$10</f>
        <v>1.6527777777777772</v>
      </c>
      <c r="C35" s="719" t="s">
        <v>9</v>
      </c>
      <c r="D35" s="720" t="str">
        <f>D8</f>
        <v>H</v>
      </c>
      <c r="E35" s="654"/>
      <c r="F35" s="691"/>
      <c r="G35" s="507" t="s">
        <v>16</v>
      </c>
      <c r="H35" s="508"/>
      <c r="I35" s="689"/>
      <c r="J35" s="721" t="str">
        <f>D10</f>
        <v>I</v>
      </c>
      <c r="K35" s="723" t="s">
        <v>11</v>
      </c>
      <c r="L35" s="722">
        <v>21</v>
      </c>
      <c r="M35" s="38"/>
      <c r="N35" s="304"/>
      <c r="R35" s="35"/>
      <c r="S35" s="91"/>
      <c r="T35" s="91"/>
      <c r="U35" s="93"/>
    </row>
    <row r="36" spans="1:21" ht="9" customHeight="1" x14ac:dyDescent="0.2">
      <c r="A36" s="314"/>
      <c r="B36" s="94"/>
      <c r="C36" s="95"/>
      <c r="D36" s="44"/>
      <c r="E36" s="80"/>
      <c r="F36" s="19"/>
      <c r="G36" s="19"/>
      <c r="H36" s="21"/>
      <c r="I36" s="96"/>
      <c r="J36" s="44"/>
      <c r="K36" s="19"/>
      <c r="L36" s="97"/>
      <c r="M36" s="38"/>
      <c r="N36" s="304"/>
      <c r="R36" s="35"/>
      <c r="S36" s="91"/>
      <c r="T36" s="91"/>
      <c r="U36" s="93"/>
    </row>
    <row r="37" spans="1:21" ht="9" customHeight="1" x14ac:dyDescent="0.2">
      <c r="A37" s="314"/>
      <c r="B37" s="94"/>
      <c r="C37" s="95"/>
      <c r="D37" s="44"/>
      <c r="E37" s="80"/>
      <c r="F37" s="19"/>
      <c r="G37" s="19"/>
      <c r="H37" s="21"/>
      <c r="I37" s="96"/>
      <c r="J37" s="44"/>
      <c r="K37" s="19"/>
      <c r="L37" s="97"/>
      <c r="M37" s="38"/>
      <c r="N37" s="304"/>
      <c r="R37" s="35"/>
      <c r="S37" s="91"/>
      <c r="T37" s="91"/>
      <c r="U37" s="93"/>
    </row>
    <row r="38" spans="1:21" ht="9" customHeight="1" x14ac:dyDescent="0.2">
      <c r="A38" s="319"/>
      <c r="B38" s="320"/>
      <c r="C38" s="321"/>
      <c r="D38" s="322"/>
      <c r="E38" s="320"/>
      <c r="F38" s="323"/>
      <c r="G38" s="320"/>
      <c r="H38" s="323"/>
      <c r="I38" s="320"/>
      <c r="J38" s="322"/>
      <c r="K38" s="323"/>
      <c r="L38" s="323"/>
      <c r="M38" s="320"/>
      <c r="N38" s="324"/>
      <c r="R38" s="72"/>
      <c r="S38" s="75"/>
      <c r="T38" s="75"/>
      <c r="U38" s="75"/>
    </row>
    <row r="39" spans="1:21" ht="9" customHeight="1" x14ac:dyDescent="0.2">
      <c r="C39" s="73"/>
      <c r="L39" s="93"/>
      <c r="R39" s="72"/>
      <c r="S39" s="75"/>
      <c r="T39" s="75"/>
      <c r="U39" s="75"/>
    </row>
    <row r="40" spans="1:21" x14ac:dyDescent="0.2">
      <c r="C40" s="73"/>
      <c r="L40" s="93"/>
      <c r="R40" s="72"/>
      <c r="S40" s="75"/>
      <c r="T40" s="75"/>
      <c r="U40" s="75"/>
    </row>
    <row r="41" spans="1:21" x14ac:dyDescent="0.2">
      <c r="C41" s="73"/>
      <c r="L41" s="93"/>
      <c r="R41" s="72"/>
      <c r="S41" s="75"/>
      <c r="T41" s="75"/>
      <c r="U41" s="75"/>
    </row>
  </sheetData>
  <sheetProtection password="C9F9" sheet="1" objects="1" scenarios="1" formatCells="0" formatColumns="0" formatRows="0"/>
  <sortState caseSensitive="1" ref="J5:L11">
    <sortCondition descending="1" ref="K5:K11"/>
    <sortCondition descending="1" ref="L5:L11"/>
  </sortState>
  <phoneticPr fontId="6" type="noConversion"/>
  <conditionalFormatting sqref="E14:E23">
    <cfRule type="containsBlanks" priority="7">
      <formula>LEN(TRIM(E14))=0</formula>
    </cfRule>
    <cfRule type="notContainsBlanks" dxfId="362" priority="8">
      <formula>LEN(TRIM(E14))&gt;0</formula>
    </cfRule>
  </conditionalFormatting>
  <conditionalFormatting sqref="I14:I23">
    <cfRule type="containsBlanks" priority="5">
      <formula>LEN(TRIM(I14))=0</formula>
    </cfRule>
    <cfRule type="notContainsBlanks" dxfId="361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360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359" priority="2">
      <formula>LEN(TRIM(I25))&gt;0</formula>
    </cfRule>
  </conditionalFormatting>
  <printOptions horizontalCentered="1" verticalCentered="1"/>
  <pageMargins left="0" right="0" top="1.3779527559055118" bottom="0.39370078740157483" header="0.39370078740157483" footer="0.19685039370078741"/>
  <pageSetup paperSize="9" scale="85" orientation="portrait" useFirstPageNumber="1" horizontalDpi="300" verticalDpi="300" r:id="rId1"/>
  <headerFooter alignWithMargins="0"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71T">
                <anchor>
                  <from>
                    <xdr:col>0</xdr:col>
                    <xdr:colOff>266700</xdr:colOff>
                    <xdr:row>5</xdr:row>
                    <xdr:rowOff>85725</xdr:rowOff>
                  </from>
                  <to>
                    <xdr:col>1</xdr:col>
                    <xdr:colOff>657225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71T">
                <anchor>
                  <from>
                    <xdr:col>0</xdr:col>
                    <xdr:colOff>514350</xdr:colOff>
                    <xdr:row>7</xdr:row>
                    <xdr:rowOff>66675</xdr:rowOff>
                  </from>
                  <to>
                    <xdr:col>1</xdr:col>
                    <xdr:colOff>438150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IMP7AC" altText="Aperçu Impression">
                <anchor>
                  <from>
                    <xdr:col>0</xdr:col>
                    <xdr:colOff>276225</xdr:colOff>
                    <xdr:row>3</xdr:row>
                    <xdr:rowOff>133350</xdr:rowOff>
                  </from>
                  <to>
                    <xdr:col>1</xdr:col>
                    <xdr:colOff>790575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W41"/>
  <sheetViews>
    <sheetView showGridLines="0" showRowColHeaders="0" showRuler="0" view="pageLayout" zoomScaleNormal="121" zoomScaleSheetLayoutView="100" workbookViewId="0">
      <selection activeCell="D5" sqref="D5"/>
    </sheetView>
  </sheetViews>
  <sheetFormatPr baseColWidth="10" defaultColWidth="11.5703125" defaultRowHeight="15" x14ac:dyDescent="0.2"/>
  <cols>
    <col min="1" max="1" width="11.140625" customWidth="1"/>
    <col min="2" max="2" width="14.1406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6.8554687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/>
      <c r="B4" s="25"/>
      <c r="C4" s="26"/>
      <c r="D4" s="27" t="s">
        <v>1</v>
      </c>
      <c r="E4" s="28"/>
      <c r="F4" s="29"/>
      <c r="G4" s="30"/>
      <c r="H4" s="20"/>
      <c r="I4" s="21"/>
      <c r="J4" s="31"/>
      <c r="K4" s="19"/>
      <c r="L4" s="22"/>
      <c r="M4" s="32"/>
      <c r="N4" s="33"/>
      <c r="O4" s="34"/>
      <c r="P4" s="34"/>
      <c r="Q4" s="34"/>
      <c r="R4" s="35"/>
      <c r="S4" s="34"/>
      <c r="T4" s="36"/>
      <c r="U4" s="36"/>
    </row>
    <row r="5" spans="1:23" x14ac:dyDescent="0.2">
      <c r="A5" s="37"/>
      <c r="B5" s="38"/>
      <c r="C5" s="39" t="s">
        <v>5</v>
      </c>
      <c r="D5" s="636" t="str">
        <f>ACCUEIL!H6</f>
        <v>A</v>
      </c>
      <c r="E5" s="41"/>
      <c r="F5" s="41"/>
      <c r="G5" s="42"/>
      <c r="H5" s="20"/>
      <c r="I5" s="43"/>
      <c r="J5" s="44"/>
      <c r="K5" s="45"/>
      <c r="L5" s="46"/>
      <c r="M5" s="32"/>
      <c r="N5" s="47"/>
      <c r="O5" s="34"/>
      <c r="P5" s="34"/>
      <c r="Q5" s="34"/>
      <c r="R5" s="34"/>
      <c r="S5" s="34"/>
      <c r="T5" s="36"/>
      <c r="U5" s="36"/>
    </row>
    <row r="6" spans="1:23" x14ac:dyDescent="0.2">
      <c r="A6" s="48"/>
      <c r="B6" s="38"/>
      <c r="C6" s="39" t="s">
        <v>7</v>
      </c>
      <c r="D6" s="636" t="str">
        <f>ACCUEIL!H7</f>
        <v>G</v>
      </c>
      <c r="E6" s="41"/>
      <c r="F6" s="41"/>
      <c r="G6" s="42"/>
      <c r="H6" s="20"/>
      <c r="I6" s="43"/>
      <c r="J6" s="44"/>
      <c r="K6" s="45"/>
      <c r="L6" s="46"/>
      <c r="M6" s="32"/>
      <c r="N6" s="47"/>
      <c r="O6" s="34"/>
      <c r="P6" s="34"/>
      <c r="Q6" s="34"/>
      <c r="R6" s="34"/>
      <c r="S6" s="34"/>
      <c r="T6" s="36"/>
      <c r="U6" s="36"/>
    </row>
    <row r="7" spans="1:23" x14ac:dyDescent="0.2">
      <c r="A7" s="49"/>
      <c r="B7" s="38"/>
      <c r="C7" s="39" t="s">
        <v>8</v>
      </c>
      <c r="D7" s="636" t="str">
        <f>ACCUEIL!H8</f>
        <v>J</v>
      </c>
      <c r="E7" s="41"/>
      <c r="F7" s="41"/>
      <c r="G7" s="42"/>
      <c r="H7" s="20"/>
      <c r="I7" s="43"/>
      <c r="J7" s="44"/>
      <c r="K7" s="45"/>
      <c r="L7" s="46"/>
      <c r="M7" s="32"/>
      <c r="N7" s="47"/>
      <c r="O7" s="34"/>
      <c r="P7" s="34"/>
      <c r="Q7" s="34"/>
      <c r="R7" s="34"/>
      <c r="S7" s="34"/>
      <c r="T7" s="36"/>
      <c r="U7" s="36"/>
    </row>
    <row r="8" spans="1:23" x14ac:dyDescent="0.2">
      <c r="A8" s="48"/>
      <c r="B8" s="38"/>
      <c r="C8" s="39" t="s">
        <v>9</v>
      </c>
      <c r="D8" s="636" t="str">
        <f>ACCUEIL!H9</f>
        <v>H</v>
      </c>
      <c r="E8" s="41"/>
      <c r="F8" s="41"/>
      <c r="G8" s="42"/>
      <c r="H8" s="19"/>
      <c r="I8" s="43"/>
      <c r="J8" s="44"/>
      <c r="K8" s="45"/>
      <c r="L8" s="46"/>
      <c r="M8" s="32"/>
      <c r="N8" s="47"/>
      <c r="O8" s="34"/>
      <c r="P8" s="34"/>
      <c r="Q8" s="34"/>
      <c r="R8" s="34"/>
      <c r="S8" s="34"/>
      <c r="T8" s="36"/>
      <c r="U8" s="36"/>
    </row>
    <row r="9" spans="1:23" x14ac:dyDescent="0.2">
      <c r="A9" s="49"/>
      <c r="B9" s="38"/>
      <c r="C9" s="39" t="s">
        <v>10</v>
      </c>
      <c r="D9" s="636" t="str">
        <f>ACCUEIL!H10</f>
        <v>D</v>
      </c>
      <c r="E9" s="41"/>
      <c r="F9" s="41"/>
      <c r="G9" s="42"/>
      <c r="H9" s="19"/>
      <c r="I9" s="43"/>
      <c r="J9" s="44"/>
      <c r="K9" s="45"/>
      <c r="L9" s="46"/>
      <c r="M9" s="32"/>
      <c r="N9" s="47"/>
      <c r="O9" s="34"/>
      <c r="P9" s="34"/>
      <c r="Q9" s="34"/>
      <c r="R9" s="34"/>
      <c r="S9" s="34"/>
      <c r="T9" s="36"/>
      <c r="U9" s="36"/>
    </row>
    <row r="10" spans="1:23" x14ac:dyDescent="0.2">
      <c r="A10" s="24"/>
      <c r="B10" s="38"/>
      <c r="C10" s="39" t="s">
        <v>11</v>
      </c>
      <c r="D10" s="636" t="str">
        <f>ACCUEIL!H11</f>
        <v>I</v>
      </c>
      <c r="E10" s="41"/>
      <c r="F10" s="41"/>
      <c r="G10" s="42"/>
      <c r="H10" s="20"/>
      <c r="I10" s="43"/>
      <c r="J10" s="44"/>
      <c r="K10" s="45"/>
      <c r="L10" s="46"/>
      <c r="M10" s="32"/>
      <c r="N10" s="47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39" t="s">
        <v>12</v>
      </c>
      <c r="D11" s="636" t="str">
        <f>ACCUEIL!H12</f>
        <v>C</v>
      </c>
      <c r="E11" s="41"/>
      <c r="F11" s="41"/>
      <c r="G11" s="42"/>
      <c r="H11" s="20"/>
      <c r="I11" s="43"/>
      <c r="J11" s="44"/>
      <c r="K11" s="45"/>
      <c r="L11" s="46"/>
      <c r="M11" s="32"/>
      <c r="N11" s="47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0"/>
      <c r="E12" s="32"/>
      <c r="F12" s="51"/>
      <c r="G12" s="370" t="str">
        <f>ACCUEIL!$D$6</f>
        <v>san siro</v>
      </c>
      <c r="H12" s="19"/>
      <c r="I12" s="52"/>
      <c r="J12" s="44"/>
      <c r="K12" s="21"/>
      <c r="L12" s="21"/>
      <c r="M12" s="32"/>
      <c r="N12" s="47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3" t="s">
        <v>14</v>
      </c>
      <c r="C13" s="54"/>
      <c r="D13" s="55"/>
      <c r="E13" s="56"/>
      <c r="F13" s="57"/>
      <c r="G13" s="58" t="s">
        <v>15</v>
      </c>
      <c r="H13" s="59"/>
      <c r="I13" s="60"/>
      <c r="J13" s="61"/>
      <c r="K13" s="62"/>
      <c r="L13" s="62"/>
      <c r="M13" s="56"/>
      <c r="N13" s="63"/>
      <c r="R13" s="36"/>
      <c r="S13" s="34"/>
      <c r="T13" s="64"/>
      <c r="U13" s="64"/>
    </row>
    <row r="14" spans="1:23" ht="30" customHeight="1" x14ac:dyDescent="0.2">
      <c r="A14" s="24"/>
      <c r="B14" s="430">
        <f>ACCUEIL!$B$6</f>
        <v>0.34722222222222221</v>
      </c>
      <c r="C14" s="76" t="s">
        <v>5</v>
      </c>
      <c r="D14" s="66" t="str">
        <f>D5</f>
        <v>A</v>
      </c>
      <c r="E14" s="654"/>
      <c r="F14" s="67"/>
      <c r="G14" s="67" t="s">
        <v>16</v>
      </c>
      <c r="H14" s="68"/>
      <c r="I14" s="654"/>
      <c r="J14" s="69" t="str">
        <f>D6</f>
        <v>G</v>
      </c>
      <c r="K14" s="70" t="s">
        <v>7</v>
      </c>
      <c r="L14" s="71">
        <v>1</v>
      </c>
      <c r="M14" s="56"/>
      <c r="N14" s="63"/>
      <c r="S14" s="72"/>
      <c r="T14" s="72"/>
    </row>
    <row r="15" spans="1:23" ht="30" customHeight="1" x14ac:dyDescent="0.2">
      <c r="A15" s="24"/>
      <c r="B15" s="431">
        <f>B14+ACCUEIL!$B$7</f>
        <v>0.35416666666666663</v>
      </c>
      <c r="C15" s="65" t="s">
        <v>9</v>
      </c>
      <c r="D15" s="66" t="str">
        <f>D8</f>
        <v>H</v>
      </c>
      <c r="E15" s="654"/>
      <c r="F15" s="67"/>
      <c r="G15" s="67" t="s">
        <v>16</v>
      </c>
      <c r="H15" s="68"/>
      <c r="I15" s="654"/>
      <c r="J15" s="69" t="str">
        <f>D7</f>
        <v>J</v>
      </c>
      <c r="K15" s="70" t="s">
        <v>8</v>
      </c>
      <c r="L15" s="71">
        <v>2</v>
      </c>
      <c r="M15" s="56"/>
      <c r="N15" s="63"/>
      <c r="S15" s="73"/>
      <c r="W15" s="73"/>
    </row>
    <row r="16" spans="1:23" ht="30" customHeight="1" x14ac:dyDescent="0.2">
      <c r="A16" s="24"/>
      <c r="B16" s="432">
        <f>B15+ACCUEIL!$B$7</f>
        <v>0.36111111111111105</v>
      </c>
      <c r="C16" s="65" t="s">
        <v>10</v>
      </c>
      <c r="D16" s="66" t="str">
        <f>D9</f>
        <v>D</v>
      </c>
      <c r="E16" s="654"/>
      <c r="F16" s="67"/>
      <c r="G16" s="67" t="s">
        <v>16</v>
      </c>
      <c r="H16" s="68"/>
      <c r="I16" s="654"/>
      <c r="J16" s="69" t="str">
        <f>D10</f>
        <v>I</v>
      </c>
      <c r="K16" s="70" t="s">
        <v>11</v>
      </c>
      <c r="L16" s="71">
        <v>3</v>
      </c>
      <c r="M16" s="56"/>
      <c r="N16" s="63"/>
      <c r="R16" s="72"/>
      <c r="S16" s="73"/>
      <c r="W16" s="73"/>
    </row>
    <row r="17" spans="1:21" ht="30" customHeight="1" x14ac:dyDescent="0.2">
      <c r="A17" s="24"/>
      <c r="B17" s="432">
        <f>B16+ACCUEIL!$B$7</f>
        <v>0.36805555555555547</v>
      </c>
      <c r="C17" s="65" t="s">
        <v>5</v>
      </c>
      <c r="D17" s="66" t="str">
        <f>D5</f>
        <v>A</v>
      </c>
      <c r="E17" s="654"/>
      <c r="F17" s="67"/>
      <c r="G17" s="67" t="s">
        <v>16</v>
      </c>
      <c r="H17" s="68"/>
      <c r="I17" s="654"/>
      <c r="J17" s="69" t="str">
        <f>D7</f>
        <v>J</v>
      </c>
      <c r="K17" s="70" t="s">
        <v>8</v>
      </c>
      <c r="L17" s="71">
        <v>4</v>
      </c>
      <c r="M17" s="56"/>
      <c r="N17" s="63"/>
    </row>
    <row r="18" spans="1:21" ht="30" customHeight="1" x14ac:dyDescent="0.2">
      <c r="A18" s="24"/>
      <c r="B18" s="432">
        <f>B17+ACCUEIL!$B$7</f>
        <v>0.37499999999999989</v>
      </c>
      <c r="C18" s="65" t="s">
        <v>7</v>
      </c>
      <c r="D18" s="66" t="str">
        <f>D6</f>
        <v>G</v>
      </c>
      <c r="E18" s="654"/>
      <c r="F18" s="67"/>
      <c r="G18" s="67" t="s">
        <v>16</v>
      </c>
      <c r="H18" s="68"/>
      <c r="I18" s="654"/>
      <c r="J18" s="69" t="str">
        <f>D8</f>
        <v>H</v>
      </c>
      <c r="K18" s="70" t="s">
        <v>9</v>
      </c>
      <c r="L18" s="71">
        <v>5</v>
      </c>
      <c r="M18" s="56"/>
      <c r="N18" s="63"/>
    </row>
    <row r="19" spans="1:21" ht="30" customHeight="1" x14ac:dyDescent="0.2">
      <c r="A19" s="24"/>
      <c r="B19" s="432">
        <f>B18+ACCUEIL!$B$7</f>
        <v>0.38194444444444431</v>
      </c>
      <c r="C19" s="65" t="s">
        <v>10</v>
      </c>
      <c r="D19" s="66" t="str">
        <f>D9</f>
        <v>D</v>
      </c>
      <c r="E19" s="654"/>
      <c r="F19" s="67"/>
      <c r="G19" s="67" t="s">
        <v>16</v>
      </c>
      <c r="H19" s="68"/>
      <c r="I19" s="654"/>
      <c r="J19" s="69" t="str">
        <f>D11</f>
        <v>C</v>
      </c>
      <c r="K19" s="70" t="s">
        <v>12</v>
      </c>
      <c r="L19" s="71">
        <v>6</v>
      </c>
      <c r="M19" s="56"/>
      <c r="N19" s="63"/>
      <c r="R19" s="72"/>
    </row>
    <row r="20" spans="1:21" ht="30" customHeight="1" x14ac:dyDescent="0.2">
      <c r="A20" s="24"/>
      <c r="B20" s="432">
        <f>B19+ACCUEIL!$B$7</f>
        <v>0.38888888888888873</v>
      </c>
      <c r="C20" s="65" t="s">
        <v>5</v>
      </c>
      <c r="D20" s="66" t="str">
        <f>D5</f>
        <v>A</v>
      </c>
      <c r="E20" s="654"/>
      <c r="F20" s="67"/>
      <c r="G20" s="67" t="s">
        <v>16</v>
      </c>
      <c r="H20" s="68"/>
      <c r="I20" s="654"/>
      <c r="J20" s="69" t="str">
        <f>D8</f>
        <v>H</v>
      </c>
      <c r="K20" s="70" t="s">
        <v>9</v>
      </c>
      <c r="L20" s="71">
        <v>7</v>
      </c>
      <c r="M20" s="56"/>
      <c r="N20" s="63"/>
    </row>
    <row r="21" spans="1:21" ht="30" customHeight="1" x14ac:dyDescent="0.2">
      <c r="A21" s="24"/>
      <c r="B21" s="432">
        <f>B20+ACCUEIL!$B$7</f>
        <v>0.39583333333333315</v>
      </c>
      <c r="C21" s="65" t="s">
        <v>8</v>
      </c>
      <c r="D21" s="66" t="str">
        <f>D7</f>
        <v>J</v>
      </c>
      <c r="E21" s="654"/>
      <c r="F21" s="67"/>
      <c r="G21" s="67" t="s">
        <v>16</v>
      </c>
      <c r="H21" s="68"/>
      <c r="I21" s="654"/>
      <c r="J21" s="69" t="str">
        <f>D6</f>
        <v>G</v>
      </c>
      <c r="K21" s="70" t="s">
        <v>7</v>
      </c>
      <c r="L21" s="71">
        <v>8</v>
      </c>
      <c r="M21" s="42"/>
      <c r="N21" s="33"/>
      <c r="O21" s="74"/>
      <c r="P21" s="75"/>
      <c r="Q21" s="74"/>
    </row>
    <row r="22" spans="1:21" ht="30" customHeight="1" x14ac:dyDescent="0.2">
      <c r="A22" s="24"/>
      <c r="B22" s="432">
        <f>B21+ACCUEIL!$B$7</f>
        <v>0.40277777777777757</v>
      </c>
      <c r="C22" s="76" t="s">
        <v>11</v>
      </c>
      <c r="D22" s="77" t="str">
        <f>D10</f>
        <v>I</v>
      </c>
      <c r="E22" s="654"/>
      <c r="F22" s="67"/>
      <c r="G22" s="67" t="s">
        <v>16</v>
      </c>
      <c r="H22" s="68"/>
      <c r="I22" s="654"/>
      <c r="J22" s="69" t="str">
        <f>D11</f>
        <v>C</v>
      </c>
      <c r="K22" s="70" t="s">
        <v>12</v>
      </c>
      <c r="L22" s="71">
        <v>9</v>
      </c>
      <c r="M22" s="42"/>
      <c r="N22" s="33"/>
      <c r="O22" s="74"/>
      <c r="P22" s="75"/>
      <c r="Q22" s="74"/>
      <c r="R22" s="72"/>
    </row>
    <row r="23" spans="1:21" ht="30" customHeight="1" x14ac:dyDescent="0.2">
      <c r="A23" s="24"/>
      <c r="B23" s="432">
        <f>B22+ACCUEIL!$B$7</f>
        <v>0.40972222222222199</v>
      </c>
      <c r="C23" s="65" t="s">
        <v>7</v>
      </c>
      <c r="D23" s="66" t="str">
        <f>D6</f>
        <v>G</v>
      </c>
      <c r="E23" s="654"/>
      <c r="F23" s="67"/>
      <c r="G23" s="67" t="s">
        <v>16</v>
      </c>
      <c r="H23" s="68"/>
      <c r="I23" s="654"/>
      <c r="J23" s="69" t="str">
        <f>D9</f>
        <v>D</v>
      </c>
      <c r="K23" s="70" t="s">
        <v>10</v>
      </c>
      <c r="L23" s="71">
        <v>10</v>
      </c>
      <c r="M23" s="56"/>
      <c r="N23" s="63"/>
      <c r="O23" s="75"/>
      <c r="P23" s="75"/>
      <c r="Q23" s="78"/>
    </row>
    <row r="24" spans="1:21" s="56" customFormat="1" x14ac:dyDescent="0.2">
      <c r="A24" s="24"/>
      <c r="B24" s="469"/>
      <c r="C24" s="79"/>
      <c r="D24" s="50"/>
      <c r="E24" s="80"/>
      <c r="F24" s="81"/>
      <c r="G24" s="82" t="s">
        <v>66</v>
      </c>
      <c r="H24" s="83"/>
      <c r="I24" s="80"/>
      <c r="J24" s="50"/>
      <c r="K24" s="79"/>
      <c r="L24" s="84"/>
      <c r="M24"/>
      <c r="N24" s="85"/>
      <c r="O24"/>
      <c r="P24"/>
      <c r="Q24"/>
      <c r="R24"/>
      <c r="S24"/>
      <c r="T24"/>
      <c r="U24"/>
    </row>
    <row r="25" spans="1:21" ht="30" customHeight="1" x14ac:dyDescent="0.2">
      <c r="A25" s="86"/>
      <c r="B25" s="430">
        <f>ACCUEIL!$B$9</f>
        <v>1.583333333333333</v>
      </c>
      <c r="C25" s="76" t="s">
        <v>9</v>
      </c>
      <c r="D25" s="66" t="str">
        <f>D8</f>
        <v>H</v>
      </c>
      <c r="E25" s="654"/>
      <c r="F25" s="67"/>
      <c r="G25" s="67" t="s">
        <v>16</v>
      </c>
      <c r="H25" s="68"/>
      <c r="I25" s="654"/>
      <c r="J25" s="69" t="str">
        <f>D11</f>
        <v>C</v>
      </c>
      <c r="K25" s="70" t="s">
        <v>12</v>
      </c>
      <c r="L25" s="71">
        <v>11</v>
      </c>
      <c r="M25" s="87"/>
      <c r="N25" s="88"/>
      <c r="O25" s="75"/>
      <c r="P25" s="75"/>
      <c r="Q25" s="78"/>
      <c r="R25" s="72"/>
    </row>
    <row r="26" spans="1:21" ht="30" customHeight="1" x14ac:dyDescent="0.2">
      <c r="A26" s="86"/>
      <c r="B26" s="431">
        <f>B25+ACCUEIL!$B$10</f>
        <v>1.5902777777777775</v>
      </c>
      <c r="C26" s="76" t="s">
        <v>5</v>
      </c>
      <c r="D26" s="77" t="str">
        <f>D5</f>
        <v>A</v>
      </c>
      <c r="E26" s="654"/>
      <c r="F26" s="67"/>
      <c r="G26" s="67" t="s">
        <v>16</v>
      </c>
      <c r="H26" s="68"/>
      <c r="I26" s="654"/>
      <c r="J26" s="69" t="str">
        <f>D10</f>
        <v>I</v>
      </c>
      <c r="K26" s="70" t="s">
        <v>11</v>
      </c>
      <c r="L26" s="71">
        <v>12</v>
      </c>
      <c r="M26" s="56"/>
      <c r="N26" s="63"/>
      <c r="O26" s="75"/>
      <c r="P26" s="75"/>
      <c r="Q26" s="78"/>
      <c r="R26" s="72"/>
    </row>
    <row r="27" spans="1:21" ht="30" customHeight="1" x14ac:dyDescent="0.2">
      <c r="A27" s="89"/>
      <c r="B27" s="432">
        <f>B26+ACCUEIL!$B$10</f>
        <v>1.5972222222222219</v>
      </c>
      <c r="C27" s="65" t="s">
        <v>8</v>
      </c>
      <c r="D27" s="66" t="str">
        <f>D7</f>
        <v>J</v>
      </c>
      <c r="E27" s="654"/>
      <c r="F27" s="67"/>
      <c r="G27" s="67" t="s">
        <v>16</v>
      </c>
      <c r="H27" s="68"/>
      <c r="I27" s="654"/>
      <c r="J27" s="69" t="str">
        <f>D11</f>
        <v>C</v>
      </c>
      <c r="K27" s="70" t="s">
        <v>12</v>
      </c>
      <c r="L27" s="71">
        <v>13</v>
      </c>
      <c r="M27" s="87"/>
      <c r="N27" s="88"/>
      <c r="O27" s="75"/>
      <c r="P27" s="75"/>
      <c r="Q27" s="78"/>
    </row>
    <row r="28" spans="1:21" ht="30" customHeight="1" x14ac:dyDescent="0.2">
      <c r="A28" s="89"/>
      <c r="B28" s="432">
        <f>B27+ACCUEIL!$B$10</f>
        <v>1.6041666666666663</v>
      </c>
      <c r="C28" s="65" t="s">
        <v>5</v>
      </c>
      <c r="D28" s="66" t="str">
        <f>D5</f>
        <v>A</v>
      </c>
      <c r="E28" s="654"/>
      <c r="F28" s="67"/>
      <c r="G28" s="67" t="s">
        <v>16</v>
      </c>
      <c r="H28" s="68"/>
      <c r="I28" s="654"/>
      <c r="J28" s="69" t="str">
        <f>D9</f>
        <v>D</v>
      </c>
      <c r="K28" s="70" t="s">
        <v>10</v>
      </c>
      <c r="L28" s="71">
        <v>14</v>
      </c>
      <c r="M28" s="87"/>
      <c r="N28" s="88"/>
      <c r="O28" s="75"/>
      <c r="P28" s="75"/>
      <c r="Q28" s="78"/>
      <c r="R28" s="72"/>
    </row>
    <row r="29" spans="1:21" ht="30" customHeight="1" x14ac:dyDescent="0.2">
      <c r="A29" s="89"/>
      <c r="B29" s="432">
        <f>B28+ACCUEIL!$B$10</f>
        <v>1.6111111111111107</v>
      </c>
      <c r="C29" s="65" t="s">
        <v>7</v>
      </c>
      <c r="D29" s="90" t="str">
        <f>D6</f>
        <v>G</v>
      </c>
      <c r="E29" s="654"/>
      <c r="F29" s="67"/>
      <c r="G29" s="67" t="s">
        <v>16</v>
      </c>
      <c r="H29" s="68"/>
      <c r="I29" s="654"/>
      <c r="J29" s="69" t="str">
        <f>D10</f>
        <v>I</v>
      </c>
      <c r="K29" s="70" t="s">
        <v>11</v>
      </c>
      <c r="L29" s="71">
        <v>15</v>
      </c>
      <c r="N29" s="85"/>
    </row>
    <row r="30" spans="1:21" ht="30" customHeight="1" x14ac:dyDescent="0.2">
      <c r="A30" s="24"/>
      <c r="B30" s="432">
        <f>B29+ACCUEIL!$B$10</f>
        <v>1.6180555555555551</v>
      </c>
      <c r="C30" s="65" t="s">
        <v>5</v>
      </c>
      <c r="D30" s="66" t="str">
        <f>D5</f>
        <v>A</v>
      </c>
      <c r="E30" s="654"/>
      <c r="F30" s="67"/>
      <c r="G30" s="67" t="s">
        <v>16</v>
      </c>
      <c r="H30" s="68"/>
      <c r="I30" s="654"/>
      <c r="J30" s="69" t="str">
        <f>D11</f>
        <v>C</v>
      </c>
      <c r="K30" s="70" t="s">
        <v>12</v>
      </c>
      <c r="L30" s="71">
        <v>16</v>
      </c>
      <c r="M30" s="56"/>
      <c r="N30" s="63"/>
    </row>
    <row r="31" spans="1:21" ht="30" customHeight="1" x14ac:dyDescent="0.2">
      <c r="A31" s="24"/>
      <c r="B31" s="432">
        <f>B30+ACCUEIL!$B$10</f>
        <v>1.6249999999999996</v>
      </c>
      <c r="C31" s="65" t="s">
        <v>8</v>
      </c>
      <c r="D31" s="66" t="str">
        <f>D7</f>
        <v>J</v>
      </c>
      <c r="E31" s="654"/>
      <c r="F31" s="67"/>
      <c r="G31" s="67" t="s">
        <v>16</v>
      </c>
      <c r="H31" s="68"/>
      <c r="I31" s="654"/>
      <c r="J31" s="69" t="str">
        <f>D10</f>
        <v>I</v>
      </c>
      <c r="K31" s="70" t="s">
        <v>11</v>
      </c>
      <c r="L31" s="71">
        <v>17</v>
      </c>
      <c r="M31" s="79"/>
      <c r="N31" s="88"/>
      <c r="O31" s="72"/>
      <c r="P31" s="91"/>
      <c r="Q31" s="75"/>
      <c r="R31" s="72"/>
    </row>
    <row r="32" spans="1:21" ht="30" customHeight="1" x14ac:dyDescent="0.2">
      <c r="A32" s="24"/>
      <c r="B32" s="432">
        <f>B31+ACCUEIL!$B$10</f>
        <v>1.631944444444444</v>
      </c>
      <c r="C32" s="65" t="s">
        <v>9</v>
      </c>
      <c r="D32" s="66" t="str">
        <f>D8</f>
        <v>H</v>
      </c>
      <c r="E32" s="654"/>
      <c r="F32" s="67"/>
      <c r="G32" s="67" t="s">
        <v>16</v>
      </c>
      <c r="H32" s="68"/>
      <c r="I32" s="654"/>
      <c r="J32" s="69" t="str">
        <f>D9</f>
        <v>D</v>
      </c>
      <c r="K32" s="70" t="s">
        <v>10</v>
      </c>
      <c r="L32" s="71">
        <v>18</v>
      </c>
      <c r="M32" s="79"/>
      <c r="N32" s="88"/>
      <c r="O32" s="72"/>
      <c r="P32" s="91"/>
      <c r="Q32" s="75"/>
      <c r="R32" s="72"/>
    </row>
    <row r="33" spans="1:21" ht="30" customHeight="1" x14ac:dyDescent="0.2">
      <c r="A33" s="24"/>
      <c r="B33" s="432">
        <f>B32+ACCUEIL!$B$10</f>
        <v>1.6388888888888884</v>
      </c>
      <c r="C33" s="65" t="s">
        <v>7</v>
      </c>
      <c r="D33" s="66" t="str">
        <f>D6</f>
        <v>G</v>
      </c>
      <c r="E33" s="654"/>
      <c r="F33" s="67"/>
      <c r="G33" s="67" t="s">
        <v>16</v>
      </c>
      <c r="H33" s="68"/>
      <c r="I33" s="654"/>
      <c r="J33" s="69" t="str">
        <f>D11</f>
        <v>C</v>
      </c>
      <c r="K33" s="70" t="s">
        <v>12</v>
      </c>
      <c r="L33" s="71">
        <v>19</v>
      </c>
      <c r="N33" s="85"/>
    </row>
    <row r="34" spans="1:21" ht="30" customHeight="1" x14ac:dyDescent="0.2">
      <c r="A34" s="24"/>
      <c r="B34" s="432">
        <f>B33+ACCUEIL!$B$10</f>
        <v>1.6458333333333328</v>
      </c>
      <c r="C34" s="65" t="s">
        <v>8</v>
      </c>
      <c r="D34" s="66" t="str">
        <f>D7</f>
        <v>J</v>
      </c>
      <c r="E34" s="654"/>
      <c r="F34" s="67"/>
      <c r="G34" s="67" t="s">
        <v>16</v>
      </c>
      <c r="H34" s="68"/>
      <c r="I34" s="654"/>
      <c r="J34" s="69" t="str">
        <f>D9</f>
        <v>D</v>
      </c>
      <c r="K34" s="70" t="s">
        <v>10</v>
      </c>
      <c r="L34" s="71">
        <v>20</v>
      </c>
      <c r="M34" s="92"/>
      <c r="N34" s="63"/>
    </row>
    <row r="35" spans="1:21" ht="30" customHeight="1" x14ac:dyDescent="0.2">
      <c r="A35" s="24"/>
      <c r="B35" s="432">
        <f>B34+ACCUEIL!$B$10</f>
        <v>1.6527777777777772</v>
      </c>
      <c r="C35" s="65" t="s">
        <v>9</v>
      </c>
      <c r="D35" s="66" t="str">
        <f>D8</f>
        <v>H</v>
      </c>
      <c r="E35" s="654"/>
      <c r="F35" s="67"/>
      <c r="G35" s="67" t="s">
        <v>16</v>
      </c>
      <c r="H35" s="68"/>
      <c r="I35" s="654"/>
      <c r="J35" s="69" t="str">
        <f>D10</f>
        <v>I</v>
      </c>
      <c r="K35" s="70" t="s">
        <v>11</v>
      </c>
      <c r="L35" s="71">
        <v>21</v>
      </c>
      <c r="M35" s="56"/>
      <c r="N35" s="63"/>
      <c r="R35" s="35"/>
      <c r="S35" s="91"/>
      <c r="T35" s="91"/>
      <c r="U35" s="93"/>
    </row>
    <row r="36" spans="1:21" ht="9" customHeight="1" x14ac:dyDescent="0.2">
      <c r="A36" s="24"/>
      <c r="B36" s="94"/>
      <c r="C36" s="95"/>
      <c r="D36" s="44"/>
      <c r="E36" s="80"/>
      <c r="F36" s="19"/>
      <c r="G36" s="19"/>
      <c r="H36" s="21"/>
      <c r="I36" s="96"/>
      <c r="J36" s="44"/>
      <c r="K36" s="19"/>
      <c r="L36" s="97"/>
      <c r="M36" s="56"/>
      <c r="N36" s="63"/>
      <c r="R36" s="35"/>
      <c r="S36" s="91"/>
      <c r="T36" s="91"/>
      <c r="U36" s="93"/>
    </row>
    <row r="37" spans="1:21" ht="9" customHeight="1" x14ac:dyDescent="0.2">
      <c r="A37" s="24"/>
      <c r="B37" s="94"/>
      <c r="C37" s="95"/>
      <c r="D37" s="44"/>
      <c r="E37" s="80"/>
      <c r="F37" s="19"/>
      <c r="G37" s="19"/>
      <c r="H37" s="21"/>
      <c r="I37" s="96"/>
      <c r="J37" s="44"/>
      <c r="K37" s="19"/>
      <c r="L37" s="97"/>
      <c r="M37" s="56"/>
      <c r="N37" s="63"/>
      <c r="R37" s="35"/>
      <c r="S37" s="91"/>
      <c r="T37" s="91"/>
      <c r="U37" s="93"/>
    </row>
    <row r="38" spans="1:21" ht="9" customHeight="1" x14ac:dyDescent="0.2">
      <c r="A38" s="98"/>
      <c r="B38" s="99"/>
      <c r="C38" s="100"/>
      <c r="D38" s="101"/>
      <c r="E38" s="99"/>
      <c r="F38" s="102"/>
      <c r="G38" s="99"/>
      <c r="H38" s="102"/>
      <c r="I38" s="99"/>
      <c r="J38" s="101"/>
      <c r="K38" s="102"/>
      <c r="L38" s="102"/>
      <c r="M38" s="99"/>
      <c r="N38" s="103"/>
      <c r="R38" s="72"/>
      <c r="S38" s="75"/>
      <c r="T38" s="75"/>
      <c r="U38" s="75"/>
    </row>
    <row r="39" spans="1:21" x14ac:dyDescent="0.2">
      <c r="C39" s="73"/>
      <c r="L39" s="93"/>
      <c r="R39" s="72"/>
      <c r="S39" s="75"/>
      <c r="T39" s="75"/>
      <c r="U39" s="75"/>
    </row>
    <row r="40" spans="1:21" x14ac:dyDescent="0.2">
      <c r="C40" s="73"/>
      <c r="L40" s="93"/>
      <c r="R40" s="72"/>
      <c r="S40" s="75"/>
      <c r="T40" s="75"/>
      <c r="U40" s="75"/>
    </row>
    <row r="41" spans="1:21" x14ac:dyDescent="0.2">
      <c r="C41" s="73"/>
      <c r="L41" s="93"/>
      <c r="R41" s="72"/>
      <c r="S41" s="75"/>
      <c r="T41" s="75"/>
      <c r="U41" s="75"/>
    </row>
  </sheetData>
  <sheetProtection password="C9F9" sheet="1" objects="1" scenarios="1" formatCells="0" formatColumns="0" formatRows="0"/>
  <conditionalFormatting sqref="E14">
    <cfRule type="containsBlanks" priority="11">
      <formula>LEN(TRIM(E14))=0</formula>
    </cfRule>
    <cfRule type="notContainsBlanks" dxfId="358" priority="12">
      <formula>LEN(TRIM(E14))&gt;0</formula>
    </cfRule>
  </conditionalFormatting>
  <conditionalFormatting sqref="E15">
    <cfRule type="containsBlanks" priority="9">
      <formula>LEN(TRIM(E15))=0</formula>
    </cfRule>
    <cfRule type="notContainsBlanks" dxfId="357" priority="10">
      <formula>LEN(TRIM(E15))&gt;0</formula>
    </cfRule>
  </conditionalFormatting>
  <conditionalFormatting sqref="E16:E23">
    <cfRule type="containsBlanks" priority="7">
      <formula>LEN(TRIM(E16))=0</formula>
    </cfRule>
    <cfRule type="notContainsBlanks" dxfId="356" priority="8">
      <formula>LEN(TRIM(E16))&gt;0</formula>
    </cfRule>
  </conditionalFormatting>
  <conditionalFormatting sqref="I14:I23">
    <cfRule type="containsBlanks" priority="5">
      <formula>LEN(TRIM(I14))=0</formula>
    </cfRule>
    <cfRule type="notContainsBlanks" dxfId="355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354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353" priority="2">
      <formula>LEN(TRIM(I25))&gt;0</formula>
    </cfRule>
  </conditionalFormatting>
  <printOptions horizontalCentered="1" verticalCentered="1"/>
  <pageMargins left="0.19685039370078741" right="0.19685039370078741" top="1.3779527559055118" bottom="0" header="0.39370078740157483" footer="0"/>
  <pageSetup paperSize="9" scale="88" orientation="portrait" useFirstPageNumber="1" horizontalDpi="4294967293" verticalDpi="300" r:id="rId1"/>
  <headerFooter alignWithMargins="0"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5" name="Button 1">
              <controlPr defaultSize="0" print="0" autoFill="0" autoPict="0" macro="[0]!IMP7SC" altText="Aperçu Impression">
                <anchor>
                  <from>
                    <xdr:col>0</xdr:col>
                    <xdr:colOff>209550</xdr:colOff>
                    <xdr:row>4</xdr:row>
                    <xdr:rowOff>180975</xdr:rowOff>
                  </from>
                  <to>
                    <xdr:col>1</xdr:col>
                    <xdr:colOff>600075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W48"/>
  <sheetViews>
    <sheetView showGridLines="0" showRowColHeaders="0" showRuler="0" view="pageLayout" zoomScaleNormal="121" zoomScaleSheetLayoutView="100" workbookViewId="0">
      <selection activeCell="D5" sqref="D5"/>
    </sheetView>
  </sheetViews>
  <sheetFormatPr baseColWidth="10" defaultColWidth="11.5703125" defaultRowHeight="15" x14ac:dyDescent="0.2"/>
  <cols>
    <col min="1" max="1" width="11.28515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9" customHeight="1" x14ac:dyDescent="0.25">
      <c r="A1" s="306"/>
      <c r="B1" s="307"/>
      <c r="C1" s="308"/>
      <c r="D1" s="309"/>
      <c r="E1" s="308"/>
      <c r="F1" s="310"/>
      <c r="G1" s="308"/>
      <c r="H1" s="311"/>
      <c r="I1" s="311"/>
      <c r="J1" s="309"/>
      <c r="K1" s="310"/>
      <c r="L1" s="312"/>
      <c r="M1" s="308"/>
      <c r="N1" s="433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34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35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434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314"/>
      <c r="B4" s="25"/>
      <c r="C4" s="448"/>
      <c r="D4" s="407" t="s">
        <v>1</v>
      </c>
      <c r="E4" s="28"/>
      <c r="F4" s="29"/>
      <c r="G4" s="30"/>
      <c r="H4" s="42"/>
      <c r="I4" s="42"/>
      <c r="J4" s="332"/>
      <c r="K4" s="51"/>
      <c r="L4" s="30"/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449"/>
      <c r="B5" s="38"/>
      <c r="C5" s="447" t="s">
        <v>5</v>
      </c>
      <c r="D5" s="635" t="str">
        <f>ACCUEIL!H6</f>
        <v>A</v>
      </c>
      <c r="E5" s="334"/>
      <c r="F5" s="41"/>
      <c r="G5" s="42"/>
      <c r="H5" s="42"/>
      <c r="I5" s="333"/>
      <c r="J5" s="44"/>
      <c r="K5" s="45"/>
      <c r="L5" s="46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437"/>
      <c r="B6" s="38"/>
      <c r="C6" s="280" t="s">
        <v>7</v>
      </c>
      <c r="D6" s="635" t="str">
        <f>ACCUEIL!H7</f>
        <v>G</v>
      </c>
      <c r="E6" s="334"/>
      <c r="F6" s="41"/>
      <c r="G6" s="42"/>
      <c r="H6" s="42"/>
      <c r="I6" s="333"/>
      <c r="J6" s="44"/>
      <c r="K6" s="45"/>
      <c r="L6" s="46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450"/>
      <c r="B7" s="38"/>
      <c r="C7" s="280" t="s">
        <v>8</v>
      </c>
      <c r="D7" s="635" t="str">
        <f>ACCUEIL!H8</f>
        <v>J</v>
      </c>
      <c r="E7" s="334"/>
      <c r="F7" s="41"/>
      <c r="G7" s="42"/>
      <c r="H7" s="42"/>
      <c r="I7" s="333"/>
      <c r="J7" s="44"/>
      <c r="K7" s="45"/>
      <c r="L7" s="46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280" t="s">
        <v>9</v>
      </c>
      <c r="D8" s="635" t="str">
        <f>ACCUEIL!H9</f>
        <v>H</v>
      </c>
      <c r="E8" s="334"/>
      <c r="F8" s="41"/>
      <c r="G8" s="42"/>
      <c r="H8" s="51"/>
      <c r="I8" s="333"/>
      <c r="J8" s="44"/>
      <c r="K8" s="45"/>
      <c r="L8" s="46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450"/>
      <c r="B9" s="38"/>
      <c r="C9" s="280" t="s">
        <v>10</v>
      </c>
      <c r="D9" s="635" t="str">
        <f>ACCUEIL!H10</f>
        <v>D</v>
      </c>
      <c r="E9" s="334"/>
      <c r="F9" s="41"/>
      <c r="G9" s="42"/>
      <c r="H9" s="51"/>
      <c r="I9" s="333"/>
      <c r="J9" s="44"/>
      <c r="K9" s="45"/>
      <c r="L9" s="46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280" t="s">
        <v>11</v>
      </c>
      <c r="D10" s="635" t="str">
        <f>ACCUEIL!H11</f>
        <v>I</v>
      </c>
      <c r="E10" s="334"/>
      <c r="F10" s="41"/>
      <c r="G10" s="42"/>
      <c r="H10" s="42"/>
      <c r="I10" s="333"/>
      <c r="J10" s="44"/>
      <c r="K10" s="45"/>
      <c r="L10" s="46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280" t="s">
        <v>12</v>
      </c>
      <c r="D11" s="635" t="str">
        <f>ACCUEIL!H12</f>
        <v>C</v>
      </c>
      <c r="E11" s="334"/>
      <c r="F11" s="41"/>
      <c r="G11" s="42"/>
      <c r="H11" s="42"/>
      <c r="I11" s="333"/>
      <c r="J11" s="44"/>
      <c r="K11" s="45"/>
      <c r="L11" s="46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280" t="s">
        <v>17</v>
      </c>
      <c r="D12" s="635" t="str">
        <f>ACCUEIL!H13</f>
        <v>K</v>
      </c>
      <c r="E12" s="334"/>
      <c r="F12" s="41"/>
      <c r="G12" s="42"/>
      <c r="H12" s="51"/>
      <c r="I12" s="333"/>
      <c r="J12" s="44"/>
      <c r="K12" s="45"/>
      <c r="L12" s="46"/>
      <c r="M12" s="32"/>
      <c r="N12" s="303"/>
      <c r="O12" s="34"/>
      <c r="P12" s="34"/>
      <c r="Q12" s="34"/>
      <c r="R12" s="34"/>
      <c r="S12" s="34"/>
      <c r="T12" s="36"/>
      <c r="U12" s="36"/>
    </row>
    <row r="13" spans="1:23" ht="20.25" customHeight="1" x14ac:dyDescent="0.2">
      <c r="A13" s="314"/>
      <c r="B13" s="38"/>
      <c r="C13" s="32"/>
      <c r="D13" s="50"/>
      <c r="E13" s="32"/>
      <c r="F13" s="51"/>
      <c r="G13" s="369" t="str">
        <f>ACCUEIL!$D$6</f>
        <v>san siro</v>
      </c>
      <c r="H13" s="51"/>
      <c r="I13" s="87"/>
      <c r="J13" s="50"/>
      <c r="K13" s="42"/>
      <c r="L13" s="42"/>
      <c r="M13" s="32"/>
      <c r="N13" s="303"/>
      <c r="O13" s="34"/>
      <c r="P13" s="34"/>
      <c r="Q13" s="34"/>
      <c r="R13" s="34"/>
      <c r="S13" s="34"/>
      <c r="T13" s="36"/>
      <c r="U13" s="36"/>
    </row>
    <row r="14" spans="1:23" x14ac:dyDescent="0.2">
      <c r="A14" s="314"/>
      <c r="B14" s="315" t="s">
        <v>14</v>
      </c>
      <c r="C14" s="371"/>
      <c r="D14" s="322"/>
      <c r="E14" s="320"/>
      <c r="F14" s="376"/>
      <c r="G14" s="372" t="s">
        <v>15</v>
      </c>
      <c r="H14" s="373"/>
      <c r="I14" s="374"/>
      <c r="J14" s="375"/>
      <c r="K14" s="323"/>
      <c r="L14" s="323"/>
      <c r="M14" s="38"/>
      <c r="N14" s="288"/>
      <c r="R14" s="36"/>
      <c r="S14" s="34"/>
      <c r="T14" s="64"/>
      <c r="U14" s="64"/>
    </row>
    <row r="15" spans="1:23" ht="20.100000000000001" customHeight="1" x14ac:dyDescent="0.2">
      <c r="A15" s="314"/>
      <c r="B15" s="430">
        <f>ACCUEIL!$B$6</f>
        <v>0.34722222222222221</v>
      </c>
      <c r="C15" s="451" t="s">
        <v>5</v>
      </c>
      <c r="D15" s="452" t="str">
        <f>D5</f>
        <v>A</v>
      </c>
      <c r="E15" s="654"/>
      <c r="F15" s="453"/>
      <c r="G15" s="453" t="s">
        <v>16</v>
      </c>
      <c r="H15" s="454"/>
      <c r="I15" s="654"/>
      <c r="J15" s="455" t="str">
        <f>D6</f>
        <v>G</v>
      </c>
      <c r="K15" s="456" t="s">
        <v>7</v>
      </c>
      <c r="L15" s="377">
        <v>1</v>
      </c>
      <c r="M15" s="38"/>
      <c r="N15" s="304"/>
      <c r="S15" s="72"/>
      <c r="T15" s="72"/>
    </row>
    <row r="16" spans="1:23" ht="20.100000000000001" customHeight="1" x14ac:dyDescent="0.2">
      <c r="A16" s="314"/>
      <c r="B16" s="457">
        <f>B15+ACCUEIL!$B$7</f>
        <v>0.35416666666666663</v>
      </c>
      <c r="C16" s="65" t="s">
        <v>9</v>
      </c>
      <c r="D16" s="66" t="str">
        <f>D8</f>
        <v>H</v>
      </c>
      <c r="E16" s="654"/>
      <c r="F16" s="67"/>
      <c r="G16" s="67" t="s">
        <v>16</v>
      </c>
      <c r="H16" s="68"/>
      <c r="I16" s="654"/>
      <c r="J16" s="69" t="str">
        <f>D7</f>
        <v>J</v>
      </c>
      <c r="K16" s="70" t="s">
        <v>8</v>
      </c>
      <c r="L16" s="458">
        <v>2</v>
      </c>
      <c r="M16" s="38"/>
      <c r="N16" s="304"/>
      <c r="S16" s="73"/>
      <c r="W16" s="73"/>
    </row>
    <row r="17" spans="1:23" ht="20.100000000000001" customHeight="1" x14ac:dyDescent="0.2">
      <c r="A17" s="314"/>
      <c r="B17" s="459">
        <f>B16+ACCUEIL!$B$7</f>
        <v>0.36111111111111105</v>
      </c>
      <c r="C17" s="65" t="s">
        <v>10</v>
      </c>
      <c r="D17" s="66" t="str">
        <f>D9</f>
        <v>D</v>
      </c>
      <c r="E17" s="654"/>
      <c r="F17" s="67"/>
      <c r="G17" s="67" t="s">
        <v>16</v>
      </c>
      <c r="H17" s="68"/>
      <c r="I17" s="654"/>
      <c r="J17" s="69" t="str">
        <f>D10</f>
        <v>I</v>
      </c>
      <c r="K17" s="70" t="s">
        <v>11</v>
      </c>
      <c r="L17" s="460">
        <v>3</v>
      </c>
      <c r="M17" s="38"/>
      <c r="N17" s="304"/>
      <c r="R17" s="72"/>
      <c r="S17" s="73"/>
      <c r="W17" s="73"/>
    </row>
    <row r="18" spans="1:23" ht="20.100000000000001" customHeight="1" x14ac:dyDescent="0.2">
      <c r="A18" s="314"/>
      <c r="B18" s="459">
        <f>B17+ACCUEIL!$B$7</f>
        <v>0.36805555555555547</v>
      </c>
      <c r="C18" s="65" t="s">
        <v>17</v>
      </c>
      <c r="D18" s="66" t="str">
        <f>D12</f>
        <v>K</v>
      </c>
      <c r="E18" s="654"/>
      <c r="F18" s="67"/>
      <c r="G18" s="67" t="s">
        <v>16</v>
      </c>
      <c r="H18" s="68"/>
      <c r="I18" s="654"/>
      <c r="J18" s="69" t="str">
        <f>D11</f>
        <v>C</v>
      </c>
      <c r="K18" s="70" t="s">
        <v>12</v>
      </c>
      <c r="L18" s="460">
        <v>4</v>
      </c>
      <c r="M18" s="38"/>
      <c r="N18" s="304"/>
      <c r="R18" s="72"/>
      <c r="S18" s="73"/>
      <c r="W18" s="73"/>
    </row>
    <row r="19" spans="1:23" ht="20.100000000000001" customHeight="1" x14ac:dyDescent="0.2">
      <c r="A19" s="314"/>
      <c r="B19" s="459">
        <f>B18+ACCUEIL!$B$7</f>
        <v>0.37499999999999989</v>
      </c>
      <c r="C19" s="65" t="s">
        <v>5</v>
      </c>
      <c r="D19" s="66" t="str">
        <f>D5</f>
        <v>A</v>
      </c>
      <c r="E19" s="654"/>
      <c r="F19" s="67"/>
      <c r="G19" s="67" t="s">
        <v>16</v>
      </c>
      <c r="H19" s="68"/>
      <c r="I19" s="654"/>
      <c r="J19" s="69" t="str">
        <f>D7</f>
        <v>J</v>
      </c>
      <c r="K19" s="70" t="s">
        <v>8</v>
      </c>
      <c r="L19" s="460">
        <v>5</v>
      </c>
      <c r="M19" s="38"/>
      <c r="N19" s="304"/>
    </row>
    <row r="20" spans="1:23" ht="20.100000000000001" customHeight="1" x14ac:dyDescent="0.2">
      <c r="A20" s="314"/>
      <c r="B20" s="459">
        <f>B19+ACCUEIL!$B$7</f>
        <v>0.38194444444444431</v>
      </c>
      <c r="C20" s="65" t="s">
        <v>7</v>
      </c>
      <c r="D20" s="66" t="str">
        <f>D6</f>
        <v>G</v>
      </c>
      <c r="E20" s="654"/>
      <c r="F20" s="67"/>
      <c r="G20" s="67" t="s">
        <v>16</v>
      </c>
      <c r="H20" s="68"/>
      <c r="I20" s="654"/>
      <c r="J20" s="69" t="str">
        <f>D8</f>
        <v>H</v>
      </c>
      <c r="K20" s="70" t="s">
        <v>9</v>
      </c>
      <c r="L20" s="460">
        <v>6</v>
      </c>
      <c r="M20" s="38"/>
      <c r="N20" s="304"/>
    </row>
    <row r="21" spans="1:23" ht="20.100000000000001" customHeight="1" x14ac:dyDescent="0.2">
      <c r="A21" s="314"/>
      <c r="B21" s="459">
        <f>B20+ACCUEIL!$B$7</f>
        <v>0.38888888888888873</v>
      </c>
      <c r="C21" s="65" t="s">
        <v>10</v>
      </c>
      <c r="D21" s="66" t="str">
        <f>D9</f>
        <v>D</v>
      </c>
      <c r="E21" s="654"/>
      <c r="F21" s="67"/>
      <c r="G21" s="67" t="s">
        <v>16</v>
      </c>
      <c r="H21" s="68"/>
      <c r="I21" s="654"/>
      <c r="J21" s="69" t="str">
        <f>D11</f>
        <v>C</v>
      </c>
      <c r="K21" s="70" t="s">
        <v>12</v>
      </c>
      <c r="L21" s="460">
        <v>7</v>
      </c>
      <c r="M21" s="38"/>
      <c r="N21" s="304"/>
      <c r="R21" s="72"/>
    </row>
    <row r="22" spans="1:23" ht="20.100000000000001" customHeight="1" x14ac:dyDescent="0.2">
      <c r="A22" s="314"/>
      <c r="B22" s="459">
        <f>B21+ACCUEIL!$B$7</f>
        <v>0.39583333333333315</v>
      </c>
      <c r="C22" s="65" t="s">
        <v>11</v>
      </c>
      <c r="D22" s="66" t="str">
        <f>D10</f>
        <v>I</v>
      </c>
      <c r="E22" s="654"/>
      <c r="F22" s="67"/>
      <c r="G22" s="67" t="s">
        <v>16</v>
      </c>
      <c r="H22" s="68"/>
      <c r="I22" s="654"/>
      <c r="J22" s="69" t="str">
        <f>D12</f>
        <v>K</v>
      </c>
      <c r="K22" s="70" t="s">
        <v>17</v>
      </c>
      <c r="L22" s="460">
        <v>8</v>
      </c>
      <c r="M22" s="38"/>
      <c r="N22" s="304"/>
      <c r="R22" s="72"/>
    </row>
    <row r="23" spans="1:23" ht="20.100000000000001" customHeight="1" x14ac:dyDescent="0.2">
      <c r="A23" s="314"/>
      <c r="B23" s="459">
        <f>B22+ACCUEIL!$B$7</f>
        <v>0.40277777777777757</v>
      </c>
      <c r="C23" s="65" t="s">
        <v>5</v>
      </c>
      <c r="D23" s="66" t="str">
        <f>D5</f>
        <v>A</v>
      </c>
      <c r="E23" s="654"/>
      <c r="F23" s="67"/>
      <c r="G23" s="67" t="s">
        <v>16</v>
      </c>
      <c r="H23" s="68"/>
      <c r="I23" s="654"/>
      <c r="J23" s="69" t="str">
        <f>D8</f>
        <v>H</v>
      </c>
      <c r="K23" s="70" t="s">
        <v>9</v>
      </c>
      <c r="L23" s="460">
        <v>9</v>
      </c>
      <c r="M23" s="38"/>
      <c r="N23" s="304"/>
    </row>
    <row r="24" spans="1:23" ht="20.100000000000001" customHeight="1" x14ac:dyDescent="0.2">
      <c r="A24" s="314"/>
      <c r="B24" s="459">
        <f>B23+ACCUEIL!$B$7</f>
        <v>0.40972222222222199</v>
      </c>
      <c r="C24" s="65" t="s">
        <v>8</v>
      </c>
      <c r="D24" s="66" t="str">
        <f>D7</f>
        <v>J</v>
      </c>
      <c r="E24" s="654"/>
      <c r="F24" s="67"/>
      <c r="G24" s="67" t="s">
        <v>16</v>
      </c>
      <c r="H24" s="68"/>
      <c r="I24" s="654"/>
      <c r="J24" s="69" t="str">
        <f>D6</f>
        <v>G</v>
      </c>
      <c r="K24" s="70" t="s">
        <v>7</v>
      </c>
      <c r="L24" s="460">
        <v>10</v>
      </c>
      <c r="M24" s="42"/>
      <c r="N24" s="436"/>
      <c r="O24" s="74"/>
      <c r="P24" s="75"/>
      <c r="Q24" s="74"/>
    </row>
    <row r="25" spans="1:23" ht="20.100000000000001" customHeight="1" x14ac:dyDescent="0.2">
      <c r="A25" s="314"/>
      <c r="B25" s="459">
        <f>B24+ACCUEIL!$B$7</f>
        <v>0.41666666666666641</v>
      </c>
      <c r="C25" s="76" t="s">
        <v>11</v>
      </c>
      <c r="D25" s="77" t="str">
        <f>D10</f>
        <v>I</v>
      </c>
      <c r="E25" s="654"/>
      <c r="F25" s="67"/>
      <c r="G25" s="67" t="s">
        <v>16</v>
      </c>
      <c r="H25" s="68"/>
      <c r="I25" s="654"/>
      <c r="J25" s="69" t="str">
        <f>D11</f>
        <v>C</v>
      </c>
      <c r="K25" s="70" t="s">
        <v>12</v>
      </c>
      <c r="L25" s="460">
        <v>11</v>
      </c>
      <c r="M25" s="42"/>
      <c r="N25" s="436"/>
      <c r="O25" s="74"/>
      <c r="P25" s="75"/>
      <c r="Q25" s="74"/>
      <c r="R25" s="72"/>
    </row>
    <row r="26" spans="1:23" ht="20.100000000000001" customHeight="1" x14ac:dyDescent="0.2">
      <c r="A26" s="314"/>
      <c r="B26" s="459">
        <f>B25+ACCUEIL!$B$7</f>
        <v>0.42361111111111083</v>
      </c>
      <c r="C26" s="76" t="s">
        <v>10</v>
      </c>
      <c r="D26" s="77" t="str">
        <f>D9</f>
        <v>D</v>
      </c>
      <c r="E26" s="654"/>
      <c r="F26" s="67"/>
      <c r="G26" s="67" t="s">
        <v>16</v>
      </c>
      <c r="H26" s="68"/>
      <c r="I26" s="654"/>
      <c r="J26" s="69" t="str">
        <f>D12</f>
        <v>K</v>
      </c>
      <c r="K26" s="70" t="s">
        <v>17</v>
      </c>
      <c r="L26" s="460">
        <v>12</v>
      </c>
      <c r="M26" s="38"/>
      <c r="N26" s="304"/>
      <c r="O26" s="75"/>
      <c r="P26" s="75"/>
      <c r="Q26" s="78"/>
      <c r="R26" s="72"/>
    </row>
    <row r="27" spans="1:23" ht="20.100000000000001" customHeight="1" x14ac:dyDescent="0.2">
      <c r="A27" s="314"/>
      <c r="B27" s="459">
        <f>B26+ACCUEIL!$B$7</f>
        <v>0.43055555555555525</v>
      </c>
      <c r="C27" s="76" t="s">
        <v>5</v>
      </c>
      <c r="D27" s="77" t="str">
        <f>D5</f>
        <v>A</v>
      </c>
      <c r="E27" s="654"/>
      <c r="F27" s="67"/>
      <c r="G27" s="67" t="s">
        <v>16</v>
      </c>
      <c r="H27" s="68"/>
      <c r="I27" s="654"/>
      <c r="J27" s="69" t="str">
        <f>D10</f>
        <v>I</v>
      </c>
      <c r="K27" s="70" t="s">
        <v>11</v>
      </c>
      <c r="L27" s="460">
        <v>13</v>
      </c>
      <c r="M27" s="38"/>
      <c r="N27" s="304"/>
      <c r="O27" s="75"/>
      <c r="P27" s="75"/>
      <c r="Q27" s="78"/>
    </row>
    <row r="28" spans="1:23" ht="20.100000000000001" customHeight="1" x14ac:dyDescent="0.2">
      <c r="A28" s="314"/>
      <c r="B28" s="459">
        <f>B27+ACCUEIL!$B$7</f>
        <v>0.43749999999999967</v>
      </c>
      <c r="C28" s="65" t="s">
        <v>8</v>
      </c>
      <c r="D28" s="66" t="str">
        <f>D7</f>
        <v>J</v>
      </c>
      <c r="E28" s="654"/>
      <c r="F28" s="67"/>
      <c r="G28" s="67" t="s">
        <v>16</v>
      </c>
      <c r="H28" s="68"/>
      <c r="I28" s="654"/>
      <c r="J28" s="69" t="str">
        <f>D12</f>
        <v>K</v>
      </c>
      <c r="K28" s="70" t="s">
        <v>17</v>
      </c>
      <c r="L28" s="460">
        <v>14</v>
      </c>
      <c r="M28" s="87"/>
      <c r="N28" s="438"/>
      <c r="O28" s="75"/>
      <c r="P28" s="75"/>
      <c r="Q28" s="78"/>
    </row>
    <row r="29" spans="1:23" ht="20.100000000000001" customHeight="1" x14ac:dyDescent="0.2">
      <c r="A29" s="314"/>
      <c r="B29" s="459">
        <f>B28+ACCUEIL!$B$7</f>
        <v>0.44444444444444409</v>
      </c>
      <c r="C29" s="65" t="s">
        <v>9</v>
      </c>
      <c r="D29" s="66" t="str">
        <f>D8</f>
        <v>H</v>
      </c>
      <c r="E29" s="654"/>
      <c r="F29" s="67"/>
      <c r="G29" s="67" t="s">
        <v>16</v>
      </c>
      <c r="H29" s="68"/>
      <c r="I29" s="654"/>
      <c r="J29" s="69" t="str">
        <f>D11</f>
        <v>C</v>
      </c>
      <c r="K29" s="70" t="s">
        <v>12</v>
      </c>
      <c r="L29" s="460">
        <v>15</v>
      </c>
      <c r="M29" s="87"/>
      <c r="N29" s="438"/>
      <c r="O29" s="75"/>
      <c r="P29" s="75"/>
      <c r="Q29" s="78"/>
      <c r="R29" s="72"/>
    </row>
    <row r="30" spans="1:23" ht="20.100000000000001" customHeight="1" x14ac:dyDescent="0.2">
      <c r="A30" s="314"/>
      <c r="B30" s="459">
        <f>B29+ACCUEIL!$B$7</f>
        <v>0.45138888888888851</v>
      </c>
      <c r="C30" s="65" t="s">
        <v>7</v>
      </c>
      <c r="D30" s="66" t="str">
        <f>D6</f>
        <v>G</v>
      </c>
      <c r="E30" s="654"/>
      <c r="F30" s="67"/>
      <c r="G30" s="67" t="s">
        <v>16</v>
      </c>
      <c r="H30" s="68"/>
      <c r="I30" s="654"/>
      <c r="J30" s="69" t="str">
        <f>D9</f>
        <v>D</v>
      </c>
      <c r="K30" s="70" t="s">
        <v>10</v>
      </c>
      <c r="L30" s="460">
        <v>16</v>
      </c>
      <c r="M30" s="38"/>
      <c r="N30" s="304"/>
      <c r="O30" s="75"/>
      <c r="P30" s="75"/>
      <c r="Q30" s="78"/>
      <c r="R30" s="72"/>
    </row>
    <row r="31" spans="1:23" ht="20.100000000000001" customHeight="1" x14ac:dyDescent="0.2">
      <c r="A31" s="305"/>
      <c r="B31" s="459">
        <f>B30+ACCUEIL!$B$7</f>
        <v>0.45833333333333293</v>
      </c>
      <c r="C31" s="65" t="s">
        <v>9</v>
      </c>
      <c r="D31" s="90" t="str">
        <f>D8</f>
        <v>H</v>
      </c>
      <c r="E31" s="654"/>
      <c r="F31" s="67"/>
      <c r="G31" s="67" t="s">
        <v>16</v>
      </c>
      <c r="H31" s="68"/>
      <c r="I31" s="654"/>
      <c r="J31" s="69" t="str">
        <f>D12</f>
        <v>K</v>
      </c>
      <c r="K31" s="70" t="s">
        <v>17</v>
      </c>
      <c r="L31" s="460">
        <v>17</v>
      </c>
      <c r="M31" s="38"/>
      <c r="N31" s="304"/>
      <c r="O31" s="75"/>
      <c r="P31" s="75"/>
      <c r="Q31" s="78"/>
    </row>
    <row r="32" spans="1:23" ht="20.100000000000001" customHeight="1" x14ac:dyDescent="0.2">
      <c r="A32" s="305"/>
      <c r="B32" s="459">
        <f>B31+ACCUEIL!$B$7</f>
        <v>0.46527777777777735</v>
      </c>
      <c r="C32" s="65" t="s">
        <v>7</v>
      </c>
      <c r="D32" s="90" t="str">
        <f>D6</f>
        <v>G</v>
      </c>
      <c r="E32" s="654"/>
      <c r="F32" s="67"/>
      <c r="G32" s="67" t="s">
        <v>16</v>
      </c>
      <c r="H32" s="68"/>
      <c r="I32" s="654"/>
      <c r="J32" s="69" t="str">
        <f>D10</f>
        <v>I</v>
      </c>
      <c r="K32" s="70" t="s">
        <v>11</v>
      </c>
      <c r="L32" s="460">
        <v>18</v>
      </c>
      <c r="M32" s="87"/>
      <c r="N32" s="438"/>
      <c r="O32" s="75"/>
      <c r="P32" s="75"/>
      <c r="Q32" s="78"/>
    </row>
    <row r="33" spans="1:21" ht="20.100000000000001" customHeight="1" x14ac:dyDescent="0.2">
      <c r="A33" s="305"/>
      <c r="B33" s="459">
        <f>B32+ACCUEIL!$B$7</f>
        <v>0.47222222222222177</v>
      </c>
      <c r="C33" s="65" t="s">
        <v>5</v>
      </c>
      <c r="D33" s="66" t="str">
        <f>D5</f>
        <v>A</v>
      </c>
      <c r="E33" s="654"/>
      <c r="F33" s="67"/>
      <c r="G33" s="67" t="s">
        <v>16</v>
      </c>
      <c r="H33" s="68"/>
      <c r="I33" s="654"/>
      <c r="J33" s="69" t="str">
        <f>D9</f>
        <v>D</v>
      </c>
      <c r="K33" s="70" t="s">
        <v>10</v>
      </c>
      <c r="L33" s="460">
        <v>19</v>
      </c>
      <c r="M33" s="87"/>
      <c r="N33" s="438"/>
      <c r="O33" s="75"/>
      <c r="P33" s="75"/>
      <c r="Q33" s="78"/>
      <c r="R33" s="72"/>
    </row>
    <row r="34" spans="1:21" ht="20.100000000000001" customHeight="1" x14ac:dyDescent="0.2">
      <c r="A34" s="305"/>
      <c r="B34" s="459">
        <f>B33+ACCUEIL!$B$7</f>
        <v>0.47916666666666619</v>
      </c>
      <c r="C34" s="65" t="s">
        <v>8</v>
      </c>
      <c r="D34" s="66" t="str">
        <f>D7</f>
        <v>J</v>
      </c>
      <c r="E34" s="654"/>
      <c r="F34" s="67"/>
      <c r="G34" s="67" t="s">
        <v>16</v>
      </c>
      <c r="H34" s="68"/>
      <c r="I34" s="654"/>
      <c r="J34" s="69" t="str">
        <f>D11</f>
        <v>C</v>
      </c>
      <c r="K34" s="70" t="s">
        <v>12</v>
      </c>
      <c r="L34" s="460">
        <v>20</v>
      </c>
      <c r="M34" s="25"/>
      <c r="N34" s="304"/>
      <c r="R34" s="72"/>
    </row>
    <row r="35" spans="1:21" ht="20.100000000000001" customHeight="1" x14ac:dyDescent="0.2">
      <c r="A35" s="305"/>
      <c r="B35" s="459">
        <f>B34+ACCUEIL!$B$7</f>
        <v>0.48611111111111061</v>
      </c>
      <c r="C35" s="65" t="s">
        <v>5</v>
      </c>
      <c r="D35" s="66" t="str">
        <f>D5</f>
        <v>A</v>
      </c>
      <c r="E35" s="654"/>
      <c r="F35" s="67"/>
      <c r="G35" s="67" t="s">
        <v>16</v>
      </c>
      <c r="H35" s="68"/>
      <c r="I35" s="654"/>
      <c r="J35" s="69" t="str">
        <f>D12</f>
        <v>K</v>
      </c>
      <c r="K35" s="70" t="s">
        <v>17</v>
      </c>
      <c r="L35" s="460">
        <v>21</v>
      </c>
      <c r="M35" s="25"/>
      <c r="N35" s="304"/>
    </row>
    <row r="36" spans="1:21" ht="20.100000000000001" customHeight="1" x14ac:dyDescent="0.2">
      <c r="A36" s="314"/>
      <c r="B36" s="459">
        <f>B35+ACCUEIL!$B$7</f>
        <v>0.49305555555555503</v>
      </c>
      <c r="C36" s="65" t="s">
        <v>7</v>
      </c>
      <c r="D36" s="66" t="str">
        <f>D6</f>
        <v>G</v>
      </c>
      <c r="E36" s="654"/>
      <c r="F36" s="67"/>
      <c r="G36" s="67" t="s">
        <v>16</v>
      </c>
      <c r="H36" s="68"/>
      <c r="I36" s="654"/>
      <c r="J36" s="69" t="str">
        <f>D11</f>
        <v>C</v>
      </c>
      <c r="K36" s="70" t="s">
        <v>12</v>
      </c>
      <c r="L36" s="460">
        <v>22</v>
      </c>
      <c r="M36" s="38"/>
      <c r="N36" s="304"/>
    </row>
    <row r="37" spans="1:21" ht="20.100000000000001" customHeight="1" x14ac:dyDescent="0.2">
      <c r="A37" s="314"/>
      <c r="B37" s="459">
        <f>B36+ACCUEIL!$B$7</f>
        <v>0.49999999999999944</v>
      </c>
      <c r="C37" s="65" t="s">
        <v>8</v>
      </c>
      <c r="D37" s="66" t="str">
        <f>D7</f>
        <v>J</v>
      </c>
      <c r="E37" s="654"/>
      <c r="F37" s="67"/>
      <c r="G37" s="67" t="s">
        <v>16</v>
      </c>
      <c r="H37" s="68"/>
      <c r="I37" s="654"/>
      <c r="J37" s="69" t="str">
        <f>D10</f>
        <v>I</v>
      </c>
      <c r="K37" s="70" t="s">
        <v>11</v>
      </c>
      <c r="L37" s="460">
        <v>23</v>
      </c>
      <c r="M37" s="79"/>
      <c r="N37" s="438"/>
      <c r="O37" s="72"/>
      <c r="P37" s="91"/>
      <c r="Q37" s="75"/>
      <c r="R37" s="72"/>
    </row>
    <row r="38" spans="1:21" ht="20.100000000000001" customHeight="1" x14ac:dyDescent="0.2">
      <c r="A38" s="314"/>
      <c r="B38" s="459">
        <f>B37+ACCUEIL!$B$7</f>
        <v>0.50694444444444386</v>
      </c>
      <c r="C38" s="65" t="s">
        <v>9</v>
      </c>
      <c r="D38" s="66" t="str">
        <f>D8</f>
        <v>H</v>
      </c>
      <c r="E38" s="654"/>
      <c r="F38" s="67"/>
      <c r="G38" s="67" t="s">
        <v>16</v>
      </c>
      <c r="H38" s="68"/>
      <c r="I38" s="654"/>
      <c r="J38" s="69" t="str">
        <f>D9</f>
        <v>D</v>
      </c>
      <c r="K38" s="70" t="s">
        <v>10</v>
      </c>
      <c r="L38" s="460">
        <v>24</v>
      </c>
      <c r="M38" s="79"/>
      <c r="N38" s="438"/>
      <c r="O38" s="72"/>
      <c r="P38" s="91"/>
      <c r="Q38" s="75"/>
      <c r="R38" s="72"/>
    </row>
    <row r="39" spans="1:21" ht="20.100000000000001" customHeight="1" x14ac:dyDescent="0.2">
      <c r="A39" s="314"/>
      <c r="B39" s="459">
        <f>B38+ACCUEIL!$B$7</f>
        <v>0.51388888888888828</v>
      </c>
      <c r="C39" s="65" t="s">
        <v>5</v>
      </c>
      <c r="D39" s="66" t="str">
        <f>D5</f>
        <v>A</v>
      </c>
      <c r="E39" s="654"/>
      <c r="F39" s="67"/>
      <c r="G39" s="67" t="s">
        <v>16</v>
      </c>
      <c r="H39" s="68"/>
      <c r="I39" s="654"/>
      <c r="J39" s="69" t="str">
        <f>D11</f>
        <v>C</v>
      </c>
      <c r="K39" s="70" t="s">
        <v>12</v>
      </c>
      <c r="L39" s="460">
        <v>25</v>
      </c>
      <c r="M39" s="38"/>
      <c r="N39" s="304"/>
    </row>
    <row r="40" spans="1:21" ht="20.100000000000001" customHeight="1" x14ac:dyDescent="0.2">
      <c r="A40" s="314"/>
      <c r="B40" s="459">
        <f>B39+ACCUEIL!$B$7</f>
        <v>0.5208333333333327</v>
      </c>
      <c r="C40" s="65" t="s">
        <v>7</v>
      </c>
      <c r="D40" s="66" t="str">
        <f>D6</f>
        <v>G</v>
      </c>
      <c r="E40" s="654"/>
      <c r="F40" s="67"/>
      <c r="G40" s="67" t="s">
        <v>16</v>
      </c>
      <c r="H40" s="68"/>
      <c r="I40" s="654"/>
      <c r="J40" s="69" t="str">
        <f>D12</f>
        <v>K</v>
      </c>
      <c r="K40" s="70" t="s">
        <v>17</v>
      </c>
      <c r="L40" s="460">
        <v>26</v>
      </c>
      <c r="M40" s="38"/>
      <c r="N40" s="304"/>
    </row>
    <row r="41" spans="1:21" ht="20.100000000000001" customHeight="1" x14ac:dyDescent="0.2">
      <c r="A41" s="314"/>
      <c r="B41" s="459">
        <f>B40+ACCUEIL!$B$7</f>
        <v>0.52777777777777712</v>
      </c>
      <c r="C41" s="65" t="s">
        <v>8</v>
      </c>
      <c r="D41" s="66" t="str">
        <f>D7</f>
        <v>J</v>
      </c>
      <c r="E41" s="654"/>
      <c r="F41" s="67"/>
      <c r="G41" s="67" t="s">
        <v>16</v>
      </c>
      <c r="H41" s="68"/>
      <c r="I41" s="654"/>
      <c r="J41" s="69" t="str">
        <f>D9</f>
        <v>D</v>
      </c>
      <c r="K41" s="70" t="s">
        <v>10</v>
      </c>
      <c r="L41" s="460">
        <v>27</v>
      </c>
      <c r="M41" s="87"/>
      <c r="N41" s="304"/>
    </row>
    <row r="42" spans="1:21" ht="20.100000000000001" customHeight="1" x14ac:dyDescent="0.2">
      <c r="A42" s="314"/>
      <c r="B42" s="461">
        <f>B41+ACCUEIL!$B$7</f>
        <v>0.53472222222222154</v>
      </c>
      <c r="C42" s="462" t="s">
        <v>9</v>
      </c>
      <c r="D42" s="463" t="str">
        <f>D8</f>
        <v>H</v>
      </c>
      <c r="E42" s="654"/>
      <c r="F42" s="277"/>
      <c r="G42" s="277" t="s">
        <v>16</v>
      </c>
      <c r="H42" s="278"/>
      <c r="I42" s="654"/>
      <c r="J42" s="464" t="str">
        <f>D10</f>
        <v>I</v>
      </c>
      <c r="K42" s="465" t="s">
        <v>11</v>
      </c>
      <c r="L42" s="466">
        <v>28</v>
      </c>
      <c r="M42" s="38"/>
      <c r="N42" s="304"/>
      <c r="R42" s="35"/>
      <c r="S42" s="91"/>
      <c r="T42" s="91"/>
      <c r="U42" s="93"/>
    </row>
    <row r="43" spans="1:21" ht="9" customHeight="1" x14ac:dyDescent="0.2">
      <c r="A43" s="314"/>
      <c r="B43" s="94"/>
      <c r="C43" s="95"/>
      <c r="D43" s="44"/>
      <c r="E43" s="80"/>
      <c r="F43" s="19"/>
      <c r="G43" s="19"/>
      <c r="H43" s="21"/>
      <c r="I43" s="96"/>
      <c r="J43" s="44"/>
      <c r="K43" s="19"/>
      <c r="L43" s="97"/>
      <c r="M43" s="38"/>
      <c r="N43" s="304"/>
      <c r="R43" s="35"/>
      <c r="S43" s="91"/>
      <c r="T43" s="91"/>
      <c r="U43" s="93"/>
    </row>
    <row r="44" spans="1:21" ht="9" customHeight="1" x14ac:dyDescent="0.2">
      <c r="A44" s="314"/>
      <c r="B44" s="94"/>
      <c r="C44" s="95"/>
      <c r="D44" s="44"/>
      <c r="E44" s="80"/>
      <c r="F44" s="19"/>
      <c r="G44" s="19"/>
      <c r="H44" s="21"/>
      <c r="I44" s="96"/>
      <c r="J44" s="44"/>
      <c r="K44" s="19"/>
      <c r="L44" s="97"/>
      <c r="M44" s="38"/>
      <c r="N44" s="304"/>
      <c r="R44" s="35"/>
      <c r="S44" s="91"/>
      <c r="T44" s="91"/>
      <c r="U44" s="93"/>
    </row>
    <row r="45" spans="1:21" ht="9" customHeight="1" x14ac:dyDescent="0.2">
      <c r="A45" s="319"/>
      <c r="B45" s="320"/>
      <c r="C45" s="321"/>
      <c r="D45" s="322"/>
      <c r="E45" s="320"/>
      <c r="F45" s="323"/>
      <c r="G45" s="320"/>
      <c r="H45" s="323"/>
      <c r="I45" s="320"/>
      <c r="J45" s="322"/>
      <c r="K45" s="323"/>
      <c r="L45" s="323"/>
      <c r="M45" s="320"/>
      <c r="N45" s="324"/>
      <c r="R45" s="72"/>
      <c r="S45" s="75"/>
      <c r="T45" s="75"/>
      <c r="U45" s="75"/>
    </row>
    <row r="46" spans="1:21" x14ac:dyDescent="0.2">
      <c r="C46" s="73"/>
      <c r="L46" s="93"/>
      <c r="R46" s="72"/>
      <c r="S46" s="75"/>
      <c r="T46" s="75"/>
      <c r="U46" s="75"/>
    </row>
    <row r="47" spans="1:21" x14ac:dyDescent="0.2">
      <c r="C47" s="73"/>
      <c r="L47" s="93"/>
      <c r="R47" s="72"/>
      <c r="S47" s="75"/>
      <c r="T47" s="75"/>
      <c r="U47" s="75"/>
    </row>
    <row r="48" spans="1:21" x14ac:dyDescent="0.2">
      <c r="C48" s="73"/>
      <c r="L48" s="93"/>
      <c r="R48" s="72"/>
      <c r="S48" s="75"/>
      <c r="T48" s="75"/>
      <c r="U48" s="75"/>
    </row>
  </sheetData>
  <sheetProtection password="C9F9" sheet="1" objects="1" scenarios="1" formatCells="0" formatColumns="0" formatRows="0"/>
  <conditionalFormatting sqref="E15:E42">
    <cfRule type="containsBlanks" priority="3">
      <formula>LEN(TRIM(E15))=0</formula>
    </cfRule>
    <cfRule type="notContainsBlanks" dxfId="352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351" priority="2">
      <formula>LEN(TRIM(I15))&gt;0</formula>
    </cfRule>
  </conditionalFormatting>
  <printOptions horizontalCentered="1" verticalCentered="1"/>
  <pageMargins left="0.39370078740157483" right="0.39370078740157483" top="1.3779527559055118" bottom="0" header="0.39370078740157483" footer="0"/>
  <pageSetup paperSize="9" scale="88" firstPageNumber="0" orientation="portrait" horizontalDpi="300" verticalDpi="300" r:id="rId1"/>
  <headerFooter>
    <oddHeader>&amp;C&amp;14 TOURNOI&amp;R&amp;G</oddHeader>
    <oddFooter>&amp;C&amp;8 SPONSOR:&amp;R&amp;2Planing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IMP8SC" altText="Aperçu Impression">
                <anchor>
                  <from>
                    <xdr:col>0</xdr:col>
                    <xdr:colOff>66675</xdr:colOff>
                    <xdr:row>4</xdr:row>
                    <xdr:rowOff>66675</xdr:rowOff>
                  </from>
                  <to>
                    <xdr:col>1</xdr:col>
                    <xdr:colOff>447675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W48"/>
  <sheetViews>
    <sheetView showGridLines="0" showRowColHeaders="0" showRuler="0" showWhiteSpace="0" view="pageLayout" zoomScaleNormal="121" zoomScaleSheetLayoutView="100" workbookViewId="0">
      <selection activeCell="J5" sqref="J5:L12"/>
    </sheetView>
  </sheetViews>
  <sheetFormatPr baseColWidth="10" defaultColWidth="11.5703125" defaultRowHeight="15" x14ac:dyDescent="0.2"/>
  <cols>
    <col min="1" max="1" width="4.57031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9" customHeight="1" x14ac:dyDescent="0.25">
      <c r="A1" s="146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2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40"/>
      <c r="B2" s="421"/>
      <c r="C2" s="441"/>
      <c r="D2" s="442"/>
      <c r="E2" s="441"/>
      <c r="F2" s="443"/>
      <c r="G2" s="441"/>
      <c r="H2" s="444"/>
      <c r="I2" s="444"/>
      <c r="J2" s="442"/>
      <c r="K2" s="443"/>
      <c r="L2" s="445"/>
      <c r="M2" s="441"/>
      <c r="N2" s="446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306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282"/>
      <c r="B4" s="25"/>
      <c r="C4" s="26"/>
      <c r="D4" s="27" t="s">
        <v>1</v>
      </c>
      <c r="E4" s="28" t="s">
        <v>2</v>
      </c>
      <c r="F4" s="29" t="s">
        <v>3</v>
      </c>
      <c r="G4" s="30"/>
      <c r="H4" s="42"/>
      <c r="I4" s="104"/>
      <c r="J4" s="105" t="s">
        <v>4</v>
      </c>
      <c r="K4" s="106" t="s">
        <v>2</v>
      </c>
      <c r="L4" s="107" t="s">
        <v>3</v>
      </c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282"/>
      <c r="B5" s="38"/>
      <c r="C5" s="39" t="s">
        <v>5</v>
      </c>
      <c r="D5" s="636" t="str">
        <f>ACCUEIL!$H$6</f>
        <v>A</v>
      </c>
      <c r="E5" s="40">
        <f>CL($E$15,$I$15)+CL($E$19,$I$19)+CL($E$23,$I$23)+CL($E$27,$I$27)+CL($E$33,$I$33)+CL($E$35,$I$35)+CL($E$39,$I$39)</f>
        <v>0</v>
      </c>
      <c r="F5" s="41">
        <f>$E$15-$I$15+$E$19-$I$19+$E$23-$I$23+$E$27-$I$27+$E$33-$I$33+$E$35-$I$35+$E$39-$I$39</f>
        <v>0</v>
      </c>
      <c r="G5" s="42"/>
      <c r="H5" s="42"/>
      <c r="I5" s="108">
        <v>1</v>
      </c>
      <c r="J5" s="655"/>
      <c r="K5" s="351"/>
      <c r="L5" s="347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282"/>
      <c r="B6" s="38"/>
      <c r="C6" s="39" t="s">
        <v>7</v>
      </c>
      <c r="D6" s="636" t="str">
        <f>ACCUEIL!$H$7</f>
        <v>G</v>
      </c>
      <c r="E6" s="40">
        <f>CL($I$15,$E$15)+CL($E$20,$I$20)+CL($I$24,$E$24)+CL($E$30,$I$30)+CL($E$32,$I$32)+CL($E$36,$I$36)+CL($E$40,$I$40)</f>
        <v>0</v>
      </c>
      <c r="F6" s="41">
        <f>$I$15-$E$15+$E$20-$I$20+$I$24-$E$24+$E$30-$I$30+$E$32-$I$32+$E$36-$I$36+$E$40-$I$40</f>
        <v>0</v>
      </c>
      <c r="G6" s="42"/>
      <c r="H6" s="42"/>
      <c r="I6" s="108">
        <v>2</v>
      </c>
      <c r="J6" s="655"/>
      <c r="K6" s="351"/>
      <c r="L6" s="347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282"/>
      <c r="B7" s="38"/>
      <c r="C7" s="39" t="s">
        <v>8</v>
      </c>
      <c r="D7" s="636" t="str">
        <f>ACCUEIL!$H$8</f>
        <v>J</v>
      </c>
      <c r="E7" s="40">
        <f>CL($I$16,$E$16)+CL($I$19,$E$19)+CL($E$24,$I$24)+CL($E$28,$I$28)+CL($E$34,$I$34)+CL($E$37,$I$37)+CL($E$41,$I$41)</f>
        <v>0</v>
      </c>
      <c r="F7" s="41">
        <f>$I$16-$E$16+$I$19-$E$19+$E$24-$I$24+$E$28-$I$28+$E$34-$I$34+$E$37-$I$37+$E$41-$I$41</f>
        <v>0</v>
      </c>
      <c r="G7" s="42"/>
      <c r="H7" s="42"/>
      <c r="I7" s="108">
        <v>3</v>
      </c>
      <c r="J7" s="655"/>
      <c r="K7" s="351"/>
      <c r="L7" s="347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39" t="s">
        <v>9</v>
      </c>
      <c r="D8" s="636" t="str">
        <f>ACCUEIL!$H$9</f>
        <v>H</v>
      </c>
      <c r="E8" s="40">
        <f>CL($E$16,$I$16)+CL($I$20,$E$20)+CL($I$23,$E$23)+CL($E$29,$I$29)+CL($E$31,$I$31)+CL($E$38,$I$38)+CL($E$42,$I$42)</f>
        <v>0</v>
      </c>
      <c r="F8" s="41">
        <f>$E$16-$I$16+$I$20-$E$20+$I$23-$E$23+$E$29-$I$29-$I$31+$E$31+$E$38-$I$38+$E$42-$I$42</f>
        <v>0</v>
      </c>
      <c r="G8" s="42"/>
      <c r="H8" s="51"/>
      <c r="I8" s="108">
        <v>4</v>
      </c>
      <c r="J8" s="655"/>
      <c r="K8" s="351"/>
      <c r="L8" s="347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282"/>
      <c r="B9" s="38"/>
      <c r="C9" s="39" t="s">
        <v>10</v>
      </c>
      <c r="D9" s="636" t="str">
        <f>ACCUEIL!$H$10</f>
        <v>D</v>
      </c>
      <c r="E9" s="40">
        <f>CL($E$17,$I$17)+CL($E$21,$I$21)+CL($E$26,$I$26)+CL($I$30,$E$30)+CL($I$33,$E$33)+CL($I$38,$E$38)+CL($I$41,$E$41)</f>
        <v>0</v>
      </c>
      <c r="F9" s="41">
        <f>$E$17-$I$17+$E$21-$I$21+$E$26-$I$26+$I$30-$E$30+$I$33-$E$33+$I$38-$E$38+$I$41-$E$41</f>
        <v>0</v>
      </c>
      <c r="G9" s="42"/>
      <c r="H9" s="51"/>
      <c r="I9" s="108">
        <v>5</v>
      </c>
      <c r="J9" s="655"/>
      <c r="K9" s="351"/>
      <c r="L9" s="347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39" t="s">
        <v>11</v>
      </c>
      <c r="D10" s="636" t="str">
        <f>ACCUEIL!$H$11</f>
        <v>I</v>
      </c>
      <c r="E10" s="40">
        <f>CL($I$17,$E$17)+CL($E$22,$I$22)+CL($E$25,$I$25)+CL($I$27,$E$27)+CL($I$32,$E$32)+CL($I$37,$E$37)+CL($I$42,$E$42)</f>
        <v>0</v>
      </c>
      <c r="F10" s="41">
        <f>$I$17-$E$17+$E$22-$I$22+$E$25-$I$25+$I$27-$E$27+$I$32-$E$32+$I$37-$E$37+$I$42-$E$42</f>
        <v>0</v>
      </c>
      <c r="G10" s="42"/>
      <c r="H10" s="42"/>
      <c r="I10" s="108">
        <v>6</v>
      </c>
      <c r="J10" s="655"/>
      <c r="K10" s="351"/>
      <c r="L10" s="347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39" t="s">
        <v>12</v>
      </c>
      <c r="D11" s="636" t="str">
        <f>ACCUEIL!$H$12</f>
        <v>C</v>
      </c>
      <c r="E11" s="40">
        <f>CL($I$18,$E$18)+CL($I$21,$E$21)+CL($I$25,$E$25)+CL($I$29,$E$29)+CL($I$34,$E$34)+CL($I$36,$E$36)+CL($I$39,$E$39)</f>
        <v>0</v>
      </c>
      <c r="F11" s="41">
        <f>$I$18-$E$18+$I$21-$E$21+$I$25-$E$25+$I$29-$E$29+$I$34-$E$34+$I$36-$E$36+$I$39-$E$39</f>
        <v>0</v>
      </c>
      <c r="G11" s="42"/>
      <c r="H11" s="42"/>
      <c r="I11" s="108">
        <v>7</v>
      </c>
      <c r="J11" s="655"/>
      <c r="K11" s="351"/>
      <c r="L11" s="347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39" t="s">
        <v>17</v>
      </c>
      <c r="D12" s="636" t="str">
        <f>ACCUEIL!$H$13</f>
        <v>K</v>
      </c>
      <c r="E12" s="40">
        <f>CL($E$18,$I$18)+CL($I$22,$E$22)+CL($I$26,$E$26)+CL($I$28,$E$28)+CL($I$31,$E$31)+CL($I$35,$E$35)+CL($I$40,$E$40)</f>
        <v>0</v>
      </c>
      <c r="F12" s="41">
        <f>$E$18-$I$18+$I$22-$E$22+$I$26-$E$26+$I$28-$E$28+$I$31-$E$31+$I$35-$E$35+$I$40-$E$40</f>
        <v>0</v>
      </c>
      <c r="G12" s="42"/>
      <c r="H12" s="51"/>
      <c r="I12" s="108">
        <v>8</v>
      </c>
      <c r="J12" s="655"/>
      <c r="K12" s="351"/>
      <c r="L12" s="347"/>
      <c r="M12" s="32"/>
      <c r="N12" s="303"/>
      <c r="O12" s="34"/>
      <c r="P12" s="34"/>
      <c r="Q12" s="34"/>
      <c r="R12" s="34"/>
      <c r="S12" s="34"/>
      <c r="T12" s="36"/>
      <c r="U12" s="36"/>
    </row>
    <row r="13" spans="1:23" x14ac:dyDescent="0.2">
      <c r="A13" s="314"/>
      <c r="B13" s="38"/>
      <c r="C13" s="32"/>
      <c r="D13" s="50"/>
      <c r="E13" s="32"/>
      <c r="F13" s="51"/>
      <c r="G13" s="369" t="str">
        <f>ACCUEIL!$D$6</f>
        <v>san siro</v>
      </c>
      <c r="H13" s="51"/>
      <c r="I13" s="87"/>
      <c r="J13" s="50"/>
      <c r="K13" s="42"/>
      <c r="L13" s="42"/>
      <c r="M13" s="32"/>
      <c r="N13" s="303"/>
      <c r="O13" s="34"/>
      <c r="P13" s="34"/>
      <c r="Q13" s="34"/>
      <c r="R13" s="34"/>
      <c r="S13" s="34"/>
      <c r="T13" s="36"/>
      <c r="U13" s="36"/>
    </row>
    <row r="14" spans="1:23" x14ac:dyDescent="0.2">
      <c r="A14" s="314"/>
      <c r="B14" s="315" t="s">
        <v>14</v>
      </c>
      <c r="C14" s="171"/>
      <c r="D14" s="316"/>
      <c r="E14" s="38"/>
      <c r="F14" s="317"/>
      <c r="G14" s="318" t="s">
        <v>15</v>
      </c>
      <c r="H14" s="51"/>
      <c r="I14" s="32"/>
      <c r="J14" s="50"/>
      <c r="K14" s="42"/>
      <c r="L14" s="42"/>
      <c r="M14" s="38"/>
      <c r="N14" s="304"/>
      <c r="R14" s="36"/>
      <c r="S14" s="34"/>
      <c r="T14" s="64"/>
      <c r="U14" s="64"/>
    </row>
    <row r="15" spans="1:23" ht="20.100000000000001" customHeight="1" x14ac:dyDescent="0.2">
      <c r="A15" s="314"/>
      <c r="B15" s="430">
        <f>ACCUEIL!$B$6</f>
        <v>0.34722222222222221</v>
      </c>
      <c r="C15" s="272" t="s">
        <v>5</v>
      </c>
      <c r="D15" s="273" t="str">
        <f>D5</f>
        <v>A</v>
      </c>
      <c r="E15" s="654"/>
      <c r="F15" s="67"/>
      <c r="G15" s="67" t="s">
        <v>16</v>
      </c>
      <c r="H15" s="68"/>
      <c r="I15" s="654"/>
      <c r="J15" s="274" t="str">
        <f>D6</f>
        <v>G</v>
      </c>
      <c r="K15" s="275" t="s">
        <v>7</v>
      </c>
      <c r="L15" s="377">
        <v>1</v>
      </c>
      <c r="M15" s="38"/>
      <c r="N15" s="304"/>
      <c r="S15" s="72"/>
      <c r="T15" s="72"/>
    </row>
    <row r="16" spans="1:23" ht="20.100000000000001" customHeight="1" x14ac:dyDescent="0.2">
      <c r="A16" s="314"/>
      <c r="B16" s="439">
        <f>$B$15+ACCUEIL!$B$7</f>
        <v>0.35416666666666663</v>
      </c>
      <c r="C16" s="272" t="s">
        <v>9</v>
      </c>
      <c r="D16" s="273" t="str">
        <f>D8</f>
        <v>H</v>
      </c>
      <c r="E16" s="654"/>
      <c r="F16" s="67"/>
      <c r="G16" s="67" t="s">
        <v>16</v>
      </c>
      <c r="H16" s="68"/>
      <c r="I16" s="654"/>
      <c r="J16" s="274" t="str">
        <f>D7</f>
        <v>J</v>
      </c>
      <c r="K16" s="275" t="s">
        <v>8</v>
      </c>
      <c r="L16" s="377">
        <v>2</v>
      </c>
      <c r="M16" s="38"/>
      <c r="N16" s="304"/>
      <c r="S16" s="73"/>
      <c r="W16" s="73"/>
    </row>
    <row r="17" spans="1:23" ht="20.100000000000001" customHeight="1" x14ac:dyDescent="0.2">
      <c r="A17" s="314"/>
      <c r="B17" s="439">
        <f>B16+ACCUEIL!$B$7</f>
        <v>0.36111111111111105</v>
      </c>
      <c r="C17" s="272" t="s">
        <v>10</v>
      </c>
      <c r="D17" s="273" t="str">
        <f>D9</f>
        <v>D</v>
      </c>
      <c r="E17" s="654"/>
      <c r="F17" s="67"/>
      <c r="G17" s="67" t="s">
        <v>16</v>
      </c>
      <c r="H17" s="68"/>
      <c r="I17" s="654"/>
      <c r="J17" s="274" t="str">
        <f>D10</f>
        <v>I</v>
      </c>
      <c r="K17" s="275" t="s">
        <v>11</v>
      </c>
      <c r="L17" s="377">
        <v>3</v>
      </c>
      <c r="M17" s="38"/>
      <c r="N17" s="304"/>
      <c r="R17" s="72"/>
      <c r="S17" s="73"/>
      <c r="W17" s="73"/>
    </row>
    <row r="18" spans="1:23" ht="20.100000000000001" customHeight="1" x14ac:dyDescent="0.2">
      <c r="A18" s="314"/>
      <c r="B18" s="439">
        <f>B17+ACCUEIL!$B$7</f>
        <v>0.36805555555555547</v>
      </c>
      <c r="C18" s="272" t="s">
        <v>17</v>
      </c>
      <c r="D18" s="273" t="str">
        <f>D12</f>
        <v>K</v>
      </c>
      <c r="E18" s="654"/>
      <c r="F18" s="67"/>
      <c r="G18" s="67" t="s">
        <v>16</v>
      </c>
      <c r="H18" s="68"/>
      <c r="I18" s="654"/>
      <c r="J18" s="274" t="str">
        <f>D11</f>
        <v>C</v>
      </c>
      <c r="K18" s="275" t="s">
        <v>12</v>
      </c>
      <c r="L18" s="377">
        <v>4</v>
      </c>
      <c r="M18" s="38"/>
      <c r="N18" s="304"/>
      <c r="R18" s="72"/>
      <c r="S18" s="73"/>
      <c r="W18" s="73"/>
    </row>
    <row r="19" spans="1:23" ht="20.100000000000001" customHeight="1" x14ac:dyDescent="0.2">
      <c r="A19" s="314"/>
      <c r="B19" s="439">
        <f>B18+ACCUEIL!$B$7</f>
        <v>0.37499999999999989</v>
      </c>
      <c r="C19" s="272" t="s">
        <v>5</v>
      </c>
      <c r="D19" s="273" t="str">
        <f>D5</f>
        <v>A</v>
      </c>
      <c r="E19" s="654"/>
      <c r="F19" s="67"/>
      <c r="G19" s="67" t="s">
        <v>16</v>
      </c>
      <c r="H19" s="68"/>
      <c r="I19" s="654"/>
      <c r="J19" s="274" t="str">
        <f>D7</f>
        <v>J</v>
      </c>
      <c r="K19" s="275" t="s">
        <v>8</v>
      </c>
      <c r="L19" s="377">
        <v>5</v>
      </c>
      <c r="M19" s="38"/>
      <c r="N19" s="304"/>
    </row>
    <row r="20" spans="1:23" ht="20.100000000000001" customHeight="1" x14ac:dyDescent="0.2">
      <c r="A20" s="314"/>
      <c r="B20" s="439">
        <f>B19+ACCUEIL!$B$7</f>
        <v>0.38194444444444431</v>
      </c>
      <c r="C20" s="272" t="s">
        <v>7</v>
      </c>
      <c r="D20" s="273" t="str">
        <f>D6</f>
        <v>G</v>
      </c>
      <c r="E20" s="654"/>
      <c r="F20" s="67"/>
      <c r="G20" s="67" t="s">
        <v>16</v>
      </c>
      <c r="H20" s="68"/>
      <c r="I20" s="654"/>
      <c r="J20" s="274" t="str">
        <f>D8</f>
        <v>H</v>
      </c>
      <c r="K20" s="275" t="s">
        <v>9</v>
      </c>
      <c r="L20" s="377">
        <v>6</v>
      </c>
      <c r="M20" s="38"/>
      <c r="N20" s="304"/>
    </row>
    <row r="21" spans="1:23" ht="20.100000000000001" customHeight="1" x14ac:dyDescent="0.2">
      <c r="A21" s="314"/>
      <c r="B21" s="439">
        <f>B20+ACCUEIL!$B$7</f>
        <v>0.38888888888888873</v>
      </c>
      <c r="C21" s="272" t="s">
        <v>10</v>
      </c>
      <c r="D21" s="273" t="str">
        <f>D9</f>
        <v>D</v>
      </c>
      <c r="E21" s="654"/>
      <c r="F21" s="67"/>
      <c r="G21" s="67" t="s">
        <v>16</v>
      </c>
      <c r="H21" s="68"/>
      <c r="I21" s="654"/>
      <c r="J21" s="274" t="str">
        <f>D11</f>
        <v>C</v>
      </c>
      <c r="K21" s="275" t="s">
        <v>12</v>
      </c>
      <c r="L21" s="377">
        <v>7</v>
      </c>
      <c r="M21" s="38"/>
      <c r="N21" s="304"/>
      <c r="R21" s="72"/>
    </row>
    <row r="22" spans="1:23" ht="20.100000000000001" customHeight="1" x14ac:dyDescent="0.2">
      <c r="A22" s="314"/>
      <c r="B22" s="439">
        <f>B21+ACCUEIL!$B$7</f>
        <v>0.39583333333333315</v>
      </c>
      <c r="C22" s="272" t="s">
        <v>11</v>
      </c>
      <c r="D22" s="273" t="str">
        <f>D10</f>
        <v>I</v>
      </c>
      <c r="E22" s="654"/>
      <c r="F22" s="67"/>
      <c r="G22" s="67" t="s">
        <v>16</v>
      </c>
      <c r="H22" s="68"/>
      <c r="I22" s="654"/>
      <c r="J22" s="274" t="str">
        <f>D12</f>
        <v>K</v>
      </c>
      <c r="K22" s="275" t="s">
        <v>17</v>
      </c>
      <c r="L22" s="377">
        <v>8</v>
      </c>
      <c r="M22" s="38"/>
      <c r="N22" s="304"/>
      <c r="R22" s="72"/>
    </row>
    <row r="23" spans="1:23" ht="20.100000000000001" customHeight="1" x14ac:dyDescent="0.2">
      <c r="A23" s="314"/>
      <c r="B23" s="439">
        <f>B22+ACCUEIL!$B$7</f>
        <v>0.40277777777777757</v>
      </c>
      <c r="C23" s="272" t="s">
        <v>5</v>
      </c>
      <c r="D23" s="273" t="str">
        <f>D5</f>
        <v>A</v>
      </c>
      <c r="E23" s="654"/>
      <c r="F23" s="67"/>
      <c r="G23" s="67" t="s">
        <v>16</v>
      </c>
      <c r="H23" s="68"/>
      <c r="I23" s="654"/>
      <c r="J23" s="274" t="str">
        <f>D8</f>
        <v>H</v>
      </c>
      <c r="K23" s="275" t="s">
        <v>9</v>
      </c>
      <c r="L23" s="377">
        <v>9</v>
      </c>
      <c r="M23" s="38"/>
      <c r="N23" s="304"/>
    </row>
    <row r="24" spans="1:23" ht="20.100000000000001" customHeight="1" x14ac:dyDescent="0.2">
      <c r="A24" s="314"/>
      <c r="B24" s="439">
        <f>B23+ACCUEIL!$B$7</f>
        <v>0.40972222222222199</v>
      </c>
      <c r="C24" s="272" t="s">
        <v>8</v>
      </c>
      <c r="D24" s="273" t="str">
        <f>D7</f>
        <v>J</v>
      </c>
      <c r="E24" s="654"/>
      <c r="F24" s="67"/>
      <c r="G24" s="67" t="s">
        <v>16</v>
      </c>
      <c r="H24" s="68"/>
      <c r="I24" s="654"/>
      <c r="J24" s="274" t="str">
        <f>D6</f>
        <v>G</v>
      </c>
      <c r="K24" s="275" t="s">
        <v>7</v>
      </c>
      <c r="L24" s="377">
        <v>10</v>
      </c>
      <c r="M24" s="42"/>
      <c r="N24" s="436"/>
      <c r="O24" s="74"/>
      <c r="P24" s="75"/>
      <c r="Q24" s="74"/>
    </row>
    <row r="25" spans="1:23" ht="20.100000000000001" customHeight="1" x14ac:dyDescent="0.2">
      <c r="A25" s="314"/>
      <c r="B25" s="439">
        <f>B24+ACCUEIL!$B$7</f>
        <v>0.41666666666666641</v>
      </c>
      <c r="C25" s="272" t="s">
        <v>11</v>
      </c>
      <c r="D25" s="273" t="str">
        <f>D10</f>
        <v>I</v>
      </c>
      <c r="E25" s="654"/>
      <c r="F25" s="67"/>
      <c r="G25" s="67" t="s">
        <v>16</v>
      </c>
      <c r="H25" s="68"/>
      <c r="I25" s="654"/>
      <c r="J25" s="274" t="str">
        <f>D11</f>
        <v>C</v>
      </c>
      <c r="K25" s="275" t="s">
        <v>12</v>
      </c>
      <c r="L25" s="377">
        <v>11</v>
      </c>
      <c r="M25" s="42"/>
      <c r="N25" s="436"/>
      <c r="O25" s="74"/>
      <c r="P25" s="75"/>
      <c r="Q25" s="74"/>
      <c r="R25" s="72"/>
    </row>
    <row r="26" spans="1:23" ht="20.100000000000001" customHeight="1" x14ac:dyDescent="0.2">
      <c r="A26" s="314"/>
      <c r="B26" s="439">
        <f>B25+ACCUEIL!$B$7</f>
        <v>0.42361111111111083</v>
      </c>
      <c r="C26" s="272" t="s">
        <v>10</v>
      </c>
      <c r="D26" s="273" t="str">
        <f>D9</f>
        <v>D</v>
      </c>
      <c r="E26" s="654"/>
      <c r="F26" s="67"/>
      <c r="G26" s="67" t="s">
        <v>16</v>
      </c>
      <c r="H26" s="68"/>
      <c r="I26" s="654"/>
      <c r="J26" s="274" t="str">
        <f>D12</f>
        <v>K</v>
      </c>
      <c r="K26" s="275" t="s">
        <v>17</v>
      </c>
      <c r="L26" s="377">
        <v>12</v>
      </c>
      <c r="M26" s="38"/>
      <c r="N26" s="304"/>
      <c r="O26" s="75"/>
      <c r="P26" s="75"/>
      <c r="Q26" s="78"/>
      <c r="R26" s="72"/>
    </row>
    <row r="27" spans="1:23" ht="20.100000000000001" customHeight="1" x14ac:dyDescent="0.2">
      <c r="A27" s="314"/>
      <c r="B27" s="439">
        <f>B26+ACCUEIL!$B$7</f>
        <v>0.43055555555555525</v>
      </c>
      <c r="C27" s="272" t="s">
        <v>5</v>
      </c>
      <c r="D27" s="273" t="str">
        <f>D5</f>
        <v>A</v>
      </c>
      <c r="E27" s="654"/>
      <c r="F27" s="67"/>
      <c r="G27" s="67" t="s">
        <v>16</v>
      </c>
      <c r="H27" s="68"/>
      <c r="I27" s="654"/>
      <c r="J27" s="274" t="str">
        <f>D10</f>
        <v>I</v>
      </c>
      <c r="K27" s="275" t="s">
        <v>11</v>
      </c>
      <c r="L27" s="377">
        <v>13</v>
      </c>
      <c r="M27" s="38"/>
      <c r="N27" s="304"/>
      <c r="O27" s="75"/>
      <c r="P27" s="75"/>
      <c r="Q27" s="78"/>
    </row>
    <row r="28" spans="1:23" ht="20.100000000000001" customHeight="1" x14ac:dyDescent="0.2">
      <c r="A28" s="314"/>
      <c r="B28" s="439">
        <f>B27+ACCUEIL!$B$7</f>
        <v>0.43749999999999967</v>
      </c>
      <c r="C28" s="272" t="s">
        <v>8</v>
      </c>
      <c r="D28" s="273" t="str">
        <f>D7</f>
        <v>J</v>
      </c>
      <c r="E28" s="654"/>
      <c r="F28" s="67"/>
      <c r="G28" s="67" t="s">
        <v>16</v>
      </c>
      <c r="H28" s="68"/>
      <c r="I28" s="654"/>
      <c r="J28" s="274" t="str">
        <f>D12</f>
        <v>K</v>
      </c>
      <c r="K28" s="275" t="s">
        <v>17</v>
      </c>
      <c r="L28" s="377">
        <v>14</v>
      </c>
      <c r="M28" s="87"/>
      <c r="N28" s="438"/>
      <c r="O28" s="75"/>
      <c r="P28" s="75"/>
      <c r="Q28" s="78"/>
    </row>
    <row r="29" spans="1:23" ht="20.100000000000001" customHeight="1" x14ac:dyDescent="0.2">
      <c r="A29" s="314"/>
      <c r="B29" s="439">
        <f>B28+ACCUEIL!$B$7</f>
        <v>0.44444444444444409</v>
      </c>
      <c r="C29" s="272" t="s">
        <v>9</v>
      </c>
      <c r="D29" s="273" t="str">
        <f>D8</f>
        <v>H</v>
      </c>
      <c r="E29" s="654"/>
      <c r="F29" s="67"/>
      <c r="G29" s="67" t="s">
        <v>16</v>
      </c>
      <c r="H29" s="68"/>
      <c r="I29" s="654"/>
      <c r="J29" s="274" t="str">
        <f>D11</f>
        <v>C</v>
      </c>
      <c r="K29" s="275" t="s">
        <v>12</v>
      </c>
      <c r="L29" s="377">
        <v>15</v>
      </c>
      <c r="M29" s="87"/>
      <c r="N29" s="438"/>
      <c r="O29" s="75"/>
      <c r="P29" s="75"/>
      <c r="Q29" s="78"/>
      <c r="R29" s="72"/>
    </row>
    <row r="30" spans="1:23" ht="20.100000000000001" customHeight="1" x14ac:dyDescent="0.2">
      <c r="A30" s="314"/>
      <c r="B30" s="439">
        <f>B29+ACCUEIL!$B$7</f>
        <v>0.45138888888888851</v>
      </c>
      <c r="C30" s="272" t="s">
        <v>7</v>
      </c>
      <c r="D30" s="273" t="str">
        <f>D6</f>
        <v>G</v>
      </c>
      <c r="E30" s="654"/>
      <c r="F30" s="67"/>
      <c r="G30" s="67" t="s">
        <v>16</v>
      </c>
      <c r="H30" s="68"/>
      <c r="I30" s="654"/>
      <c r="J30" s="274" t="str">
        <f>D9</f>
        <v>D</v>
      </c>
      <c r="K30" s="275" t="s">
        <v>10</v>
      </c>
      <c r="L30" s="377">
        <v>16</v>
      </c>
      <c r="M30" s="38"/>
      <c r="N30" s="304"/>
      <c r="O30" s="75"/>
      <c r="P30" s="75"/>
      <c r="Q30" s="78"/>
      <c r="R30" s="72"/>
    </row>
    <row r="31" spans="1:23" ht="20.100000000000001" customHeight="1" x14ac:dyDescent="0.2">
      <c r="A31" s="305"/>
      <c r="B31" s="439">
        <f>B30+ACCUEIL!$B$7</f>
        <v>0.45833333333333293</v>
      </c>
      <c r="C31" s="272" t="s">
        <v>9</v>
      </c>
      <c r="D31" s="273" t="str">
        <f>D8</f>
        <v>H</v>
      </c>
      <c r="E31" s="654"/>
      <c r="F31" s="67"/>
      <c r="G31" s="67" t="s">
        <v>16</v>
      </c>
      <c r="H31" s="68"/>
      <c r="I31" s="654"/>
      <c r="J31" s="274" t="str">
        <f>D12</f>
        <v>K</v>
      </c>
      <c r="K31" s="275" t="s">
        <v>17</v>
      </c>
      <c r="L31" s="377">
        <v>17</v>
      </c>
      <c r="M31" s="38"/>
      <c r="N31" s="304"/>
      <c r="O31" s="75"/>
      <c r="P31" s="75"/>
      <c r="Q31" s="78"/>
    </row>
    <row r="32" spans="1:23" ht="20.100000000000001" customHeight="1" x14ac:dyDescent="0.2">
      <c r="A32" s="305"/>
      <c r="B32" s="439">
        <f>B31+ACCUEIL!$B$7</f>
        <v>0.46527777777777735</v>
      </c>
      <c r="C32" s="272" t="s">
        <v>7</v>
      </c>
      <c r="D32" s="273" t="str">
        <f>D6</f>
        <v>G</v>
      </c>
      <c r="E32" s="654"/>
      <c r="F32" s="67"/>
      <c r="G32" s="67" t="s">
        <v>16</v>
      </c>
      <c r="H32" s="68"/>
      <c r="I32" s="654"/>
      <c r="J32" s="274" t="str">
        <f>D10</f>
        <v>I</v>
      </c>
      <c r="K32" s="275" t="s">
        <v>11</v>
      </c>
      <c r="L32" s="377">
        <v>18</v>
      </c>
      <c r="M32" s="87"/>
      <c r="N32" s="438"/>
      <c r="O32" s="75"/>
      <c r="P32" s="75"/>
      <c r="Q32" s="78"/>
    </row>
    <row r="33" spans="1:21" ht="20.100000000000001" customHeight="1" x14ac:dyDescent="0.2">
      <c r="A33" s="305"/>
      <c r="B33" s="439">
        <f>B32+ACCUEIL!$B$7</f>
        <v>0.47222222222222177</v>
      </c>
      <c r="C33" s="272" t="s">
        <v>5</v>
      </c>
      <c r="D33" s="273" t="str">
        <f>D5</f>
        <v>A</v>
      </c>
      <c r="E33" s="654"/>
      <c r="F33" s="67"/>
      <c r="G33" s="67" t="s">
        <v>16</v>
      </c>
      <c r="H33" s="68"/>
      <c r="I33" s="654"/>
      <c r="J33" s="274" t="str">
        <f>D9</f>
        <v>D</v>
      </c>
      <c r="K33" s="275" t="s">
        <v>10</v>
      </c>
      <c r="L33" s="377">
        <v>19</v>
      </c>
      <c r="M33" s="87"/>
      <c r="N33" s="438"/>
      <c r="O33" s="75"/>
      <c r="P33" s="75"/>
      <c r="Q33" s="78"/>
      <c r="R33" s="72"/>
    </row>
    <row r="34" spans="1:21" ht="20.100000000000001" customHeight="1" x14ac:dyDescent="0.2">
      <c r="A34" s="305"/>
      <c r="B34" s="439">
        <f>B33+ACCUEIL!$B$7</f>
        <v>0.47916666666666619</v>
      </c>
      <c r="C34" s="272" t="s">
        <v>8</v>
      </c>
      <c r="D34" s="273" t="str">
        <f>D7</f>
        <v>J</v>
      </c>
      <c r="E34" s="654"/>
      <c r="F34" s="67"/>
      <c r="G34" s="67" t="s">
        <v>16</v>
      </c>
      <c r="H34" s="68"/>
      <c r="I34" s="654"/>
      <c r="J34" s="274" t="str">
        <f>D11</f>
        <v>C</v>
      </c>
      <c r="K34" s="275" t="s">
        <v>12</v>
      </c>
      <c r="L34" s="377">
        <v>20</v>
      </c>
      <c r="M34" s="25"/>
      <c r="N34" s="304"/>
      <c r="R34" s="72"/>
    </row>
    <row r="35" spans="1:21" ht="20.100000000000001" customHeight="1" x14ac:dyDescent="0.2">
      <c r="A35" s="305"/>
      <c r="B35" s="439">
        <f>B34+ACCUEIL!$B$7</f>
        <v>0.48611111111111061</v>
      </c>
      <c r="C35" s="272" t="s">
        <v>5</v>
      </c>
      <c r="D35" s="273" t="str">
        <f>D5</f>
        <v>A</v>
      </c>
      <c r="E35" s="654"/>
      <c r="F35" s="67"/>
      <c r="G35" s="67" t="s">
        <v>16</v>
      </c>
      <c r="H35" s="68"/>
      <c r="I35" s="654"/>
      <c r="J35" s="274" t="str">
        <f>D12</f>
        <v>K</v>
      </c>
      <c r="K35" s="275" t="s">
        <v>17</v>
      </c>
      <c r="L35" s="377">
        <v>21</v>
      </c>
      <c r="M35" s="25"/>
      <c r="N35" s="304"/>
    </row>
    <row r="36" spans="1:21" ht="20.100000000000001" customHeight="1" x14ac:dyDescent="0.2">
      <c r="A36" s="314"/>
      <c r="B36" s="439">
        <f>B35+ACCUEIL!$B$7</f>
        <v>0.49305555555555503</v>
      </c>
      <c r="C36" s="272" t="s">
        <v>7</v>
      </c>
      <c r="D36" s="273" t="str">
        <f>D6</f>
        <v>G</v>
      </c>
      <c r="E36" s="654"/>
      <c r="F36" s="67"/>
      <c r="G36" s="67" t="s">
        <v>16</v>
      </c>
      <c r="H36" s="68"/>
      <c r="I36" s="654"/>
      <c r="J36" s="274" t="str">
        <f>D11</f>
        <v>C</v>
      </c>
      <c r="K36" s="275" t="s">
        <v>12</v>
      </c>
      <c r="L36" s="377">
        <v>22</v>
      </c>
      <c r="M36" s="38"/>
      <c r="N36" s="304"/>
    </row>
    <row r="37" spans="1:21" ht="20.100000000000001" customHeight="1" x14ac:dyDescent="0.2">
      <c r="A37" s="314"/>
      <c r="B37" s="439">
        <f>B36+ACCUEIL!$B$7</f>
        <v>0.49999999999999944</v>
      </c>
      <c r="C37" s="272" t="s">
        <v>8</v>
      </c>
      <c r="D37" s="273" t="str">
        <f>D7</f>
        <v>J</v>
      </c>
      <c r="E37" s="654"/>
      <c r="F37" s="67"/>
      <c r="G37" s="67" t="s">
        <v>16</v>
      </c>
      <c r="H37" s="68"/>
      <c r="I37" s="654"/>
      <c r="J37" s="274" t="str">
        <f>D10</f>
        <v>I</v>
      </c>
      <c r="K37" s="275" t="s">
        <v>11</v>
      </c>
      <c r="L37" s="377">
        <v>23</v>
      </c>
      <c r="M37" s="79"/>
      <c r="N37" s="438"/>
      <c r="O37" s="72"/>
      <c r="P37" s="91"/>
      <c r="Q37" s="75"/>
      <c r="R37" s="72"/>
    </row>
    <row r="38" spans="1:21" ht="20.100000000000001" customHeight="1" x14ac:dyDescent="0.2">
      <c r="A38" s="314"/>
      <c r="B38" s="439">
        <f>B37+ACCUEIL!$B$7</f>
        <v>0.50694444444444386</v>
      </c>
      <c r="C38" s="272" t="s">
        <v>9</v>
      </c>
      <c r="D38" s="273" t="str">
        <f>D8</f>
        <v>H</v>
      </c>
      <c r="E38" s="654"/>
      <c r="F38" s="67"/>
      <c r="G38" s="67" t="s">
        <v>16</v>
      </c>
      <c r="H38" s="68"/>
      <c r="I38" s="654"/>
      <c r="J38" s="274" t="str">
        <f>D9</f>
        <v>D</v>
      </c>
      <c r="K38" s="275" t="s">
        <v>10</v>
      </c>
      <c r="L38" s="377">
        <v>24</v>
      </c>
      <c r="M38" s="79"/>
      <c r="N38" s="438"/>
      <c r="O38" s="72"/>
      <c r="P38" s="91"/>
      <c r="Q38" s="75"/>
      <c r="R38" s="72"/>
    </row>
    <row r="39" spans="1:21" ht="20.100000000000001" customHeight="1" x14ac:dyDescent="0.2">
      <c r="A39" s="314"/>
      <c r="B39" s="439">
        <f>B38+ACCUEIL!$B$7</f>
        <v>0.51388888888888828</v>
      </c>
      <c r="C39" s="272" t="s">
        <v>5</v>
      </c>
      <c r="D39" s="273" t="str">
        <f>D5</f>
        <v>A</v>
      </c>
      <c r="E39" s="654"/>
      <c r="F39" s="67"/>
      <c r="G39" s="67" t="s">
        <v>16</v>
      </c>
      <c r="H39" s="68"/>
      <c r="I39" s="654"/>
      <c r="J39" s="274" t="str">
        <f>D11</f>
        <v>C</v>
      </c>
      <c r="K39" s="275" t="s">
        <v>12</v>
      </c>
      <c r="L39" s="377">
        <v>25</v>
      </c>
      <c r="M39" s="38"/>
      <c r="N39" s="304"/>
    </row>
    <row r="40" spans="1:21" ht="20.100000000000001" customHeight="1" x14ac:dyDescent="0.2">
      <c r="A40" s="314"/>
      <c r="B40" s="439">
        <f>B39+ACCUEIL!$B$7</f>
        <v>0.5208333333333327</v>
      </c>
      <c r="C40" s="272" t="s">
        <v>7</v>
      </c>
      <c r="D40" s="273" t="str">
        <f>D6</f>
        <v>G</v>
      </c>
      <c r="E40" s="654"/>
      <c r="F40" s="67"/>
      <c r="G40" s="67" t="s">
        <v>16</v>
      </c>
      <c r="H40" s="68"/>
      <c r="I40" s="654"/>
      <c r="J40" s="274" t="str">
        <f>D12</f>
        <v>K</v>
      </c>
      <c r="K40" s="275" t="s">
        <v>17</v>
      </c>
      <c r="L40" s="377">
        <v>26</v>
      </c>
      <c r="M40" s="38"/>
      <c r="N40" s="304"/>
    </row>
    <row r="41" spans="1:21" ht="20.100000000000001" customHeight="1" x14ac:dyDescent="0.2">
      <c r="A41" s="314"/>
      <c r="B41" s="439">
        <f>B40+ACCUEIL!$B$7</f>
        <v>0.52777777777777712</v>
      </c>
      <c r="C41" s="272" t="s">
        <v>8</v>
      </c>
      <c r="D41" s="273" t="str">
        <f>D7</f>
        <v>J</v>
      </c>
      <c r="E41" s="654"/>
      <c r="F41" s="67"/>
      <c r="G41" s="67" t="s">
        <v>16</v>
      </c>
      <c r="H41" s="68"/>
      <c r="I41" s="654"/>
      <c r="J41" s="274" t="str">
        <f>D9</f>
        <v>D</v>
      </c>
      <c r="K41" s="275" t="s">
        <v>10</v>
      </c>
      <c r="L41" s="377">
        <v>27</v>
      </c>
      <c r="M41" s="87"/>
      <c r="N41" s="304"/>
    </row>
    <row r="42" spans="1:21" ht="20.100000000000001" customHeight="1" x14ac:dyDescent="0.2">
      <c r="A42" s="314"/>
      <c r="B42" s="439">
        <f>B41+ACCUEIL!$B$7</f>
        <v>0.53472222222222154</v>
      </c>
      <c r="C42" s="272" t="s">
        <v>9</v>
      </c>
      <c r="D42" s="273" t="str">
        <f>D8</f>
        <v>H</v>
      </c>
      <c r="E42" s="654"/>
      <c r="F42" s="268"/>
      <c r="G42" s="268" t="s">
        <v>16</v>
      </c>
      <c r="H42" s="269"/>
      <c r="I42" s="654"/>
      <c r="J42" s="274" t="str">
        <f>D10</f>
        <v>I</v>
      </c>
      <c r="K42" s="275" t="s">
        <v>11</v>
      </c>
      <c r="L42" s="377">
        <v>28</v>
      </c>
      <c r="M42" s="38"/>
      <c r="N42" s="304"/>
      <c r="R42" s="35"/>
      <c r="S42" s="91"/>
      <c r="T42" s="91"/>
      <c r="U42" s="93"/>
    </row>
    <row r="43" spans="1:21" ht="9" customHeight="1" x14ac:dyDescent="0.2">
      <c r="A43" s="314"/>
      <c r="B43" s="94"/>
      <c r="C43" s="95"/>
      <c r="D43" s="44"/>
      <c r="E43" s="489"/>
      <c r="F43" s="310"/>
      <c r="G43" s="310"/>
      <c r="H43" s="311"/>
      <c r="I43" s="490"/>
      <c r="J43" s="44"/>
      <c r="K43" s="19"/>
      <c r="L43" s="97"/>
      <c r="M43" s="38"/>
      <c r="N43" s="304"/>
      <c r="R43" s="35"/>
      <c r="S43" s="91"/>
      <c r="T43" s="91"/>
      <c r="U43" s="93"/>
    </row>
    <row r="44" spans="1:21" ht="9" customHeight="1" x14ac:dyDescent="0.2">
      <c r="A44" s="314"/>
      <c r="B44" s="94"/>
      <c r="C44" s="95"/>
      <c r="D44" s="44"/>
      <c r="E44" s="80"/>
      <c r="F44" s="19"/>
      <c r="G44" s="19"/>
      <c r="H44" s="21"/>
      <c r="I44" s="96"/>
      <c r="J44" s="44"/>
      <c r="K44" s="19"/>
      <c r="L44" s="97"/>
      <c r="M44" s="38"/>
      <c r="N44" s="304"/>
      <c r="R44" s="35"/>
      <c r="S44" s="91"/>
      <c r="T44" s="91"/>
      <c r="U44" s="93"/>
    </row>
    <row r="45" spans="1:21" ht="9" customHeight="1" x14ac:dyDescent="0.2">
      <c r="A45" s="319"/>
      <c r="B45" s="320"/>
      <c r="C45" s="321"/>
      <c r="D45" s="322"/>
      <c r="E45" s="320"/>
      <c r="F45" s="323"/>
      <c r="G45" s="320"/>
      <c r="H45" s="323"/>
      <c r="I45" s="320"/>
      <c r="J45" s="322"/>
      <c r="K45" s="323"/>
      <c r="L45" s="323"/>
      <c r="M45" s="320"/>
      <c r="N45" s="324"/>
      <c r="R45" s="72"/>
      <c r="S45" s="75"/>
      <c r="T45" s="75"/>
      <c r="U45" s="75"/>
    </row>
    <row r="46" spans="1:21" ht="9" customHeight="1" x14ac:dyDescent="0.2">
      <c r="C46" s="73"/>
      <c r="L46" s="93"/>
      <c r="R46" s="72"/>
      <c r="S46" s="75"/>
      <c r="T46" s="75"/>
      <c r="U46" s="75"/>
    </row>
    <row r="47" spans="1:21" x14ac:dyDescent="0.2">
      <c r="C47" s="73"/>
      <c r="L47" s="93"/>
      <c r="R47" s="72"/>
      <c r="S47" s="75"/>
      <c r="T47" s="75"/>
      <c r="U47" s="75"/>
    </row>
    <row r="48" spans="1:21" x14ac:dyDescent="0.2">
      <c r="C48" s="73"/>
      <c r="L48" s="93"/>
      <c r="R48" s="72"/>
      <c r="S48" s="75"/>
      <c r="T48" s="75"/>
      <c r="U48" s="75"/>
    </row>
  </sheetData>
  <sheetProtection password="C9F9" sheet="1" objects="1" scenarios="1" formatCells="0" formatColumns="0" formatRows="0"/>
  <sortState caseSensitive="1" ref="J5:L12">
    <sortCondition descending="1" ref="K5:K12"/>
    <sortCondition descending="1" ref="L5:L12"/>
  </sortState>
  <phoneticPr fontId="6" type="noConversion"/>
  <conditionalFormatting sqref="E15:E42">
    <cfRule type="containsBlanks" priority="3">
      <formula>LEN(TRIM(E15))=0</formula>
    </cfRule>
    <cfRule type="notContainsBlanks" dxfId="350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349" priority="2">
      <formula>LEN(TRIM(I15))&gt;0</formula>
    </cfRule>
  </conditionalFormatting>
  <printOptions horizontalCentered="1" verticalCentered="1"/>
  <pageMargins left="0" right="0" top="1.3779527559055118" bottom="0.39370078740157483" header="0.39370078740157483" footer="0"/>
  <pageSetup paperSize="9" scale="94" firstPageNumber="0" orientation="portrait" horizontalDpi="300" verticalDpi="300" r:id="rId1"/>
  <headerFooter alignWithMargins="0">
    <oddHeader>&amp;C&amp;14 TOURNOI&amp;R&amp;G</oddHeader>
    <oddFooter>&amp;C&amp;8 SPONSOR:&amp;R&amp;2Planing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81T">
                <anchor>
                  <from>
                    <xdr:col>0</xdr:col>
                    <xdr:colOff>19050</xdr:colOff>
                    <xdr:row>7</xdr:row>
                    <xdr:rowOff>9525</xdr:rowOff>
                  </from>
                  <to>
                    <xdr:col>1</xdr:col>
                    <xdr:colOff>447675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81T">
                <anchor>
                  <from>
                    <xdr:col>0</xdr:col>
                    <xdr:colOff>114300</xdr:colOff>
                    <xdr:row>9</xdr:row>
                    <xdr:rowOff>76200</xdr:rowOff>
                  </from>
                  <to>
                    <xdr:col>1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IMP8AC" altText="Aperçu Impression">
                <anchor>
                  <from>
                    <xdr:col>0</xdr:col>
                    <xdr:colOff>38100</xdr:colOff>
                    <xdr:row>4</xdr:row>
                    <xdr:rowOff>76200</xdr:rowOff>
                  </from>
                  <to>
                    <xdr:col>1</xdr:col>
                    <xdr:colOff>428625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O30"/>
  <sheetViews>
    <sheetView showGridLines="0" showRowColHeaders="0" showRuler="0" view="pageLayout" zoomScaleNormal="100" zoomScaleSheetLayoutView="100" workbookViewId="0">
      <selection activeCell="C3" sqref="C3"/>
    </sheetView>
  </sheetViews>
  <sheetFormatPr baseColWidth="10" defaultColWidth="10.5703125" defaultRowHeight="12.75" x14ac:dyDescent="0.2"/>
  <cols>
    <col min="1" max="2" width="1.85546875" customWidth="1"/>
    <col min="3" max="3" width="35.85546875" customWidth="1"/>
    <col min="4" max="8" width="1.85546875" customWidth="1"/>
    <col min="9" max="9" width="35.85546875" customWidth="1"/>
    <col min="10" max="11" width="1.85546875" customWidth="1"/>
    <col min="12" max="12" width="11.5703125" customWidth="1"/>
    <col min="13" max="13" width="2" customWidth="1"/>
  </cols>
  <sheetData>
    <row r="1" spans="1:15" ht="15" x14ac:dyDescent="0.2">
      <c r="B1" s="93"/>
      <c r="C1" s="265"/>
      <c r="D1" s="154"/>
      <c r="E1" s="91"/>
      <c r="F1" s="91"/>
      <c r="G1" s="91"/>
      <c r="H1" s="91"/>
      <c r="I1" s="266"/>
      <c r="J1" s="263"/>
      <c r="K1" s="263"/>
      <c r="L1" s="263"/>
      <c r="M1" s="263"/>
      <c r="N1" s="263"/>
      <c r="O1" s="249"/>
    </row>
    <row r="2" spans="1:15" ht="15.75" x14ac:dyDescent="0.25">
      <c r="B2" s="177"/>
      <c r="C2" s="237" t="s">
        <v>59</v>
      </c>
      <c r="D2" s="238"/>
      <c r="E2" s="154"/>
      <c r="G2" s="239"/>
      <c r="H2" s="240" t="s">
        <v>44</v>
      </c>
      <c r="I2" s="241" t="s">
        <v>60</v>
      </c>
      <c r="J2" s="238"/>
      <c r="K2" s="154"/>
      <c r="L2" s="264"/>
      <c r="M2" s="120"/>
    </row>
    <row r="3" spans="1:15" ht="20.100000000000001" customHeight="1" x14ac:dyDescent="0.2">
      <c r="B3" s="195" t="s">
        <v>5</v>
      </c>
      <c r="C3" s="346" t="str">
        <f>ACCUEIL!H6</f>
        <v>A</v>
      </c>
      <c r="D3" s="161"/>
      <c r="E3" s="242"/>
      <c r="G3" s="239"/>
      <c r="H3" s="195" t="s">
        <v>10</v>
      </c>
      <c r="I3" s="637" t="str">
        <f>ACCUEIL!H10</f>
        <v>D</v>
      </c>
      <c r="J3" s="161"/>
      <c r="K3" s="242"/>
      <c r="L3" s="264"/>
      <c r="M3" s="120"/>
    </row>
    <row r="4" spans="1:15" ht="20.100000000000001" customHeight="1" x14ac:dyDescent="0.2">
      <c r="B4" s="195" t="s">
        <v>7</v>
      </c>
      <c r="C4" s="346" t="str">
        <f>ACCUEIL!H7</f>
        <v>G</v>
      </c>
      <c r="D4" s="161"/>
      <c r="E4" s="242"/>
      <c r="G4" s="239"/>
      <c r="H4" s="195" t="s">
        <v>11</v>
      </c>
      <c r="I4" s="637" t="str">
        <f>ACCUEIL!H11</f>
        <v>I</v>
      </c>
      <c r="J4" s="161"/>
      <c r="K4" s="242"/>
      <c r="L4" s="244"/>
      <c r="M4" s="120"/>
    </row>
    <row r="5" spans="1:15" ht="20.100000000000001" customHeight="1" x14ac:dyDescent="0.2">
      <c r="B5" s="195" t="s">
        <v>8</v>
      </c>
      <c r="C5" s="346" t="str">
        <f>ACCUEIL!H8</f>
        <v>J</v>
      </c>
      <c r="D5" s="161"/>
      <c r="E5" s="242"/>
      <c r="G5" s="239"/>
      <c r="H5" s="195" t="s">
        <v>12</v>
      </c>
      <c r="I5" s="637" t="str">
        <f>ACCUEIL!H12</f>
        <v>C</v>
      </c>
      <c r="J5" s="161"/>
      <c r="K5" s="242"/>
      <c r="L5" s="36"/>
      <c r="M5" s="120"/>
    </row>
    <row r="6" spans="1:15" ht="20.100000000000001" customHeight="1" x14ac:dyDescent="0.2">
      <c r="B6" s="195" t="s">
        <v>9</v>
      </c>
      <c r="C6" s="346" t="str">
        <f>ACCUEIL!H9</f>
        <v>H</v>
      </c>
      <c r="D6" s="161"/>
      <c r="E6" s="242"/>
      <c r="G6" s="239"/>
      <c r="H6" s="195" t="s">
        <v>17</v>
      </c>
      <c r="I6" s="637" t="str">
        <f>ACCUEIL!H13</f>
        <v>K</v>
      </c>
      <c r="J6" s="161"/>
      <c r="K6" s="242"/>
      <c r="L6" s="36"/>
      <c r="M6" s="120"/>
    </row>
    <row r="7" spans="1:15" ht="15" x14ac:dyDescent="0.2">
      <c r="B7" s="155"/>
      <c r="C7" s="243"/>
      <c r="D7" s="161"/>
      <c r="E7" s="242"/>
      <c r="G7" s="91"/>
      <c r="H7" s="155"/>
      <c r="I7" s="244"/>
      <c r="J7" s="161"/>
      <c r="K7" s="242"/>
      <c r="L7" s="36"/>
      <c r="M7" s="120"/>
    </row>
    <row r="8" spans="1:15" ht="15.75" x14ac:dyDescent="0.25">
      <c r="A8" s="381"/>
      <c r="B8" s="382"/>
      <c r="C8" s="383"/>
      <c r="D8" s="382"/>
      <c r="E8" s="382"/>
      <c r="F8" s="384" t="str">
        <f>ACCUEIL!$D$6</f>
        <v>san siro</v>
      </c>
      <c r="G8" s="382"/>
      <c r="H8" s="383"/>
      <c r="I8" s="382"/>
      <c r="J8" s="382"/>
      <c r="K8" s="385"/>
      <c r="L8" s="382"/>
      <c r="M8" s="386"/>
    </row>
    <row r="9" spans="1:15" x14ac:dyDescent="0.2">
      <c r="A9" s="387"/>
      <c r="B9" s="170"/>
      <c r="C9" s="170"/>
      <c r="D9" s="170"/>
      <c r="E9" s="170"/>
      <c r="F9" s="245" t="s">
        <v>15</v>
      </c>
      <c r="G9" s="170"/>
      <c r="H9" s="170"/>
      <c r="I9" s="170"/>
      <c r="J9" s="170"/>
      <c r="K9" s="11"/>
      <c r="L9" s="156" t="s">
        <v>14</v>
      </c>
      <c r="M9" s="388"/>
    </row>
    <row r="10" spans="1:15" ht="20.100000000000001" customHeight="1" x14ac:dyDescent="0.2">
      <c r="A10" s="352"/>
      <c r="B10" s="195" t="s">
        <v>5</v>
      </c>
      <c r="C10" s="346" t="str">
        <f>C3</f>
        <v>A</v>
      </c>
      <c r="D10" s="654"/>
      <c r="E10" s="247"/>
      <c r="F10" s="248" t="s">
        <v>16</v>
      </c>
      <c r="G10" s="247"/>
      <c r="H10" s="654"/>
      <c r="I10" s="378" t="str">
        <f>C3</f>
        <v>A</v>
      </c>
      <c r="J10" s="380" t="s">
        <v>7</v>
      </c>
      <c r="K10" s="249"/>
      <c r="L10" s="411">
        <f>ACCUEIL!$B$6</f>
        <v>0.34722222222222221</v>
      </c>
      <c r="M10" s="389"/>
    </row>
    <row r="11" spans="1:15" ht="20.100000000000001" customHeight="1" x14ac:dyDescent="0.2">
      <c r="A11" s="352"/>
      <c r="B11" s="195" t="s">
        <v>9</v>
      </c>
      <c r="C11" s="739" t="str">
        <f>C6</f>
        <v>H</v>
      </c>
      <c r="D11" s="654"/>
      <c r="E11" s="247"/>
      <c r="F11" s="248" t="s">
        <v>16</v>
      </c>
      <c r="G11" s="247"/>
      <c r="H11" s="654"/>
      <c r="I11" s="246" t="str">
        <f>C4</f>
        <v>G</v>
      </c>
      <c r="J11" s="379" t="s">
        <v>8</v>
      </c>
      <c r="K11" s="249"/>
      <c r="L11" s="429">
        <f>L10+ACCUEIL!$B$7</f>
        <v>0.35416666666666663</v>
      </c>
      <c r="M11" s="389"/>
    </row>
    <row r="12" spans="1:15" ht="20.100000000000001" customHeight="1" x14ac:dyDescent="0.2">
      <c r="A12" s="352"/>
      <c r="B12" s="195" t="s">
        <v>10</v>
      </c>
      <c r="C12" s="250" t="str">
        <f>I3</f>
        <v>D</v>
      </c>
      <c r="D12" s="654"/>
      <c r="E12" s="247"/>
      <c r="F12" s="248" t="s">
        <v>16</v>
      </c>
      <c r="G12" s="247"/>
      <c r="H12" s="654"/>
      <c r="I12" s="250" t="str">
        <f>I4</f>
        <v>I</v>
      </c>
      <c r="J12" s="195" t="s">
        <v>11</v>
      </c>
      <c r="K12" s="249"/>
      <c r="L12" s="429">
        <f>L11+ACCUEIL!$B$7</f>
        <v>0.36111111111111105</v>
      </c>
      <c r="M12" s="389"/>
    </row>
    <row r="13" spans="1:15" ht="20.100000000000001" customHeight="1" x14ac:dyDescent="0.2">
      <c r="A13" s="352"/>
      <c r="B13" s="195" t="s">
        <v>17</v>
      </c>
      <c r="C13" s="250" t="str">
        <f>I6</f>
        <v>K</v>
      </c>
      <c r="D13" s="654"/>
      <c r="E13" s="247"/>
      <c r="F13" s="248" t="s">
        <v>16</v>
      </c>
      <c r="G13" s="247"/>
      <c r="H13" s="654"/>
      <c r="I13" s="250" t="str">
        <f>I5</f>
        <v>C</v>
      </c>
      <c r="J13" s="195" t="s">
        <v>12</v>
      </c>
      <c r="K13" s="249"/>
      <c r="L13" s="429">
        <f>L12+ACCUEIL!$B$7</f>
        <v>0.36805555555555547</v>
      </c>
      <c r="M13" s="389"/>
    </row>
    <row r="14" spans="1:15" ht="20.100000000000001" customHeight="1" x14ac:dyDescent="0.2">
      <c r="A14" s="352"/>
      <c r="B14" s="195" t="s">
        <v>8</v>
      </c>
      <c r="C14" s="739" t="str">
        <f>C5</f>
        <v>J</v>
      </c>
      <c r="D14" s="654"/>
      <c r="E14" s="247"/>
      <c r="F14" s="248" t="s">
        <v>16</v>
      </c>
      <c r="G14" s="247"/>
      <c r="H14" s="654"/>
      <c r="I14" s="246" t="str">
        <f>C3</f>
        <v>A</v>
      </c>
      <c r="J14" s="195" t="s">
        <v>5</v>
      </c>
      <c r="K14" s="249"/>
      <c r="L14" s="429">
        <f>L13+ACCUEIL!$B$7</f>
        <v>0.37499999999999989</v>
      </c>
      <c r="M14" s="389"/>
    </row>
    <row r="15" spans="1:15" ht="20.100000000000001" customHeight="1" x14ac:dyDescent="0.2">
      <c r="A15" s="352"/>
      <c r="B15" s="195" t="s">
        <v>9</v>
      </c>
      <c r="C15" s="739" t="str">
        <f>C6</f>
        <v>H</v>
      </c>
      <c r="D15" s="654"/>
      <c r="E15" s="247"/>
      <c r="F15" s="248" t="s">
        <v>16</v>
      </c>
      <c r="G15" s="247"/>
      <c r="H15" s="654"/>
      <c r="I15" s="246" t="str">
        <f>C4</f>
        <v>G</v>
      </c>
      <c r="J15" s="195" t="s">
        <v>7</v>
      </c>
      <c r="K15" s="249"/>
      <c r="L15" s="429">
        <f>L14+ACCUEIL!$B$7</f>
        <v>0.38194444444444431</v>
      </c>
      <c r="M15" s="389"/>
    </row>
    <row r="16" spans="1:15" ht="20.100000000000001" customHeight="1" x14ac:dyDescent="0.2">
      <c r="A16" s="352"/>
      <c r="B16" s="195" t="s">
        <v>12</v>
      </c>
      <c r="C16" s="250" t="str">
        <f>I5</f>
        <v>C</v>
      </c>
      <c r="D16" s="654"/>
      <c r="E16" s="247"/>
      <c r="F16" s="248" t="s">
        <v>16</v>
      </c>
      <c r="G16" s="247"/>
      <c r="H16" s="654"/>
      <c r="I16" s="250" t="str">
        <f>I3</f>
        <v>D</v>
      </c>
      <c r="J16" s="195" t="s">
        <v>10</v>
      </c>
      <c r="K16" s="249"/>
      <c r="L16" s="429">
        <f>L15+ACCUEIL!$B$7</f>
        <v>0.38888888888888873</v>
      </c>
      <c r="M16" s="389"/>
    </row>
    <row r="17" spans="1:13" ht="20.100000000000001" customHeight="1" x14ac:dyDescent="0.2">
      <c r="A17" s="352"/>
      <c r="B17" s="195" t="s">
        <v>17</v>
      </c>
      <c r="C17" s="250" t="str">
        <f>I6</f>
        <v>K</v>
      </c>
      <c r="D17" s="654"/>
      <c r="E17" s="247"/>
      <c r="F17" s="248" t="s">
        <v>16</v>
      </c>
      <c r="G17" s="247"/>
      <c r="H17" s="654"/>
      <c r="I17" s="250" t="str">
        <f>I4</f>
        <v>I</v>
      </c>
      <c r="J17" s="195" t="s">
        <v>11</v>
      </c>
      <c r="K17" s="249"/>
      <c r="L17" s="429">
        <f>L16+ACCUEIL!$B$7</f>
        <v>0.39583333333333315</v>
      </c>
      <c r="M17" s="389"/>
    </row>
    <row r="18" spans="1:13" ht="20.100000000000001" customHeight="1" x14ac:dyDescent="0.2">
      <c r="A18" s="352"/>
      <c r="B18" s="195" t="s">
        <v>7</v>
      </c>
      <c r="C18" s="739" t="str">
        <f>C4</f>
        <v>G</v>
      </c>
      <c r="D18" s="654"/>
      <c r="E18" s="247"/>
      <c r="F18" s="248" t="s">
        <v>16</v>
      </c>
      <c r="G18" s="247"/>
      <c r="H18" s="654"/>
      <c r="I18" s="246" t="str">
        <f>C5</f>
        <v>J</v>
      </c>
      <c r="J18" s="195" t="s">
        <v>8</v>
      </c>
      <c r="K18" s="249"/>
      <c r="L18" s="429">
        <f>L17+ACCUEIL!$B$7</f>
        <v>0.40277777777777757</v>
      </c>
      <c r="M18" s="389"/>
    </row>
    <row r="19" spans="1:13" ht="20.100000000000001" customHeight="1" x14ac:dyDescent="0.2">
      <c r="A19" s="352"/>
      <c r="B19" s="195" t="s">
        <v>9</v>
      </c>
      <c r="C19" s="739" t="str">
        <f>C6</f>
        <v>H</v>
      </c>
      <c r="D19" s="654"/>
      <c r="E19" s="247"/>
      <c r="F19" s="248" t="s">
        <v>16</v>
      </c>
      <c r="G19" s="247"/>
      <c r="H19" s="654"/>
      <c r="I19" s="246" t="str">
        <f>C3</f>
        <v>A</v>
      </c>
      <c r="J19" s="195" t="s">
        <v>5</v>
      </c>
      <c r="K19" s="249"/>
      <c r="L19" s="429">
        <f>L18+ACCUEIL!$B$7</f>
        <v>0.40972222222222199</v>
      </c>
      <c r="M19" s="389"/>
    </row>
    <row r="20" spans="1:13" ht="20.100000000000001" customHeight="1" x14ac:dyDescent="0.2">
      <c r="A20" s="352"/>
      <c r="B20" s="195" t="s">
        <v>11</v>
      </c>
      <c r="C20" s="250" t="str">
        <f>I4</f>
        <v>I</v>
      </c>
      <c r="D20" s="654"/>
      <c r="E20" s="247"/>
      <c r="F20" s="248" t="s">
        <v>16</v>
      </c>
      <c r="G20" s="247"/>
      <c r="H20" s="654"/>
      <c r="I20" s="250" t="str">
        <f>I5</f>
        <v>C</v>
      </c>
      <c r="J20" s="195" t="s">
        <v>12</v>
      </c>
      <c r="K20" s="249"/>
      <c r="L20" s="429">
        <f>L19+ACCUEIL!$B$7</f>
        <v>0.41666666666666641</v>
      </c>
      <c r="M20" s="389"/>
    </row>
    <row r="21" spans="1:13" ht="20.100000000000001" customHeight="1" x14ac:dyDescent="0.2">
      <c r="A21" s="352"/>
      <c r="B21" s="195" t="s">
        <v>10</v>
      </c>
      <c r="C21" s="250" t="str">
        <f>I3</f>
        <v>D</v>
      </c>
      <c r="D21" s="654"/>
      <c r="E21" s="247"/>
      <c r="F21" s="248" t="s">
        <v>16</v>
      </c>
      <c r="G21" s="247"/>
      <c r="H21" s="654"/>
      <c r="I21" s="250" t="str">
        <f>I6</f>
        <v>K</v>
      </c>
      <c r="J21" s="195" t="s">
        <v>17</v>
      </c>
      <c r="K21" s="249"/>
      <c r="L21" s="429">
        <f>L20+ACCUEIL!$B$7</f>
        <v>0.42361111111111083</v>
      </c>
      <c r="M21" s="389"/>
    </row>
    <row r="22" spans="1:13" ht="15" x14ac:dyDescent="0.2">
      <c r="A22" s="282"/>
      <c r="B22" s="91"/>
      <c r="C22" s="244"/>
      <c r="D22" s="251"/>
      <c r="E22" s="252"/>
      <c r="F22" s="253"/>
      <c r="G22" s="254"/>
      <c r="H22" s="255"/>
      <c r="I22" s="244"/>
      <c r="J22" s="91"/>
      <c r="K22" s="75"/>
      <c r="L22" s="338"/>
      <c r="M22" s="390"/>
    </row>
    <row r="23" spans="1:13" ht="15" x14ac:dyDescent="0.2">
      <c r="A23" s="391"/>
      <c r="B23" s="301"/>
      <c r="C23" s="392"/>
      <c r="D23" s="393"/>
      <c r="E23" s="394"/>
      <c r="F23" s="395"/>
      <c r="G23" s="396"/>
      <c r="H23" s="397"/>
      <c r="I23" s="392"/>
      <c r="J23" s="301"/>
      <c r="K23" s="294"/>
      <c r="L23" s="398"/>
      <c r="M23" s="399"/>
    </row>
    <row r="24" spans="1:13" ht="15" x14ac:dyDescent="0.2">
      <c r="A24" s="75"/>
      <c r="B24" s="75"/>
      <c r="C24" s="339"/>
      <c r="D24" s="340"/>
      <c r="E24" s="340"/>
      <c r="F24" s="340"/>
      <c r="G24" s="340"/>
      <c r="H24" s="340"/>
      <c r="I24" s="339"/>
      <c r="J24" s="75"/>
      <c r="K24" s="72"/>
      <c r="L24" s="75"/>
    </row>
    <row r="25" spans="1:13" ht="15.75" x14ac:dyDescent="0.25">
      <c r="A25" s="75"/>
      <c r="B25" s="1016"/>
      <c r="C25" s="1016"/>
      <c r="D25" s="238"/>
      <c r="E25" s="154"/>
      <c r="F25" s="191"/>
      <c r="G25" s="191"/>
      <c r="H25" s="1016"/>
      <c r="I25" s="1016"/>
      <c r="J25" s="238"/>
      <c r="K25" s="154"/>
      <c r="L25" s="75"/>
    </row>
    <row r="26" spans="1:13" ht="15" x14ac:dyDescent="0.2">
      <c r="A26" s="75"/>
      <c r="B26" s="191"/>
      <c r="C26" s="243"/>
      <c r="D26" s="161"/>
      <c r="E26" s="242"/>
      <c r="F26" s="191"/>
      <c r="G26" s="191"/>
      <c r="H26" s="191"/>
      <c r="I26" s="244"/>
      <c r="J26" s="258"/>
      <c r="K26" s="259"/>
      <c r="L26" s="75"/>
      <c r="M26" s="256"/>
    </row>
    <row r="27" spans="1:13" ht="15" x14ac:dyDescent="0.2">
      <c r="A27" s="75"/>
      <c r="B27" s="191"/>
      <c r="C27" s="243"/>
      <c r="D27" s="161"/>
      <c r="E27" s="242"/>
      <c r="F27" s="191"/>
      <c r="G27" s="191"/>
      <c r="H27" s="191"/>
      <c r="I27" s="244"/>
      <c r="J27" s="258"/>
      <c r="K27" s="259"/>
      <c r="L27" s="75"/>
    </row>
    <row r="28" spans="1:13" ht="15" x14ac:dyDescent="0.2">
      <c r="A28" s="75"/>
      <c r="B28" s="191"/>
      <c r="C28" s="243"/>
      <c r="D28" s="161"/>
      <c r="E28" s="242"/>
      <c r="F28" s="191"/>
      <c r="G28" s="191"/>
      <c r="H28" s="191"/>
      <c r="I28" s="244"/>
      <c r="J28" s="258"/>
      <c r="K28" s="259"/>
      <c r="L28" s="75"/>
    </row>
    <row r="29" spans="1:13" ht="15" x14ac:dyDescent="0.2">
      <c r="A29" s="75"/>
      <c r="B29" s="191"/>
      <c r="C29" s="243"/>
      <c r="D29" s="161"/>
      <c r="E29" s="242"/>
      <c r="F29" s="191"/>
      <c r="G29" s="191"/>
      <c r="H29" s="191"/>
      <c r="I29" s="244"/>
      <c r="J29" s="258"/>
      <c r="K29" s="259"/>
      <c r="L29" s="75"/>
    </row>
    <row r="30" spans="1:13" ht="15" x14ac:dyDescent="0.2">
      <c r="B30" s="257"/>
      <c r="C30" s="260"/>
      <c r="D30" s="257"/>
      <c r="E30" s="261"/>
      <c r="F30" s="257"/>
      <c r="G30" s="257"/>
      <c r="H30" s="257"/>
      <c r="I30" s="260"/>
      <c r="J30" s="257"/>
      <c r="K30" s="262"/>
    </row>
  </sheetData>
  <sheetProtection password="C9F9" sheet="1" objects="1" scenarios="1" formatCells="0" formatColumns="0" formatRows="0"/>
  <mergeCells count="2">
    <mergeCell ref="B25:C25"/>
    <mergeCell ref="H25:I25"/>
  </mergeCells>
  <conditionalFormatting sqref="D10:D21">
    <cfRule type="containsBlanks" priority="3">
      <formula>LEN(TRIM(D10))=0</formula>
    </cfRule>
    <cfRule type="notContainsBlanks" dxfId="348" priority="4">
      <formula>LEN(TRIM(D10))&gt;0</formula>
    </cfRule>
  </conditionalFormatting>
  <conditionalFormatting sqref="H10:H21">
    <cfRule type="containsBlanks" priority="1">
      <formula>LEN(TRIM(H10))=0</formula>
    </cfRule>
    <cfRule type="notContainsBlanks" dxfId="347" priority="2">
      <formula>LEN(TRIM(H10))&gt;0</formula>
    </cfRule>
  </conditionalFormatting>
  <printOptions horizontalCentered="1" verticalCentered="1"/>
  <pageMargins left="0.31496062992125984" right="0.31496062992125984" top="0.98425196850393704" bottom="0" header="0.39370078740157483" footer="0"/>
  <pageSetup paperSize="9" orientation="landscape" verticalDpi="300" r:id="rId1"/>
  <headerFooter>
    <oddHeader>&amp;C&amp;14 TOURNOI&amp;R&amp;G</oddHeader>
    <oddFooter>&amp;C&amp;8 SPONSOR:&amp;R&amp;2Planing Offert par Ludovic THIEFFRY</oddFooter>
  </headerFooter>
  <colBreaks count="1" manualBreakCount="1">
    <brk id="13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IMP8SCS" altText="Aperçu Impression">
                <anchor>
                  <from>
                    <xdr:col>8</xdr:col>
                    <xdr:colOff>781050</xdr:colOff>
                    <xdr:row>7</xdr:row>
                    <xdr:rowOff>66675</xdr:rowOff>
                  </from>
                  <to>
                    <xdr:col>8</xdr:col>
                    <xdr:colOff>1952625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79998168889431442"/>
  </sheetPr>
  <dimension ref="A1:AE60"/>
  <sheetViews>
    <sheetView showGridLines="0" showRowColHeaders="0" showRuler="0" view="pageBreakPreview" zoomScaleNormal="100" zoomScaleSheetLayoutView="100" workbookViewId="0">
      <selection activeCell="I8" sqref="I8"/>
    </sheetView>
  </sheetViews>
  <sheetFormatPr baseColWidth="10" defaultColWidth="11.28515625" defaultRowHeight="12.75" x14ac:dyDescent="0.2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12.85546875" bestFit="1" customWidth="1"/>
    <col min="13" max="13" width="2.140625" customWidth="1"/>
    <col min="14" max="14" width="12.42578125" bestFit="1" customWidth="1"/>
    <col min="15" max="16" width="1.85546875" customWidth="1"/>
    <col min="17" max="17" width="4" customWidth="1"/>
    <col min="18" max="18" width="1.85546875" customWidth="1"/>
    <col min="20" max="21" width="1.85546875" customWidth="1"/>
    <col min="22" max="22" width="3.140625" customWidth="1"/>
    <col min="23" max="26" width="0" hidden="1" customWidth="1"/>
  </cols>
  <sheetData>
    <row r="1" spans="1:22" ht="5.25" customHeight="1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  <c r="O1" s="192"/>
      <c r="P1" s="192"/>
      <c r="Q1" s="192"/>
      <c r="R1" s="192"/>
      <c r="S1" s="192"/>
      <c r="T1" s="192"/>
      <c r="U1" s="192"/>
      <c r="V1" s="192"/>
    </row>
    <row r="2" spans="1:22" ht="5.25" customHeight="1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  <c r="O2" s="192"/>
      <c r="P2" s="192"/>
      <c r="Q2" s="192"/>
      <c r="R2" s="192"/>
      <c r="S2" s="192"/>
      <c r="T2" s="192"/>
      <c r="U2" s="192"/>
      <c r="V2" s="192"/>
    </row>
    <row r="3" spans="1:22" ht="5.25" customHeight="1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  <c r="O3" s="192"/>
      <c r="P3" s="192"/>
      <c r="Q3" s="192"/>
      <c r="R3" s="192"/>
      <c r="S3" s="192"/>
      <c r="T3" s="192"/>
      <c r="U3" s="192"/>
      <c r="V3" s="192"/>
    </row>
    <row r="4" spans="1:22" ht="5.25" customHeight="1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  <c r="O4" s="537"/>
      <c r="P4" s="192"/>
      <c r="Q4" s="192"/>
      <c r="R4" s="192"/>
      <c r="S4" s="192"/>
      <c r="T4" s="192"/>
      <c r="U4" s="192"/>
      <c r="V4" s="192"/>
    </row>
    <row r="5" spans="1:22" ht="15.75" x14ac:dyDescent="0.25">
      <c r="A5" s="192"/>
      <c r="B5" s="582"/>
      <c r="C5" s="570" t="s">
        <v>59</v>
      </c>
      <c r="D5" s="573" t="s">
        <v>3</v>
      </c>
      <c r="E5" s="155" t="s">
        <v>2</v>
      </c>
      <c r="F5" s="192"/>
      <c r="G5" s="155"/>
      <c r="H5" s="583" t="s">
        <v>44</v>
      </c>
      <c r="I5" s="570" t="s">
        <v>60</v>
      </c>
      <c r="J5" s="573" t="s">
        <v>3</v>
      </c>
      <c r="K5" s="155" t="s">
        <v>2</v>
      </c>
      <c r="L5" s="192"/>
      <c r="M5" s="574"/>
      <c r="N5" s="192"/>
      <c r="O5" s="192"/>
      <c r="P5" s="192"/>
      <c r="Q5" s="192"/>
      <c r="R5" s="192"/>
      <c r="S5" s="192"/>
      <c r="T5" s="192"/>
      <c r="U5" s="192"/>
      <c r="V5" s="192"/>
    </row>
    <row r="6" spans="1:22" ht="25.5" customHeight="1" x14ac:dyDescent="0.2">
      <c r="A6" s="192"/>
      <c r="B6" s="380" t="s">
        <v>5</v>
      </c>
      <c r="C6" s="519" t="str">
        <f>ACCUEIL!$H$6</f>
        <v>A</v>
      </c>
      <c r="D6" s="569">
        <f>($D$13-$H$13)+($H$17-$D$17)+($H$22-$D$22)</f>
        <v>0</v>
      </c>
      <c r="E6" s="569">
        <f>CL($D$13,$H$13)+CL($H$17,$D$17)+CL($H$22,$D$22)</f>
        <v>0</v>
      </c>
      <c r="F6" s="192"/>
      <c r="G6" s="155"/>
      <c r="H6" s="380" t="s">
        <v>10</v>
      </c>
      <c r="I6" s="638" t="str">
        <f>ACCUEIL!$H$10</f>
        <v>D</v>
      </c>
      <c r="J6" s="569">
        <f>$D$15-$H$15+$H$19-$D$19+$D$24-$H$24</f>
        <v>0</v>
      </c>
      <c r="K6" s="568">
        <f>CL($D$15,$H$15)+CL($H$19,$D$19)+CL($D$24,$H$24)</f>
        <v>0</v>
      </c>
      <c r="L6" s="192"/>
      <c r="M6" s="574"/>
      <c r="N6" s="192"/>
      <c r="O6" s="192"/>
      <c r="P6" s="192"/>
      <c r="Q6" s="192"/>
      <c r="R6" s="192"/>
      <c r="S6" s="192"/>
      <c r="T6" s="192"/>
      <c r="U6" s="192"/>
      <c r="V6" s="192"/>
    </row>
    <row r="7" spans="1:22" ht="25.5" customHeight="1" x14ac:dyDescent="0.2">
      <c r="A7" s="192"/>
      <c r="B7" s="380" t="s">
        <v>7</v>
      </c>
      <c r="C7" s="519" t="str">
        <f>ACCUEIL!$H$7</f>
        <v>G</v>
      </c>
      <c r="D7" s="569">
        <f>$H$13-$D$13+$H$18-$D$18+$D$21-$H$21</f>
        <v>0</v>
      </c>
      <c r="E7" s="568">
        <f>CL($H$13,$D$13)+CL($H$18,$D$18)+CL($D$21,$H$21)</f>
        <v>0</v>
      </c>
      <c r="F7" s="192"/>
      <c r="G7" s="155"/>
      <c r="H7" s="380" t="s">
        <v>11</v>
      </c>
      <c r="I7" s="638" t="str">
        <f>ACCUEIL!$H$11</f>
        <v>I</v>
      </c>
      <c r="J7" s="569">
        <f>$H$15-$D$15+$H$20-$D$20+$D$23-$H$23</f>
        <v>0</v>
      </c>
      <c r="K7" s="569">
        <f>CL($H$15,$D$15)+CL($H$20,$D$20)+CL($D$23,$H$23)</f>
        <v>0</v>
      </c>
      <c r="L7" s="244"/>
      <c r="M7" s="574"/>
      <c r="N7" s="192"/>
      <c r="O7" s="192"/>
      <c r="P7" s="192"/>
      <c r="Q7" s="192"/>
      <c r="R7" s="192"/>
      <c r="S7" s="192"/>
      <c r="T7" s="192"/>
      <c r="U7" s="192"/>
      <c r="V7" s="192"/>
    </row>
    <row r="8" spans="1:22" ht="25.5" customHeight="1" x14ac:dyDescent="0.2">
      <c r="A8" s="192"/>
      <c r="B8" s="380" t="s">
        <v>8</v>
      </c>
      <c r="C8" s="519" t="str">
        <f>ACCUEIL!$H$8</f>
        <v>J</v>
      </c>
      <c r="D8" s="569">
        <f>$H$14-$D$14+$D$17-$H$17+$H$22-$D$22</f>
        <v>0</v>
      </c>
      <c r="E8" s="568">
        <f>CL($H$14,$D$14)+CL($D$17,$H$17)+CL($H$21,$D$21)</f>
        <v>0</v>
      </c>
      <c r="F8" s="192"/>
      <c r="G8" s="155"/>
      <c r="H8" s="380" t="s">
        <v>12</v>
      </c>
      <c r="I8" s="638" t="str">
        <f>ACCUEIL!$H$12</f>
        <v>C</v>
      </c>
      <c r="J8" s="569">
        <f>$H$16-$D$16+$D$19-$H$19+$H$23-$D$23</f>
        <v>0</v>
      </c>
      <c r="K8" s="569">
        <f>CL($H$16,$D$16)+CL($D$19,$H$19)+CL($H$23,$D$23)</f>
        <v>0</v>
      </c>
      <c r="L8" s="156"/>
      <c r="M8" s="574"/>
      <c r="N8" s="192"/>
      <c r="O8" s="192"/>
      <c r="P8" s="192"/>
      <c r="Q8" s="192"/>
      <c r="R8" s="192"/>
      <c r="S8" s="192"/>
      <c r="T8" s="192"/>
      <c r="U8" s="192"/>
      <c r="V8" s="192"/>
    </row>
    <row r="9" spans="1:22" ht="25.5" customHeight="1" x14ac:dyDescent="0.2">
      <c r="A9" s="192"/>
      <c r="B9" s="380" t="s">
        <v>9</v>
      </c>
      <c r="C9" s="519" t="str">
        <f>ACCUEIL!$H$9</f>
        <v>H</v>
      </c>
      <c r="D9" s="569">
        <f>$D$14-$H$14+$D$18-$H$18+$D$22-$H$22</f>
        <v>0</v>
      </c>
      <c r="E9" s="568">
        <f>CL($D$14,$H$14)+CL($D$18,$H$18)+CL($D$22,$H$22)</f>
        <v>0</v>
      </c>
      <c r="F9" s="192"/>
      <c r="G9" s="155"/>
      <c r="H9" s="380" t="s">
        <v>17</v>
      </c>
      <c r="I9" s="638" t="str">
        <f>ACCUEIL!$H$13</f>
        <v>K</v>
      </c>
      <c r="J9" s="569">
        <f>$D$16-$H$16+$D$20-$H$20+$H$24-$D$24</f>
        <v>0</v>
      </c>
      <c r="K9" s="569">
        <f>CL($D$16,$H$16)+CL($D$20,$H$20)+CL($H$24,$D$24)</f>
        <v>0</v>
      </c>
      <c r="L9" s="156"/>
      <c r="M9" s="574"/>
      <c r="N9" s="192"/>
      <c r="O9" s="192"/>
      <c r="P9" s="192"/>
      <c r="Q9" s="192"/>
      <c r="R9" s="192"/>
      <c r="S9" s="192"/>
      <c r="T9" s="192"/>
      <c r="U9" s="192"/>
      <c r="V9" s="192"/>
    </row>
    <row r="10" spans="1:22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  <c r="O10" s="192"/>
      <c r="P10" s="192"/>
      <c r="Q10" s="192"/>
      <c r="R10" s="192"/>
      <c r="S10" s="192"/>
      <c r="T10" s="192"/>
      <c r="U10" s="192"/>
      <c r="V10" s="192"/>
    </row>
    <row r="11" spans="1:22" ht="15.75" x14ac:dyDescent="0.25">
      <c r="A11" s="381"/>
      <c r="B11" s="584"/>
      <c r="C11" s="585"/>
      <c r="D11" s="584"/>
      <c r="E11" s="584"/>
      <c r="F11" s="384" t="str">
        <f>ACCUEIL!$D$6</f>
        <v>san siro</v>
      </c>
      <c r="G11" s="584"/>
      <c r="H11" s="585"/>
      <c r="I11" s="584"/>
      <c r="J11" s="584"/>
      <c r="K11" s="566"/>
      <c r="L11" s="155"/>
      <c r="M11" s="155"/>
      <c r="N11" s="192"/>
      <c r="O11" s="192"/>
      <c r="P11" s="192"/>
      <c r="Q11" s="192"/>
      <c r="R11" s="192"/>
      <c r="S11" s="192"/>
      <c r="T11" s="192"/>
      <c r="U11" s="192"/>
      <c r="V11" s="192"/>
    </row>
    <row r="12" spans="1:22" x14ac:dyDescent="0.2">
      <c r="A12" s="586"/>
      <c r="B12" s="577"/>
      <c r="C12" s="577"/>
      <c r="D12" s="577"/>
      <c r="E12" s="735"/>
      <c r="F12" s="736" t="s">
        <v>15</v>
      </c>
      <c r="G12" s="735"/>
      <c r="H12" s="735"/>
      <c r="I12" s="577"/>
      <c r="J12" s="577"/>
      <c r="K12" s="567"/>
      <c r="L12" s="156" t="s">
        <v>14</v>
      </c>
      <c r="M12" s="156"/>
      <c r="N12" s="192"/>
      <c r="O12" s="192"/>
      <c r="P12" s="192"/>
      <c r="Q12" s="192"/>
      <c r="R12" s="192"/>
      <c r="S12" s="192"/>
      <c r="T12" s="192"/>
      <c r="U12" s="192"/>
      <c r="V12" s="192"/>
    </row>
    <row r="13" spans="1:22" ht="25.5" customHeight="1" x14ac:dyDescent="0.2">
      <c r="A13" s="587"/>
      <c r="B13" s="380" t="s">
        <v>5</v>
      </c>
      <c r="C13" s="519" t="str">
        <f>C6</f>
        <v>A</v>
      </c>
      <c r="D13" s="654"/>
      <c r="E13" s="578"/>
      <c r="F13" s="579" t="s">
        <v>16</v>
      </c>
      <c r="G13" s="578"/>
      <c r="H13" s="689"/>
      <c r="I13" s="519" t="str">
        <f>C7</f>
        <v>G</v>
      </c>
      <c r="J13" s="380" t="s">
        <v>7</v>
      </c>
      <c r="K13" s="588"/>
      <c r="L13" s="429">
        <f>ACCUEIL!$B$6</f>
        <v>0.34722222222222221</v>
      </c>
      <c r="M13" s="537"/>
      <c r="N13" s="192"/>
      <c r="O13" s="192"/>
      <c r="P13" s="192"/>
      <c r="Q13" s="192"/>
      <c r="R13" s="192"/>
      <c r="S13" s="192"/>
      <c r="T13" s="192"/>
      <c r="U13" s="192"/>
      <c r="V13" s="192"/>
    </row>
    <row r="14" spans="1:22" ht="25.5" customHeight="1" x14ac:dyDescent="0.2">
      <c r="A14" s="587"/>
      <c r="B14" s="380" t="s">
        <v>9</v>
      </c>
      <c r="C14" s="520" t="str">
        <f>C9</f>
        <v>H</v>
      </c>
      <c r="D14" s="654"/>
      <c r="E14" s="578"/>
      <c r="F14" s="579" t="s">
        <v>16</v>
      </c>
      <c r="G14" s="578"/>
      <c r="H14" s="654"/>
      <c r="I14" s="519" t="str">
        <f>C8</f>
        <v>J</v>
      </c>
      <c r="J14" s="380" t="s">
        <v>8</v>
      </c>
      <c r="K14" s="588"/>
      <c r="L14" s="429">
        <f>L13+ACCUEIL!$B$7</f>
        <v>0.35416666666666663</v>
      </c>
      <c r="M14" s="537"/>
      <c r="N14" s="192"/>
      <c r="O14" s="192"/>
      <c r="P14" s="192"/>
      <c r="Q14" s="192"/>
      <c r="R14" s="192"/>
      <c r="S14" s="192"/>
      <c r="T14" s="192"/>
      <c r="U14" s="192"/>
      <c r="V14" s="192"/>
    </row>
    <row r="15" spans="1:22" ht="25.5" customHeight="1" x14ac:dyDescent="0.2">
      <c r="A15" s="587"/>
      <c r="B15" s="380" t="s">
        <v>10</v>
      </c>
      <c r="C15" s="488" t="str">
        <f>I6</f>
        <v>D</v>
      </c>
      <c r="D15" s="654"/>
      <c r="E15" s="578"/>
      <c r="F15" s="579" t="s">
        <v>16</v>
      </c>
      <c r="G15" s="578"/>
      <c r="H15" s="654"/>
      <c r="I15" s="488" t="str">
        <f>I7</f>
        <v>I</v>
      </c>
      <c r="J15" s="380" t="s">
        <v>11</v>
      </c>
      <c r="K15" s="588"/>
      <c r="L15" s="429">
        <f>L14+ACCUEIL!$B$7</f>
        <v>0.36111111111111105</v>
      </c>
      <c r="M15" s="537"/>
      <c r="N15" s="192"/>
      <c r="O15" s="192"/>
      <c r="P15" s="192"/>
      <c r="Q15" s="192"/>
      <c r="R15" s="192"/>
      <c r="S15" s="192"/>
      <c r="T15" s="192"/>
      <c r="U15" s="192"/>
      <c r="V15" s="192"/>
    </row>
    <row r="16" spans="1:22" ht="25.5" customHeight="1" x14ac:dyDescent="0.2">
      <c r="A16" s="587"/>
      <c r="B16" s="380" t="s">
        <v>17</v>
      </c>
      <c r="C16" s="488" t="str">
        <f>I9</f>
        <v>K</v>
      </c>
      <c r="D16" s="654"/>
      <c r="E16" s="578"/>
      <c r="F16" s="579" t="s">
        <v>16</v>
      </c>
      <c r="G16" s="578"/>
      <c r="H16" s="654"/>
      <c r="I16" s="488" t="str">
        <f>I8</f>
        <v>C</v>
      </c>
      <c r="J16" s="380" t="s">
        <v>12</v>
      </c>
      <c r="K16" s="588"/>
      <c r="L16" s="429">
        <f>L15+ACCUEIL!$B$7</f>
        <v>0.36805555555555547</v>
      </c>
      <c r="M16" s="537"/>
      <c r="N16" s="192"/>
      <c r="O16" s="192"/>
      <c r="P16" s="192"/>
      <c r="Q16" s="192"/>
      <c r="R16" s="192"/>
      <c r="S16" s="192"/>
      <c r="T16" s="192"/>
      <c r="U16" s="192"/>
      <c r="V16" s="192"/>
    </row>
    <row r="17" spans="1:22" ht="25.5" customHeight="1" x14ac:dyDescent="0.2">
      <c r="A17" s="587"/>
      <c r="B17" s="380" t="s">
        <v>8</v>
      </c>
      <c r="C17" s="520" t="str">
        <f>C8</f>
        <v>J</v>
      </c>
      <c r="D17" s="654"/>
      <c r="E17" s="578"/>
      <c r="F17" s="579" t="s">
        <v>16</v>
      </c>
      <c r="G17" s="578"/>
      <c r="H17" s="654"/>
      <c r="I17" s="521" t="str">
        <f>C6</f>
        <v>A</v>
      </c>
      <c r="J17" s="380" t="s">
        <v>5</v>
      </c>
      <c r="K17" s="588"/>
      <c r="L17" s="429">
        <f>L16+ACCUEIL!$B$7</f>
        <v>0.37499999999999989</v>
      </c>
      <c r="M17" s="537"/>
      <c r="N17" s="192"/>
      <c r="O17" s="192"/>
      <c r="P17" s="192"/>
      <c r="Q17" s="192"/>
      <c r="R17" s="192"/>
      <c r="S17" s="192"/>
      <c r="T17" s="192"/>
      <c r="U17" s="192"/>
      <c r="V17" s="192"/>
    </row>
    <row r="18" spans="1:22" ht="25.5" customHeight="1" x14ac:dyDescent="0.2">
      <c r="A18" s="587"/>
      <c r="B18" s="380" t="s">
        <v>9</v>
      </c>
      <c r="C18" s="520" t="str">
        <f>C9</f>
        <v>H</v>
      </c>
      <c r="D18" s="654"/>
      <c r="E18" s="578"/>
      <c r="F18" s="579" t="s">
        <v>16</v>
      </c>
      <c r="G18" s="578"/>
      <c r="H18" s="654"/>
      <c r="I18" s="521" t="str">
        <f>C7</f>
        <v>G</v>
      </c>
      <c r="J18" s="380" t="s">
        <v>7</v>
      </c>
      <c r="K18" s="588"/>
      <c r="L18" s="429">
        <f>L17+ACCUEIL!$B$7</f>
        <v>0.38194444444444431</v>
      </c>
      <c r="M18" s="537"/>
      <c r="N18" s="192"/>
      <c r="O18" s="192"/>
      <c r="P18" s="192"/>
      <c r="Q18" s="192"/>
      <c r="R18" s="192"/>
      <c r="S18" s="192"/>
      <c r="T18" s="192"/>
      <c r="U18" s="192"/>
      <c r="V18" s="192"/>
    </row>
    <row r="19" spans="1:22" ht="25.5" customHeight="1" x14ac:dyDescent="0.2">
      <c r="A19" s="587"/>
      <c r="B19" s="380" t="s">
        <v>12</v>
      </c>
      <c r="C19" s="488" t="str">
        <f>I8</f>
        <v>C</v>
      </c>
      <c r="D19" s="654"/>
      <c r="E19" s="578"/>
      <c r="F19" s="579" t="s">
        <v>16</v>
      </c>
      <c r="G19" s="578"/>
      <c r="H19" s="654"/>
      <c r="I19" s="488" t="str">
        <f>I6</f>
        <v>D</v>
      </c>
      <c r="J19" s="380" t="s">
        <v>10</v>
      </c>
      <c r="K19" s="588"/>
      <c r="L19" s="429">
        <f>L18+ACCUEIL!$B$7</f>
        <v>0.38888888888888873</v>
      </c>
      <c r="M19" s="537"/>
      <c r="N19" s="192"/>
      <c r="O19" s="192"/>
      <c r="P19" s="192"/>
      <c r="Q19" s="192"/>
      <c r="R19" s="192"/>
      <c r="S19" s="192"/>
      <c r="T19" s="192"/>
      <c r="U19" s="192"/>
      <c r="V19" s="192"/>
    </row>
    <row r="20" spans="1:22" ht="25.5" customHeight="1" x14ac:dyDescent="0.2">
      <c r="A20" s="587"/>
      <c r="B20" s="380" t="s">
        <v>17</v>
      </c>
      <c r="C20" s="488" t="str">
        <f>I9</f>
        <v>K</v>
      </c>
      <c r="D20" s="654"/>
      <c r="E20" s="578"/>
      <c r="F20" s="579" t="s">
        <v>16</v>
      </c>
      <c r="G20" s="578"/>
      <c r="H20" s="654"/>
      <c r="I20" s="488" t="str">
        <f>I7</f>
        <v>I</v>
      </c>
      <c r="J20" s="380" t="s">
        <v>11</v>
      </c>
      <c r="K20" s="588"/>
      <c r="L20" s="429">
        <f>L19+ACCUEIL!$B$7</f>
        <v>0.39583333333333315</v>
      </c>
      <c r="M20" s="537"/>
      <c r="N20" s="192"/>
      <c r="O20" s="192"/>
      <c r="P20" s="192"/>
      <c r="Q20" s="192"/>
      <c r="R20" s="192"/>
      <c r="S20" s="192"/>
      <c r="T20" s="192"/>
      <c r="U20" s="192"/>
      <c r="V20" s="192"/>
    </row>
    <row r="21" spans="1:22" ht="25.5" customHeight="1" x14ac:dyDescent="0.2">
      <c r="A21" s="587"/>
      <c r="B21" s="380" t="s">
        <v>7</v>
      </c>
      <c r="C21" s="520" t="str">
        <f>C7</f>
        <v>G</v>
      </c>
      <c r="D21" s="654"/>
      <c r="E21" s="578"/>
      <c r="F21" s="579" t="s">
        <v>16</v>
      </c>
      <c r="G21" s="578"/>
      <c r="H21" s="654"/>
      <c r="I21" s="521" t="str">
        <f>C8</f>
        <v>J</v>
      </c>
      <c r="J21" s="380" t="s">
        <v>8</v>
      </c>
      <c r="K21" s="588"/>
      <c r="L21" s="429">
        <f>L20+ACCUEIL!$B$7</f>
        <v>0.40277777777777757</v>
      </c>
      <c r="M21" s="537"/>
      <c r="N21" s="192"/>
      <c r="O21" s="192"/>
      <c r="P21" s="192"/>
      <c r="Q21" s="192"/>
      <c r="R21" s="192"/>
      <c r="S21" s="192"/>
      <c r="T21" s="192"/>
      <c r="U21" s="192"/>
      <c r="V21" s="192"/>
    </row>
    <row r="22" spans="1:22" ht="25.5" customHeight="1" x14ac:dyDescent="0.2">
      <c r="A22" s="587"/>
      <c r="B22" s="380" t="s">
        <v>9</v>
      </c>
      <c r="C22" s="520" t="str">
        <f>C9</f>
        <v>H</v>
      </c>
      <c r="D22" s="654"/>
      <c r="E22" s="578"/>
      <c r="F22" s="579" t="s">
        <v>16</v>
      </c>
      <c r="G22" s="578"/>
      <c r="H22" s="654"/>
      <c r="I22" s="521" t="str">
        <f>C6</f>
        <v>A</v>
      </c>
      <c r="J22" s="380" t="s">
        <v>5</v>
      </c>
      <c r="K22" s="588"/>
      <c r="L22" s="429">
        <f>L21+ACCUEIL!$B$7</f>
        <v>0.40972222222222199</v>
      </c>
      <c r="M22" s="537"/>
      <c r="N22" s="192"/>
      <c r="O22" s="192"/>
      <c r="P22" s="192"/>
      <c r="Q22" s="192"/>
      <c r="R22" s="192"/>
      <c r="S22" s="192"/>
      <c r="T22" s="192"/>
      <c r="U22" s="192"/>
      <c r="V22" s="192"/>
    </row>
    <row r="23" spans="1:22" ht="25.5" customHeight="1" x14ac:dyDescent="0.2">
      <c r="A23" s="587"/>
      <c r="B23" s="380" t="s">
        <v>11</v>
      </c>
      <c r="C23" s="488" t="str">
        <f>I7</f>
        <v>I</v>
      </c>
      <c r="D23" s="654"/>
      <c r="E23" s="578"/>
      <c r="F23" s="579" t="s">
        <v>16</v>
      </c>
      <c r="G23" s="578"/>
      <c r="H23" s="654"/>
      <c r="I23" s="488" t="str">
        <f>I8</f>
        <v>C</v>
      </c>
      <c r="J23" s="380" t="s">
        <v>12</v>
      </c>
      <c r="K23" s="588"/>
      <c r="L23" s="429">
        <f>L22+ACCUEIL!$B$7</f>
        <v>0.41666666666666641</v>
      </c>
      <c r="M23" s="537"/>
      <c r="N23" s="192"/>
      <c r="O23" s="192"/>
      <c r="P23" s="192"/>
      <c r="Q23" s="192"/>
      <c r="R23" s="192"/>
      <c r="S23" s="192"/>
      <c r="T23" s="192"/>
      <c r="U23" s="192"/>
      <c r="V23" s="192"/>
    </row>
    <row r="24" spans="1:22" ht="25.5" customHeight="1" x14ac:dyDescent="0.2">
      <c r="A24" s="587"/>
      <c r="B24" s="380" t="s">
        <v>10</v>
      </c>
      <c r="C24" s="488" t="str">
        <f>I6</f>
        <v>D</v>
      </c>
      <c r="D24" s="654"/>
      <c r="E24" s="732"/>
      <c r="F24" s="733" t="s">
        <v>16</v>
      </c>
      <c r="G24" s="734"/>
      <c r="H24" s="654"/>
      <c r="I24" s="488" t="str">
        <f>I9</f>
        <v>K</v>
      </c>
      <c r="J24" s="380" t="s">
        <v>17</v>
      </c>
      <c r="K24" s="588"/>
      <c r="L24" s="429">
        <f>L23+ACCUEIL!$B$7</f>
        <v>0.42361111111111083</v>
      </c>
      <c r="M24" s="537"/>
      <c r="N24" s="192"/>
      <c r="O24" s="192"/>
      <c r="P24" s="192"/>
      <c r="Q24" s="192"/>
      <c r="R24" s="192"/>
      <c r="S24" s="192"/>
      <c r="T24" s="192"/>
      <c r="U24" s="192"/>
      <c r="V24" s="192"/>
    </row>
    <row r="25" spans="1:22" ht="12" customHeight="1" x14ac:dyDescent="0.2">
      <c r="A25" s="589"/>
      <c r="B25" s="590"/>
      <c r="C25" s="392"/>
      <c r="D25" s="393"/>
      <c r="E25" s="394"/>
      <c r="F25" s="395"/>
      <c r="G25" s="396"/>
      <c r="H25" s="397"/>
      <c r="I25" s="392"/>
      <c r="J25" s="590"/>
      <c r="K25" s="591"/>
      <c r="L25" s="580"/>
      <c r="M25" s="574"/>
      <c r="N25" s="192"/>
      <c r="O25" s="192"/>
      <c r="P25" s="192"/>
      <c r="Q25" s="192"/>
      <c r="R25" s="192"/>
      <c r="S25" s="192"/>
      <c r="T25" s="192"/>
      <c r="U25" s="192"/>
      <c r="V25" s="192"/>
    </row>
    <row r="26" spans="1:22" ht="12" customHeight="1" x14ac:dyDescent="0.2">
      <c r="A26" s="593"/>
      <c r="B26" s="584"/>
      <c r="C26" s="594"/>
      <c r="D26" s="595"/>
      <c r="E26" s="596"/>
      <c r="F26" s="597"/>
      <c r="G26" s="598"/>
      <c r="H26" s="599"/>
      <c r="I26" s="594"/>
      <c r="J26" s="584"/>
      <c r="K26" s="593"/>
      <c r="L26" s="580"/>
      <c r="M26" s="574"/>
      <c r="N26" s="192"/>
      <c r="O26" s="192"/>
      <c r="P26" s="192"/>
      <c r="Q26" s="192"/>
      <c r="R26" s="192"/>
      <c r="S26" s="192"/>
      <c r="T26" s="192"/>
      <c r="U26" s="192"/>
      <c r="V26" s="192"/>
    </row>
    <row r="27" spans="1:22" s="342" customFormat="1" ht="12" customHeight="1" x14ac:dyDescent="0.2">
      <c r="A27" s="192"/>
      <c r="B27" s="155"/>
      <c r="C27" s="244"/>
      <c r="D27" s="251"/>
      <c r="E27" s="252"/>
      <c r="F27" s="253"/>
      <c r="G27" s="254"/>
      <c r="H27" s="255"/>
      <c r="I27" s="244"/>
      <c r="J27" s="155"/>
      <c r="K27" s="192"/>
      <c r="L27" s="580"/>
      <c r="M27" s="574"/>
      <c r="N27" s="192"/>
      <c r="O27" s="192"/>
      <c r="P27" s="192"/>
      <c r="Q27" s="192"/>
      <c r="R27" s="192"/>
      <c r="S27" s="192"/>
      <c r="T27" s="192"/>
      <c r="U27" s="192"/>
      <c r="V27" s="192"/>
    </row>
    <row r="28" spans="1:22" ht="15" x14ac:dyDescent="0.2">
      <c r="A28" s="192"/>
      <c r="B28" s="192"/>
      <c r="C28" s="339"/>
      <c r="D28" s="340"/>
      <c r="E28" s="340"/>
      <c r="F28" s="340"/>
      <c r="G28" s="340"/>
      <c r="H28" s="340"/>
      <c r="I28" s="339"/>
      <c r="J28" s="192"/>
      <c r="K28" s="147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</row>
    <row r="29" spans="1:22" ht="15.75" x14ac:dyDescent="0.25">
      <c r="A29" s="192"/>
      <c r="B29" s="1020" t="s">
        <v>59</v>
      </c>
      <c r="C29" s="1021"/>
      <c r="D29" s="573" t="s">
        <v>3</v>
      </c>
      <c r="E29" s="155" t="s">
        <v>2</v>
      </c>
      <c r="F29" s="191"/>
      <c r="G29" s="191"/>
      <c r="H29" s="1020" t="s">
        <v>60</v>
      </c>
      <c r="I29" s="1021"/>
      <c r="J29" s="573" t="s">
        <v>3</v>
      </c>
      <c r="K29" s="155" t="s">
        <v>2</v>
      </c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</row>
    <row r="30" spans="1:22" ht="24.75" customHeight="1" x14ac:dyDescent="0.2">
      <c r="A30" s="192"/>
      <c r="B30" s="522">
        <v>1</v>
      </c>
      <c r="C30" s="518"/>
      <c r="D30" s="581"/>
      <c r="E30" s="581"/>
      <c r="F30" s="191"/>
      <c r="G30" s="191"/>
      <c r="H30" s="522">
        <v>1</v>
      </c>
      <c r="I30" s="656"/>
      <c r="J30" s="581"/>
      <c r="K30" s="592"/>
      <c r="L30" s="192"/>
      <c r="M30" s="340"/>
      <c r="N30" s="192"/>
      <c r="O30" s="192"/>
      <c r="P30" s="192"/>
      <c r="Q30" s="192"/>
      <c r="R30" s="192"/>
      <c r="S30" s="192"/>
      <c r="T30" s="192"/>
      <c r="U30" s="192"/>
      <c r="V30" s="192"/>
    </row>
    <row r="31" spans="1:22" ht="24.75" customHeight="1" x14ac:dyDescent="0.2">
      <c r="A31" s="192"/>
      <c r="B31" s="522">
        <v>2</v>
      </c>
      <c r="C31" s="518"/>
      <c r="D31" s="581"/>
      <c r="E31" s="592"/>
      <c r="F31" s="191"/>
      <c r="G31" s="191"/>
      <c r="H31" s="522">
        <v>2</v>
      </c>
      <c r="I31" s="656"/>
      <c r="J31" s="581"/>
      <c r="K31" s="581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</row>
    <row r="32" spans="1:22" ht="24.75" customHeight="1" x14ac:dyDescent="0.2">
      <c r="A32" s="192"/>
      <c r="B32" s="522">
        <v>3</v>
      </c>
      <c r="C32" s="518"/>
      <c r="D32" s="581"/>
      <c r="E32" s="592"/>
      <c r="F32" s="191"/>
      <c r="G32" s="191"/>
      <c r="H32" s="522">
        <v>3</v>
      </c>
      <c r="I32" s="656"/>
      <c r="J32" s="581"/>
      <c r="K32" s="581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</row>
    <row r="33" spans="1:31" ht="24.75" customHeight="1" x14ac:dyDescent="0.2">
      <c r="A33" s="192"/>
      <c r="B33" s="522">
        <v>4</v>
      </c>
      <c r="C33" s="518"/>
      <c r="D33" s="581"/>
      <c r="E33" s="592"/>
      <c r="F33" s="191"/>
      <c r="G33" s="191"/>
      <c r="H33" s="522">
        <v>4</v>
      </c>
      <c r="I33" s="656"/>
      <c r="J33" s="581"/>
      <c r="K33" s="581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</row>
    <row r="34" spans="1:31" x14ac:dyDescent="0.2">
      <c r="A34" s="523"/>
      <c r="B34" s="524"/>
      <c r="C34" s="525"/>
      <c r="D34" s="526"/>
      <c r="E34" s="527"/>
      <c r="F34" s="524"/>
      <c r="G34" s="524"/>
      <c r="H34" s="524"/>
      <c r="I34" s="528"/>
      <c r="J34" s="526"/>
      <c r="K34" s="526"/>
      <c r="L34" s="523"/>
      <c r="M34" s="523"/>
      <c r="N34" s="523"/>
      <c r="O34" s="523"/>
      <c r="P34" s="523"/>
      <c r="Q34" s="523"/>
      <c r="R34" s="523"/>
      <c r="S34" s="523"/>
      <c r="T34" s="523"/>
    </row>
    <row r="35" spans="1:31" ht="9.75" customHeight="1" x14ac:dyDescent="0.2">
      <c r="A35" s="529"/>
      <c r="B35" s="529"/>
      <c r="C35" s="529"/>
      <c r="D35" s="529"/>
      <c r="E35" s="529"/>
      <c r="F35" s="529"/>
      <c r="G35" s="529"/>
      <c r="H35" s="529"/>
      <c r="I35" s="529"/>
      <c r="J35" s="526"/>
      <c r="K35" s="526"/>
      <c r="L35" s="523"/>
      <c r="M35" s="523"/>
      <c r="N35" s="523"/>
      <c r="O35" s="523"/>
      <c r="P35" s="523"/>
      <c r="Q35" s="523"/>
      <c r="R35" s="523"/>
      <c r="S35" s="523"/>
      <c r="T35" s="523"/>
    </row>
    <row r="36" spans="1:31" ht="11.25" customHeight="1" x14ac:dyDescent="0.2">
      <c r="A36" s="529"/>
      <c r="B36" s="529"/>
      <c r="C36" s="529"/>
      <c r="D36" s="529"/>
      <c r="E36" s="529"/>
      <c r="F36" s="529"/>
      <c r="G36" s="529"/>
      <c r="H36" s="529"/>
      <c r="I36" s="529"/>
      <c r="J36" s="526"/>
      <c r="K36" s="526"/>
      <c r="L36" s="530"/>
      <c r="M36" s="523"/>
      <c r="N36" s="523"/>
      <c r="O36" s="523"/>
      <c r="P36" s="523"/>
      <c r="Q36" s="523"/>
      <c r="R36" s="523"/>
      <c r="S36" s="523"/>
      <c r="T36" s="523"/>
    </row>
    <row r="37" spans="1:31" ht="19.5" customHeight="1" x14ac:dyDescent="0.2">
      <c r="A37" s="531"/>
      <c r="B37" s="532"/>
      <c r="C37" s="532"/>
      <c r="D37" s="532"/>
      <c r="E37" s="532"/>
      <c r="F37" s="532"/>
      <c r="G37" s="532"/>
      <c r="H37" s="532"/>
      <c r="I37" s="532"/>
      <c r="J37" s="532"/>
      <c r="K37" s="533"/>
      <c r="L37" s="534"/>
      <c r="M37" s="553"/>
      <c r="N37" s="554" t="s">
        <v>18</v>
      </c>
      <c r="O37" s="555" t="s">
        <v>2</v>
      </c>
      <c r="P37" s="556">
        <f>E10</f>
        <v>0</v>
      </c>
      <c r="Q37" s="535"/>
      <c r="R37" s="535"/>
      <c r="S37" s="535"/>
      <c r="T37" s="535"/>
      <c r="U37" s="535"/>
      <c r="V37" s="535"/>
      <c r="W37" s="676"/>
      <c r="X37" s="677" t="s">
        <v>18</v>
      </c>
      <c r="Y37" s="678"/>
      <c r="Z37" s="679"/>
      <c r="AA37" s="535"/>
      <c r="AB37" s="535"/>
      <c r="AC37" s="535"/>
      <c r="AD37" s="535"/>
      <c r="AE37" s="535"/>
    </row>
    <row r="38" spans="1:31" s="75" customFormat="1" ht="28.35" customHeight="1" x14ac:dyDescent="0.2">
      <c r="A38" s="536"/>
      <c r="B38" s="546" t="s">
        <v>21</v>
      </c>
      <c r="C38" s="548" t="str">
        <f>N38</f>
        <v>A</v>
      </c>
      <c r="D38" s="654"/>
      <c r="E38" s="557"/>
      <c r="F38" s="558" t="s">
        <v>16</v>
      </c>
      <c r="G38" s="557"/>
      <c r="H38" s="654"/>
      <c r="I38" s="488" t="str">
        <f>N39</f>
        <v>B</v>
      </c>
      <c r="J38" s="538"/>
      <c r="K38" s="539"/>
      <c r="L38" s="411">
        <f>ACCUEIL!$B$9</f>
        <v>1.583333333333333</v>
      </c>
      <c r="M38" s="546" t="s">
        <v>5</v>
      </c>
      <c r="N38" s="550" t="s">
        <v>5</v>
      </c>
      <c r="O38" s="551">
        <f>CL($D$38,$H$38)+CL($D$46,$H$46)+CL($D$51,$H$51)</f>
        <v>0</v>
      </c>
      <c r="P38" s="551">
        <f>$D$51-$H$51+$D$46-$H$46+$D$38-$H$38</f>
        <v>0</v>
      </c>
      <c r="Q38" s="538"/>
      <c r="V38" s="538"/>
      <c r="W38" s="680" t="s">
        <v>5</v>
      </c>
      <c r="X38" s="654"/>
      <c r="Y38" s="657"/>
      <c r="Z38" s="657"/>
      <c r="AA38" s="538"/>
      <c r="AB38" s="538"/>
      <c r="AC38" s="538"/>
      <c r="AD38" s="538"/>
      <c r="AE38" s="538"/>
    </row>
    <row r="39" spans="1:31" s="75" customFormat="1" ht="28.35" customHeight="1" x14ac:dyDescent="0.2">
      <c r="A39" s="536"/>
      <c r="B39" s="546" t="s">
        <v>22</v>
      </c>
      <c r="C39" s="548" t="str">
        <f>N40</f>
        <v>C</v>
      </c>
      <c r="D39" s="654"/>
      <c r="E39" s="559"/>
      <c r="F39" s="560" t="s">
        <v>16</v>
      </c>
      <c r="G39" s="559"/>
      <c r="H39" s="654"/>
      <c r="I39" s="548" t="str">
        <f>N41</f>
        <v>D</v>
      </c>
      <c r="J39" s="538"/>
      <c r="K39" s="539"/>
      <c r="L39" s="534">
        <f>L38+ACCUEIL!$B$10</f>
        <v>1.5902777777777775</v>
      </c>
      <c r="M39" s="546" t="s">
        <v>7</v>
      </c>
      <c r="N39" s="550" t="s">
        <v>7</v>
      </c>
      <c r="O39" s="551">
        <f>CL($H$38,$D$38)+CL($D$47,$H$47)+CL($D$52,$H$52)</f>
        <v>0</v>
      </c>
      <c r="P39" s="551">
        <f>$H$38-$D$38+$D$47-$H$47+$D$52-$H$52</f>
        <v>0</v>
      </c>
      <c r="Q39" s="538"/>
      <c r="V39" s="538"/>
      <c r="W39" s="680" t="s">
        <v>7</v>
      </c>
      <c r="X39" s="654"/>
      <c r="Y39" s="657"/>
      <c r="Z39" s="657"/>
      <c r="AA39" s="538"/>
      <c r="AB39" s="538"/>
      <c r="AC39" s="538"/>
      <c r="AD39" s="538"/>
      <c r="AE39" s="538"/>
    </row>
    <row r="40" spans="1:31" s="75" customFormat="1" ht="28.35" customHeight="1" x14ac:dyDescent="0.2">
      <c r="A40" s="536"/>
      <c r="B40" s="1017" t="s">
        <v>37</v>
      </c>
      <c r="C40" s="1017"/>
      <c r="D40" s="1017"/>
      <c r="E40" s="1017"/>
      <c r="F40" s="1017"/>
      <c r="G40" s="1017"/>
      <c r="H40" s="1017"/>
      <c r="I40" s="1017"/>
      <c r="J40" s="538"/>
      <c r="K40" s="539"/>
      <c r="L40" s="534"/>
      <c r="M40" s="546" t="s">
        <v>8</v>
      </c>
      <c r="N40" s="550" t="s">
        <v>8</v>
      </c>
      <c r="O40" s="551">
        <f>CL($D$39,$H$39)+CL($H$46,$D$46)+CL($H$52,$D$52)</f>
        <v>0</v>
      </c>
      <c r="P40" s="551">
        <f>$D$39-$H$39+$H$46-$D$46+$H$52-$D$52</f>
        <v>0</v>
      </c>
      <c r="Q40" s="538"/>
      <c r="V40" s="538"/>
      <c r="W40" s="680" t="s">
        <v>8</v>
      </c>
      <c r="X40" s="654"/>
      <c r="Y40" s="657"/>
      <c r="Z40" s="657"/>
      <c r="AA40" s="538"/>
      <c r="AB40" s="538"/>
      <c r="AC40" s="538"/>
      <c r="AD40" s="538"/>
      <c r="AE40" s="538"/>
    </row>
    <row r="41" spans="1:31" s="75" customFormat="1" ht="28.35" customHeight="1" x14ac:dyDescent="0.2">
      <c r="A41" s="536"/>
      <c r="B41" s="549" t="s">
        <v>38</v>
      </c>
      <c r="C41" s="550" t="s">
        <v>61</v>
      </c>
      <c r="D41" s="654"/>
      <c r="E41" s="561"/>
      <c r="F41" s="562" t="s">
        <v>16</v>
      </c>
      <c r="G41" s="561"/>
      <c r="H41" s="654"/>
      <c r="I41" s="550" t="s">
        <v>62</v>
      </c>
      <c r="J41" s="538"/>
      <c r="K41" s="539"/>
      <c r="L41" s="534">
        <f>L39+ACCUEIL!$B$10</f>
        <v>1.5972222222222219</v>
      </c>
      <c r="M41" s="546" t="s">
        <v>9</v>
      </c>
      <c r="N41" s="550" t="s">
        <v>9</v>
      </c>
      <c r="O41" s="551">
        <f>CL($H$39,$D$39)+CL($H$51,$D$51)+CL($H$47,$D$47)</f>
        <v>0</v>
      </c>
      <c r="P41" s="551">
        <f>$H$39-$D$39+$H$47-$D$47+$H$51-$D$51</f>
        <v>0</v>
      </c>
      <c r="Q41" s="538"/>
      <c r="V41" s="538"/>
      <c r="W41" s="680" t="s">
        <v>9</v>
      </c>
      <c r="X41" s="654"/>
      <c r="Y41" s="657"/>
      <c r="Z41" s="657"/>
      <c r="AA41" s="538"/>
      <c r="AB41" s="538"/>
      <c r="AC41" s="538"/>
      <c r="AD41" s="538"/>
      <c r="AE41" s="538"/>
    </row>
    <row r="42" spans="1:31" s="75" customFormat="1" ht="28.35" hidden="1" customHeight="1" x14ac:dyDescent="0.2">
      <c r="A42" s="536"/>
      <c r="B42" s="754"/>
      <c r="C42" s="755" t="s">
        <v>92</v>
      </c>
      <c r="D42" s="654"/>
      <c r="E42" s="561"/>
      <c r="F42" s="562" t="s">
        <v>16</v>
      </c>
      <c r="G42" s="561"/>
      <c r="H42" s="654"/>
      <c r="I42" s="756" t="s">
        <v>92</v>
      </c>
      <c r="J42" s="538"/>
      <c r="K42" s="539"/>
      <c r="L42" s="534"/>
      <c r="Q42" s="538"/>
      <c r="V42" s="538"/>
      <c r="AA42" s="538"/>
      <c r="AB42" s="538"/>
      <c r="AC42" s="538"/>
      <c r="AD42" s="538"/>
      <c r="AE42" s="538"/>
    </row>
    <row r="43" spans="1:31" s="75" customFormat="1" ht="28.35" customHeight="1" x14ac:dyDescent="0.2">
      <c r="A43" s="536"/>
      <c r="B43" s="1018" t="s">
        <v>39</v>
      </c>
      <c r="C43" s="1018"/>
      <c r="D43" s="1018"/>
      <c r="E43" s="1018"/>
      <c r="F43" s="1018"/>
      <c r="G43" s="1018"/>
      <c r="H43" s="1018"/>
      <c r="I43" s="1018"/>
      <c r="J43" s="538"/>
      <c r="K43" s="539"/>
      <c r="L43" s="538"/>
      <c r="Q43" s="538"/>
      <c r="V43" s="538"/>
      <c r="AA43" s="538"/>
      <c r="AB43" s="538"/>
      <c r="AC43" s="538"/>
      <c r="AD43" s="538"/>
      <c r="AE43" s="538"/>
    </row>
    <row r="44" spans="1:31" s="75" customFormat="1" ht="28.35" customHeight="1" x14ac:dyDescent="0.2">
      <c r="A44" s="536"/>
      <c r="B44" s="549" t="s">
        <v>38</v>
      </c>
      <c r="C44" s="550" t="s">
        <v>64</v>
      </c>
      <c r="D44" s="654"/>
      <c r="E44" s="557"/>
      <c r="F44" s="558" t="s">
        <v>16</v>
      </c>
      <c r="G44" s="557"/>
      <c r="H44" s="654"/>
      <c r="I44" s="550" t="s">
        <v>63</v>
      </c>
      <c r="J44" s="538"/>
      <c r="K44" s="539"/>
      <c r="L44" s="534">
        <f>$L$41+ACCUEIL!$B$10</f>
        <v>1.6041666666666663</v>
      </c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</row>
    <row r="45" spans="1:31" s="75" customFormat="1" ht="28.35" hidden="1" customHeight="1" x14ac:dyDescent="0.2">
      <c r="A45" s="536"/>
      <c r="B45" s="549"/>
      <c r="C45" s="746" t="s">
        <v>92</v>
      </c>
      <c r="D45" s="654"/>
      <c r="E45" s="561"/>
      <c r="F45" s="562" t="s">
        <v>16</v>
      </c>
      <c r="G45" s="561"/>
      <c r="H45" s="654"/>
      <c r="I45" s="746" t="s">
        <v>92</v>
      </c>
      <c r="J45" s="538"/>
      <c r="K45" s="539"/>
      <c r="L45" s="534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</row>
    <row r="46" spans="1:31" s="75" customFormat="1" ht="28.35" customHeight="1" x14ac:dyDescent="0.2">
      <c r="A46" s="536"/>
      <c r="B46" s="546" t="s">
        <v>30</v>
      </c>
      <c r="C46" s="548" t="str">
        <f>N38</f>
        <v>A</v>
      </c>
      <c r="D46" s="654"/>
      <c r="E46" s="561"/>
      <c r="F46" s="562" t="s">
        <v>16</v>
      </c>
      <c r="G46" s="561"/>
      <c r="H46" s="654"/>
      <c r="I46" s="548" t="str">
        <f>N40</f>
        <v>C</v>
      </c>
      <c r="J46" s="538"/>
      <c r="K46" s="539"/>
      <c r="L46" s="534">
        <f>L44+ACCUEIL!$B$10</f>
        <v>1.6111111111111107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</row>
    <row r="47" spans="1:31" s="75" customFormat="1" ht="28.35" customHeight="1" x14ac:dyDescent="0.2">
      <c r="A47" s="536"/>
      <c r="B47" s="546" t="s">
        <v>31</v>
      </c>
      <c r="C47" s="548" t="str">
        <f>N39</f>
        <v>B</v>
      </c>
      <c r="D47" s="654"/>
      <c r="E47" s="559"/>
      <c r="F47" s="560" t="s">
        <v>16</v>
      </c>
      <c r="G47" s="559"/>
      <c r="H47" s="654"/>
      <c r="I47" s="548" t="str">
        <f>N41</f>
        <v>D</v>
      </c>
      <c r="J47" s="538"/>
      <c r="K47" s="539"/>
      <c r="L47" s="534">
        <f>L46+ACCUEIL!$B$10</f>
        <v>1.6180555555555551</v>
      </c>
      <c r="M47" s="552"/>
      <c r="N47" s="1025" t="s">
        <v>40</v>
      </c>
      <c r="O47" s="1025"/>
      <c r="P47" s="1025"/>
      <c r="Q47" s="1025"/>
      <c r="R47" s="1025"/>
      <c r="S47" s="1026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</row>
    <row r="48" spans="1:31" s="75" customFormat="1" ht="28.35" customHeight="1" x14ac:dyDescent="0.2">
      <c r="A48" s="536"/>
      <c r="B48" s="1018" t="s">
        <v>41</v>
      </c>
      <c r="C48" s="1018"/>
      <c r="D48" s="1018"/>
      <c r="E48" s="1018"/>
      <c r="F48" s="1018"/>
      <c r="G48" s="1018"/>
      <c r="H48" s="1018"/>
      <c r="I48" s="1018"/>
      <c r="J48" s="538"/>
      <c r="K48" s="539"/>
      <c r="L48" s="534"/>
      <c r="M48" s="565">
        <v>1</v>
      </c>
      <c r="N48" s="1027">
        <f>GL(D54,H54,C54,I54,D55,H55)</f>
        <v>0</v>
      </c>
      <c r="O48" s="1027"/>
      <c r="P48" s="1027"/>
      <c r="Q48" s="1027"/>
      <c r="R48" s="1027"/>
      <c r="S48" s="1027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</row>
    <row r="49" spans="1:31" s="75" customFormat="1" ht="28.35" customHeight="1" x14ac:dyDescent="0.2">
      <c r="A49" s="536"/>
      <c r="B49" s="546" t="s">
        <v>42</v>
      </c>
      <c r="C49" s="547">
        <f>GL(H44,D44,C44,I44,H45,D45)</f>
        <v>0</v>
      </c>
      <c r="D49" s="654"/>
      <c r="E49" s="561"/>
      <c r="F49" s="562" t="s">
        <v>16</v>
      </c>
      <c r="G49" s="561"/>
      <c r="H49" s="654"/>
      <c r="I49" s="547">
        <f>GL(H41,D41,C41,I41,H42,D42)</f>
        <v>0</v>
      </c>
      <c r="J49" s="538"/>
      <c r="K49" s="539"/>
      <c r="L49" s="534">
        <f>L47+ACCUEIL!$B$10</f>
        <v>1.6249999999999996</v>
      </c>
      <c r="M49" s="563">
        <v>2</v>
      </c>
      <c r="N49" s="1028">
        <f>GL(H54,D54,C54,I54,H55,D55)</f>
        <v>0</v>
      </c>
      <c r="O49" s="1028"/>
      <c r="P49" s="1028"/>
      <c r="Q49" s="1028"/>
      <c r="R49" s="1028"/>
      <c r="S49" s="102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</row>
    <row r="50" spans="1:31" s="75" customFormat="1" ht="28.35" hidden="1" customHeight="1" x14ac:dyDescent="0.2">
      <c r="A50" s="536"/>
      <c r="B50" s="546"/>
      <c r="C50" s="746" t="s">
        <v>92</v>
      </c>
      <c r="D50" s="654"/>
      <c r="E50" s="561"/>
      <c r="F50" s="562" t="s">
        <v>16</v>
      </c>
      <c r="G50" s="561"/>
      <c r="H50" s="654"/>
      <c r="I50" s="746" t="s">
        <v>92</v>
      </c>
      <c r="J50" s="538"/>
      <c r="K50" s="539"/>
      <c r="L50" s="534"/>
      <c r="M50" s="563"/>
      <c r="N50" s="751"/>
      <c r="O50" s="752"/>
      <c r="P50" s="752"/>
      <c r="Q50" s="752"/>
      <c r="R50" s="752"/>
      <c r="S50" s="753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</row>
    <row r="51" spans="1:31" s="75" customFormat="1" ht="28.35" customHeight="1" x14ac:dyDescent="0.2">
      <c r="A51" s="536"/>
      <c r="B51" s="546" t="s">
        <v>35</v>
      </c>
      <c r="C51" s="548" t="str">
        <f>N38</f>
        <v>A</v>
      </c>
      <c r="D51" s="654"/>
      <c r="E51" s="561"/>
      <c r="F51" s="562" t="s">
        <v>16</v>
      </c>
      <c r="G51" s="561"/>
      <c r="H51" s="654"/>
      <c r="I51" s="548" t="str">
        <f>N41</f>
        <v>D</v>
      </c>
      <c r="J51" s="538"/>
      <c r="K51" s="539"/>
      <c r="L51" s="534">
        <f>L49+ACCUEIL!$B$10</f>
        <v>1.631944444444444</v>
      </c>
      <c r="M51" s="563">
        <v>3</v>
      </c>
      <c r="N51" s="1029">
        <f>GL(D49,H49,C49,I49,D50,H50)</f>
        <v>0</v>
      </c>
      <c r="O51" s="1029"/>
      <c r="P51" s="1029"/>
      <c r="Q51" s="1029"/>
      <c r="R51" s="1029"/>
      <c r="S51" s="1029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</row>
    <row r="52" spans="1:31" s="75" customFormat="1" ht="28.35" customHeight="1" x14ac:dyDescent="0.2">
      <c r="A52" s="536"/>
      <c r="B52" s="546" t="s">
        <v>26</v>
      </c>
      <c r="C52" s="548" t="str">
        <f>N39</f>
        <v>B</v>
      </c>
      <c r="D52" s="654"/>
      <c r="E52" s="559"/>
      <c r="F52" s="560" t="s">
        <v>16</v>
      </c>
      <c r="G52" s="559"/>
      <c r="H52" s="654"/>
      <c r="I52" s="548" t="str">
        <f>N40</f>
        <v>C</v>
      </c>
      <c r="J52" s="538"/>
      <c r="K52" s="539"/>
      <c r="L52" s="534">
        <f>L51+ACCUEIL!$B$10</f>
        <v>1.6388888888888884</v>
      </c>
      <c r="M52" s="563">
        <v>4</v>
      </c>
      <c r="N52" s="1028">
        <f>GL(H49,D49,C49,I49,H50,D50)</f>
        <v>0</v>
      </c>
      <c r="O52" s="1028"/>
      <c r="P52" s="1028"/>
      <c r="Q52" s="1028"/>
      <c r="R52" s="1028"/>
      <c r="S52" s="102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</row>
    <row r="53" spans="1:31" s="75" customFormat="1" ht="28.35" customHeight="1" x14ac:dyDescent="0.2">
      <c r="A53" s="536"/>
      <c r="B53" s="1019" t="s">
        <v>43</v>
      </c>
      <c r="C53" s="1019"/>
      <c r="D53" s="1019"/>
      <c r="E53" s="1019"/>
      <c r="F53" s="1019"/>
      <c r="G53" s="1019"/>
      <c r="H53" s="1019"/>
      <c r="I53" s="1019"/>
      <c r="J53" s="538"/>
      <c r="K53" s="539"/>
      <c r="L53" s="534"/>
      <c r="M53" s="564">
        <v>5</v>
      </c>
      <c r="N53" s="1022">
        <f>$X$38</f>
        <v>0</v>
      </c>
      <c r="O53" s="1023"/>
      <c r="P53" s="1023"/>
      <c r="Q53" s="1023"/>
      <c r="R53" s="1023"/>
      <c r="S53" s="1024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</row>
    <row r="54" spans="1:31" s="75" customFormat="1" ht="28.35" customHeight="1" x14ac:dyDescent="0.2">
      <c r="A54" s="536"/>
      <c r="B54" s="546" t="s">
        <v>11</v>
      </c>
      <c r="C54" s="547">
        <f>GL(D41,H41,C41,I41,D42,H42)</f>
        <v>0</v>
      </c>
      <c r="D54" s="654"/>
      <c r="E54" s="561"/>
      <c r="F54" s="562" t="s">
        <v>16</v>
      </c>
      <c r="G54" s="561"/>
      <c r="H54" s="654"/>
      <c r="I54" s="547">
        <f>GL(D44,H44,C44,I44,D45,H45)</f>
        <v>0</v>
      </c>
      <c r="J54" s="538"/>
      <c r="K54" s="539"/>
      <c r="L54" s="534">
        <f>L52+ACCUEIL!$B$10</f>
        <v>1.6458333333333328</v>
      </c>
      <c r="M54" s="564">
        <v>6</v>
      </c>
      <c r="N54" s="1022">
        <f>$X$39</f>
        <v>0</v>
      </c>
      <c r="O54" s="1023"/>
      <c r="P54" s="1023"/>
      <c r="Q54" s="1023"/>
      <c r="R54" s="1023"/>
      <c r="S54" s="1024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</row>
    <row r="55" spans="1:31" s="75" customFormat="1" ht="28.35" hidden="1" customHeight="1" x14ac:dyDescent="0.2">
      <c r="A55" s="536"/>
      <c r="B55" s="552"/>
      <c r="C55" s="755" t="s">
        <v>92</v>
      </c>
      <c r="D55" s="654"/>
      <c r="E55" s="561"/>
      <c r="F55" s="562" t="s">
        <v>16</v>
      </c>
      <c r="G55" s="561"/>
      <c r="H55" s="654"/>
      <c r="I55" s="756" t="s">
        <v>92</v>
      </c>
      <c r="J55" s="538"/>
      <c r="K55" s="539"/>
      <c r="L55" s="534"/>
      <c r="M55" s="564"/>
      <c r="N55" s="1022"/>
      <c r="O55" s="1023"/>
      <c r="P55" s="1023"/>
      <c r="Q55" s="1023"/>
      <c r="R55" s="1023"/>
      <c r="S55" s="1024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</row>
    <row r="56" spans="1:31" s="75" customFormat="1" ht="28.35" customHeight="1" x14ac:dyDescent="0.2">
      <c r="A56" s="536"/>
      <c r="B56" s="757"/>
      <c r="C56" s="758"/>
      <c r="D56" s="759"/>
      <c r="E56" s="760"/>
      <c r="F56" s="761"/>
      <c r="G56" s="760"/>
      <c r="H56" s="759"/>
      <c r="I56" s="758"/>
      <c r="J56" s="538"/>
      <c r="K56" s="539"/>
      <c r="L56" s="534"/>
      <c r="M56" s="564">
        <v>7</v>
      </c>
      <c r="N56" s="1022">
        <f>$X$40</f>
        <v>0</v>
      </c>
      <c r="O56" s="1023"/>
      <c r="P56" s="1023"/>
      <c r="Q56" s="1023"/>
      <c r="R56" s="1023"/>
      <c r="S56" s="1024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</row>
    <row r="57" spans="1:31" s="75" customFormat="1" ht="28.35" customHeight="1" x14ac:dyDescent="0.2">
      <c r="A57" s="536"/>
      <c r="B57" s="491"/>
      <c r="C57" s="147"/>
      <c r="D57" s="540"/>
      <c r="E57" s="541"/>
      <c r="F57" s="79" t="s">
        <v>67</v>
      </c>
      <c r="G57" s="541"/>
      <c r="H57" s="540"/>
      <c r="I57" s="130"/>
      <c r="J57" s="538"/>
      <c r="K57" s="539"/>
      <c r="L57" s="534">
        <f>L54+ACCUEIL!$B$10</f>
        <v>1.6527777777777772</v>
      </c>
      <c r="M57" s="564">
        <v>8</v>
      </c>
      <c r="N57" s="1022">
        <f>$X$41</f>
        <v>0</v>
      </c>
      <c r="O57" s="1023"/>
      <c r="P57" s="1023"/>
      <c r="Q57" s="1023"/>
      <c r="R57" s="1023"/>
      <c r="S57" s="1024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</row>
    <row r="58" spans="1:31" s="75" customFormat="1" x14ac:dyDescent="0.2">
      <c r="A58" s="542"/>
      <c r="B58" s="543"/>
      <c r="C58" s="544"/>
      <c r="D58" s="544"/>
      <c r="E58" s="544"/>
      <c r="F58" s="544"/>
      <c r="G58" s="544"/>
      <c r="H58" s="544"/>
      <c r="I58" s="544"/>
      <c r="J58" s="544"/>
      <c r="K58" s="545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</row>
    <row r="59" spans="1:31" s="75" customFormat="1" x14ac:dyDescent="0.2">
      <c r="A59" s="538"/>
      <c r="B59" s="538"/>
      <c r="C59" s="538"/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</row>
    <row r="60" spans="1:31" x14ac:dyDescent="0.2">
      <c r="A60" s="523"/>
      <c r="B60" s="523"/>
      <c r="C60" s="523"/>
      <c r="D60" s="523"/>
      <c r="E60" s="523"/>
      <c r="F60" s="523"/>
      <c r="G60" s="523"/>
      <c r="H60" s="523"/>
      <c r="I60" s="523"/>
      <c r="J60" s="523"/>
      <c r="K60" s="523"/>
      <c r="L60" s="523"/>
      <c r="M60" s="523"/>
      <c r="N60" s="523"/>
      <c r="O60" s="523"/>
      <c r="P60" s="523"/>
      <c r="Q60" s="523"/>
      <c r="R60" s="523"/>
      <c r="S60" s="523"/>
      <c r="T60" s="523"/>
    </row>
  </sheetData>
  <sheetProtection password="C9F9" sheet="1" objects="1" scenarios="1" formatCells="0" formatColumns="0" formatRows="0"/>
  <sortState caseSensitive="1" ref="X38:Z41">
    <sortCondition descending="1" ref="Y38:Y41"/>
    <sortCondition descending="1" ref="Z38:Z41"/>
  </sortState>
  <mergeCells count="16">
    <mergeCell ref="N53:S53"/>
    <mergeCell ref="N54:S54"/>
    <mergeCell ref="N55:S55"/>
    <mergeCell ref="N57:S57"/>
    <mergeCell ref="N47:S47"/>
    <mergeCell ref="N48:S48"/>
    <mergeCell ref="N49:S49"/>
    <mergeCell ref="N51:S51"/>
    <mergeCell ref="N52:S52"/>
    <mergeCell ref="N56:S56"/>
    <mergeCell ref="B40:I40"/>
    <mergeCell ref="B43:I43"/>
    <mergeCell ref="B48:I48"/>
    <mergeCell ref="B53:I53"/>
    <mergeCell ref="B29:C29"/>
    <mergeCell ref="H29:I29"/>
  </mergeCells>
  <conditionalFormatting sqref="D13:D24">
    <cfRule type="containsBlanks" priority="47">
      <formula>LEN(TRIM(D13))=0</formula>
    </cfRule>
    <cfRule type="notContainsBlanks" dxfId="346" priority="48">
      <formula>LEN(TRIM(D13))&gt;0</formula>
    </cfRule>
  </conditionalFormatting>
  <conditionalFormatting sqref="H13:H24">
    <cfRule type="containsBlanks" priority="45">
      <formula>LEN(TRIM(H13))=0</formula>
    </cfRule>
    <cfRule type="notContainsBlanks" dxfId="345" priority="46">
      <formula>LEN(TRIM(H13))&gt;0</formula>
    </cfRule>
  </conditionalFormatting>
  <conditionalFormatting sqref="D38:D39">
    <cfRule type="containsBlanks" priority="43">
      <formula>LEN(TRIM(D38))=0</formula>
    </cfRule>
    <cfRule type="notContainsBlanks" dxfId="344" priority="44">
      <formula>LEN(TRIM(D38))&gt;0</formula>
    </cfRule>
  </conditionalFormatting>
  <conditionalFormatting sqref="H38:H39">
    <cfRule type="containsBlanks" priority="41">
      <formula>LEN(TRIM(H38))=0</formula>
    </cfRule>
    <cfRule type="notContainsBlanks" dxfId="343" priority="42">
      <formula>LEN(TRIM(H38))&gt;0</formula>
    </cfRule>
  </conditionalFormatting>
  <conditionalFormatting sqref="D41">
    <cfRule type="containsBlanks" priority="39">
      <formula>LEN(TRIM(D41))=0</formula>
    </cfRule>
    <cfRule type="notContainsBlanks" dxfId="342" priority="40">
      <formula>LEN(TRIM(D41))&gt;0</formula>
    </cfRule>
  </conditionalFormatting>
  <conditionalFormatting sqref="H41">
    <cfRule type="containsBlanks" priority="37">
      <formula>LEN(TRIM(H41))=0</formula>
    </cfRule>
    <cfRule type="notContainsBlanks" dxfId="341" priority="38">
      <formula>LEN(TRIM(H41))&gt;0</formula>
    </cfRule>
  </conditionalFormatting>
  <conditionalFormatting sqref="H44 H47">
    <cfRule type="containsBlanks" priority="35">
      <formula>LEN(TRIM(H44))=0</formula>
    </cfRule>
    <cfRule type="notContainsBlanks" dxfId="340" priority="36">
      <formula>LEN(TRIM(H44))&gt;0</formula>
    </cfRule>
  </conditionalFormatting>
  <conditionalFormatting sqref="D44 D47">
    <cfRule type="containsBlanks" priority="33">
      <formula>LEN(TRIM(D44))=0</formula>
    </cfRule>
    <cfRule type="notContainsBlanks" dxfId="339" priority="34">
      <formula>LEN(TRIM(D44))&gt;0</formula>
    </cfRule>
  </conditionalFormatting>
  <conditionalFormatting sqref="D52">
    <cfRule type="containsBlanks" priority="31">
      <formula>LEN(TRIM(D52))=0</formula>
    </cfRule>
    <cfRule type="notContainsBlanks" dxfId="338" priority="32">
      <formula>LEN(TRIM(D52))&gt;0</formula>
    </cfRule>
  </conditionalFormatting>
  <conditionalFormatting sqref="H52">
    <cfRule type="containsBlanks" priority="29">
      <formula>LEN(TRIM(H52))=0</formula>
    </cfRule>
    <cfRule type="notContainsBlanks" dxfId="337" priority="30">
      <formula>LEN(TRIM(H52))&gt;0</formula>
    </cfRule>
  </conditionalFormatting>
  <conditionalFormatting sqref="D54">
    <cfRule type="containsBlanks" priority="27">
      <formula>LEN(TRIM(D54))=0</formula>
    </cfRule>
    <cfRule type="notContainsBlanks" dxfId="336" priority="28">
      <formula>LEN(TRIM(D54))&gt;0</formula>
    </cfRule>
  </conditionalFormatting>
  <conditionalFormatting sqref="H54">
    <cfRule type="containsBlanks" priority="25">
      <formula>LEN(TRIM(H54))=0</formula>
    </cfRule>
    <cfRule type="notContainsBlanks" dxfId="335" priority="26">
      <formula>LEN(TRIM(H54))&gt;0</formula>
    </cfRule>
  </conditionalFormatting>
  <conditionalFormatting sqref="D42">
    <cfRule type="containsBlanks" priority="23">
      <formula>LEN(TRIM(D42))=0</formula>
    </cfRule>
    <cfRule type="notContainsBlanks" dxfId="334" priority="24">
      <formula>LEN(TRIM(D42))&gt;0</formula>
    </cfRule>
  </conditionalFormatting>
  <conditionalFormatting sqref="H42">
    <cfRule type="containsBlanks" priority="21">
      <formula>LEN(TRIM(H42))=0</formula>
    </cfRule>
    <cfRule type="notContainsBlanks" dxfId="333" priority="22">
      <formula>LEN(TRIM(H42))&gt;0</formula>
    </cfRule>
  </conditionalFormatting>
  <conditionalFormatting sqref="D45">
    <cfRule type="containsBlanks" priority="19">
      <formula>LEN(TRIM(D45))=0</formula>
    </cfRule>
    <cfRule type="notContainsBlanks" dxfId="332" priority="20">
      <formula>LEN(TRIM(D45))&gt;0</formula>
    </cfRule>
  </conditionalFormatting>
  <conditionalFormatting sqref="H45">
    <cfRule type="containsBlanks" priority="17">
      <formula>LEN(TRIM(H45))=0</formula>
    </cfRule>
    <cfRule type="notContainsBlanks" dxfId="331" priority="18">
      <formula>LEN(TRIM(H45))&gt;0</formula>
    </cfRule>
  </conditionalFormatting>
  <conditionalFormatting sqref="D46">
    <cfRule type="containsBlanks" priority="15">
      <formula>LEN(TRIM(D46))=0</formula>
    </cfRule>
    <cfRule type="notContainsBlanks" dxfId="330" priority="16">
      <formula>LEN(TRIM(D46))&gt;0</formula>
    </cfRule>
  </conditionalFormatting>
  <conditionalFormatting sqref="H46">
    <cfRule type="containsBlanks" priority="13">
      <formula>LEN(TRIM(H46))=0</formula>
    </cfRule>
    <cfRule type="notContainsBlanks" dxfId="329" priority="14">
      <formula>LEN(TRIM(H46))&gt;0</formula>
    </cfRule>
  </conditionalFormatting>
  <conditionalFormatting sqref="D49">
    <cfRule type="containsBlanks" priority="11">
      <formula>LEN(TRIM(D49))=0</formula>
    </cfRule>
    <cfRule type="notContainsBlanks" dxfId="328" priority="12">
      <formula>LEN(TRIM(D49))&gt;0</formula>
    </cfRule>
  </conditionalFormatting>
  <conditionalFormatting sqref="H49">
    <cfRule type="containsBlanks" priority="9">
      <formula>LEN(TRIM(H49))=0</formula>
    </cfRule>
    <cfRule type="notContainsBlanks" dxfId="327" priority="10">
      <formula>LEN(TRIM(H49))&gt;0</formula>
    </cfRule>
  </conditionalFormatting>
  <conditionalFormatting sqref="D50:D51">
    <cfRule type="containsBlanks" priority="7">
      <formula>LEN(TRIM(D50))=0</formula>
    </cfRule>
    <cfRule type="notContainsBlanks" dxfId="326" priority="8">
      <formula>LEN(TRIM(D50))&gt;0</formula>
    </cfRule>
  </conditionalFormatting>
  <conditionalFormatting sqref="H50:H51">
    <cfRule type="containsBlanks" priority="5">
      <formula>LEN(TRIM(H50))=0</formula>
    </cfRule>
    <cfRule type="notContainsBlanks" dxfId="325" priority="6">
      <formula>LEN(TRIM(H50))&gt;0</formula>
    </cfRule>
  </conditionalFormatting>
  <conditionalFormatting sqref="D55:D56">
    <cfRule type="containsBlanks" priority="3">
      <formula>LEN(TRIM(D55))=0</formula>
    </cfRule>
    <cfRule type="notContainsBlanks" dxfId="324" priority="4">
      <formula>LEN(TRIM(D55))&gt;0</formula>
    </cfRule>
  </conditionalFormatting>
  <conditionalFormatting sqref="H55:H56">
    <cfRule type="containsBlanks" priority="1">
      <formula>LEN(TRIM(H55))=0</formula>
    </cfRule>
    <cfRule type="notContainsBlanks" dxfId="323" priority="2">
      <formula>LEN(TRIM(H55))&gt;0</formula>
    </cfRule>
  </conditionalFormatting>
  <printOptions horizontalCentered="1" verticalCentered="1"/>
  <pageMargins left="0.31496062992125984" right="0.31496062992125984" top="0.98425196850393704" bottom="0" header="0.39370078740157483" footer="0"/>
  <pageSetup paperSize="9" scale="75" fitToHeight="2" orientation="portrait" verticalDpi="300" r:id="rId1"/>
  <headerFooter>
    <oddHeader>&amp;C&amp;14 TOURNOI&amp;R&amp;G</oddHeader>
    <oddFooter>&amp;C&amp;8 SPONSOR:&amp;R&amp;2Planing Offert par Ludovic THIEFFRY</oddFooter>
  </headerFooter>
  <rowBreaks count="1" manualBreakCount="1">
    <brk id="33" max="20" man="1"/>
  </rowBreaks>
  <ignoredErrors>
    <ignoredError sqref="C14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81TP">
                <anchor>
                  <from>
                    <xdr:col>11</xdr:col>
                    <xdr:colOff>323850</xdr:colOff>
                    <xdr:row>29</xdr:row>
                    <xdr:rowOff>38100</xdr:rowOff>
                  </from>
                  <to>
                    <xdr:col>13</xdr:col>
                    <xdr:colOff>257175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81TP">
                <anchor>
                  <from>
                    <xdr:col>11</xdr:col>
                    <xdr:colOff>428625</xdr:colOff>
                    <xdr:row>31</xdr:row>
                    <xdr:rowOff>9525</xdr:rowOff>
                  </from>
                  <to>
                    <xdr:col>11</xdr:col>
                    <xdr:colOff>800100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Button 3">
              <controlPr defaultSize="0" print="0" autoFill="0" autoPict="0" macro="[0]!RAZ81F">
                <anchor>
                  <from>
                    <xdr:col>17</xdr:col>
                    <xdr:colOff>76200</xdr:colOff>
                    <xdr:row>43</xdr:row>
                    <xdr:rowOff>219075</xdr:rowOff>
                  </from>
                  <to>
                    <xdr:col>18</xdr:col>
                    <xdr:colOff>609600</xdr:colOff>
                    <xdr:row>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8" name="Button 4">
              <controlPr defaultSize="0" print="0" autoFill="0" autoPict="0" macro="[0]!CLASSER81TF">
                <anchor>
                  <from>
                    <xdr:col>13</xdr:col>
                    <xdr:colOff>19050</xdr:colOff>
                    <xdr:row>43</xdr:row>
                    <xdr:rowOff>209550</xdr:rowOff>
                  </from>
                  <to>
                    <xdr:col>13</xdr:col>
                    <xdr:colOff>685800</xdr:colOff>
                    <xdr:row>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9" name="Button 5">
              <controlPr defaultSize="0" print="0" autoFill="0" autoPict="0" macro="[0]!IMP8TE" altText="Aperçu Impression">
                <anchor>
                  <from>
                    <xdr:col>11</xdr:col>
                    <xdr:colOff>238125</xdr:colOff>
                    <xdr:row>5</xdr:row>
                    <xdr:rowOff>38100</xdr:rowOff>
                  </from>
                  <to>
                    <xdr:col>13</xdr:col>
                    <xdr:colOff>409575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10" name="Button 6">
              <controlPr defaultSize="0" print="0" autoFill="0" autoPict="0" macro="[0]!IMP8TF" altText="Aperçu Impression">
                <anchor>
                  <from>
                    <xdr:col>2</xdr:col>
                    <xdr:colOff>371475</xdr:colOff>
                    <xdr:row>33</xdr:row>
                    <xdr:rowOff>47625</xdr:rowOff>
                  </from>
                  <to>
                    <xdr:col>2</xdr:col>
                    <xdr:colOff>1543050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Y83"/>
  <sheetViews>
    <sheetView showGridLines="0" showRowColHeaders="0" view="pageBreakPreview" zoomScale="125" zoomScaleNormal="100" zoomScaleSheetLayoutView="125" workbookViewId="0">
      <selection activeCell="E51" sqref="E51"/>
    </sheetView>
  </sheetViews>
  <sheetFormatPr baseColWidth="10" defaultRowHeight="12.75" x14ac:dyDescent="0.2"/>
  <cols>
    <col min="1" max="3" width="2.7109375" style="342" customWidth="1"/>
    <col min="4" max="4" width="20.7109375" style="342" customWidth="1"/>
    <col min="5" max="9" width="2.7109375" style="342" customWidth="1"/>
    <col min="10" max="10" width="20.7109375" style="342" customWidth="1"/>
    <col min="11" max="12" width="2.7109375" style="342" customWidth="1"/>
    <col min="13" max="13" width="8.7109375" style="342" customWidth="1"/>
    <col min="14" max="15" width="2.7109375" style="342" customWidth="1"/>
    <col min="16" max="16" width="20.7109375" style="342" customWidth="1"/>
    <col min="17" max="21" width="2.7109375" style="342" customWidth="1"/>
    <col min="22" max="22" width="20.7109375" style="342" customWidth="1"/>
    <col min="23" max="24" width="2.7109375" style="342" customWidth="1"/>
    <col min="25" max="16384" width="11.42578125" style="342"/>
  </cols>
  <sheetData>
    <row r="1" spans="1:25" ht="9.9499999999999993" customHeight="1" x14ac:dyDescent="0.2">
      <c r="A1" s="75"/>
      <c r="B1" s="880"/>
      <c r="C1" s="881"/>
      <c r="D1" s="264"/>
      <c r="E1" s="356"/>
      <c r="F1" s="356"/>
      <c r="G1" s="356"/>
      <c r="H1" s="356"/>
      <c r="I1" s="356"/>
      <c r="J1" s="264"/>
      <c r="K1" s="882"/>
      <c r="L1" s="882"/>
      <c r="M1" s="882"/>
      <c r="N1" s="882"/>
      <c r="O1" s="882"/>
      <c r="P1" s="880"/>
      <c r="Q1" s="356"/>
      <c r="R1" s="356"/>
      <c r="S1" s="356"/>
      <c r="T1" s="356"/>
      <c r="U1" s="356"/>
      <c r="V1" s="264"/>
      <c r="W1" s="72"/>
      <c r="X1" s="75"/>
      <c r="Y1" s="75"/>
    </row>
    <row r="2" spans="1:25" ht="9.9499999999999993" customHeight="1" x14ac:dyDescent="0.2">
      <c r="A2" s="75"/>
      <c r="B2" s="880"/>
      <c r="C2" s="881"/>
      <c r="D2" s="264"/>
      <c r="E2" s="356"/>
      <c r="F2" s="356"/>
      <c r="G2" s="356"/>
      <c r="H2" s="356"/>
      <c r="I2" s="356"/>
      <c r="J2" s="883"/>
      <c r="K2" s="882"/>
      <c r="L2" s="882"/>
      <c r="M2" s="882"/>
      <c r="N2" s="882"/>
      <c r="O2" s="882"/>
      <c r="P2" s="880"/>
      <c r="Q2" s="356"/>
      <c r="R2" s="356"/>
      <c r="S2" s="356"/>
      <c r="T2" s="356"/>
      <c r="U2" s="356"/>
      <c r="V2" s="264"/>
      <c r="W2" s="72"/>
      <c r="X2" s="75"/>
      <c r="Y2" s="75"/>
    </row>
    <row r="3" spans="1:25" ht="9.9499999999999993" customHeight="1" x14ac:dyDescent="0.2">
      <c r="A3" s="75"/>
      <c r="B3" s="880"/>
      <c r="C3" s="881"/>
      <c r="D3" s="264"/>
      <c r="E3" s="356"/>
      <c r="F3" s="356"/>
      <c r="G3" s="356"/>
      <c r="H3" s="356"/>
      <c r="I3" s="356"/>
      <c r="J3" s="884"/>
      <c r="K3" s="882"/>
      <c r="L3" s="882"/>
      <c r="M3" s="882"/>
      <c r="N3" s="882"/>
      <c r="O3" s="882"/>
      <c r="P3" s="880"/>
      <c r="Q3" s="356"/>
      <c r="R3" s="356"/>
      <c r="S3" s="356"/>
      <c r="T3" s="356"/>
      <c r="U3" s="356"/>
      <c r="V3" s="264"/>
      <c r="W3" s="72"/>
      <c r="X3" s="75"/>
      <c r="Y3" s="75"/>
    </row>
    <row r="4" spans="1:25" ht="9.9499999999999993" customHeight="1" x14ac:dyDescent="0.2">
      <c r="A4" s="75"/>
      <c r="B4" s="880"/>
      <c r="C4" s="881"/>
      <c r="D4" s="264"/>
      <c r="E4" s="356"/>
      <c r="F4" s="356"/>
      <c r="G4" s="356"/>
      <c r="H4" s="356"/>
      <c r="I4" s="356"/>
      <c r="J4" s="885"/>
      <c r="K4" s="882"/>
      <c r="L4" s="882"/>
      <c r="M4" s="882"/>
      <c r="N4" s="882"/>
      <c r="O4" s="882"/>
      <c r="P4" s="264"/>
      <c r="Q4" s="356"/>
      <c r="R4" s="356"/>
      <c r="S4" s="356"/>
      <c r="T4" s="356"/>
      <c r="U4" s="356"/>
      <c r="V4" s="264"/>
      <c r="W4" s="72"/>
      <c r="X4" s="75"/>
      <c r="Y4" s="75"/>
    </row>
    <row r="5" spans="1:25" ht="34.5" x14ac:dyDescent="0.25">
      <c r="A5" s="75"/>
      <c r="B5" s="75"/>
      <c r="C5" s="886"/>
      <c r="D5" s="978" t="s">
        <v>18</v>
      </c>
      <c r="E5" s="888" t="s">
        <v>3</v>
      </c>
      <c r="F5" s="889" t="s">
        <v>2</v>
      </c>
      <c r="G5" s="75"/>
      <c r="H5" s="91"/>
      <c r="I5" s="859"/>
      <c r="J5" s="887" t="s">
        <v>19</v>
      </c>
      <c r="K5" s="888" t="s">
        <v>3</v>
      </c>
      <c r="L5" s="889" t="s">
        <v>2</v>
      </c>
      <c r="M5" s="338"/>
      <c r="N5" s="745"/>
      <c r="S5" s="91"/>
      <c r="T5" s="91"/>
      <c r="U5" s="91"/>
      <c r="V5" s="890"/>
      <c r="W5" s="891"/>
      <c r="X5" s="892"/>
      <c r="Y5" s="75"/>
    </row>
    <row r="6" spans="1:25" ht="15" x14ac:dyDescent="0.2">
      <c r="A6" s="75"/>
      <c r="B6" s="75"/>
      <c r="C6" s="583" t="s">
        <v>5</v>
      </c>
      <c r="D6" s="979" t="str">
        <f>Feuil2!$C$2</f>
        <v>A</v>
      </c>
      <c r="E6" s="893">
        <f>$E$13-$I$13+$I$17-$E$17+$I$22-$E$22</f>
        <v>0</v>
      </c>
      <c r="F6" s="894">
        <f>CL($E$13,$I$13)+CL($I$17,$E$17)+CL($I$22,$E$22)</f>
        <v>0</v>
      </c>
      <c r="G6" s="75"/>
      <c r="H6" s="91"/>
      <c r="I6" s="380" t="s">
        <v>20</v>
      </c>
      <c r="J6" s="983" t="str">
        <f>Feuil2!$G$2</f>
        <v>D</v>
      </c>
      <c r="K6" s="982">
        <f>($E$15-$I$15)+($I$19-$E$19)+$E$23-$I$23</f>
        <v>0</v>
      </c>
      <c r="L6" s="894">
        <f>CL($E$15,$I$15)+CL($I$19,$E$19)+CL($E$23,$I$23)</f>
        <v>0</v>
      </c>
      <c r="M6" s="34"/>
      <c r="N6" s="745"/>
      <c r="S6" s="75"/>
      <c r="T6" s="91"/>
      <c r="U6" s="155"/>
      <c r="V6" s="244"/>
      <c r="W6" s="161"/>
      <c r="X6" s="242"/>
      <c r="Y6" s="75"/>
    </row>
    <row r="7" spans="1:25" ht="15" x14ac:dyDescent="0.2">
      <c r="A7" s="75"/>
      <c r="B7" s="75"/>
      <c r="C7" s="380" t="s">
        <v>7</v>
      </c>
      <c r="D7" s="980" t="str">
        <f>Feuil2!$D$2</f>
        <v>G</v>
      </c>
      <c r="E7" s="893">
        <f>$I$13-$E$13+$I$18-$E$18+$E$21+$I$21</f>
        <v>0</v>
      </c>
      <c r="F7" s="894">
        <f>CL($I$13,$E$13)+CL($I$18,$E$18)+CL($E$21,$I$21)</f>
        <v>0</v>
      </c>
      <c r="G7" s="75"/>
      <c r="H7" s="91"/>
      <c r="I7" s="380" t="s">
        <v>45</v>
      </c>
      <c r="J7" s="983" t="str">
        <f>Feuil2!$H$2</f>
        <v>I</v>
      </c>
      <c r="K7" s="982">
        <f>$I$15-$E$15+$I$20-$E$20+$E$24-$I$24</f>
        <v>0</v>
      </c>
      <c r="L7" s="894">
        <f>CL($I$15,$E$15)+CL($I$20,$E$20)+CL($E$24,$I$24)</f>
        <v>0</v>
      </c>
      <c r="M7" s="34"/>
      <c r="N7" s="745"/>
      <c r="S7" s="75"/>
      <c r="T7" s="91"/>
      <c r="U7" s="155"/>
      <c r="V7" s="244"/>
      <c r="W7" s="161"/>
      <c r="X7" s="242"/>
      <c r="Y7" s="75"/>
    </row>
    <row r="8" spans="1:25" ht="15" x14ac:dyDescent="0.2">
      <c r="A8" s="75"/>
      <c r="B8" s="288"/>
      <c r="C8" s="583" t="s">
        <v>8</v>
      </c>
      <c r="D8" s="981" t="str">
        <f>Feuil2!$E$2</f>
        <v>J</v>
      </c>
      <c r="E8" s="893">
        <f>$I$21-$E$21+$E$17-$I$17+$I$14-$E$14</f>
        <v>0</v>
      </c>
      <c r="F8" s="894">
        <f>CL($I$21,$E$21)+CL($E$17,$I$17)+CL($I$14,$E$14)</f>
        <v>0</v>
      </c>
      <c r="G8" s="75"/>
      <c r="H8" s="91"/>
      <c r="I8" s="380" t="s">
        <v>108</v>
      </c>
      <c r="J8" s="983" t="str">
        <f>Feuil2!$I$2</f>
        <v>C</v>
      </c>
      <c r="K8" s="982">
        <f>$E$19-$I$19+$E$16-$I$16+$I$24-$E$24</f>
        <v>0</v>
      </c>
      <c r="L8" s="894">
        <f>CL($E$19,$I$19)+CL($E$16,$I$16)+CL($I$24,$E$24)</f>
        <v>0</v>
      </c>
      <c r="M8" s="34"/>
      <c r="N8" s="745"/>
      <c r="S8" s="75"/>
      <c r="T8" s="91"/>
      <c r="U8" s="155"/>
      <c r="V8" s="244"/>
      <c r="W8" s="161"/>
      <c r="X8" s="242"/>
      <c r="Y8" s="75"/>
    </row>
    <row r="9" spans="1:25" ht="15" x14ac:dyDescent="0.2">
      <c r="A9" s="75"/>
      <c r="B9" s="75"/>
      <c r="C9" s="583" t="s">
        <v>9</v>
      </c>
      <c r="D9" s="981" t="str">
        <f>Feuil2!$F$2</f>
        <v>H</v>
      </c>
      <c r="E9" s="893">
        <f>$E$14-$I$14+$E$18-$I$18+$E$22-$I$22</f>
        <v>0</v>
      </c>
      <c r="F9" s="894">
        <f>CL($E$14,$I$14)+CL($E$18,$I$18)+CL($E$22,$I$22)</f>
        <v>0</v>
      </c>
      <c r="G9" s="75"/>
      <c r="H9" s="91"/>
      <c r="I9" s="380" t="s">
        <v>113</v>
      </c>
      <c r="J9" s="983" t="str">
        <f>Feuil2!$J$2</f>
        <v>K</v>
      </c>
      <c r="K9" s="982">
        <f>$I$23-$E$23+$E$16-$I$16+$E$20-$I$20</f>
        <v>0</v>
      </c>
      <c r="L9" s="894">
        <f>CL($E$20,$I$20)+CL($E$16,$I$16)+CL($I$23,$E$23)</f>
        <v>0</v>
      </c>
      <c r="M9" s="34"/>
      <c r="N9" s="745"/>
      <c r="S9" s="75"/>
      <c r="T9" s="91"/>
      <c r="U9" s="155"/>
      <c r="V9" s="244"/>
      <c r="W9" s="161"/>
      <c r="X9" s="242"/>
      <c r="Y9" s="75"/>
    </row>
    <row r="10" spans="1:25" ht="15" x14ac:dyDescent="0.2">
      <c r="A10" s="75"/>
      <c r="B10" s="75"/>
      <c r="C10" s="155"/>
      <c r="D10" s="243"/>
      <c r="E10" s="161"/>
      <c r="F10" s="242"/>
      <c r="G10" s="75"/>
      <c r="H10" s="91"/>
      <c r="I10" s="155"/>
      <c r="J10" s="244"/>
      <c r="K10" s="161"/>
      <c r="L10" s="242"/>
      <c r="M10" s="34"/>
      <c r="N10" s="745"/>
      <c r="O10" s="155"/>
      <c r="P10" s="244"/>
      <c r="Q10" s="161"/>
      <c r="R10" s="242"/>
      <c r="S10" s="75"/>
      <c r="T10" s="91"/>
      <c r="U10" s="155"/>
      <c r="V10" s="244"/>
      <c r="W10" s="161"/>
      <c r="X10" s="242"/>
      <c r="Y10" s="75"/>
    </row>
    <row r="11" spans="1:25" ht="15.75" x14ac:dyDescent="0.25">
      <c r="A11" s="75"/>
      <c r="B11" s="876"/>
      <c r="C11" s="91"/>
      <c r="D11" s="249"/>
      <c r="E11" s="91"/>
      <c r="F11" s="91"/>
      <c r="G11" s="159" t="str">
        <f>[2]ACCUEIL!D6</f>
        <v>VELODROME</v>
      </c>
      <c r="H11" s="91"/>
      <c r="I11" s="249"/>
      <c r="J11" s="91"/>
      <c r="K11" s="91"/>
      <c r="L11" s="876"/>
      <c r="M11" s="91"/>
      <c r="N11" s="91"/>
      <c r="O11" s="895"/>
      <c r="P11" s="896"/>
      <c r="Q11" s="843"/>
      <c r="R11" s="896"/>
      <c r="S11" s="897"/>
      <c r="T11" s="896"/>
      <c r="U11" s="896"/>
      <c r="V11" s="895"/>
      <c r="W11" s="843"/>
      <c r="X11" s="75"/>
      <c r="Y11" s="75"/>
    </row>
    <row r="12" spans="1:25" x14ac:dyDescent="0.2">
      <c r="A12" s="75"/>
      <c r="B12" s="170"/>
      <c r="C12" s="1033" t="s">
        <v>15</v>
      </c>
      <c r="D12" s="1034"/>
      <c r="E12" s="1034"/>
      <c r="F12" s="1035"/>
      <c r="G12" s="1035"/>
      <c r="H12" s="1035"/>
      <c r="I12" s="1034"/>
      <c r="J12" s="1034"/>
      <c r="K12" s="1036"/>
      <c r="L12" s="898"/>
      <c r="M12" s="156" t="s">
        <v>14</v>
      </c>
      <c r="N12" s="34"/>
      <c r="O12" s="899"/>
      <c r="P12" s="899"/>
      <c r="Q12" s="900"/>
      <c r="R12" s="900"/>
      <c r="S12" s="899"/>
      <c r="T12" s="899"/>
      <c r="U12" s="900"/>
      <c r="V12" s="899"/>
      <c r="W12" s="899"/>
      <c r="X12" s="170"/>
      <c r="Y12" s="75"/>
    </row>
    <row r="13" spans="1:25" ht="15" x14ac:dyDescent="0.2">
      <c r="A13" s="75"/>
      <c r="B13" s="249"/>
      <c r="C13" s="380" t="s">
        <v>5</v>
      </c>
      <c r="D13" s="519" t="str">
        <f>D6</f>
        <v>A</v>
      </c>
      <c r="E13" s="554"/>
      <c r="F13" s="901" t="s">
        <v>16</v>
      </c>
      <c r="G13" s="902"/>
      <c r="H13" s="903"/>
      <c r="I13" s="554"/>
      <c r="J13" s="521" t="str">
        <f>D7</f>
        <v>G</v>
      </c>
      <c r="K13" s="583" t="s">
        <v>7</v>
      </c>
      <c r="L13" s="352"/>
      <c r="M13" s="429">
        <f>ACCUEIL!$B$6</f>
        <v>0.34722222222222221</v>
      </c>
      <c r="N13" s="249"/>
      <c r="O13" s="904"/>
      <c r="P13" s="904"/>
      <c r="V13" s="904"/>
      <c r="W13" s="904"/>
      <c r="X13" s="75"/>
      <c r="Y13" s="75"/>
    </row>
    <row r="14" spans="1:25" ht="15" x14ac:dyDescent="0.2">
      <c r="A14" s="75"/>
      <c r="B14" s="249"/>
      <c r="C14" s="380" t="s">
        <v>9</v>
      </c>
      <c r="D14" s="488" t="str">
        <f>D9</f>
        <v>H</v>
      </c>
      <c r="E14" s="554"/>
      <c r="F14" s="905" t="s">
        <v>16</v>
      </c>
      <c r="G14" s="906"/>
      <c r="H14" s="907"/>
      <c r="I14" s="554"/>
      <c r="J14" s="521" t="str">
        <f>D8</f>
        <v>J</v>
      </c>
      <c r="K14" s="583" t="s">
        <v>8</v>
      </c>
      <c r="L14" s="352"/>
      <c r="M14" s="429">
        <f>M13+ACCUEIL!$B$7</f>
        <v>0.35416666666666663</v>
      </c>
      <c r="N14" s="249"/>
      <c r="O14" s="908"/>
      <c r="P14" s="909"/>
      <c r="Q14" s="806"/>
      <c r="R14" s="910"/>
      <c r="S14" s="910"/>
      <c r="T14" s="910"/>
      <c r="U14" s="806"/>
      <c r="V14" s="911"/>
      <c r="W14" s="908"/>
      <c r="X14" s="75"/>
      <c r="Y14" s="75"/>
    </row>
    <row r="15" spans="1:25" ht="15" x14ac:dyDescent="0.2">
      <c r="A15" s="75"/>
      <c r="B15" s="249"/>
      <c r="C15" s="380" t="s">
        <v>20</v>
      </c>
      <c r="D15" s="521" t="str">
        <f>J6</f>
        <v>D</v>
      </c>
      <c r="F15" s="905" t="s">
        <v>16</v>
      </c>
      <c r="G15" s="906"/>
      <c r="H15" s="907"/>
      <c r="J15" s="488" t="str">
        <f>J7</f>
        <v>I</v>
      </c>
      <c r="K15" s="583" t="s">
        <v>45</v>
      </c>
      <c r="L15" s="352"/>
      <c r="M15" s="429">
        <f>M14+ACCUEIL!$B$7</f>
        <v>0.36111111111111105</v>
      </c>
      <c r="N15" s="249"/>
      <c r="O15" s="904"/>
      <c r="P15" s="904"/>
      <c r="V15" s="904"/>
      <c r="W15" s="904"/>
      <c r="X15" s="75"/>
      <c r="Y15" s="170"/>
    </row>
    <row r="16" spans="1:25" ht="15" x14ac:dyDescent="0.2">
      <c r="A16" s="75"/>
      <c r="B16" s="249"/>
      <c r="C16" s="380" t="s">
        <v>113</v>
      </c>
      <c r="D16" s="521" t="str">
        <f>J9</f>
        <v>K</v>
      </c>
      <c r="E16" s="554"/>
      <c r="F16" s="905" t="s">
        <v>16</v>
      </c>
      <c r="G16" s="906"/>
      <c r="H16" s="907"/>
      <c r="I16" s="554"/>
      <c r="J16" s="488" t="str">
        <f>J8</f>
        <v>C</v>
      </c>
      <c r="K16" s="583" t="s">
        <v>108</v>
      </c>
      <c r="L16" s="352"/>
      <c r="M16" s="429">
        <f>M15+ACCUEIL!$B$7</f>
        <v>0.36805555555555547</v>
      </c>
      <c r="N16" s="249"/>
      <c r="O16" s="908"/>
      <c r="P16" s="911"/>
      <c r="Q16" s="806"/>
      <c r="R16" s="910"/>
      <c r="S16" s="910"/>
      <c r="T16" s="910"/>
      <c r="U16" s="806"/>
      <c r="V16" s="909"/>
      <c r="W16" s="908"/>
      <c r="X16" s="75"/>
      <c r="Y16" s="170"/>
    </row>
    <row r="17" spans="1:25" ht="15" x14ac:dyDescent="0.2">
      <c r="A17" s="75"/>
      <c r="B17" s="249"/>
      <c r="C17" s="380" t="s">
        <v>8</v>
      </c>
      <c r="D17" s="520" t="str">
        <f>D8</f>
        <v>J</v>
      </c>
      <c r="E17" s="554"/>
      <c r="F17" s="905" t="s">
        <v>16</v>
      </c>
      <c r="G17" s="906"/>
      <c r="H17" s="907"/>
      <c r="I17" s="554"/>
      <c r="J17" s="521" t="str">
        <f>D6</f>
        <v>A</v>
      </c>
      <c r="K17" s="583" t="s">
        <v>5</v>
      </c>
      <c r="L17" s="352"/>
      <c r="M17" s="429">
        <f>M16+ACCUEIL!$B$7</f>
        <v>0.37499999999999989</v>
      </c>
      <c r="N17" s="249"/>
      <c r="O17" s="904"/>
      <c r="P17" s="904"/>
      <c r="V17" s="904"/>
      <c r="W17" s="904"/>
      <c r="X17" s="75"/>
      <c r="Y17" s="75"/>
    </row>
    <row r="18" spans="1:25" ht="15" x14ac:dyDescent="0.2">
      <c r="A18" s="75"/>
      <c r="B18" s="249"/>
      <c r="C18" s="380" t="s">
        <v>9</v>
      </c>
      <c r="D18" s="488" t="str">
        <f>D9</f>
        <v>H</v>
      </c>
      <c r="E18" s="904"/>
      <c r="F18" s="905" t="s">
        <v>16</v>
      </c>
      <c r="G18" s="906"/>
      <c r="H18" s="907"/>
      <c r="I18" s="904"/>
      <c r="J18" s="521" t="str">
        <f>D7</f>
        <v>G</v>
      </c>
      <c r="K18" s="583" t="s">
        <v>7</v>
      </c>
      <c r="L18" s="352"/>
      <c r="M18" s="429">
        <f>M17+ACCUEIL!$B$7</f>
        <v>0.38194444444444431</v>
      </c>
      <c r="N18" s="249"/>
      <c r="O18" s="908"/>
      <c r="P18" s="909"/>
      <c r="Q18" s="806"/>
      <c r="R18" s="910"/>
      <c r="S18" s="910"/>
      <c r="T18" s="910"/>
      <c r="U18" s="806"/>
      <c r="V18" s="911"/>
      <c r="W18" s="908"/>
      <c r="X18" s="75"/>
      <c r="Y18" s="75"/>
    </row>
    <row r="19" spans="1:25" ht="15" x14ac:dyDescent="0.2">
      <c r="A19" s="75"/>
      <c r="B19" s="249"/>
      <c r="C19" s="380" t="s">
        <v>108</v>
      </c>
      <c r="D19" s="521" t="str">
        <f>J8</f>
        <v>C</v>
      </c>
      <c r="E19" s="554"/>
      <c r="F19" s="905" t="s">
        <v>16</v>
      </c>
      <c r="G19" s="906"/>
      <c r="H19" s="907"/>
      <c r="I19" s="554"/>
      <c r="J19" s="488" t="str">
        <f>J6</f>
        <v>D</v>
      </c>
      <c r="K19" s="583" t="s">
        <v>20</v>
      </c>
      <c r="L19" s="352"/>
      <c r="M19" s="429">
        <f>M18+ACCUEIL!$B$7</f>
        <v>0.38888888888888873</v>
      </c>
      <c r="N19" s="249"/>
      <c r="O19" s="904"/>
      <c r="P19" s="904"/>
      <c r="Q19" s="904"/>
      <c r="R19" s="904"/>
      <c r="S19" s="904"/>
      <c r="T19" s="904"/>
      <c r="U19" s="904"/>
      <c r="V19" s="904"/>
      <c r="W19" s="904"/>
      <c r="X19" s="75"/>
      <c r="Y19" s="75"/>
    </row>
    <row r="20" spans="1:25" ht="15" x14ac:dyDescent="0.2">
      <c r="A20" s="75"/>
      <c r="B20" s="249"/>
      <c r="C20" s="380" t="s">
        <v>113</v>
      </c>
      <c r="D20" s="521" t="str">
        <f>J9</f>
        <v>K</v>
      </c>
      <c r="E20" s="554"/>
      <c r="F20" s="905" t="s">
        <v>16</v>
      </c>
      <c r="G20" s="906"/>
      <c r="H20" s="907"/>
      <c r="I20" s="554"/>
      <c r="J20" s="488" t="str">
        <f>J7</f>
        <v>I</v>
      </c>
      <c r="K20" s="583" t="s">
        <v>45</v>
      </c>
      <c r="L20" s="352"/>
      <c r="M20" s="429">
        <f>M19+ACCUEIL!$B$7</f>
        <v>0.39583333333333315</v>
      </c>
      <c r="N20" s="249"/>
      <c r="O20" s="908"/>
      <c r="P20" s="911"/>
      <c r="Q20" s="806"/>
      <c r="R20" s="910"/>
      <c r="S20" s="910"/>
      <c r="T20" s="910"/>
      <c r="U20" s="806"/>
      <c r="V20" s="909"/>
      <c r="W20" s="908"/>
      <c r="X20" s="75"/>
      <c r="Y20" s="75"/>
    </row>
    <row r="21" spans="1:25" ht="15" x14ac:dyDescent="0.2">
      <c r="A21" s="75"/>
      <c r="B21" s="249"/>
      <c r="C21" s="380" t="s">
        <v>7</v>
      </c>
      <c r="D21" s="520" t="str">
        <f>D7</f>
        <v>G</v>
      </c>
      <c r="E21" s="912"/>
      <c r="F21" s="905" t="s">
        <v>16</v>
      </c>
      <c r="G21" s="906"/>
      <c r="H21" s="907"/>
      <c r="I21" s="904"/>
      <c r="J21" s="521" t="str">
        <f>D8</f>
        <v>J</v>
      </c>
      <c r="K21" s="583" t="s">
        <v>8</v>
      </c>
      <c r="L21" s="352"/>
      <c r="M21" s="429">
        <f>M20+ACCUEIL!$B$7</f>
        <v>0.40277777777777757</v>
      </c>
      <c r="N21" s="249"/>
      <c r="O21" s="904"/>
      <c r="P21" s="904"/>
      <c r="Q21" s="904"/>
      <c r="R21" s="904"/>
      <c r="S21" s="904"/>
      <c r="T21" s="904"/>
      <c r="U21" s="904"/>
      <c r="V21" s="904"/>
      <c r="W21" s="904"/>
      <c r="X21" s="75"/>
      <c r="Y21" s="75"/>
    </row>
    <row r="22" spans="1:25" ht="15" x14ac:dyDescent="0.2">
      <c r="A22" s="75"/>
      <c r="B22" s="249"/>
      <c r="C22" s="380" t="s">
        <v>9</v>
      </c>
      <c r="D22" s="520" t="str">
        <f>D9</f>
        <v>H</v>
      </c>
      <c r="E22" s="913"/>
      <c r="F22" s="905" t="s">
        <v>16</v>
      </c>
      <c r="G22" s="906"/>
      <c r="H22" s="907"/>
      <c r="I22" s="913"/>
      <c r="J22" s="521" t="str">
        <f>D6</f>
        <v>A</v>
      </c>
      <c r="K22" s="583" t="s">
        <v>5</v>
      </c>
      <c r="L22" s="352"/>
      <c r="M22" s="429">
        <f>M21+ACCUEIL!$B$7</f>
        <v>0.40972222222222199</v>
      </c>
      <c r="N22" s="249"/>
      <c r="O22" s="908"/>
      <c r="P22" s="914"/>
      <c r="Q22" s="806"/>
      <c r="R22" s="910"/>
      <c r="S22" s="910"/>
      <c r="T22" s="910"/>
      <c r="U22" s="806"/>
      <c r="V22" s="911"/>
      <c r="W22" s="908"/>
      <c r="X22" s="75"/>
      <c r="Y22" s="75"/>
    </row>
    <row r="23" spans="1:25" ht="15" x14ac:dyDescent="0.2">
      <c r="A23" s="75"/>
      <c r="B23" s="249"/>
      <c r="C23" s="380" t="s">
        <v>20</v>
      </c>
      <c r="D23" s="521" t="str">
        <f>J6</f>
        <v>D</v>
      </c>
      <c r="E23" s="554"/>
      <c r="F23" s="905" t="s">
        <v>16</v>
      </c>
      <c r="G23" s="906"/>
      <c r="H23" s="907"/>
      <c r="I23" s="554"/>
      <c r="J23" s="488" t="str">
        <f>J9</f>
        <v>K</v>
      </c>
      <c r="K23" s="583" t="s">
        <v>113</v>
      </c>
      <c r="L23" s="352"/>
      <c r="M23" s="429">
        <f>M22+ACCUEIL!$B$7</f>
        <v>0.41666666666666641</v>
      </c>
      <c r="N23" s="249"/>
      <c r="O23" s="904"/>
      <c r="P23" s="904"/>
      <c r="Q23" s="904"/>
      <c r="R23" s="904"/>
      <c r="S23" s="904"/>
      <c r="T23" s="904"/>
      <c r="U23" s="904"/>
      <c r="V23" s="904"/>
      <c r="W23" s="904"/>
      <c r="X23" s="75"/>
      <c r="Y23" s="75"/>
    </row>
    <row r="24" spans="1:25" ht="15" x14ac:dyDescent="0.2">
      <c r="A24" s="75"/>
      <c r="B24" s="249"/>
      <c r="C24" s="380" t="s">
        <v>45</v>
      </c>
      <c r="D24" s="521" t="str">
        <f>J7</f>
        <v>I</v>
      </c>
      <c r="E24" s="554"/>
      <c r="F24" s="915" t="s">
        <v>16</v>
      </c>
      <c r="G24" s="916"/>
      <c r="H24" s="917"/>
      <c r="I24" s="554"/>
      <c r="J24" s="488" t="str">
        <f>J8</f>
        <v>C</v>
      </c>
      <c r="K24" s="583" t="s">
        <v>108</v>
      </c>
      <c r="L24" s="352"/>
      <c r="M24" s="429">
        <f>M23+ACCUEIL!$B$7</f>
        <v>0.42361111111111083</v>
      </c>
      <c r="N24" s="249"/>
      <c r="O24" s="908"/>
      <c r="P24" s="911"/>
      <c r="Q24" s="806"/>
      <c r="R24" s="918"/>
      <c r="S24" s="918"/>
      <c r="T24" s="918"/>
      <c r="U24" s="806"/>
      <c r="V24" s="909"/>
      <c r="W24" s="908"/>
      <c r="X24" s="75"/>
      <c r="Y24" s="75"/>
    </row>
    <row r="25" spans="1:25" ht="9.9499999999999993" customHeight="1" x14ac:dyDescent="0.2">
      <c r="A25" s="75"/>
      <c r="B25" s="75"/>
      <c r="C25" s="91"/>
      <c r="D25" s="244"/>
      <c r="E25" s="251"/>
      <c r="F25" s="252"/>
      <c r="G25" s="253"/>
      <c r="H25" s="254"/>
      <c r="I25" s="255"/>
      <c r="J25" s="244"/>
      <c r="K25" s="91"/>
      <c r="L25" s="75"/>
      <c r="M25" s="338"/>
      <c r="N25" s="745"/>
      <c r="O25" s="91"/>
      <c r="P25" s="249"/>
      <c r="Q25" s="255"/>
      <c r="R25" s="919"/>
      <c r="S25" s="920"/>
      <c r="T25" s="919"/>
      <c r="U25" s="255"/>
      <c r="V25" s="249"/>
      <c r="W25" s="91"/>
      <c r="X25" s="75"/>
      <c r="Y25" s="75"/>
    </row>
    <row r="26" spans="1:25" ht="9.9499999999999993" customHeight="1" x14ac:dyDescent="0.2">
      <c r="A26" s="75"/>
      <c r="B26" s="75"/>
      <c r="C26" s="91"/>
      <c r="D26" s="244"/>
      <c r="E26" s="251"/>
      <c r="F26" s="252"/>
      <c r="G26" s="253"/>
      <c r="H26" s="254"/>
      <c r="I26" s="255"/>
      <c r="J26" s="244"/>
      <c r="K26" s="91"/>
      <c r="L26" s="75"/>
      <c r="M26" s="338"/>
      <c r="N26" s="745"/>
      <c r="O26" s="91"/>
      <c r="P26" s="249"/>
      <c r="Q26" s="255"/>
      <c r="R26" s="919"/>
      <c r="S26" s="920"/>
      <c r="T26" s="919"/>
      <c r="U26" s="255"/>
      <c r="V26" s="249"/>
      <c r="W26" s="91"/>
      <c r="X26" s="75"/>
      <c r="Y26" s="75"/>
    </row>
    <row r="27" spans="1:25" ht="9.9499999999999993" customHeight="1" x14ac:dyDescent="0.2">
      <c r="A27" s="75"/>
      <c r="B27" s="75"/>
      <c r="C27" s="91"/>
      <c r="D27" s="244"/>
      <c r="E27" s="251"/>
      <c r="F27" s="252"/>
      <c r="G27" s="253"/>
      <c r="H27" s="254"/>
      <c r="I27" s="255"/>
      <c r="J27" s="244"/>
      <c r="K27" s="91"/>
      <c r="L27" s="75"/>
      <c r="M27" s="338"/>
      <c r="N27" s="745"/>
      <c r="O27" s="91"/>
      <c r="P27" s="249"/>
      <c r="Q27" s="255"/>
      <c r="R27" s="919"/>
      <c r="S27" s="920"/>
      <c r="T27" s="919"/>
      <c r="U27" s="255"/>
      <c r="V27" s="249"/>
      <c r="W27" s="91"/>
      <c r="X27" s="75"/>
      <c r="Y27" s="75"/>
    </row>
    <row r="28" spans="1:25" ht="9.9499999999999993" customHeight="1" x14ac:dyDescent="0.2">
      <c r="A28" s="75"/>
      <c r="B28" s="75"/>
      <c r="C28" s="75"/>
      <c r="D28" s="339"/>
      <c r="E28" s="340"/>
      <c r="F28" s="340"/>
      <c r="G28" s="340"/>
      <c r="H28" s="340"/>
      <c r="I28" s="340"/>
      <c r="J28" s="339"/>
      <c r="K28" s="75"/>
      <c r="L28" s="72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91"/>
    </row>
    <row r="29" spans="1:25" ht="34.5" x14ac:dyDescent="0.25">
      <c r="A29" s="75"/>
      <c r="B29" s="75"/>
      <c r="C29" s="1037" t="str">
        <f>D5</f>
        <v>POULE A</v>
      </c>
      <c r="D29" s="1037"/>
      <c r="E29" s="888" t="s">
        <v>3</v>
      </c>
      <c r="F29" s="889" t="s">
        <v>2</v>
      </c>
      <c r="G29" s="191"/>
      <c r="H29" s="191"/>
      <c r="I29" s="1037" t="str">
        <f>J5</f>
        <v>POULE B</v>
      </c>
      <c r="J29" s="1037"/>
      <c r="K29" s="888" t="s">
        <v>3</v>
      </c>
      <c r="L29" s="889" t="s">
        <v>2</v>
      </c>
      <c r="M29" s="75"/>
      <c r="N29" s="75"/>
      <c r="S29" s="75"/>
      <c r="T29" s="75"/>
      <c r="U29" s="1016"/>
      <c r="V29" s="1016"/>
      <c r="W29" s="891"/>
      <c r="X29" s="892"/>
      <c r="Y29" s="91"/>
    </row>
    <row r="30" spans="1:25" ht="15" x14ac:dyDescent="0.2">
      <c r="A30" s="75"/>
      <c r="B30" s="75"/>
      <c r="C30" s="921">
        <v>1</v>
      </c>
      <c r="D30" s="987"/>
      <c r="E30" s="922"/>
      <c r="F30" s="923"/>
      <c r="G30" s="191"/>
      <c r="H30" s="191"/>
      <c r="I30" s="522">
        <v>1</v>
      </c>
      <c r="J30" s="985"/>
      <c r="K30" s="984"/>
      <c r="L30" s="923"/>
      <c r="M30" s="75"/>
      <c r="N30" s="340"/>
      <c r="S30" s="75"/>
      <c r="T30" s="75"/>
      <c r="U30" s="191"/>
      <c r="V30" s="244"/>
      <c r="W30" s="258"/>
      <c r="X30" s="259"/>
      <c r="Y30" s="91"/>
    </row>
    <row r="31" spans="1:25" ht="15" x14ac:dyDescent="0.2">
      <c r="A31" s="75"/>
      <c r="B31" s="75"/>
      <c r="C31" s="921">
        <v>2</v>
      </c>
      <c r="D31" s="985"/>
      <c r="E31" s="922"/>
      <c r="F31" s="923"/>
      <c r="G31" s="191"/>
      <c r="H31" s="191"/>
      <c r="I31" s="522">
        <v>2</v>
      </c>
      <c r="J31" s="985"/>
      <c r="K31" s="984"/>
      <c r="L31" s="923"/>
      <c r="M31" s="75"/>
      <c r="N31" s="75"/>
      <c r="S31" s="75"/>
      <c r="T31" s="75"/>
      <c r="U31" s="191"/>
      <c r="V31" s="244"/>
      <c r="W31" s="258"/>
      <c r="X31" s="259"/>
      <c r="Y31" s="91"/>
    </row>
    <row r="32" spans="1:25" ht="15" x14ac:dyDescent="0.2">
      <c r="A32" s="75"/>
      <c r="B32" s="75"/>
      <c r="C32" s="986">
        <v>3</v>
      </c>
      <c r="D32" s="985"/>
      <c r="E32" s="922"/>
      <c r="F32" s="923"/>
      <c r="G32" s="191"/>
      <c r="H32" s="191"/>
      <c r="I32" s="522">
        <v>3</v>
      </c>
      <c r="J32" s="985"/>
      <c r="K32" s="984"/>
      <c r="L32" s="923"/>
      <c r="M32" s="75"/>
      <c r="N32" s="75"/>
      <c r="S32" s="75"/>
      <c r="T32" s="75"/>
      <c r="U32" s="191"/>
      <c r="V32" s="244"/>
      <c r="W32" s="258"/>
      <c r="X32" s="259"/>
      <c r="Y32" s="91"/>
    </row>
    <row r="33" spans="1:25" ht="15" x14ac:dyDescent="0.2">
      <c r="A33" s="75"/>
      <c r="B33" s="75"/>
      <c r="C33" s="986">
        <v>4</v>
      </c>
      <c r="D33" s="875"/>
      <c r="E33" s="922"/>
      <c r="F33" s="923"/>
      <c r="G33" s="191"/>
      <c r="H33" s="191"/>
      <c r="I33" s="522">
        <v>4</v>
      </c>
      <c r="J33" s="985"/>
      <c r="K33" s="984"/>
      <c r="L33" s="923"/>
      <c r="M33" s="75"/>
      <c r="N33" s="75"/>
      <c r="S33" s="75"/>
      <c r="T33" s="75"/>
      <c r="U33" s="191"/>
      <c r="V33" s="244"/>
      <c r="W33" s="258"/>
      <c r="X33" s="259"/>
      <c r="Y33" s="91"/>
    </row>
    <row r="34" spans="1:25" ht="9.9499999999999993" customHeight="1" x14ac:dyDescent="0.2">
      <c r="A34" s="75"/>
      <c r="B34" s="75"/>
      <c r="C34" s="191"/>
      <c r="D34" s="339"/>
      <c r="E34" s="924"/>
      <c r="F34" s="925"/>
      <c r="G34" s="191"/>
      <c r="H34" s="191"/>
      <c r="I34" s="191"/>
      <c r="J34" s="571"/>
      <c r="K34" s="191"/>
      <c r="L34" s="926"/>
      <c r="M34" s="75"/>
      <c r="N34" s="75"/>
      <c r="O34" s="75"/>
      <c r="P34" s="145"/>
      <c r="Q34" s="145"/>
      <c r="R34" s="145"/>
      <c r="S34" s="75"/>
      <c r="T34" s="75"/>
      <c r="U34" s="75"/>
      <c r="V34" s="75"/>
      <c r="W34" s="75"/>
      <c r="X34" s="75"/>
      <c r="Y34" s="75"/>
    </row>
    <row r="35" spans="1:25" ht="9.9499999999999993" customHeight="1" x14ac:dyDescent="0.2">
      <c r="A35" s="145"/>
      <c r="B35" s="145"/>
      <c r="C35" s="924"/>
      <c r="D35" s="339"/>
      <c r="E35" s="924"/>
      <c r="F35" s="925"/>
      <c r="G35" s="924"/>
      <c r="H35" s="924"/>
      <c r="I35" s="924"/>
      <c r="J35" s="339"/>
      <c r="K35" s="924"/>
      <c r="L35" s="927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</row>
    <row r="36" spans="1:25" ht="9.9499999999999993" customHeight="1" x14ac:dyDescent="0.2">
      <c r="A36" s="75"/>
      <c r="B36" s="75"/>
      <c r="C36" s="93"/>
      <c r="D36" s="497"/>
      <c r="E36" s="93"/>
      <c r="F36" s="75"/>
      <c r="G36" s="93"/>
      <c r="H36" s="93"/>
      <c r="I36" s="93"/>
      <c r="J36" s="497"/>
      <c r="K36" s="93"/>
      <c r="L36" s="924"/>
      <c r="M36" s="928"/>
      <c r="N36" s="197"/>
      <c r="O36" s="924"/>
      <c r="P36" s="244"/>
      <c r="Q36" s="145"/>
      <c r="R36" s="145"/>
      <c r="S36" s="924"/>
      <c r="T36" s="924"/>
      <c r="U36" s="924"/>
      <c r="V36" s="244"/>
      <c r="W36" s="145"/>
      <c r="X36" s="145"/>
      <c r="Y36" s="145"/>
    </row>
    <row r="37" spans="1:25" x14ac:dyDescent="0.2">
      <c r="A37" s="75"/>
      <c r="B37" s="288"/>
      <c r="C37" s="1030" t="s">
        <v>132</v>
      </c>
      <c r="D37" s="1031"/>
      <c r="E37" s="1031"/>
      <c r="F37" s="1031"/>
      <c r="G37" s="1031"/>
      <c r="H37" s="1031"/>
      <c r="I37" s="1031"/>
      <c r="J37" s="1032"/>
      <c r="K37" s="473"/>
      <c r="L37" s="340"/>
      <c r="M37" s="11"/>
      <c r="N37" s="929"/>
      <c r="O37" s="904"/>
      <c r="P37" s="904"/>
      <c r="Q37" s="904"/>
      <c r="R37" s="904"/>
      <c r="S37" s="904"/>
      <c r="T37" s="904"/>
      <c r="U37" s="904"/>
      <c r="V37" s="904"/>
      <c r="W37" s="145"/>
      <c r="X37" s="924"/>
      <c r="Y37" s="145"/>
    </row>
    <row r="38" spans="1:25" x14ac:dyDescent="0.2">
      <c r="A38" s="75"/>
      <c r="B38" s="288"/>
      <c r="C38" s="1030" t="s">
        <v>133</v>
      </c>
      <c r="D38" s="1031"/>
      <c r="E38" s="1031"/>
      <c r="F38" s="1031"/>
      <c r="G38" s="1031"/>
      <c r="H38" s="1031"/>
      <c r="I38" s="1031"/>
      <c r="J38" s="1032"/>
      <c r="K38" s="473"/>
      <c r="L38" s="340"/>
      <c r="M38" s="12"/>
      <c r="N38" s="929"/>
      <c r="O38" s="904"/>
      <c r="P38" s="904"/>
      <c r="Q38" s="904"/>
      <c r="R38" s="904"/>
      <c r="S38" s="904"/>
      <c r="T38" s="904"/>
      <c r="U38" s="904"/>
      <c r="V38" s="904"/>
      <c r="W38" s="145"/>
      <c r="X38" s="75"/>
      <c r="Y38" s="745"/>
    </row>
    <row r="39" spans="1:25" ht="15" x14ac:dyDescent="0.2">
      <c r="A39" s="75"/>
      <c r="B39" s="288"/>
      <c r="C39" s="930" t="s">
        <v>46</v>
      </c>
      <c r="D39" s="518" t="s">
        <v>134</v>
      </c>
      <c r="E39" s="1041" t="s">
        <v>48</v>
      </c>
      <c r="F39" s="1042"/>
      <c r="G39" s="1042"/>
      <c r="H39" s="1042"/>
      <c r="I39" s="1043"/>
      <c r="J39" s="931" t="s">
        <v>135</v>
      </c>
      <c r="K39" s="473"/>
      <c r="L39" s="340"/>
      <c r="M39" s="12"/>
      <c r="N39" s="929"/>
      <c r="O39" s="904"/>
      <c r="P39" s="904"/>
      <c r="Q39" s="904"/>
      <c r="R39" s="904"/>
      <c r="S39" s="904"/>
      <c r="T39" s="904"/>
      <c r="U39" s="904"/>
      <c r="V39" s="904"/>
      <c r="W39" s="145"/>
      <c r="X39" s="75"/>
      <c r="Y39" s="745"/>
    </row>
    <row r="40" spans="1:25" ht="15" x14ac:dyDescent="0.2">
      <c r="A40" s="75"/>
      <c r="B40" s="288"/>
      <c r="C40" s="790" t="s">
        <v>47</v>
      </c>
      <c r="D40" s="932" t="s">
        <v>136</v>
      </c>
      <c r="E40" s="1044" t="s">
        <v>49</v>
      </c>
      <c r="F40" s="1045"/>
      <c r="G40" s="1045"/>
      <c r="H40" s="1045"/>
      <c r="I40" s="1046"/>
      <c r="J40" s="933" t="s">
        <v>137</v>
      </c>
      <c r="K40" s="473"/>
      <c r="L40" s="340"/>
      <c r="M40" s="12"/>
      <c r="N40" s="929"/>
      <c r="O40" s="904"/>
      <c r="P40" s="904"/>
      <c r="Q40" s="904"/>
      <c r="R40" s="904"/>
      <c r="S40" s="904"/>
      <c r="T40" s="904"/>
      <c r="U40" s="904"/>
      <c r="V40" s="904"/>
      <c r="W40" s="145"/>
      <c r="X40" s="75"/>
      <c r="Y40" s="745"/>
    </row>
    <row r="41" spans="1:25" ht="15" x14ac:dyDescent="0.2">
      <c r="A41" s="75"/>
      <c r="B41" s="75"/>
      <c r="C41" s="1030" t="s">
        <v>138</v>
      </c>
      <c r="D41" s="1031"/>
      <c r="E41" s="1031"/>
      <c r="F41" s="1031"/>
      <c r="G41" s="1031"/>
      <c r="H41" s="1031"/>
      <c r="I41" s="1031"/>
      <c r="J41" s="1032"/>
      <c r="K41" s="145"/>
      <c r="L41" s="340"/>
      <c r="M41" s="12"/>
      <c r="N41" s="929"/>
      <c r="O41" s="934"/>
      <c r="P41" s="935"/>
      <c r="Q41" s="908"/>
      <c r="R41" s="908"/>
      <c r="S41" s="908"/>
      <c r="T41" s="908"/>
      <c r="U41" s="908"/>
      <c r="V41" s="936"/>
      <c r="W41" s="145"/>
      <c r="X41" s="75"/>
      <c r="Y41" s="745"/>
    </row>
    <row r="42" spans="1:25" ht="15" x14ac:dyDescent="0.2">
      <c r="A42" s="75"/>
      <c r="B42" s="75"/>
      <c r="C42" s="1030" t="s">
        <v>133</v>
      </c>
      <c r="D42" s="1031"/>
      <c r="E42" s="1031"/>
      <c r="F42" s="1031"/>
      <c r="G42" s="1031"/>
      <c r="H42" s="1031"/>
      <c r="I42" s="1031"/>
      <c r="J42" s="1032"/>
      <c r="K42" s="145"/>
      <c r="L42" s="340"/>
      <c r="M42" s="12"/>
      <c r="N42" s="929"/>
      <c r="O42" s="934"/>
      <c r="P42" s="935"/>
      <c r="Q42" s="908"/>
      <c r="R42" s="908"/>
      <c r="S42" s="908"/>
      <c r="T42" s="908"/>
      <c r="U42" s="908"/>
      <c r="V42" s="936"/>
      <c r="W42" s="145"/>
      <c r="X42" s="75"/>
      <c r="Y42" s="745"/>
    </row>
    <row r="43" spans="1:25" ht="15" x14ac:dyDescent="0.2">
      <c r="A43" s="75"/>
      <c r="B43" s="75"/>
      <c r="C43" s="522" t="s">
        <v>46</v>
      </c>
      <c r="D43" s="805" t="s">
        <v>139</v>
      </c>
      <c r="E43" s="1041" t="s">
        <v>48</v>
      </c>
      <c r="F43" s="1042"/>
      <c r="G43" s="1042"/>
      <c r="H43" s="1042"/>
      <c r="I43" s="1043"/>
      <c r="J43" s="518" t="s">
        <v>62</v>
      </c>
      <c r="K43" s="145"/>
      <c r="L43" s="340"/>
      <c r="M43" s="12"/>
      <c r="N43" s="929"/>
      <c r="O43" s="934"/>
      <c r="P43" s="935"/>
      <c r="Q43" s="908"/>
      <c r="R43" s="908"/>
      <c r="S43" s="908"/>
      <c r="T43" s="908"/>
      <c r="U43" s="908"/>
      <c r="V43" s="936"/>
      <c r="W43" s="145"/>
      <c r="X43" s="75"/>
      <c r="Y43" s="745"/>
    </row>
    <row r="44" spans="1:25" ht="15" x14ac:dyDescent="0.2">
      <c r="A44" s="75"/>
      <c r="B44" s="75"/>
      <c r="C44" s="522" t="s">
        <v>47</v>
      </c>
      <c r="D44" s="518" t="s">
        <v>64</v>
      </c>
      <c r="E44" s="1041" t="s">
        <v>49</v>
      </c>
      <c r="F44" s="1042"/>
      <c r="G44" s="1042"/>
      <c r="H44" s="1042"/>
      <c r="I44" s="1043"/>
      <c r="J44" s="805" t="s">
        <v>63</v>
      </c>
      <c r="K44" s="145"/>
      <c r="L44" s="340"/>
      <c r="M44" s="12"/>
      <c r="N44" s="929"/>
      <c r="O44" s="934"/>
      <c r="P44" s="935"/>
      <c r="Q44" s="908"/>
      <c r="R44" s="908"/>
      <c r="S44" s="908"/>
      <c r="T44" s="908"/>
      <c r="U44" s="908"/>
      <c r="V44" s="936"/>
      <c r="W44" s="145"/>
      <c r="X44" s="75"/>
      <c r="Y44" s="745"/>
    </row>
    <row r="45" spans="1:25" ht="9.9499999999999993" customHeight="1" x14ac:dyDescent="0.2">
      <c r="A45" s="75"/>
      <c r="B45" s="75"/>
      <c r="C45" s="789"/>
      <c r="D45" s="937"/>
      <c r="E45" s="584"/>
      <c r="F45" s="584"/>
      <c r="G45" s="584"/>
      <c r="H45" s="584"/>
      <c r="I45" s="584"/>
      <c r="J45" s="594"/>
      <c r="K45" s="145"/>
      <c r="L45" s="340"/>
      <c r="M45" s="12"/>
      <c r="N45" s="929"/>
      <c r="O45" s="934"/>
      <c r="P45" s="935"/>
      <c r="Q45" s="908"/>
      <c r="R45" s="908"/>
      <c r="S45" s="908"/>
      <c r="T45" s="908"/>
      <c r="U45" s="908"/>
      <c r="V45" s="936"/>
      <c r="W45" s="145"/>
      <c r="X45" s="75"/>
      <c r="Y45" s="745"/>
    </row>
    <row r="46" spans="1:25" ht="9.9499999999999993" customHeight="1" x14ac:dyDescent="0.2">
      <c r="A46" s="75"/>
      <c r="B46" s="75"/>
      <c r="C46" s="93"/>
      <c r="D46" s="497"/>
      <c r="E46" s="93"/>
      <c r="F46" s="93"/>
      <c r="G46" s="93"/>
      <c r="H46" s="93"/>
      <c r="I46" s="93"/>
      <c r="J46" s="497"/>
      <c r="K46" s="93"/>
      <c r="L46" s="145"/>
      <c r="M46" s="12"/>
      <c r="N46" s="938"/>
      <c r="O46" s="938"/>
      <c r="P46" s="939"/>
      <c r="Q46" s="940"/>
      <c r="R46" s="941"/>
      <c r="S46" s="942"/>
      <c r="T46" s="942"/>
      <c r="U46" s="942"/>
      <c r="V46" s="939"/>
      <c r="W46" s="145"/>
      <c r="X46" s="145"/>
      <c r="Y46" s="145"/>
    </row>
    <row r="47" spans="1:25" ht="9.9499999999999993" customHeight="1" x14ac:dyDescent="0.2">
      <c r="A47" s="75"/>
      <c r="B47" s="75"/>
      <c r="C47" s="93"/>
      <c r="D47" s="497"/>
      <c r="E47" s="93"/>
      <c r="F47" s="93"/>
      <c r="G47" s="93"/>
      <c r="H47" s="93"/>
      <c r="I47" s="93"/>
      <c r="J47" s="497"/>
      <c r="K47" s="93"/>
      <c r="L47" s="340"/>
      <c r="M47" s="12"/>
      <c r="N47" s="938"/>
      <c r="O47" s="938"/>
      <c r="P47" s="939"/>
      <c r="Q47" s="940"/>
      <c r="R47" s="941"/>
      <c r="S47" s="942"/>
      <c r="T47" s="942"/>
      <c r="U47" s="942"/>
      <c r="V47" s="939"/>
      <c r="W47" s="145"/>
      <c r="X47" s="145"/>
      <c r="Y47" s="145"/>
    </row>
    <row r="48" spans="1:25" ht="15.75" x14ac:dyDescent="0.25">
      <c r="A48" s="75"/>
      <c r="B48" s="75"/>
      <c r="C48" s="93"/>
      <c r="D48" s="876" t="s">
        <v>140</v>
      </c>
      <c r="E48" s="191"/>
      <c r="F48" s="191"/>
      <c r="H48" s="191"/>
      <c r="I48" s="191"/>
      <c r="J48" s="876" t="s">
        <v>141</v>
      </c>
      <c r="K48" s="93"/>
      <c r="L48" s="75"/>
      <c r="M48" s="35"/>
      <c r="N48" s="943"/>
      <c r="O48" s="943"/>
      <c r="P48" s="944"/>
      <c r="Q48" s="945"/>
      <c r="R48" s="946"/>
      <c r="S48" s="904"/>
      <c r="T48" s="934"/>
      <c r="U48" s="934"/>
      <c r="V48" s="944"/>
      <c r="W48" s="75"/>
      <c r="X48" s="75"/>
      <c r="Y48" s="75"/>
    </row>
    <row r="49" spans="1:25" ht="15" x14ac:dyDescent="0.2">
      <c r="A49" s="75"/>
      <c r="B49" s="75"/>
      <c r="C49" s="35"/>
      <c r="D49" s="571"/>
      <c r="E49" s="192"/>
      <c r="F49" s="192"/>
      <c r="G49" s="159" t="str">
        <f>G11</f>
        <v>VELODROME</v>
      </c>
      <c r="H49" s="192"/>
      <c r="I49" s="192"/>
      <c r="J49" s="571"/>
      <c r="K49" s="75"/>
      <c r="L49" s="75"/>
      <c r="M49" s="338"/>
      <c r="N49" s="947"/>
      <c r="O49" s="904"/>
      <c r="P49" s="944"/>
      <c r="Q49" s="945"/>
      <c r="R49" s="945"/>
      <c r="S49" s="897"/>
      <c r="T49" s="945"/>
      <c r="U49" s="945"/>
      <c r="V49" s="944"/>
      <c r="W49" s="75"/>
      <c r="X49" s="75"/>
      <c r="Y49" s="75"/>
    </row>
    <row r="50" spans="1:25" ht="15" x14ac:dyDescent="0.2">
      <c r="A50" s="75"/>
      <c r="B50" s="75"/>
      <c r="C50" s="75"/>
      <c r="D50" s="571"/>
      <c r="E50" s="192"/>
      <c r="F50" s="192"/>
      <c r="G50" s="159" t="s">
        <v>15</v>
      </c>
      <c r="H50" s="192"/>
      <c r="I50" s="192"/>
      <c r="J50" s="571"/>
      <c r="K50" s="75"/>
      <c r="L50" s="75"/>
      <c r="M50" s="580" t="s">
        <v>14</v>
      </c>
      <c r="N50" s="947"/>
      <c r="O50" s="904"/>
      <c r="P50" s="944"/>
      <c r="Q50" s="945"/>
      <c r="R50" s="945"/>
      <c r="S50" s="899"/>
      <c r="T50" s="945"/>
      <c r="U50" s="945"/>
      <c r="V50" s="944"/>
      <c r="W50" s="75"/>
      <c r="X50" s="75"/>
      <c r="Y50" s="75"/>
    </row>
    <row r="51" spans="1:25" ht="15" x14ac:dyDescent="0.2">
      <c r="A51" s="75"/>
      <c r="B51" s="75"/>
      <c r="C51" s="522">
        <v>1</v>
      </c>
      <c r="D51" s="948" t="str">
        <f>D44</f>
        <v>CCCC</v>
      </c>
      <c r="E51" s="554"/>
      <c r="F51" s="1038" t="s">
        <v>16</v>
      </c>
      <c r="G51" s="1039"/>
      <c r="H51" s="1040"/>
      <c r="I51" s="554"/>
      <c r="J51" s="948" t="str">
        <f>J44</f>
        <v>DDDD</v>
      </c>
      <c r="K51" s="192"/>
      <c r="L51" s="192"/>
      <c r="M51" s="580">
        <f>ACCUEIL!$B$9</f>
        <v>1.583333333333333</v>
      </c>
      <c r="N51" s="949"/>
      <c r="O51" s="904"/>
      <c r="P51" s="904"/>
      <c r="Q51" s="904"/>
      <c r="R51" s="904"/>
      <c r="S51" s="904"/>
      <c r="T51" s="904"/>
      <c r="U51" s="904"/>
      <c r="V51" s="904"/>
      <c r="W51" s="192"/>
      <c r="X51" s="75"/>
      <c r="Y51" s="75"/>
    </row>
    <row r="52" spans="1:25" hidden="1" x14ac:dyDescent="0.2">
      <c r="A52" s="75"/>
      <c r="B52" s="75"/>
      <c r="C52" s="522"/>
      <c r="D52" s="950" t="s">
        <v>142</v>
      </c>
      <c r="E52" s="554"/>
      <c r="F52" s="1038" t="s">
        <v>16</v>
      </c>
      <c r="G52" s="1039"/>
      <c r="H52" s="1040"/>
      <c r="I52" s="554"/>
      <c r="J52" s="951" t="s">
        <v>142</v>
      </c>
      <c r="K52" s="192"/>
      <c r="L52" s="192"/>
      <c r="M52" s="580"/>
      <c r="N52" s="949"/>
      <c r="O52" s="904"/>
      <c r="P52" s="904"/>
      <c r="Q52" s="904"/>
      <c r="R52" s="904"/>
      <c r="S52" s="904"/>
      <c r="T52" s="904"/>
      <c r="U52" s="904"/>
      <c r="V52" s="904"/>
      <c r="W52" s="192"/>
      <c r="X52" s="75"/>
      <c r="Y52" s="75"/>
    </row>
    <row r="53" spans="1:25" ht="15" x14ac:dyDescent="0.2">
      <c r="A53" s="75"/>
      <c r="B53" s="75"/>
      <c r="C53" s="582">
        <v>2</v>
      </c>
      <c r="D53" s="952" t="str">
        <f>D43</f>
        <v>AAAA</v>
      </c>
      <c r="E53" s="654"/>
      <c r="F53" s="953"/>
      <c r="G53" s="954" t="s">
        <v>16</v>
      </c>
      <c r="H53" s="953"/>
      <c r="I53" s="654"/>
      <c r="J53" s="955" t="str">
        <f>J43</f>
        <v>BBBB</v>
      </c>
      <c r="K53" s="192"/>
      <c r="L53" s="192"/>
      <c r="M53" s="580">
        <f>M51+ACCUEIL!$B$10</f>
        <v>1.5902777777777775</v>
      </c>
      <c r="N53" s="949"/>
      <c r="O53" s="934"/>
      <c r="P53" s="956"/>
      <c r="Q53" s="806"/>
      <c r="R53" s="957"/>
      <c r="S53" s="957"/>
      <c r="T53" s="957"/>
      <c r="U53" s="806"/>
      <c r="V53" s="956"/>
      <c r="W53" s="192"/>
      <c r="X53" s="75"/>
      <c r="Y53" s="75"/>
    </row>
    <row r="54" spans="1:25" hidden="1" x14ac:dyDescent="0.2">
      <c r="A54" s="75"/>
      <c r="B54" s="75"/>
      <c r="C54" s="582"/>
      <c r="D54" s="950" t="s">
        <v>142</v>
      </c>
      <c r="E54" s="554"/>
      <c r="F54" s="1038" t="s">
        <v>16</v>
      </c>
      <c r="G54" s="1039"/>
      <c r="H54" s="1040"/>
      <c r="I54" s="654"/>
      <c r="J54" s="950" t="s">
        <v>142</v>
      </c>
      <c r="K54" s="192"/>
      <c r="L54" s="192"/>
      <c r="M54" s="580"/>
      <c r="N54" s="949"/>
      <c r="O54" s="934"/>
      <c r="P54" s="956"/>
      <c r="Q54" s="806"/>
      <c r="R54" s="957"/>
      <c r="S54" s="957"/>
      <c r="T54" s="957"/>
      <c r="U54" s="806"/>
      <c r="V54" s="956"/>
      <c r="W54" s="192"/>
      <c r="X54" s="75"/>
      <c r="Y54" s="75"/>
    </row>
    <row r="55" spans="1:25" ht="15" x14ac:dyDescent="0.2">
      <c r="A55" s="75"/>
      <c r="B55" s="75"/>
      <c r="C55" s="522">
        <v>3</v>
      </c>
      <c r="D55" s="948" t="str">
        <f>D40</f>
        <v>CC</v>
      </c>
      <c r="E55" s="554"/>
      <c r="F55" s="1038" t="s">
        <v>16</v>
      </c>
      <c r="G55" s="1039"/>
      <c r="H55" s="1040"/>
      <c r="I55" s="554"/>
      <c r="J55" s="948" t="str">
        <f>J40</f>
        <v>DD</v>
      </c>
      <c r="K55" s="192"/>
      <c r="L55" s="192"/>
      <c r="M55" s="580">
        <f>M53+ACCUEIL!$B$10</f>
        <v>1.5972222222222219</v>
      </c>
      <c r="N55" s="949"/>
      <c r="O55" s="904"/>
      <c r="P55" s="904"/>
      <c r="Q55" s="904"/>
      <c r="R55" s="904"/>
      <c r="S55" s="904"/>
      <c r="T55" s="904"/>
      <c r="U55" s="904"/>
      <c r="V55" s="904"/>
      <c r="W55" s="192"/>
      <c r="X55" s="75"/>
      <c r="Y55" s="75"/>
    </row>
    <row r="56" spans="1:25" hidden="1" x14ac:dyDescent="0.2">
      <c r="A56" s="75"/>
      <c r="B56" s="75"/>
      <c r="C56" s="582"/>
      <c r="D56" s="950" t="s">
        <v>142</v>
      </c>
      <c r="E56" s="554"/>
      <c r="F56" s="1038" t="s">
        <v>16</v>
      </c>
      <c r="G56" s="1039"/>
      <c r="H56" s="1040"/>
      <c r="I56" s="654"/>
      <c r="J56" s="950" t="s">
        <v>142</v>
      </c>
      <c r="K56" s="192"/>
      <c r="L56" s="192"/>
      <c r="M56" s="580"/>
      <c r="N56" s="949"/>
      <c r="O56" s="904"/>
      <c r="P56" s="904"/>
      <c r="Q56" s="904"/>
      <c r="R56" s="904"/>
      <c r="S56" s="904"/>
      <c r="T56" s="904"/>
      <c r="U56" s="904"/>
      <c r="V56" s="904"/>
      <c r="W56" s="192"/>
      <c r="X56" s="75"/>
      <c r="Y56" s="75"/>
    </row>
    <row r="57" spans="1:25" ht="15" x14ac:dyDescent="0.2">
      <c r="A57" s="75"/>
      <c r="B57" s="75"/>
      <c r="C57" s="582">
        <v>4</v>
      </c>
      <c r="D57" s="952" t="str">
        <f>D39</f>
        <v>AA</v>
      </c>
      <c r="E57" s="654"/>
      <c r="F57" s="953"/>
      <c r="G57" s="954" t="s">
        <v>16</v>
      </c>
      <c r="H57" s="953"/>
      <c r="I57" s="654"/>
      <c r="J57" s="955" t="str">
        <f>J39</f>
        <v>BB</v>
      </c>
      <c r="K57" s="192"/>
      <c r="L57" s="192"/>
      <c r="M57" s="580">
        <f>M55+ACCUEIL!$B$10</f>
        <v>1.6041666666666663</v>
      </c>
      <c r="N57" s="949"/>
      <c r="O57" s="934"/>
      <c r="P57" s="956"/>
      <c r="Q57" s="806"/>
      <c r="R57" s="957"/>
      <c r="S57" s="957"/>
      <c r="T57" s="957"/>
      <c r="U57" s="806"/>
      <c r="V57" s="956"/>
      <c r="W57" s="192"/>
      <c r="X57" s="75"/>
      <c r="Y57" s="75"/>
    </row>
    <row r="58" spans="1:25" hidden="1" x14ac:dyDescent="0.2">
      <c r="A58" s="75"/>
      <c r="B58" s="75"/>
      <c r="C58" s="582"/>
      <c r="D58" s="950" t="s">
        <v>142</v>
      </c>
      <c r="E58" s="554"/>
      <c r="F58" s="1038" t="s">
        <v>16</v>
      </c>
      <c r="G58" s="1039"/>
      <c r="H58" s="1040"/>
      <c r="I58" s="654"/>
      <c r="J58" s="950" t="s">
        <v>142</v>
      </c>
      <c r="K58" s="192"/>
      <c r="L58" s="192"/>
      <c r="M58" s="580"/>
      <c r="N58" s="949"/>
      <c r="O58" s="934"/>
      <c r="P58" s="956"/>
      <c r="Q58" s="806"/>
      <c r="R58" s="957"/>
      <c r="S58" s="957"/>
      <c r="T58" s="957"/>
      <c r="U58" s="806"/>
      <c r="V58" s="956"/>
      <c r="W58" s="192"/>
      <c r="X58" s="75"/>
      <c r="Y58" s="75"/>
    </row>
    <row r="59" spans="1:25" x14ac:dyDescent="0.2">
      <c r="A59" s="75"/>
      <c r="B59" s="75"/>
      <c r="C59" s="583">
        <v>5</v>
      </c>
      <c r="D59" s="958" t="s">
        <v>143</v>
      </c>
      <c r="E59" s="959"/>
      <c r="F59" s="819"/>
      <c r="G59" s="819"/>
      <c r="H59" s="819"/>
      <c r="I59" s="959"/>
      <c r="J59" s="960" t="s">
        <v>144</v>
      </c>
      <c r="K59" s="192"/>
      <c r="L59" s="192"/>
      <c r="M59" s="580"/>
      <c r="N59" s="949"/>
      <c r="O59" s="904"/>
      <c r="P59" s="904"/>
      <c r="Q59" s="904"/>
      <c r="R59" s="904"/>
      <c r="S59" s="904"/>
      <c r="T59" s="904"/>
      <c r="U59" s="904"/>
      <c r="V59" s="904"/>
      <c r="W59" s="192"/>
      <c r="X59" s="75"/>
      <c r="Y59" s="75"/>
    </row>
    <row r="60" spans="1:25" ht="15" x14ac:dyDescent="0.2">
      <c r="A60" s="75"/>
      <c r="B60" s="75"/>
      <c r="C60" s="583"/>
      <c r="D60" s="961">
        <f>GL(I53,E53,D53,J53,E54,I54)</f>
        <v>0</v>
      </c>
      <c r="E60" s="654"/>
      <c r="F60" s="962"/>
      <c r="G60" s="963" t="s">
        <v>16</v>
      </c>
      <c r="H60" s="964"/>
      <c r="I60" s="554"/>
      <c r="J60" s="488">
        <f>GL(I51,E51,D51,J51,I52,E52)</f>
        <v>0</v>
      </c>
      <c r="K60" s="192"/>
      <c r="L60" s="192"/>
      <c r="M60" s="580">
        <f>M57+ACCUEIL!$B$10</f>
        <v>1.6111111111111107</v>
      </c>
      <c r="N60" s="949"/>
      <c r="O60" s="904"/>
      <c r="P60" s="904"/>
      <c r="Q60" s="904"/>
      <c r="R60" s="904"/>
      <c r="S60" s="904"/>
      <c r="T60" s="904"/>
      <c r="U60" s="904"/>
      <c r="V60" s="904"/>
      <c r="W60" s="192"/>
      <c r="X60" s="75"/>
      <c r="Y60" s="75"/>
    </row>
    <row r="61" spans="1:25" hidden="1" x14ac:dyDescent="0.2">
      <c r="A61" s="75"/>
      <c r="B61" s="75"/>
      <c r="C61" s="583"/>
      <c r="D61" s="950" t="s">
        <v>142</v>
      </c>
      <c r="E61" s="554"/>
      <c r="F61" s="1038" t="s">
        <v>16</v>
      </c>
      <c r="G61" s="1039"/>
      <c r="H61" s="1040"/>
      <c r="I61" s="654"/>
      <c r="J61" s="950" t="s">
        <v>142</v>
      </c>
      <c r="K61" s="192"/>
      <c r="L61" s="192"/>
      <c r="M61" s="580"/>
      <c r="N61" s="949"/>
      <c r="O61" s="904"/>
      <c r="P61" s="904"/>
      <c r="Q61" s="904"/>
      <c r="R61" s="904"/>
      <c r="S61" s="904"/>
      <c r="T61" s="904"/>
      <c r="U61" s="904"/>
      <c r="V61" s="904"/>
      <c r="W61" s="192"/>
      <c r="X61" s="75"/>
      <c r="Y61" s="75"/>
    </row>
    <row r="62" spans="1:25" x14ac:dyDescent="0.2">
      <c r="A62" s="75"/>
      <c r="B62" s="75"/>
      <c r="C62" s="583">
        <v>7</v>
      </c>
      <c r="D62" s="958" t="s">
        <v>145</v>
      </c>
      <c r="E62" s="959"/>
      <c r="F62" s="819"/>
      <c r="G62" s="819"/>
      <c r="H62" s="819"/>
      <c r="I62" s="554"/>
      <c r="J62" s="960" t="s">
        <v>146</v>
      </c>
      <c r="K62" s="192"/>
      <c r="L62" s="192"/>
      <c r="M62" s="75"/>
      <c r="N62" s="949"/>
      <c r="O62" s="904"/>
      <c r="P62" s="904"/>
      <c r="Q62" s="904"/>
      <c r="R62" s="904"/>
      <c r="S62" s="904"/>
      <c r="T62" s="904"/>
      <c r="U62" s="904"/>
      <c r="V62" s="904"/>
      <c r="W62" s="192"/>
      <c r="X62" s="75"/>
      <c r="Y62" s="75"/>
    </row>
    <row r="63" spans="1:25" ht="15" x14ac:dyDescent="0.2">
      <c r="A63" s="75"/>
      <c r="B63" s="75"/>
      <c r="C63" s="583"/>
      <c r="D63" s="955">
        <f>GL(I55,E55,D55,J55,I56,E56)</f>
        <v>0</v>
      </c>
      <c r="E63" s="654"/>
      <c r="F63" s="962"/>
      <c r="G63" s="963" t="s">
        <v>16</v>
      </c>
      <c r="H63" s="964"/>
      <c r="I63" s="654"/>
      <c r="J63" s="955">
        <f>GL(I57,E57,D57,J57,I58,E58)</f>
        <v>0</v>
      </c>
      <c r="K63" s="192"/>
      <c r="L63" s="192"/>
      <c r="M63" s="580">
        <f>M60+ACCUEIL!$B$10</f>
        <v>1.6180555555555551</v>
      </c>
      <c r="N63" s="949"/>
      <c r="O63" s="904"/>
      <c r="P63" s="904"/>
      <c r="Q63" s="904"/>
      <c r="R63" s="904"/>
      <c r="S63" s="904"/>
      <c r="T63" s="904"/>
      <c r="U63" s="904"/>
      <c r="V63" s="904"/>
      <c r="W63" s="192"/>
      <c r="X63" s="75"/>
      <c r="Y63" s="75"/>
    </row>
    <row r="64" spans="1:25" hidden="1" x14ac:dyDescent="0.2">
      <c r="A64" s="75"/>
      <c r="B64" s="75"/>
      <c r="C64" s="583"/>
      <c r="D64" s="950" t="s">
        <v>142</v>
      </c>
      <c r="E64" s="554"/>
      <c r="F64" s="1038" t="s">
        <v>16</v>
      </c>
      <c r="G64" s="1039"/>
      <c r="H64" s="1040"/>
      <c r="I64" s="654"/>
      <c r="J64" s="950" t="s">
        <v>142</v>
      </c>
      <c r="K64" s="192"/>
      <c r="L64" s="192"/>
      <c r="M64" s="580"/>
      <c r="N64" s="949"/>
      <c r="O64" s="904"/>
      <c r="P64" s="904"/>
      <c r="Q64" s="904"/>
      <c r="R64" s="904"/>
      <c r="S64" s="904"/>
      <c r="T64" s="904"/>
      <c r="U64" s="904"/>
      <c r="V64" s="904"/>
      <c r="W64" s="192"/>
      <c r="X64" s="75"/>
      <c r="Y64" s="75"/>
    </row>
    <row r="65" spans="1:25" ht="15" x14ac:dyDescent="0.2">
      <c r="A65" s="75"/>
      <c r="B65" s="75"/>
      <c r="C65" s="583">
        <v>6</v>
      </c>
      <c r="D65" s="952"/>
      <c r="E65" s="959"/>
      <c r="F65" s="819"/>
      <c r="G65" s="819" t="s">
        <v>147</v>
      </c>
      <c r="H65" s="819"/>
      <c r="I65" s="959"/>
      <c r="J65" s="955"/>
      <c r="K65" s="192"/>
      <c r="L65" s="192"/>
      <c r="M65" s="580"/>
      <c r="N65" s="949"/>
      <c r="O65" s="965"/>
      <c r="P65" s="956"/>
      <c r="Q65" s="806"/>
      <c r="R65" s="957"/>
      <c r="S65" s="957"/>
      <c r="T65" s="957"/>
      <c r="U65" s="806"/>
      <c r="V65" s="956"/>
      <c r="W65" s="192"/>
      <c r="X65" s="75"/>
      <c r="Y65" s="75"/>
    </row>
    <row r="66" spans="1:25" ht="15" x14ac:dyDescent="0.2">
      <c r="A66" s="75"/>
      <c r="B66" s="75"/>
      <c r="C66" s="966"/>
      <c r="D66" s="955">
        <f>GL(E51,I51,D51,J51,E52,I52)</f>
        <v>0</v>
      </c>
      <c r="E66" s="683"/>
      <c r="F66" s="962"/>
      <c r="G66" s="963" t="s">
        <v>16</v>
      </c>
      <c r="H66" s="964"/>
      <c r="I66" s="683"/>
      <c r="J66" s="955">
        <f>GL(E53,I53,D53,J53,E54,I54)</f>
        <v>0</v>
      </c>
      <c r="K66" s="192"/>
      <c r="L66" s="192"/>
      <c r="M66" s="580">
        <f>M63+ACCUEIL!$B$10</f>
        <v>1.6249999999999996</v>
      </c>
      <c r="N66" s="949"/>
      <c r="O66" s="965"/>
      <c r="P66" s="956"/>
      <c r="Q66" s="806"/>
      <c r="R66" s="957"/>
      <c r="S66" s="957"/>
      <c r="T66" s="957"/>
      <c r="U66" s="806"/>
      <c r="V66" s="956"/>
      <c r="W66" s="192"/>
      <c r="X66" s="75"/>
      <c r="Y66" s="75"/>
    </row>
    <row r="67" spans="1:25" hidden="1" x14ac:dyDescent="0.2">
      <c r="A67" s="75"/>
      <c r="B67" s="75"/>
      <c r="C67" s="966"/>
      <c r="D67" s="950" t="s">
        <v>142</v>
      </c>
      <c r="E67" s="554"/>
      <c r="F67" s="1038" t="s">
        <v>16</v>
      </c>
      <c r="G67" s="1039"/>
      <c r="H67" s="1040"/>
      <c r="I67" s="554"/>
      <c r="J67" s="951" t="s">
        <v>142</v>
      </c>
      <c r="K67" s="192"/>
      <c r="L67" s="192"/>
      <c r="M67" s="580"/>
      <c r="N67" s="949"/>
      <c r="O67" s="965"/>
      <c r="P67" s="956"/>
      <c r="Q67" s="806"/>
      <c r="R67" s="957"/>
      <c r="S67" s="957"/>
      <c r="T67" s="957"/>
      <c r="U67" s="806"/>
      <c r="V67" s="956"/>
      <c r="W67" s="192"/>
      <c r="X67" s="75"/>
      <c r="Y67" s="75"/>
    </row>
    <row r="68" spans="1:25" ht="15" x14ac:dyDescent="0.2">
      <c r="A68" s="75"/>
      <c r="B68" s="75"/>
      <c r="C68" s="583">
        <v>8</v>
      </c>
      <c r="D68" s="952"/>
      <c r="E68" s="554"/>
      <c r="F68" s="819"/>
      <c r="G68" s="819" t="s">
        <v>148</v>
      </c>
      <c r="H68" s="819"/>
      <c r="I68" s="554"/>
      <c r="J68" s="955"/>
      <c r="K68" s="192"/>
      <c r="L68" s="192"/>
      <c r="M68" s="580"/>
      <c r="N68" s="949"/>
      <c r="O68" s="965"/>
      <c r="P68" s="956"/>
      <c r="Q68" s="806"/>
      <c r="R68" s="957"/>
      <c r="S68" s="957"/>
      <c r="T68" s="957"/>
      <c r="U68" s="806"/>
      <c r="V68" s="956"/>
      <c r="W68" s="192"/>
      <c r="X68" s="75"/>
      <c r="Y68" s="75"/>
    </row>
    <row r="69" spans="1:25" ht="15" x14ac:dyDescent="0.2">
      <c r="A69" s="75"/>
      <c r="B69" s="75"/>
      <c r="C69" s="966"/>
      <c r="D69" s="955">
        <f>GL(E55,I55,D55,J55,E56,I56)</f>
        <v>0</v>
      </c>
      <c r="E69" s="654"/>
      <c r="F69" s="962"/>
      <c r="G69" s="963" t="s">
        <v>16</v>
      </c>
      <c r="H69" s="964"/>
      <c r="I69" s="654"/>
      <c r="J69" s="955">
        <f>GL(E57,I57,D57,J57,E58,I58)</f>
        <v>0</v>
      </c>
      <c r="K69" s="192"/>
      <c r="L69" s="192"/>
      <c r="M69" s="580">
        <f>M66+ACCUEIL!$B$10</f>
        <v>1.631944444444444</v>
      </c>
      <c r="N69" s="949"/>
      <c r="O69" s="965"/>
      <c r="P69" s="956"/>
      <c r="Q69" s="806"/>
      <c r="R69" s="957"/>
      <c r="S69" s="957"/>
      <c r="T69" s="957"/>
      <c r="U69" s="806"/>
      <c r="V69" s="956"/>
      <c r="W69" s="192"/>
      <c r="X69" s="75"/>
      <c r="Y69" s="75"/>
    </row>
    <row r="70" spans="1:25" hidden="1" x14ac:dyDescent="0.2">
      <c r="A70" s="75"/>
      <c r="B70" s="75"/>
      <c r="C70" s="966"/>
      <c r="D70" s="950" t="s">
        <v>142</v>
      </c>
      <c r="E70" s="554"/>
      <c r="F70" s="1038" t="s">
        <v>16</v>
      </c>
      <c r="G70" s="1039"/>
      <c r="H70" s="1040"/>
      <c r="I70" s="654"/>
      <c r="J70" s="950" t="s">
        <v>142</v>
      </c>
      <c r="K70" s="192"/>
      <c r="L70" s="192"/>
      <c r="M70" s="580"/>
      <c r="N70" s="949"/>
      <c r="O70" s="965"/>
      <c r="P70" s="956"/>
      <c r="Q70" s="806"/>
      <c r="R70" s="957"/>
      <c r="S70" s="957"/>
      <c r="T70" s="957"/>
      <c r="U70" s="806"/>
      <c r="V70" s="956"/>
      <c r="W70" s="192"/>
      <c r="X70" s="75"/>
      <c r="Y70" s="75"/>
    </row>
    <row r="71" spans="1:25" ht="9.9499999999999993" customHeight="1" x14ac:dyDescent="0.2">
      <c r="A71" s="75"/>
      <c r="B71" s="75"/>
      <c r="C71" s="75"/>
      <c r="D71" s="497"/>
      <c r="E71" s="75"/>
      <c r="F71" s="75"/>
      <c r="G71" s="75"/>
      <c r="H71" s="75"/>
      <c r="I71" s="145"/>
      <c r="J71" s="497"/>
      <c r="K71" s="75"/>
      <c r="L71" s="75"/>
      <c r="M71" s="338"/>
      <c r="N71" s="949"/>
      <c r="O71" s="843"/>
      <c r="P71" s="909"/>
      <c r="Q71" s="843"/>
      <c r="R71" s="843"/>
      <c r="S71" s="843"/>
      <c r="T71" s="843"/>
      <c r="U71" s="843"/>
      <c r="V71" s="909"/>
      <c r="W71" s="75"/>
      <c r="X71" s="75"/>
      <c r="Y71" s="75"/>
    </row>
    <row r="72" spans="1:25" ht="15" x14ac:dyDescent="0.2">
      <c r="A72" s="967"/>
      <c r="B72" s="967"/>
      <c r="C72" s="967"/>
      <c r="D72" s="968"/>
      <c r="E72" s="967"/>
      <c r="F72" s="967"/>
      <c r="G72" s="967"/>
      <c r="H72" s="967"/>
      <c r="I72" s="967"/>
      <c r="J72" s="969" t="s">
        <v>149</v>
      </c>
      <c r="K72" s="967"/>
      <c r="L72" s="967"/>
      <c r="M72" s="580">
        <f>M69+ACCUEIL!$B$10</f>
        <v>1.6388888888888884</v>
      </c>
      <c r="N72" s="970"/>
      <c r="O72" s="970"/>
      <c r="P72" s="970"/>
      <c r="Q72" s="970"/>
      <c r="R72" s="970"/>
      <c r="S72" s="970"/>
      <c r="T72" s="970"/>
      <c r="U72" s="970"/>
      <c r="V72" s="970"/>
      <c r="W72" s="970"/>
      <c r="X72" s="970"/>
      <c r="Y72" s="970"/>
    </row>
    <row r="73" spans="1:25" ht="12.75" customHeight="1" x14ac:dyDescent="0.25">
      <c r="A73" s="75"/>
      <c r="B73" s="75"/>
      <c r="C73" s="1047" t="s">
        <v>52</v>
      </c>
      <c r="D73" s="1048"/>
      <c r="E73" s="1048"/>
      <c r="F73" s="1048"/>
      <c r="G73" s="1048"/>
      <c r="H73" s="1048"/>
      <c r="I73" s="1048"/>
      <c r="J73" s="1048"/>
      <c r="K73" s="1048"/>
      <c r="L73" s="1049"/>
      <c r="M73" s="971"/>
      <c r="N73" s="971"/>
      <c r="O73" s="971"/>
      <c r="P73" s="971"/>
      <c r="Q73" s="971"/>
      <c r="R73" s="971"/>
      <c r="S73" s="971"/>
      <c r="T73" s="971"/>
      <c r="U73" s="971"/>
      <c r="V73" s="971"/>
      <c r="W73" s="971"/>
      <c r="X73" s="971"/>
      <c r="Y73" s="580"/>
    </row>
    <row r="74" spans="1:25" ht="12.75" customHeight="1" x14ac:dyDescent="0.25">
      <c r="A74" s="75"/>
      <c r="B74" s="75"/>
      <c r="C74" s="1050"/>
      <c r="D74" s="1016"/>
      <c r="E74" s="1016"/>
      <c r="F74" s="1016"/>
      <c r="G74" s="1016"/>
      <c r="H74" s="1016"/>
      <c r="I74" s="1016"/>
      <c r="J74" s="1016"/>
      <c r="K74" s="1016"/>
      <c r="L74" s="1051"/>
      <c r="M74" s="971"/>
      <c r="N74" s="971"/>
      <c r="O74" s="971"/>
      <c r="P74" s="971"/>
      <c r="Q74" s="971"/>
      <c r="R74" s="971"/>
      <c r="S74" s="971"/>
      <c r="T74" s="971"/>
      <c r="U74" s="971"/>
      <c r="V74" s="971"/>
      <c r="W74" s="971"/>
      <c r="X74" s="971"/>
      <c r="Y74" s="580"/>
    </row>
    <row r="75" spans="1:25" ht="15.75" x14ac:dyDescent="0.25">
      <c r="A75" s="75"/>
      <c r="B75" s="75"/>
      <c r="C75" s="282"/>
      <c r="D75" s="497"/>
      <c r="E75" s="75"/>
      <c r="F75" s="75"/>
      <c r="G75" s="876" t="s">
        <v>140</v>
      </c>
      <c r="H75" s="75"/>
      <c r="I75" s="75"/>
      <c r="J75" s="497"/>
      <c r="K75" s="145"/>
      <c r="L75" s="972"/>
      <c r="M75" s="928"/>
      <c r="N75" s="928"/>
      <c r="O75" s="75"/>
      <c r="P75" s="75"/>
      <c r="Q75" s="75"/>
      <c r="R75" s="75"/>
      <c r="S75" s="75"/>
      <c r="T75" s="75"/>
      <c r="U75" s="75"/>
      <c r="V75" s="75"/>
      <c r="W75" s="928"/>
      <c r="X75" s="928"/>
      <c r="Y75" s="580"/>
    </row>
    <row r="76" spans="1:25" ht="15" x14ac:dyDescent="0.2">
      <c r="A76" s="75"/>
      <c r="B76" s="75"/>
      <c r="C76" s="973" t="s">
        <v>150</v>
      </c>
      <c r="D76" s="488">
        <f>GL(E69,I69,D69,J69,E70,I70)</f>
        <v>0</v>
      </c>
      <c r="E76" s="75"/>
      <c r="F76" s="75"/>
      <c r="G76" s="75"/>
      <c r="H76" s="75"/>
      <c r="I76" s="380">
        <v>3</v>
      </c>
      <c r="J76" s="488">
        <f>GL(E63,I63,D63,J63,E64,I64)</f>
        <v>0</v>
      </c>
      <c r="K76" s="145"/>
      <c r="L76" s="972"/>
      <c r="M76" s="928"/>
      <c r="N76" s="928"/>
      <c r="O76" s="75"/>
      <c r="P76" s="75"/>
      <c r="Q76" s="75"/>
      <c r="R76" s="75"/>
      <c r="S76" s="75"/>
      <c r="T76" s="75"/>
      <c r="U76" s="75"/>
      <c r="V76" s="75"/>
      <c r="W76" s="928"/>
      <c r="X76" s="928"/>
      <c r="Y76" s="580"/>
    </row>
    <row r="77" spans="1:25" ht="15" x14ac:dyDescent="0.2">
      <c r="A77" s="75"/>
      <c r="B77" s="75"/>
      <c r="C77" s="380">
        <v>2</v>
      </c>
      <c r="D77" s="488">
        <f>GL(I69,E69,D69,J69,I70,E70)</f>
        <v>0</v>
      </c>
      <c r="E77" s="75"/>
      <c r="F77" s="75"/>
      <c r="G77" s="75"/>
      <c r="H77" s="75"/>
      <c r="I77" s="380">
        <v>4</v>
      </c>
      <c r="J77" s="488">
        <f>GL(I63,E63,D63,J63,I64,E64)</f>
        <v>0</v>
      </c>
      <c r="K77" s="340"/>
      <c r="L77" s="972"/>
      <c r="M77" s="928"/>
      <c r="N77" s="928"/>
      <c r="O77" s="75"/>
      <c r="P77" s="75"/>
      <c r="Q77" s="75"/>
      <c r="R77" s="75"/>
      <c r="S77" s="75"/>
      <c r="T77" s="75"/>
      <c r="U77" s="75"/>
      <c r="V77" s="75"/>
      <c r="W77" s="928"/>
      <c r="X77" s="928"/>
      <c r="Y77" s="580"/>
    </row>
    <row r="78" spans="1:25" ht="15.75" x14ac:dyDescent="0.25">
      <c r="A78" s="75"/>
      <c r="B78" s="75"/>
      <c r="C78" s="974"/>
      <c r="D78" s="928"/>
      <c r="E78" s="928"/>
      <c r="F78" s="928"/>
      <c r="G78" s="890" t="s">
        <v>141</v>
      </c>
      <c r="H78" s="928"/>
      <c r="I78" s="928"/>
      <c r="J78" s="928"/>
      <c r="K78" s="340"/>
      <c r="L78" s="972"/>
      <c r="M78" s="928"/>
      <c r="N78" s="928"/>
      <c r="O78" s="155"/>
      <c r="P78" s="537"/>
      <c r="Q78" s="928"/>
      <c r="R78" s="928"/>
      <c r="S78" s="928"/>
      <c r="T78" s="928"/>
      <c r="U78" s="155"/>
      <c r="V78" s="537"/>
      <c r="W78" s="928"/>
      <c r="X78" s="928"/>
      <c r="Y78" s="580"/>
    </row>
    <row r="79" spans="1:25" ht="15" x14ac:dyDescent="0.2">
      <c r="A79" s="75"/>
      <c r="B79" s="75"/>
      <c r="C79" s="380">
        <v>1</v>
      </c>
      <c r="D79" s="975">
        <f>GL(E66,I66,D66,J66,E67,I67)</f>
        <v>0</v>
      </c>
      <c r="E79" s="928"/>
      <c r="F79" s="928"/>
      <c r="G79" s="928"/>
      <c r="H79" s="928"/>
      <c r="I79" s="380">
        <v>3</v>
      </c>
      <c r="J79" s="488">
        <f>GL(E60,I60,D60,J60,E61,I61)</f>
        <v>0</v>
      </c>
      <c r="K79" s="340"/>
      <c r="L79" s="972"/>
      <c r="M79" s="928"/>
      <c r="N79" s="928"/>
      <c r="O79" s="155"/>
      <c r="P79" s="537"/>
      <c r="Q79" s="928"/>
      <c r="R79" s="928"/>
      <c r="S79" s="928"/>
      <c r="T79" s="928"/>
      <c r="U79" s="155"/>
      <c r="V79" s="537"/>
      <c r="W79" s="928"/>
      <c r="X79" s="928"/>
      <c r="Y79" s="580"/>
    </row>
    <row r="80" spans="1:25" ht="15" x14ac:dyDescent="0.2">
      <c r="A80" s="75"/>
      <c r="B80" s="75"/>
      <c r="C80" s="380">
        <v>2</v>
      </c>
      <c r="D80" s="488">
        <f>GL(I66,E66,D66,J66,I67,E67)</f>
        <v>0</v>
      </c>
      <c r="E80" s="928"/>
      <c r="F80" s="928"/>
      <c r="G80" s="928"/>
      <c r="H80" s="928"/>
      <c r="I80" s="380">
        <v>4</v>
      </c>
      <c r="J80" s="488">
        <f>GL(I60,E60,D60,J60,I61,E61)</f>
        <v>0</v>
      </c>
      <c r="K80" s="340"/>
      <c r="L80" s="972"/>
      <c r="M80" s="928"/>
      <c r="N80" s="928"/>
      <c r="O80" s="155"/>
      <c r="P80" s="537"/>
      <c r="Q80" s="928"/>
      <c r="R80" s="928"/>
      <c r="S80" s="928"/>
      <c r="T80" s="928"/>
      <c r="U80" s="155"/>
      <c r="V80" s="537"/>
      <c r="W80" s="928"/>
      <c r="X80" s="928"/>
      <c r="Y80" s="580"/>
    </row>
    <row r="81" spans="1:25" ht="15" x14ac:dyDescent="0.2">
      <c r="A81" s="75"/>
      <c r="B81" s="75"/>
      <c r="C81" s="391"/>
      <c r="D81" s="294"/>
      <c r="E81" s="294"/>
      <c r="F81" s="294"/>
      <c r="G81" s="294"/>
      <c r="H81" s="294"/>
      <c r="I81" s="294"/>
      <c r="J81" s="294"/>
      <c r="K81" s="976"/>
      <c r="L81" s="977"/>
      <c r="M81" s="928"/>
      <c r="N81" s="928"/>
      <c r="O81" s="580"/>
      <c r="P81" s="339"/>
      <c r="Q81" s="928"/>
      <c r="R81" s="928"/>
      <c r="S81" s="928"/>
      <c r="T81" s="928"/>
      <c r="U81" s="145"/>
      <c r="V81" s="339"/>
      <c r="W81" s="928"/>
      <c r="X81" s="928"/>
      <c r="Y81" s="580"/>
    </row>
    <row r="82" spans="1:25" ht="9.9499999999999993" customHeight="1" x14ac:dyDescent="0.2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</row>
    <row r="83" spans="1:25" ht="9.9499999999999993" customHeight="1" x14ac:dyDescent="0.2"/>
  </sheetData>
  <sheetProtection password="C9F9" sheet="1" objects="1" scenarios="1" formatCells="0" formatColumns="0" formatRows="0"/>
  <sortState ref="J30:L33">
    <sortCondition descending="1" ref="L30:L33"/>
    <sortCondition descending="1" ref="K30:K33"/>
  </sortState>
  <mergeCells count="23">
    <mergeCell ref="F61:H61"/>
    <mergeCell ref="F64:H64"/>
    <mergeCell ref="F67:H67"/>
    <mergeCell ref="F70:H70"/>
    <mergeCell ref="C73:L74"/>
    <mergeCell ref="F58:H58"/>
    <mergeCell ref="E39:I39"/>
    <mergeCell ref="E40:I40"/>
    <mergeCell ref="C41:J41"/>
    <mergeCell ref="C42:J42"/>
    <mergeCell ref="E43:I43"/>
    <mergeCell ref="E44:I44"/>
    <mergeCell ref="F51:H51"/>
    <mergeCell ref="F52:H52"/>
    <mergeCell ref="F54:H54"/>
    <mergeCell ref="F55:H55"/>
    <mergeCell ref="F56:H56"/>
    <mergeCell ref="C38:J38"/>
    <mergeCell ref="C12:K12"/>
    <mergeCell ref="C29:D29"/>
    <mergeCell ref="I29:J29"/>
    <mergeCell ref="U29:V29"/>
    <mergeCell ref="C37:J37"/>
  </mergeCells>
  <conditionalFormatting sqref="E14 I14 E16 Q14 I16 U14 Q16 U16 E20 Q18 I20 U18 Q20 U20 Q22 Q24 E24 U22 U24 I24 Q53:Q54 E54 U53:U54 I54 Q57:Q58 E58 U57:U58 I58 Q65:Q70 E69:E70 U65:U70 I70">
    <cfRule type="notContainsBlanks" dxfId="322" priority="38">
      <formula>LEN(TRIM(E14))&gt;0</formula>
    </cfRule>
  </conditionalFormatting>
  <conditionalFormatting sqref="I69">
    <cfRule type="notContainsBlanks" dxfId="321" priority="37">
      <formula>LEN(TRIM(I69))&gt;0</formula>
    </cfRule>
  </conditionalFormatting>
  <conditionalFormatting sqref="I63">
    <cfRule type="notContainsBlanks" dxfId="320" priority="36">
      <formula>LEN(TRIM(I63))&gt;0</formula>
    </cfRule>
  </conditionalFormatting>
  <conditionalFormatting sqref="E63">
    <cfRule type="notContainsBlanks" dxfId="319" priority="35">
      <formula>LEN(TRIM(E63))&gt;0</formula>
    </cfRule>
  </conditionalFormatting>
  <conditionalFormatting sqref="E60">
    <cfRule type="notContainsBlanks" dxfId="318" priority="34">
      <formula>LEN(TRIM(E60))&gt;0</formula>
    </cfRule>
  </conditionalFormatting>
  <conditionalFormatting sqref="I60">
    <cfRule type="notContainsBlanks" dxfId="317" priority="33">
      <formula>LEN(TRIM(I60))&gt;0</formula>
    </cfRule>
  </conditionalFormatting>
  <conditionalFormatting sqref="E66">
    <cfRule type="notContainsBlanks" dxfId="316" priority="32">
      <formula>LEN(TRIM(E66))&gt;0</formula>
    </cfRule>
  </conditionalFormatting>
  <conditionalFormatting sqref="I66">
    <cfRule type="notContainsBlanks" dxfId="315" priority="31">
      <formula>LEN(TRIM(I66))&gt;0</formula>
    </cfRule>
  </conditionalFormatting>
  <conditionalFormatting sqref="I57">
    <cfRule type="notContainsBlanks" dxfId="314" priority="30">
      <formula>LEN(TRIM(I57))&gt;0</formula>
    </cfRule>
  </conditionalFormatting>
  <conditionalFormatting sqref="E57">
    <cfRule type="notContainsBlanks" dxfId="313" priority="29">
      <formula>LEN(TRIM(E57))&gt;0</formula>
    </cfRule>
  </conditionalFormatting>
  <conditionalFormatting sqref="E53">
    <cfRule type="notContainsBlanks" dxfId="312" priority="28">
      <formula>LEN(TRIM(E53))&gt;0</formula>
    </cfRule>
  </conditionalFormatting>
  <conditionalFormatting sqref="I53">
    <cfRule type="notContainsBlanks" dxfId="311" priority="27">
      <formula>LEN(TRIM(I53))&gt;0</formula>
    </cfRule>
  </conditionalFormatting>
  <conditionalFormatting sqref="E51">
    <cfRule type="notContainsBlanks" dxfId="310" priority="26">
      <formula>LEN(TRIM(E51))&gt;0</formula>
    </cfRule>
  </conditionalFormatting>
  <conditionalFormatting sqref="I51">
    <cfRule type="notContainsBlanks" dxfId="309" priority="25">
      <formula>LEN(TRIM(I51))&gt;0</formula>
    </cfRule>
  </conditionalFormatting>
  <conditionalFormatting sqref="E55">
    <cfRule type="notContainsBlanks" dxfId="308" priority="24">
      <formula>LEN(TRIM(E55))&gt;0</formula>
    </cfRule>
  </conditionalFormatting>
  <conditionalFormatting sqref="I55">
    <cfRule type="notContainsBlanks" dxfId="307" priority="23">
      <formula>LEN(TRIM(I55))&gt;0</formula>
    </cfRule>
  </conditionalFormatting>
  <conditionalFormatting sqref="E13 E17 E19 E23">
    <cfRule type="notContainsBlanks" dxfId="306" priority="22">
      <formula>LEN(TRIM(E13))&gt;0</formula>
    </cfRule>
  </conditionalFormatting>
  <conditionalFormatting sqref="I13 I17 I19 I23">
    <cfRule type="notContainsBlanks" dxfId="305" priority="21">
      <formula>LEN(TRIM(I13))&gt;0</formula>
    </cfRule>
  </conditionalFormatting>
  <conditionalFormatting sqref="E52">
    <cfRule type="notContainsBlanks" dxfId="304" priority="20">
      <formula>LEN(TRIM(E52))&gt;0</formula>
    </cfRule>
  </conditionalFormatting>
  <conditionalFormatting sqref="I52">
    <cfRule type="notContainsBlanks" dxfId="303" priority="19">
      <formula>LEN(TRIM(I52))&gt;0</formula>
    </cfRule>
  </conditionalFormatting>
  <conditionalFormatting sqref="E56">
    <cfRule type="notContainsBlanks" dxfId="302" priority="18">
      <formula>LEN(TRIM(E56))&gt;0</formula>
    </cfRule>
  </conditionalFormatting>
  <conditionalFormatting sqref="I56">
    <cfRule type="notContainsBlanks" dxfId="301" priority="17">
      <formula>LEN(TRIM(I56))&gt;0</formula>
    </cfRule>
  </conditionalFormatting>
  <conditionalFormatting sqref="E61">
    <cfRule type="notContainsBlanks" dxfId="300" priority="16">
      <formula>LEN(TRIM(E61))&gt;0</formula>
    </cfRule>
  </conditionalFormatting>
  <conditionalFormatting sqref="I61">
    <cfRule type="notContainsBlanks" dxfId="299" priority="15">
      <formula>LEN(TRIM(I61))&gt;0</formula>
    </cfRule>
  </conditionalFormatting>
  <conditionalFormatting sqref="E64">
    <cfRule type="notContainsBlanks" dxfId="298" priority="14">
      <formula>LEN(TRIM(E64))&gt;0</formula>
    </cfRule>
  </conditionalFormatting>
  <conditionalFormatting sqref="I64">
    <cfRule type="notContainsBlanks" dxfId="297" priority="13">
      <formula>LEN(TRIM(I64))&gt;0</formula>
    </cfRule>
  </conditionalFormatting>
  <conditionalFormatting sqref="E67">
    <cfRule type="notContainsBlanks" dxfId="296" priority="12">
      <formula>LEN(TRIM(E67))&gt;0</formula>
    </cfRule>
  </conditionalFormatting>
  <conditionalFormatting sqref="I67">
    <cfRule type="notContainsBlanks" dxfId="295" priority="11">
      <formula>LEN(TRIM(I67))&gt;0</formula>
    </cfRule>
  </conditionalFormatting>
  <conditionalFormatting sqref="D52">
    <cfRule type="expression" dxfId="294" priority="10">
      <formula>NOT(E51=I51)</formula>
    </cfRule>
  </conditionalFormatting>
  <conditionalFormatting sqref="J52">
    <cfRule type="expression" dxfId="293" priority="9" stopIfTrue="1">
      <formula>NOT(I51=E51)</formula>
    </cfRule>
  </conditionalFormatting>
  <conditionalFormatting sqref="D56">
    <cfRule type="expression" dxfId="292" priority="8">
      <formula>NOT($E$55=$I$55)</formula>
    </cfRule>
  </conditionalFormatting>
  <conditionalFormatting sqref="J56">
    <cfRule type="expression" dxfId="291" priority="7">
      <formula>NOT($E$55=$I$55)</formula>
    </cfRule>
  </conditionalFormatting>
  <conditionalFormatting sqref="D61">
    <cfRule type="expression" dxfId="290" priority="6">
      <formula>NOT($E$60=$I$60)</formula>
    </cfRule>
  </conditionalFormatting>
  <conditionalFormatting sqref="J61">
    <cfRule type="expression" dxfId="289" priority="5">
      <formula>NOT($E$60=$I$60)</formula>
    </cfRule>
  </conditionalFormatting>
  <conditionalFormatting sqref="D67">
    <cfRule type="expression" dxfId="288" priority="4">
      <formula>NOT($E$66=$I$66)</formula>
    </cfRule>
  </conditionalFormatting>
  <conditionalFormatting sqref="J67">
    <cfRule type="expression" dxfId="287" priority="3">
      <formula>NOT($E$66=$I$66)</formula>
    </cfRule>
  </conditionalFormatting>
  <conditionalFormatting sqref="D64">
    <cfRule type="expression" dxfId="286" priority="2">
      <formula>NOT($E$63=$I$63)</formula>
    </cfRule>
  </conditionalFormatting>
  <conditionalFormatting sqref="J64">
    <cfRule type="expression" dxfId="285" priority="1">
      <formula>NOT($E$63=$I$63)</formula>
    </cfRule>
  </conditionalFormatting>
  <conditionalFormatting sqref="P53:P54 D54 V53:V54 J54">
    <cfRule type="expression" dxfId="284" priority="39">
      <formula>NOT($E$53=$I$53)</formula>
    </cfRule>
  </conditionalFormatting>
  <conditionalFormatting sqref="P57:P58 D58 V57:V58 J58">
    <cfRule type="expression" dxfId="283" priority="40">
      <formula>NOT($E$57=$I$57)</formula>
    </cfRule>
  </conditionalFormatting>
  <conditionalFormatting sqref="P65:P70 D70 V65:V70 J70">
    <cfRule type="expression" dxfId="282" priority="41">
      <formula>NOT($E$69=$I$69)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fitToHeight="2" orientation="portrait" r:id="rId1"/>
  <headerFooter>
    <oddHeader>&amp;C&amp;14 TOURNOI&amp;R&amp;G</oddHeader>
    <oddFooter>&amp;C&amp;8 SPONSOR:&amp;R&amp;2Planing Offert par Ludovic THIEFFRY</oddFooter>
  </headerFooter>
  <rowBreaks count="1" manualBreakCount="1">
    <brk id="35" max="1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5" name="Button 1">
              <controlPr defaultSize="0" print="0" autoFill="0" autoPict="0" macro="[0]!IMP8UEFAB" altText="Aperçu Impression">
                <anchor moveWithCells="1" sizeWithCells="1">
                  <from>
                    <xdr:col>3</xdr:col>
                    <xdr:colOff>1104900</xdr:colOff>
                    <xdr:row>45</xdr:row>
                    <xdr:rowOff>76200</xdr:rowOff>
                  </from>
                  <to>
                    <xdr:col>9</xdr:col>
                    <xdr:colOff>142875</xdr:colOff>
                    <xdr:row>46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6" name="Button 2">
              <controlPr defaultSize="0" print="0" autoFill="0" autoPict="0" macro="[0]!CLA8UEFA">
                <anchor moveWithCells="1" sizeWithCells="1">
                  <from>
                    <xdr:col>3</xdr:col>
                    <xdr:colOff>276225</xdr:colOff>
                    <xdr:row>24</xdr:row>
                    <xdr:rowOff>57150</xdr:rowOff>
                  </from>
                  <to>
                    <xdr:col>3</xdr:col>
                    <xdr:colOff>1209675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5" r:id="rId7" name="Button 3">
              <controlPr defaultSize="0" print="0" autoFill="0" autoPict="0" macro="[0]!RAZ8UEFA">
                <anchor moveWithCells="1" sizeWithCells="1">
                  <from>
                    <xdr:col>9</xdr:col>
                    <xdr:colOff>466725</xdr:colOff>
                    <xdr:row>24</xdr:row>
                    <xdr:rowOff>66675</xdr:rowOff>
                  </from>
                  <to>
                    <xdr:col>9</xdr:col>
                    <xdr:colOff>838200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6" r:id="rId8" name="Button 4">
              <controlPr defaultSize="0" print="0" autoFill="0" autoPict="0" macro="[0]!IMP8UEFAA" altText="Aperçu Impression">
                <anchor moveWithCells="1" sizeWithCells="1">
                  <from>
                    <xdr:col>3</xdr:col>
                    <xdr:colOff>28575</xdr:colOff>
                    <xdr:row>2</xdr:row>
                    <xdr:rowOff>0</xdr:rowOff>
                  </from>
                  <to>
                    <xdr:col>3</xdr:col>
                    <xdr:colOff>1362075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  <pageSetUpPr fitToPage="1"/>
  </sheetPr>
  <dimension ref="A1:M29"/>
  <sheetViews>
    <sheetView showGridLines="0" showRowColHeaders="0" view="pageBreakPreview" zoomScaleNormal="121" zoomScaleSheetLayoutView="100" workbookViewId="0">
      <selection activeCell="B12" sqref="B12:B27"/>
    </sheetView>
  </sheetViews>
  <sheetFormatPr baseColWidth="10" defaultColWidth="11.5703125" defaultRowHeight="12.75" x14ac:dyDescent="0.2"/>
  <cols>
    <col min="1" max="1" width="11.28515625" customWidth="1"/>
    <col min="2" max="2" width="7.5703125" style="109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4" width="1.85546875" customWidth="1"/>
    <col min="15" max="15" width="11.5703125" customWidth="1"/>
    <col min="16" max="18" width="1.85546875" customWidth="1"/>
  </cols>
  <sheetData>
    <row r="1" spans="1:13" s="14" customFormat="1" ht="9" customHeight="1" x14ac:dyDescent="0.2">
      <c r="B1" s="110"/>
      <c r="C1" s="111"/>
    </row>
    <row r="2" spans="1:13" s="14" customFormat="1" ht="9" customHeight="1" x14ac:dyDescent="0.2">
      <c r="B2" s="110"/>
      <c r="C2" s="111"/>
    </row>
    <row r="3" spans="1:13" x14ac:dyDescent="0.2">
      <c r="A3" s="112"/>
      <c r="B3" s="113"/>
      <c r="C3" s="114"/>
      <c r="D3" s="115" t="s">
        <v>18</v>
      </c>
      <c r="E3" s="116"/>
      <c r="F3" s="116"/>
      <c r="G3" s="2"/>
      <c r="I3" s="117"/>
      <c r="J3" s="115" t="s">
        <v>19</v>
      </c>
      <c r="K3" s="118"/>
      <c r="L3" s="119"/>
    </row>
    <row r="4" spans="1:13" ht="22.5" customHeight="1" x14ac:dyDescent="0.2">
      <c r="A4" s="112"/>
      <c r="B4" s="120"/>
      <c r="C4" s="121" t="s">
        <v>5</v>
      </c>
      <c r="D4" s="634" t="str">
        <f>ACCUEIL!H6</f>
        <v>A</v>
      </c>
      <c r="E4" s="123"/>
      <c r="F4" s="123"/>
      <c r="G4" s="124"/>
      <c r="H4" s="125"/>
      <c r="I4" s="126" t="s">
        <v>11</v>
      </c>
      <c r="J4" s="634" t="str">
        <f>ACCUEIL!H11</f>
        <v>I</v>
      </c>
      <c r="K4" s="127"/>
      <c r="L4" s="123"/>
      <c r="M4" s="125"/>
    </row>
    <row r="5" spans="1:13" ht="22.5" customHeight="1" x14ac:dyDescent="0.2">
      <c r="A5" s="112"/>
      <c r="B5" s="128"/>
      <c r="C5" s="121" t="s">
        <v>7</v>
      </c>
      <c r="D5" s="634" t="str">
        <f>ACCUEIL!H7</f>
        <v>G</v>
      </c>
      <c r="E5" s="123"/>
      <c r="F5" s="123"/>
      <c r="G5" s="124"/>
      <c r="H5" s="125"/>
      <c r="I5" s="126" t="s">
        <v>12</v>
      </c>
      <c r="J5" s="634" t="str">
        <f>ACCUEIL!H12</f>
        <v>C</v>
      </c>
      <c r="K5" s="127"/>
      <c r="L5" s="123"/>
      <c r="M5" s="125"/>
    </row>
    <row r="6" spans="1:13" ht="22.5" customHeight="1" x14ac:dyDescent="0.2">
      <c r="A6" s="112"/>
      <c r="B6" s="128"/>
      <c r="C6" s="121" t="s">
        <v>8</v>
      </c>
      <c r="D6" s="634" t="str">
        <f>ACCUEIL!H8</f>
        <v>J</v>
      </c>
      <c r="E6" s="123"/>
      <c r="F6" s="123"/>
      <c r="G6" s="124"/>
      <c r="H6" s="125"/>
      <c r="I6" s="126" t="s">
        <v>17</v>
      </c>
      <c r="J6" s="634" t="str">
        <f>ACCUEIL!H13</f>
        <v>K</v>
      </c>
      <c r="K6" s="127"/>
      <c r="L6" s="123"/>
      <c r="M6" s="125"/>
    </row>
    <row r="7" spans="1:13" ht="22.5" customHeight="1" x14ac:dyDescent="0.2">
      <c r="C7" s="121" t="s">
        <v>9</v>
      </c>
      <c r="D7" s="634" t="str">
        <f>ACCUEIL!H9</f>
        <v>H</v>
      </c>
      <c r="E7" s="123"/>
      <c r="F7" s="123"/>
      <c r="G7" s="124"/>
      <c r="H7" s="125"/>
      <c r="I7" s="126" t="s">
        <v>20</v>
      </c>
      <c r="J7" s="634" t="str">
        <f>ACCUEIL!H14</f>
        <v>P</v>
      </c>
      <c r="K7" s="127"/>
      <c r="L7" s="123"/>
      <c r="M7" s="125"/>
    </row>
    <row r="8" spans="1:13" ht="22.5" customHeight="1" x14ac:dyDescent="0.2">
      <c r="C8" s="121" t="s">
        <v>10</v>
      </c>
      <c r="D8" s="634" t="str">
        <f>ACCUEIL!H10</f>
        <v>D</v>
      </c>
      <c r="E8" s="123"/>
      <c r="F8" s="123"/>
      <c r="G8" s="124"/>
      <c r="H8" s="125"/>
      <c r="I8" s="125"/>
      <c r="J8" s="125"/>
      <c r="K8" s="124"/>
      <c r="L8" s="124"/>
      <c r="M8" s="125"/>
    </row>
    <row r="9" spans="1:13" ht="9" customHeight="1" x14ac:dyDescent="0.2">
      <c r="C9" s="129"/>
      <c r="D9" s="130"/>
      <c r="E9" s="123"/>
      <c r="F9" s="123"/>
      <c r="G9" s="124"/>
      <c r="H9" s="125"/>
      <c r="I9" s="125"/>
      <c r="J9" s="125"/>
      <c r="K9" s="124"/>
      <c r="L9" s="124"/>
      <c r="M9" s="125"/>
    </row>
    <row r="10" spans="1:13" s="131" customFormat="1" ht="9" customHeight="1" x14ac:dyDescent="0.2">
      <c r="B10" s="283"/>
      <c r="C10" s="284"/>
      <c r="D10" s="285"/>
      <c r="E10" s="285"/>
      <c r="F10" s="285"/>
      <c r="G10" s="285"/>
      <c r="H10" s="285"/>
      <c r="I10" s="285"/>
      <c r="J10" s="285"/>
      <c r="K10" s="285"/>
      <c r="L10" s="286"/>
      <c r="M10" s="132"/>
    </row>
    <row r="11" spans="1:13" x14ac:dyDescent="0.2">
      <c r="B11" s="287" t="s">
        <v>14</v>
      </c>
      <c r="C11" s="133"/>
      <c r="D11" s="134"/>
      <c r="E11" s="134"/>
      <c r="F11" s="134"/>
      <c r="G11" s="428" t="str">
        <f>ACCUEIL!$D$6</f>
        <v>san siro</v>
      </c>
      <c r="H11" s="134"/>
      <c r="I11" s="134"/>
      <c r="J11" s="136"/>
      <c r="K11" s="75"/>
      <c r="L11" s="288"/>
    </row>
    <row r="12" spans="1:13" ht="25.5" customHeight="1" x14ac:dyDescent="0.2">
      <c r="B12" s="743">
        <f>ACCUEIL!$B$6</f>
        <v>0.34722222222222221</v>
      </c>
      <c r="C12" s="121" t="s">
        <v>21</v>
      </c>
      <c r="D12" s="137" t="str">
        <f>D4</f>
        <v>A</v>
      </c>
      <c r="E12" s="654"/>
      <c r="F12" s="138"/>
      <c r="G12" s="139" t="s">
        <v>16</v>
      </c>
      <c r="H12" s="138"/>
      <c r="I12" s="654"/>
      <c r="J12" s="137" t="str">
        <f>D5</f>
        <v>G</v>
      </c>
      <c r="K12" s="75"/>
      <c r="L12" s="288"/>
    </row>
    <row r="13" spans="1:13" ht="25.5" customHeight="1" x14ac:dyDescent="0.2">
      <c r="B13" s="744">
        <f>B12+ACCUEIL!$B$7</f>
        <v>0.35416666666666663</v>
      </c>
      <c r="C13" s="121" t="s">
        <v>22</v>
      </c>
      <c r="D13" s="137" t="str">
        <f>D6</f>
        <v>J</v>
      </c>
      <c r="E13" s="654"/>
      <c r="F13" s="138"/>
      <c r="G13" s="139" t="s">
        <v>16</v>
      </c>
      <c r="H13" s="138"/>
      <c r="I13" s="654"/>
      <c r="J13" s="137" t="str">
        <f>D7</f>
        <v>H</v>
      </c>
      <c r="K13" s="75"/>
      <c r="L13" s="288"/>
    </row>
    <row r="14" spans="1:13" ht="25.5" customHeight="1" x14ac:dyDescent="0.2">
      <c r="B14" s="744">
        <f>B13+ACCUEIL!$B$7</f>
        <v>0.36111111111111105</v>
      </c>
      <c r="C14" s="121" t="s">
        <v>23</v>
      </c>
      <c r="D14" s="137" t="str">
        <f>J4</f>
        <v>I</v>
      </c>
      <c r="E14" s="654"/>
      <c r="F14" s="138"/>
      <c r="G14" s="139" t="s">
        <v>16</v>
      </c>
      <c r="H14" s="138"/>
      <c r="I14" s="654"/>
      <c r="J14" s="137" t="str">
        <f>J5</f>
        <v>C</v>
      </c>
      <c r="K14" s="75"/>
      <c r="L14" s="288"/>
    </row>
    <row r="15" spans="1:13" ht="25.5" customHeight="1" x14ac:dyDescent="0.2">
      <c r="B15" s="744">
        <f>B14+ACCUEIL!$B$7</f>
        <v>0.36805555555555547</v>
      </c>
      <c r="C15" s="121" t="s">
        <v>24</v>
      </c>
      <c r="D15" s="137" t="str">
        <f>J6</f>
        <v>K</v>
      </c>
      <c r="E15" s="654"/>
      <c r="F15" s="138"/>
      <c r="G15" s="139" t="s">
        <v>16</v>
      </c>
      <c r="H15" s="138"/>
      <c r="I15" s="654"/>
      <c r="J15" s="137" t="str">
        <f>J7</f>
        <v>P</v>
      </c>
      <c r="K15" s="75"/>
      <c r="L15" s="288"/>
    </row>
    <row r="16" spans="1:13" ht="25.5" customHeight="1" x14ac:dyDescent="0.2">
      <c r="B16" s="744">
        <f>B15+ACCUEIL!$B$7</f>
        <v>0.37499999999999989</v>
      </c>
      <c r="C16" s="121" t="s">
        <v>25</v>
      </c>
      <c r="D16" s="137" t="str">
        <f>D4</f>
        <v>A</v>
      </c>
      <c r="E16" s="654"/>
      <c r="F16" s="138"/>
      <c r="G16" s="139" t="s">
        <v>16</v>
      </c>
      <c r="H16" s="138"/>
      <c r="I16" s="654"/>
      <c r="J16" s="137" t="str">
        <f>D8</f>
        <v>D</v>
      </c>
      <c r="K16" s="75"/>
      <c r="L16" s="288"/>
    </row>
    <row r="17" spans="2:12" ht="25.5" customHeight="1" x14ac:dyDescent="0.2">
      <c r="B17" s="744">
        <f>B16+ACCUEIL!$B$7</f>
        <v>0.38194444444444431</v>
      </c>
      <c r="C17" s="121" t="s">
        <v>26</v>
      </c>
      <c r="D17" s="137" t="str">
        <f>D5</f>
        <v>G</v>
      </c>
      <c r="E17" s="654"/>
      <c r="F17" s="138"/>
      <c r="G17" s="139" t="s">
        <v>16</v>
      </c>
      <c r="H17" s="138"/>
      <c r="I17" s="654"/>
      <c r="J17" s="137" t="str">
        <f>D6</f>
        <v>J</v>
      </c>
      <c r="K17" s="75"/>
      <c r="L17" s="288"/>
    </row>
    <row r="18" spans="2:12" ht="25.5" customHeight="1" x14ac:dyDescent="0.2">
      <c r="B18" s="744">
        <f>B17+ACCUEIL!$B$7</f>
        <v>0.38888888888888873</v>
      </c>
      <c r="C18" s="121" t="s">
        <v>27</v>
      </c>
      <c r="D18" s="137" t="str">
        <f>D7</f>
        <v>H</v>
      </c>
      <c r="E18" s="654"/>
      <c r="F18" s="138"/>
      <c r="G18" s="139" t="s">
        <v>16</v>
      </c>
      <c r="H18" s="138"/>
      <c r="I18" s="654"/>
      <c r="J18" s="137" t="str">
        <f>D8</f>
        <v>D</v>
      </c>
      <c r="K18" s="75"/>
      <c r="L18" s="288"/>
    </row>
    <row r="19" spans="2:12" ht="25.5" customHeight="1" x14ac:dyDescent="0.2">
      <c r="B19" s="744">
        <f>B18+ACCUEIL!$B$7</f>
        <v>0.39583333333333315</v>
      </c>
      <c r="C19" s="121" t="s">
        <v>28</v>
      </c>
      <c r="D19" s="137" t="str">
        <f>J4</f>
        <v>I</v>
      </c>
      <c r="E19" s="654"/>
      <c r="F19" s="138"/>
      <c r="G19" s="139" t="s">
        <v>16</v>
      </c>
      <c r="H19" s="138"/>
      <c r="I19" s="654"/>
      <c r="J19" s="137" t="str">
        <f>J6</f>
        <v>K</v>
      </c>
      <c r="K19" s="75"/>
      <c r="L19" s="288"/>
    </row>
    <row r="20" spans="2:12" ht="25.5" customHeight="1" x14ac:dyDescent="0.2">
      <c r="B20" s="744">
        <f>B19+ACCUEIL!$B$7</f>
        <v>0.40277777777777757</v>
      </c>
      <c r="C20" s="121" t="s">
        <v>29</v>
      </c>
      <c r="D20" s="137" t="str">
        <f>J5</f>
        <v>C</v>
      </c>
      <c r="E20" s="654"/>
      <c r="F20" s="138"/>
      <c r="G20" s="139" t="s">
        <v>16</v>
      </c>
      <c r="H20" s="138"/>
      <c r="I20" s="654"/>
      <c r="J20" s="137" t="str">
        <f>J7</f>
        <v>P</v>
      </c>
      <c r="K20" s="75"/>
      <c r="L20" s="288"/>
    </row>
    <row r="21" spans="2:12" ht="25.5" customHeight="1" x14ac:dyDescent="0.2">
      <c r="B21" s="744">
        <f>B20+ACCUEIL!$B$7</f>
        <v>0.40972222222222199</v>
      </c>
      <c r="C21" s="121" t="s">
        <v>30</v>
      </c>
      <c r="D21" s="137" t="str">
        <f>D4</f>
        <v>A</v>
      </c>
      <c r="E21" s="654"/>
      <c r="F21" s="138"/>
      <c r="G21" s="139" t="s">
        <v>16</v>
      </c>
      <c r="H21" s="138"/>
      <c r="I21" s="654"/>
      <c r="J21" s="137" t="str">
        <f>D6</f>
        <v>J</v>
      </c>
      <c r="K21" s="75"/>
      <c r="L21" s="288"/>
    </row>
    <row r="22" spans="2:12" ht="25.5" customHeight="1" x14ac:dyDescent="0.2">
      <c r="B22" s="744">
        <f>B21+ACCUEIL!$B$7</f>
        <v>0.41666666666666641</v>
      </c>
      <c r="C22" s="121" t="s">
        <v>31</v>
      </c>
      <c r="D22" s="137" t="str">
        <f>D5</f>
        <v>G</v>
      </c>
      <c r="E22" s="654"/>
      <c r="F22" s="138"/>
      <c r="G22" s="139" t="s">
        <v>16</v>
      </c>
      <c r="H22" s="138"/>
      <c r="I22" s="654"/>
      <c r="J22" s="137" t="str">
        <f>D7</f>
        <v>H</v>
      </c>
      <c r="K22" s="75"/>
      <c r="L22" s="288"/>
    </row>
    <row r="23" spans="2:12" ht="25.5" customHeight="1" x14ac:dyDescent="0.2">
      <c r="B23" s="744">
        <f>B22+ACCUEIL!$B$7</f>
        <v>0.42361111111111083</v>
      </c>
      <c r="C23" s="121" t="s">
        <v>32</v>
      </c>
      <c r="D23" s="137" t="str">
        <f>D6</f>
        <v>J</v>
      </c>
      <c r="E23" s="654"/>
      <c r="F23" s="138"/>
      <c r="G23" s="139" t="s">
        <v>16</v>
      </c>
      <c r="H23" s="138"/>
      <c r="I23" s="654"/>
      <c r="J23" s="137" t="str">
        <f>D8</f>
        <v>D</v>
      </c>
      <c r="K23" s="75"/>
      <c r="L23" s="288"/>
    </row>
    <row r="24" spans="2:12" ht="25.5" customHeight="1" x14ac:dyDescent="0.2">
      <c r="B24" s="744">
        <f>B23+ACCUEIL!$B$7</f>
        <v>0.43055555555555525</v>
      </c>
      <c r="C24" s="121" t="s">
        <v>33</v>
      </c>
      <c r="D24" s="137" t="str">
        <f>J4</f>
        <v>I</v>
      </c>
      <c r="E24" s="654"/>
      <c r="F24" s="138"/>
      <c r="G24" s="139" t="s">
        <v>16</v>
      </c>
      <c r="H24" s="138"/>
      <c r="I24" s="654"/>
      <c r="J24" s="137" t="str">
        <f>J7</f>
        <v>P</v>
      </c>
      <c r="K24" s="75"/>
      <c r="L24" s="288"/>
    </row>
    <row r="25" spans="2:12" ht="25.5" customHeight="1" x14ac:dyDescent="0.2">
      <c r="B25" s="744">
        <f>B24+ACCUEIL!$B$7</f>
        <v>0.43749999999999967</v>
      </c>
      <c r="C25" s="121" t="s">
        <v>34</v>
      </c>
      <c r="D25" s="137" t="str">
        <f>J5</f>
        <v>C</v>
      </c>
      <c r="E25" s="654"/>
      <c r="F25" s="138"/>
      <c r="G25" s="139" t="s">
        <v>16</v>
      </c>
      <c r="H25" s="138"/>
      <c r="I25" s="654"/>
      <c r="J25" s="137" t="str">
        <f>J6</f>
        <v>K</v>
      </c>
      <c r="K25" s="75"/>
      <c r="L25" s="288"/>
    </row>
    <row r="26" spans="2:12" ht="25.5" customHeight="1" x14ac:dyDescent="0.2">
      <c r="B26" s="744">
        <f>B25+ACCUEIL!$B$7</f>
        <v>0.44444444444444409</v>
      </c>
      <c r="C26" s="121" t="s">
        <v>35</v>
      </c>
      <c r="D26" s="137" t="str">
        <f>D4</f>
        <v>A</v>
      </c>
      <c r="E26" s="654"/>
      <c r="F26" s="138"/>
      <c r="G26" s="139" t="s">
        <v>16</v>
      </c>
      <c r="H26" s="138"/>
      <c r="I26" s="654"/>
      <c r="J26" s="137" t="str">
        <f>D7</f>
        <v>H</v>
      </c>
      <c r="K26" s="75"/>
      <c r="L26" s="288"/>
    </row>
    <row r="27" spans="2:12" ht="25.5" customHeight="1" x14ac:dyDescent="0.2">
      <c r="B27" s="744">
        <f>B26+ACCUEIL!$B$7</f>
        <v>0.45138888888888851</v>
      </c>
      <c r="C27" s="121" t="s">
        <v>36</v>
      </c>
      <c r="D27" s="137" t="str">
        <f>D5</f>
        <v>G</v>
      </c>
      <c r="E27" s="654"/>
      <c r="F27" s="138"/>
      <c r="G27" s="139" t="s">
        <v>16</v>
      </c>
      <c r="H27" s="138"/>
      <c r="I27" s="654"/>
      <c r="J27" s="137" t="str">
        <f>D8</f>
        <v>D</v>
      </c>
      <c r="K27" s="75"/>
      <c r="L27" s="288"/>
    </row>
    <row r="28" spans="2:12" ht="9" customHeight="1" x14ac:dyDescent="0.2">
      <c r="B28" s="290"/>
      <c r="C28" s="140"/>
      <c r="D28" s="75"/>
      <c r="E28" s="75"/>
      <c r="F28" s="75"/>
      <c r="G28" s="75"/>
      <c r="H28" s="75"/>
      <c r="I28" s="75"/>
      <c r="J28" s="75"/>
      <c r="K28" s="75"/>
      <c r="L28" s="288"/>
    </row>
    <row r="29" spans="2:12" ht="9" customHeight="1" x14ac:dyDescent="0.2">
      <c r="B29" s="427"/>
      <c r="C29" s="341"/>
      <c r="D29" s="294"/>
      <c r="E29" s="294"/>
      <c r="F29" s="294"/>
      <c r="G29" s="294"/>
      <c r="H29" s="294"/>
      <c r="I29" s="294"/>
      <c r="J29" s="294"/>
      <c r="K29" s="294"/>
      <c r="L29" s="295"/>
    </row>
  </sheetData>
  <sheetProtection password="C9F9" sheet="1" objects="1" scenarios="1" formatCells="0" formatColumns="0" formatRows="0"/>
  <conditionalFormatting sqref="E12:E27">
    <cfRule type="containsBlanks" priority="3">
      <formula>LEN(TRIM(E12))=0</formula>
    </cfRule>
    <cfRule type="notContainsBlanks" dxfId="281" priority="4">
      <formula>LEN(TRIM(E12))&gt;0</formula>
    </cfRule>
  </conditionalFormatting>
  <conditionalFormatting sqref="I12:I27">
    <cfRule type="containsBlanks" priority="1">
      <formula>LEN(TRIM(I12))=0</formula>
    </cfRule>
    <cfRule type="notContainsBlanks" dxfId="280" priority="2">
      <formula>LEN(TRIM(I12))&gt;0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7" firstPageNumber="0" orientation="portrait" horizontalDpi="300" verticalDpi="300" r:id="rId1"/>
  <headerFooter alignWithMargins="0"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IMP9SC" altText="Aperçu Impression">
                <anchor>
                  <from>
                    <xdr:col>0</xdr:col>
                    <xdr:colOff>85725</xdr:colOff>
                    <xdr:row>3</xdr:row>
                    <xdr:rowOff>47625</xdr:rowOff>
                  </from>
                  <to>
                    <xdr:col>2</xdr:col>
                    <xdr:colOff>0</xdr:colOff>
                    <xdr:row>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W56"/>
  <sheetViews>
    <sheetView showGridLines="0" showRowColHeaders="0" showRuler="0" view="pageBreakPreview" topLeftCell="B19" zoomScaleNormal="121" zoomScaleSheetLayoutView="100" workbookViewId="0">
      <selection activeCell="U32" sqref="U32:W36"/>
    </sheetView>
  </sheetViews>
  <sheetFormatPr baseColWidth="10" defaultColWidth="11.5703125" defaultRowHeight="12.75" x14ac:dyDescent="0.2"/>
  <cols>
    <col min="1" max="1" width="2.140625" customWidth="1"/>
    <col min="2" max="2" width="7.5703125" style="109" customWidth="1"/>
    <col min="3" max="3" width="2.7109375" style="2" customWidth="1"/>
    <col min="4" max="4" width="39.7109375" customWidth="1"/>
    <col min="5" max="9" width="1.85546875" customWidth="1"/>
    <col min="10" max="10" width="39.5703125" customWidth="1"/>
    <col min="11" max="14" width="1.85546875" customWidth="1"/>
    <col min="15" max="15" width="15.85546875" customWidth="1"/>
    <col min="16" max="18" width="1.85546875" customWidth="1"/>
    <col min="19" max="19" width="2.140625" customWidth="1"/>
    <col min="20" max="20" width="2.7109375" customWidth="1"/>
    <col min="21" max="21" width="15.85546875" customWidth="1"/>
    <col min="22" max="23" width="1.85546875" customWidth="1"/>
  </cols>
  <sheetData>
    <row r="1" spans="1:23" s="14" customFormat="1" ht="4.5" customHeight="1" x14ac:dyDescent="0.2">
      <c r="B1" s="110"/>
      <c r="C1" s="111"/>
    </row>
    <row r="2" spans="1:23" s="14" customFormat="1" ht="4.5" customHeight="1" x14ac:dyDescent="0.2">
      <c r="B2" s="110"/>
      <c r="C2" s="111"/>
    </row>
    <row r="3" spans="1:23" x14ac:dyDescent="0.2">
      <c r="A3" s="112"/>
      <c r="B3" s="113"/>
      <c r="C3" s="114"/>
      <c r="D3" s="115" t="s">
        <v>18</v>
      </c>
      <c r="E3" s="116" t="s">
        <v>2</v>
      </c>
      <c r="F3" s="116" t="s">
        <v>3</v>
      </c>
      <c r="G3" s="2"/>
      <c r="I3" s="117"/>
      <c r="J3" s="115" t="s">
        <v>19</v>
      </c>
      <c r="K3" s="118" t="s">
        <v>2</v>
      </c>
      <c r="L3" s="119" t="str">
        <f>F3</f>
        <v>Diff</v>
      </c>
    </row>
    <row r="4" spans="1:23" ht="15" customHeight="1" x14ac:dyDescent="0.2">
      <c r="A4" s="112"/>
      <c r="B4" s="120"/>
      <c r="C4" s="121" t="s">
        <v>5</v>
      </c>
      <c r="D4" s="634" t="str">
        <f>ACCUEIL!$H$6</f>
        <v>A</v>
      </c>
      <c r="E4" s="123">
        <f>CL($E$12,$I$12)+CL($E$16,$I$16)+CL($E$21,$I$21)+CL($E$26,$I$26)</f>
        <v>0</v>
      </c>
      <c r="F4" s="123">
        <f>$E$12-$I$12+$E$16-$I$16+$E$21-$I$21+$E$26-$I$26</f>
        <v>0</v>
      </c>
      <c r="G4" s="124"/>
      <c r="H4" s="125"/>
      <c r="I4" s="126" t="s">
        <v>11</v>
      </c>
      <c r="J4" s="634" t="str">
        <f>ACCUEIL!$H$11</f>
        <v>I</v>
      </c>
      <c r="K4" s="127">
        <f>CL($E$14,$I$14)+CL($E$19,$I$19)+CL($E$24,$I$24)</f>
        <v>0</v>
      </c>
      <c r="L4" s="123">
        <f>$E$14-$I$14+$E$19-$I$19+$E$24-$I$24</f>
        <v>0</v>
      </c>
      <c r="M4" s="125"/>
      <c r="T4" s="114"/>
      <c r="U4" s="115" t="s">
        <v>18</v>
      </c>
      <c r="V4" s="116" t="s">
        <v>2</v>
      </c>
      <c r="W4" s="116" t="s">
        <v>3</v>
      </c>
    </row>
    <row r="5" spans="1:23" ht="15" customHeight="1" x14ac:dyDescent="0.2">
      <c r="A5" s="112"/>
      <c r="B5" s="128"/>
      <c r="C5" s="121" t="s">
        <v>7</v>
      </c>
      <c r="D5" s="634" t="str">
        <f>ACCUEIL!$H$7</f>
        <v>G</v>
      </c>
      <c r="E5" s="123">
        <f>CL($I$12,$E$12)+CL($E$17,$I$17)+CL($E$22,$I$22)+CL($E$27,$I$27)</f>
        <v>0</v>
      </c>
      <c r="F5" s="123">
        <f>$I$12-$E$12+$E$17-$I$17+$E$22-$I$22+$E$27-$I$27</f>
        <v>0</v>
      </c>
      <c r="G5" s="124"/>
      <c r="H5" s="125"/>
      <c r="I5" s="126" t="s">
        <v>12</v>
      </c>
      <c r="J5" s="634" t="str">
        <f>ACCUEIL!$H$12</f>
        <v>C</v>
      </c>
      <c r="K5" s="127">
        <f>CL($I$14,$E$14)+CL($E$20,$I$20)+CL($E$25,$I$25)</f>
        <v>0</v>
      </c>
      <c r="L5" s="123">
        <f>$I$14-$E$14+$E$20-$I$20+$E$25-$I$25</f>
        <v>0</v>
      </c>
      <c r="M5" s="125"/>
      <c r="T5" s="121" t="s">
        <v>5</v>
      </c>
      <c r="U5" s="634"/>
      <c r="V5" s="123"/>
      <c r="W5" s="123"/>
    </row>
    <row r="6" spans="1:23" ht="15" customHeight="1" x14ac:dyDescent="0.2">
      <c r="A6" s="112"/>
      <c r="B6" s="128"/>
      <c r="C6" s="121" t="s">
        <v>8</v>
      </c>
      <c r="D6" s="634" t="str">
        <f>ACCUEIL!$H$8</f>
        <v>J</v>
      </c>
      <c r="E6" s="123">
        <f>CL($E$13,$I$13)+CL($I$17,$E$17)+CL($I$21,$E$21)+CL($E$23,$I$23)</f>
        <v>0</v>
      </c>
      <c r="F6" s="123">
        <f>$E$13-$I$13+$I$17-$E$17+$I$21-$E$21+$E$23-$I$23</f>
        <v>0</v>
      </c>
      <c r="G6" s="124"/>
      <c r="H6" s="125"/>
      <c r="I6" s="126" t="s">
        <v>17</v>
      </c>
      <c r="J6" s="634" t="str">
        <f>ACCUEIL!$H$13</f>
        <v>K</v>
      </c>
      <c r="K6" s="127">
        <f>CL($E$15,$I$15)+CL($I$19,$E$19)+CL($I$25,$E$25)</f>
        <v>0</v>
      </c>
      <c r="L6" s="123">
        <f>$I$19-$E$19+$I$25-$E$25+$E$15-$I$15</f>
        <v>0</v>
      </c>
      <c r="M6" s="125"/>
      <c r="T6" s="121" t="s">
        <v>7</v>
      </c>
      <c r="U6" s="634"/>
      <c r="V6" s="123"/>
      <c r="W6" s="123"/>
    </row>
    <row r="7" spans="1:23" ht="15" customHeight="1" x14ac:dyDescent="0.2">
      <c r="A7" s="112"/>
      <c r="B7" s="343"/>
      <c r="C7" s="121" t="s">
        <v>9</v>
      </c>
      <c r="D7" s="634" t="str">
        <f>ACCUEIL!$H$9</f>
        <v>H</v>
      </c>
      <c r="E7" s="123">
        <f>CL($I$13,$E$13)+CL($E$18,$I$18)+CL($I$22,$E$22)+CL($I$26,$E$26)</f>
        <v>0</v>
      </c>
      <c r="F7" s="123">
        <f>$I$13-$E$13+$E$18-$I$18+$I$22-$E$22+$I$26-$E$26</f>
        <v>0</v>
      </c>
      <c r="G7" s="124"/>
      <c r="H7" s="125"/>
      <c r="I7" s="126" t="s">
        <v>20</v>
      </c>
      <c r="J7" s="634" t="str">
        <f>ACCUEIL!$H$14</f>
        <v>P</v>
      </c>
      <c r="K7" s="127">
        <f>CL($I$15,$E$15)+CL($I$20,$E$20)+CL($I$24,$E$24)</f>
        <v>0</v>
      </c>
      <c r="L7" s="123">
        <f>$I$15-$E$15+$I$20-$E$20+$I$24-$E$24</f>
        <v>0</v>
      </c>
      <c r="M7" s="125"/>
      <c r="T7" s="121" t="s">
        <v>8</v>
      </c>
      <c r="U7" s="634"/>
      <c r="V7" s="123"/>
      <c r="W7" s="123"/>
    </row>
    <row r="8" spans="1:23" ht="15" customHeight="1" x14ac:dyDescent="0.2">
      <c r="C8" s="121" t="s">
        <v>10</v>
      </c>
      <c r="D8" s="634" t="str">
        <f>ACCUEIL!$H$10</f>
        <v>D</v>
      </c>
      <c r="E8" s="123">
        <f>CL($I$16,$E$16)+CL($I$18,$E$18)+CL($I$23,$E$23)+CL($I$27,$E$27)</f>
        <v>0</v>
      </c>
      <c r="F8" s="123">
        <f>$I$16-$E$16+$I$18-$E$18+$I$23-$E$23+$I$27-$E$27</f>
        <v>0</v>
      </c>
      <c r="G8" s="124"/>
      <c r="H8" s="125"/>
      <c r="I8" s="125"/>
      <c r="J8" s="125"/>
      <c r="K8" s="124"/>
      <c r="L8" s="124"/>
      <c r="M8" s="125"/>
      <c r="T8" s="121" t="s">
        <v>9</v>
      </c>
      <c r="U8" s="634"/>
      <c r="V8" s="123"/>
      <c r="W8" s="123"/>
    </row>
    <row r="9" spans="1:23" ht="15" customHeight="1" x14ac:dyDescent="0.2">
      <c r="C9" s="129"/>
      <c r="D9" s="130"/>
      <c r="E9" s="123"/>
      <c r="F9" s="123"/>
      <c r="G9" s="124"/>
      <c r="H9" s="125"/>
      <c r="I9" s="125"/>
      <c r="J9" s="125"/>
      <c r="K9" s="124"/>
      <c r="L9" s="124"/>
      <c r="M9" s="125"/>
      <c r="T9" s="121" t="s">
        <v>10</v>
      </c>
      <c r="U9" s="634"/>
      <c r="V9" s="123"/>
      <c r="W9" s="123"/>
    </row>
    <row r="10" spans="1:23" s="131" customFormat="1" ht="9" customHeight="1" x14ac:dyDescent="0.2">
      <c r="B10" s="283"/>
      <c r="C10" s="284"/>
      <c r="D10" s="285"/>
      <c r="E10" s="285"/>
      <c r="F10" s="285"/>
      <c r="G10" s="285"/>
      <c r="H10" s="285"/>
      <c r="I10" s="285"/>
      <c r="J10" s="285"/>
      <c r="K10" s="285"/>
      <c r="L10" s="286"/>
      <c r="M10" s="132"/>
    </row>
    <row r="11" spans="1:23" x14ac:dyDescent="0.2">
      <c r="B11" s="287" t="s">
        <v>14</v>
      </c>
      <c r="C11" s="133"/>
      <c r="D11" s="134"/>
      <c r="E11" s="134"/>
      <c r="F11" s="134"/>
      <c r="G11" s="368" t="str">
        <f>ACCUEIL!$D$6</f>
        <v>san siro</v>
      </c>
      <c r="H11" s="134"/>
      <c r="I11" s="134"/>
      <c r="J11" s="136"/>
      <c r="K11" s="75"/>
      <c r="L11" s="288"/>
    </row>
    <row r="12" spans="1:23" ht="25.5" customHeight="1" x14ac:dyDescent="0.2">
      <c r="B12" s="409">
        <f>ACCUEIL!$B$6</f>
        <v>0.34722222222222221</v>
      </c>
      <c r="C12" s="121" t="s">
        <v>21</v>
      </c>
      <c r="D12" s="137" t="str">
        <f>D4</f>
        <v>A</v>
      </c>
      <c r="E12" s="654"/>
      <c r="F12" s="138"/>
      <c r="G12" s="139" t="s">
        <v>16</v>
      </c>
      <c r="H12" s="138"/>
      <c r="I12" s="654"/>
      <c r="J12" s="137" t="str">
        <f>D5</f>
        <v>G</v>
      </c>
      <c r="K12" s="75"/>
      <c r="L12" s="288"/>
      <c r="T12" s="117"/>
      <c r="U12" s="115" t="s">
        <v>19</v>
      </c>
      <c r="V12" s="118" t="s">
        <v>2</v>
      </c>
      <c r="W12" s="119">
        <f>Q12</f>
        <v>0</v>
      </c>
    </row>
    <row r="13" spans="1:23" ht="25.5" customHeight="1" x14ac:dyDescent="0.2">
      <c r="B13" s="425">
        <f>B12+ACCUEIL!$B$7</f>
        <v>0.35416666666666663</v>
      </c>
      <c r="C13" s="121" t="s">
        <v>22</v>
      </c>
      <c r="D13" s="137" t="str">
        <f>D6</f>
        <v>J</v>
      </c>
      <c r="E13" s="654"/>
      <c r="F13" s="138"/>
      <c r="G13" s="139" t="s">
        <v>16</v>
      </c>
      <c r="H13" s="138"/>
      <c r="I13" s="654"/>
      <c r="J13" s="137" t="str">
        <f>D7</f>
        <v>H</v>
      </c>
      <c r="K13" s="75"/>
      <c r="L13" s="288"/>
      <c r="T13" s="126" t="s">
        <v>11</v>
      </c>
      <c r="U13" s="634"/>
      <c r="V13" s="127"/>
      <c r="W13" s="123"/>
    </row>
    <row r="14" spans="1:23" ht="25.5" customHeight="1" x14ac:dyDescent="0.2">
      <c r="B14" s="425">
        <f>B13+ACCUEIL!$B$7</f>
        <v>0.36111111111111105</v>
      </c>
      <c r="C14" s="121" t="s">
        <v>23</v>
      </c>
      <c r="D14" s="137" t="str">
        <f>J4</f>
        <v>I</v>
      </c>
      <c r="E14" s="654"/>
      <c r="F14" s="138"/>
      <c r="G14" s="139" t="s">
        <v>16</v>
      </c>
      <c r="H14" s="138"/>
      <c r="I14" s="654"/>
      <c r="J14" s="137" t="str">
        <f>J5</f>
        <v>C</v>
      </c>
      <c r="K14" s="75"/>
      <c r="L14" s="288"/>
      <c r="T14" s="126" t="s">
        <v>12</v>
      </c>
      <c r="U14" s="634"/>
      <c r="V14" s="127"/>
      <c r="W14" s="123"/>
    </row>
    <row r="15" spans="1:23" ht="25.5" customHeight="1" x14ac:dyDescent="0.2">
      <c r="B15" s="425">
        <f>B14+ACCUEIL!$B$7</f>
        <v>0.36805555555555547</v>
      </c>
      <c r="C15" s="121" t="s">
        <v>24</v>
      </c>
      <c r="D15" s="137" t="str">
        <f>J6</f>
        <v>K</v>
      </c>
      <c r="E15" s="654"/>
      <c r="F15" s="138"/>
      <c r="G15" s="139" t="s">
        <v>16</v>
      </c>
      <c r="H15" s="138"/>
      <c r="I15" s="654"/>
      <c r="J15" s="137" t="str">
        <f>J7</f>
        <v>P</v>
      </c>
      <c r="K15" s="75"/>
      <c r="L15" s="288"/>
      <c r="T15" s="126" t="s">
        <v>17</v>
      </c>
      <c r="U15" s="634"/>
      <c r="V15" s="127"/>
      <c r="W15" s="123"/>
    </row>
    <row r="16" spans="1:23" ht="25.5" customHeight="1" x14ac:dyDescent="0.2">
      <c r="B16" s="425">
        <f>B15+ACCUEIL!$B$7</f>
        <v>0.37499999999999989</v>
      </c>
      <c r="C16" s="121" t="s">
        <v>25</v>
      </c>
      <c r="D16" s="137" t="str">
        <f>D4</f>
        <v>A</v>
      </c>
      <c r="E16" s="654"/>
      <c r="F16" s="138"/>
      <c r="G16" s="139" t="s">
        <v>16</v>
      </c>
      <c r="H16" s="138"/>
      <c r="I16" s="654"/>
      <c r="J16" s="137" t="str">
        <f>D8</f>
        <v>D</v>
      </c>
      <c r="K16" s="75"/>
      <c r="L16" s="288"/>
      <c r="T16" s="126" t="s">
        <v>20</v>
      </c>
      <c r="U16" s="634"/>
      <c r="V16" s="127"/>
      <c r="W16" s="123"/>
    </row>
    <row r="17" spans="2:23" ht="25.5" customHeight="1" x14ac:dyDescent="0.2">
      <c r="B17" s="425">
        <f>B16+ACCUEIL!$B$7</f>
        <v>0.38194444444444431</v>
      </c>
      <c r="C17" s="121" t="s">
        <v>26</v>
      </c>
      <c r="D17" s="137" t="str">
        <f>D5</f>
        <v>G</v>
      </c>
      <c r="E17" s="654"/>
      <c r="F17" s="138"/>
      <c r="G17" s="139" t="s">
        <v>16</v>
      </c>
      <c r="H17" s="138"/>
      <c r="I17" s="654"/>
      <c r="J17" s="137" t="str">
        <f>D6</f>
        <v>J</v>
      </c>
      <c r="K17" s="75"/>
      <c r="L17" s="288"/>
    </row>
    <row r="18" spans="2:23" ht="25.5" customHeight="1" x14ac:dyDescent="0.2">
      <c r="B18" s="425">
        <f>B17+ACCUEIL!$B$7</f>
        <v>0.38888888888888873</v>
      </c>
      <c r="C18" s="121" t="s">
        <v>27</v>
      </c>
      <c r="D18" s="137" t="str">
        <f>D7</f>
        <v>H</v>
      </c>
      <c r="E18" s="654"/>
      <c r="F18" s="138"/>
      <c r="G18" s="139" t="s">
        <v>16</v>
      </c>
      <c r="H18" s="138"/>
      <c r="I18" s="654"/>
      <c r="J18" s="137" t="str">
        <f>D8</f>
        <v>D</v>
      </c>
      <c r="K18" s="75"/>
      <c r="L18" s="288"/>
    </row>
    <row r="19" spans="2:23" ht="25.5" customHeight="1" x14ac:dyDescent="0.2">
      <c r="B19" s="425">
        <f>B18+ACCUEIL!$B$7</f>
        <v>0.39583333333333315</v>
      </c>
      <c r="C19" s="121" t="s">
        <v>28</v>
      </c>
      <c r="D19" s="137" t="str">
        <f>J4</f>
        <v>I</v>
      </c>
      <c r="E19" s="654"/>
      <c r="F19" s="138"/>
      <c r="G19" s="139" t="s">
        <v>16</v>
      </c>
      <c r="H19" s="138"/>
      <c r="I19" s="654"/>
      <c r="J19" s="137" t="str">
        <f>J6</f>
        <v>K</v>
      </c>
      <c r="K19" s="75"/>
      <c r="L19" s="288"/>
    </row>
    <row r="20" spans="2:23" ht="25.5" customHeight="1" x14ac:dyDescent="0.2">
      <c r="B20" s="425">
        <f>B19+ACCUEIL!$B$7</f>
        <v>0.40277777777777757</v>
      </c>
      <c r="C20" s="121" t="s">
        <v>29</v>
      </c>
      <c r="D20" s="137" t="str">
        <f>J5</f>
        <v>C</v>
      </c>
      <c r="E20" s="654"/>
      <c r="F20" s="138"/>
      <c r="G20" s="139" t="s">
        <v>16</v>
      </c>
      <c r="H20" s="138"/>
      <c r="I20" s="654"/>
      <c r="J20" s="137" t="str">
        <f>J7</f>
        <v>P</v>
      </c>
      <c r="K20" s="75"/>
      <c r="L20" s="288"/>
    </row>
    <row r="21" spans="2:23" ht="25.5" customHeight="1" x14ac:dyDescent="0.2">
      <c r="B21" s="425">
        <f>B20+ACCUEIL!$B$7</f>
        <v>0.40972222222222199</v>
      </c>
      <c r="C21" s="121" t="s">
        <v>30</v>
      </c>
      <c r="D21" s="137" t="str">
        <f>D4</f>
        <v>A</v>
      </c>
      <c r="E21" s="654"/>
      <c r="F21" s="138"/>
      <c r="G21" s="139" t="s">
        <v>16</v>
      </c>
      <c r="H21" s="138"/>
      <c r="I21" s="654"/>
      <c r="J21" s="137" t="str">
        <f>D6</f>
        <v>J</v>
      </c>
      <c r="K21" s="75"/>
      <c r="L21" s="288"/>
    </row>
    <row r="22" spans="2:23" ht="25.5" customHeight="1" x14ac:dyDescent="0.2">
      <c r="B22" s="425">
        <f>B21+ACCUEIL!$B$7</f>
        <v>0.41666666666666641</v>
      </c>
      <c r="C22" s="121" t="s">
        <v>31</v>
      </c>
      <c r="D22" s="137" t="str">
        <f>D5</f>
        <v>G</v>
      </c>
      <c r="E22" s="654"/>
      <c r="F22" s="138"/>
      <c r="G22" s="139" t="s">
        <v>16</v>
      </c>
      <c r="H22" s="138"/>
      <c r="I22" s="654"/>
      <c r="J22" s="137" t="str">
        <f>D7</f>
        <v>H</v>
      </c>
      <c r="K22" s="75"/>
      <c r="L22" s="288"/>
    </row>
    <row r="23" spans="2:23" ht="25.5" customHeight="1" x14ac:dyDescent="0.2">
      <c r="B23" s="425">
        <f>B22+ACCUEIL!$B$7</f>
        <v>0.42361111111111083</v>
      </c>
      <c r="C23" s="121" t="s">
        <v>32</v>
      </c>
      <c r="D23" s="137" t="str">
        <f>D6</f>
        <v>J</v>
      </c>
      <c r="E23" s="654"/>
      <c r="F23" s="138"/>
      <c r="G23" s="139" t="s">
        <v>16</v>
      </c>
      <c r="H23" s="138"/>
      <c r="I23" s="654"/>
      <c r="J23" s="137" t="str">
        <f>D8</f>
        <v>D</v>
      </c>
      <c r="K23" s="75"/>
      <c r="L23" s="288"/>
    </row>
    <row r="24" spans="2:23" ht="25.5" customHeight="1" x14ac:dyDescent="0.2">
      <c r="B24" s="425">
        <f>B23+ACCUEIL!$B$7</f>
        <v>0.43055555555555525</v>
      </c>
      <c r="C24" s="121" t="s">
        <v>33</v>
      </c>
      <c r="D24" s="137" t="str">
        <f>J4</f>
        <v>I</v>
      </c>
      <c r="E24" s="654"/>
      <c r="F24" s="138"/>
      <c r="G24" s="139" t="s">
        <v>16</v>
      </c>
      <c r="H24" s="138"/>
      <c r="I24" s="654"/>
      <c r="J24" s="137" t="str">
        <f>J7</f>
        <v>P</v>
      </c>
      <c r="K24" s="75"/>
      <c r="L24" s="288"/>
    </row>
    <row r="25" spans="2:23" ht="25.5" customHeight="1" x14ac:dyDescent="0.2">
      <c r="B25" s="425">
        <f>B24+ACCUEIL!$B$7</f>
        <v>0.43749999999999967</v>
      </c>
      <c r="C25" s="121" t="s">
        <v>34</v>
      </c>
      <c r="D25" s="137" t="str">
        <f>J5</f>
        <v>C</v>
      </c>
      <c r="E25" s="654"/>
      <c r="F25" s="138"/>
      <c r="G25" s="139" t="s">
        <v>16</v>
      </c>
      <c r="H25" s="138"/>
      <c r="I25" s="654"/>
      <c r="J25" s="137" t="str">
        <f>J6</f>
        <v>K</v>
      </c>
      <c r="K25" s="75"/>
      <c r="L25" s="288"/>
    </row>
    <row r="26" spans="2:23" ht="25.5" customHeight="1" x14ac:dyDescent="0.2">
      <c r="B26" s="425">
        <f>B25+ACCUEIL!$B$7</f>
        <v>0.44444444444444409</v>
      </c>
      <c r="C26" s="121" t="s">
        <v>35</v>
      </c>
      <c r="D26" s="137" t="str">
        <f>D4</f>
        <v>A</v>
      </c>
      <c r="E26" s="654"/>
      <c r="F26" s="138"/>
      <c r="G26" s="139" t="s">
        <v>16</v>
      </c>
      <c r="H26" s="138"/>
      <c r="I26" s="654"/>
      <c r="J26" s="137" t="str">
        <f>D7</f>
        <v>H</v>
      </c>
      <c r="K26" s="75"/>
      <c r="L26" s="288"/>
    </row>
    <row r="27" spans="2:23" ht="25.5" customHeight="1" x14ac:dyDescent="0.2">
      <c r="B27" s="425">
        <f>B26+ACCUEIL!$B$7</f>
        <v>0.45138888888888851</v>
      </c>
      <c r="C27" s="121" t="s">
        <v>36</v>
      </c>
      <c r="D27" s="137" t="str">
        <f>D5</f>
        <v>G</v>
      </c>
      <c r="E27" s="654"/>
      <c r="F27" s="138"/>
      <c r="G27" s="139" t="s">
        <v>16</v>
      </c>
      <c r="H27" s="138"/>
      <c r="I27" s="654"/>
      <c r="J27" s="137" t="str">
        <f>D8</f>
        <v>D</v>
      </c>
      <c r="K27" s="75"/>
      <c r="L27" s="288"/>
    </row>
    <row r="28" spans="2:23" ht="4.5" customHeight="1" x14ac:dyDescent="0.2">
      <c r="B28" s="290"/>
      <c r="C28" s="140"/>
      <c r="D28" s="75"/>
      <c r="E28" s="75"/>
      <c r="F28" s="75"/>
      <c r="G28" s="75"/>
      <c r="H28" s="75"/>
      <c r="I28" s="75"/>
      <c r="J28" s="75"/>
      <c r="K28" s="75"/>
      <c r="L28" s="288"/>
    </row>
    <row r="29" spans="2:23" ht="4.5" customHeight="1" x14ac:dyDescent="0.2">
      <c r="B29" s="602"/>
      <c r="C29" s="603"/>
      <c r="D29" s="415"/>
      <c r="E29" s="415"/>
      <c r="F29" s="415"/>
      <c r="G29" s="415"/>
      <c r="H29" s="415"/>
      <c r="I29" s="415"/>
      <c r="J29" s="415"/>
      <c r="K29" s="415"/>
      <c r="L29" s="604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</row>
    <row r="30" spans="2:23" ht="18" x14ac:dyDescent="0.25">
      <c r="B30" s="289" t="str">
        <f>B11</f>
        <v>HEURE</v>
      </c>
      <c r="C30" s="140"/>
      <c r="D30" s="1052" t="s">
        <v>66</v>
      </c>
      <c r="E30" s="1052"/>
      <c r="F30" s="1052"/>
      <c r="G30" s="1052"/>
      <c r="H30" s="1052"/>
      <c r="I30" s="1052"/>
      <c r="J30" s="1052"/>
      <c r="K30" s="600"/>
      <c r="L30" s="601"/>
      <c r="M30" s="600"/>
      <c r="N30" s="600"/>
      <c r="O30" s="75"/>
      <c r="P30" s="75"/>
      <c r="Q30" s="75"/>
      <c r="R30" s="75"/>
      <c r="S30" s="75"/>
      <c r="T30" s="75"/>
      <c r="U30" s="75"/>
      <c r="V30" s="75"/>
      <c r="W30" s="75"/>
    </row>
    <row r="31" spans="2:23" ht="24.75" customHeight="1" x14ac:dyDescent="0.2">
      <c r="B31" s="409">
        <f>ACCUEIL!$B$9</f>
        <v>1.583333333333333</v>
      </c>
      <c r="C31" s="141" t="s">
        <v>21</v>
      </c>
      <c r="D31" s="137" t="str">
        <f>O32</f>
        <v>A</v>
      </c>
      <c r="E31" s="654"/>
      <c r="F31" s="138"/>
      <c r="G31" s="139" t="s">
        <v>16</v>
      </c>
      <c r="H31" s="138"/>
      <c r="I31" s="654"/>
      <c r="J31" s="137" t="str">
        <f>O33</f>
        <v>B</v>
      </c>
      <c r="K31" s="75"/>
      <c r="L31" s="288"/>
      <c r="N31" s="553"/>
      <c r="O31" s="608" t="s">
        <v>18</v>
      </c>
      <c r="P31" s="609" t="s">
        <v>2</v>
      </c>
      <c r="Q31" s="610" t="str">
        <f>F3</f>
        <v>Diff</v>
      </c>
      <c r="T31" s="553"/>
      <c r="U31" s="608" t="s">
        <v>18</v>
      </c>
      <c r="V31" s="609" t="s">
        <v>2</v>
      </c>
      <c r="W31" s="610" t="str">
        <f>L3</f>
        <v>Diff</v>
      </c>
    </row>
    <row r="32" spans="2:23" ht="24.75" customHeight="1" x14ac:dyDescent="0.2">
      <c r="B32" s="425">
        <f>B31+ACCUEIL!$B$10</f>
        <v>1.5902777777777775</v>
      </c>
      <c r="C32" s="141" t="s">
        <v>22</v>
      </c>
      <c r="D32" s="137" t="str">
        <f>O34</f>
        <v>C</v>
      </c>
      <c r="E32" s="654"/>
      <c r="F32" s="138"/>
      <c r="G32" s="139" t="s">
        <v>16</v>
      </c>
      <c r="H32" s="138"/>
      <c r="I32" s="654"/>
      <c r="J32" s="137" t="str">
        <f>O35</f>
        <v>D</v>
      </c>
      <c r="K32" s="75"/>
      <c r="L32" s="288"/>
      <c r="N32" s="605" t="s">
        <v>5</v>
      </c>
      <c r="O32" s="606" t="s">
        <v>5</v>
      </c>
      <c r="P32" s="607">
        <f>CL($E$31,$I$31)+CL($E$33,$I$33)+CL($E$39,$I$39)+CL($E$50,$I$50)</f>
        <v>0</v>
      </c>
      <c r="Q32" s="607">
        <f>$E$31-$I$31+$E$33-$I$33+$E$39-$I$39+$E$50-$I$50</f>
        <v>0</v>
      </c>
      <c r="T32" s="605" t="s">
        <v>5</v>
      </c>
      <c r="U32" s="606"/>
      <c r="V32" s="615"/>
      <c r="W32" s="615"/>
    </row>
    <row r="33" spans="2:23" ht="24.75" customHeight="1" x14ac:dyDescent="0.2">
      <c r="B33" s="425">
        <f>B32+ACCUEIL!$B$10</f>
        <v>1.5972222222222219</v>
      </c>
      <c r="C33" s="141" t="s">
        <v>25</v>
      </c>
      <c r="D33" s="137" t="str">
        <f>O32</f>
        <v>A</v>
      </c>
      <c r="E33" s="654"/>
      <c r="F33" s="138"/>
      <c r="G33" s="139" t="s">
        <v>16</v>
      </c>
      <c r="H33" s="138"/>
      <c r="I33" s="654"/>
      <c r="J33" s="137" t="str">
        <f>O36</f>
        <v>E</v>
      </c>
      <c r="K33" s="75"/>
      <c r="L33" s="288"/>
      <c r="N33" s="141" t="s">
        <v>7</v>
      </c>
      <c r="O33" s="122" t="s">
        <v>7</v>
      </c>
      <c r="P33" s="353">
        <f>CL($I$31,$E$31)+CL($E$34,$I$34)+CL($E$44,$I$44)+CL($E$51,$I$51)</f>
        <v>0</v>
      </c>
      <c r="Q33" s="353">
        <f>$I$31-$E$31+$E$34-$I$34+$E$44-$I$44+$E$51-$I$51</f>
        <v>0</v>
      </c>
      <c r="T33" s="141" t="s">
        <v>7</v>
      </c>
      <c r="U33" s="122"/>
      <c r="V33" s="616"/>
      <c r="W33" s="616"/>
    </row>
    <row r="34" spans="2:23" ht="24.75" customHeight="1" x14ac:dyDescent="0.2">
      <c r="B34" s="425">
        <f>B33+ACCUEIL!$B$10</f>
        <v>1.6041666666666663</v>
      </c>
      <c r="C34" s="141" t="s">
        <v>26</v>
      </c>
      <c r="D34" s="137" t="str">
        <f>O33</f>
        <v>B</v>
      </c>
      <c r="E34" s="654"/>
      <c r="F34" s="138"/>
      <c r="G34" s="139" t="s">
        <v>16</v>
      </c>
      <c r="H34" s="138"/>
      <c r="I34" s="654"/>
      <c r="J34" s="137" t="str">
        <f>O34</f>
        <v>C</v>
      </c>
      <c r="K34" s="75"/>
      <c r="L34" s="288"/>
      <c r="N34" s="141" t="s">
        <v>8</v>
      </c>
      <c r="O34" s="122" t="s">
        <v>8</v>
      </c>
      <c r="P34" s="353">
        <f>CL($E$32,$I$32)+CL($I$34,$E$34)+CL($I$39,$E$39)+CL($E$45,$I$45)</f>
        <v>0</v>
      </c>
      <c r="Q34" s="353">
        <f>$E$32-$I$32+$I$34-$E$34+$I$39-$E$39+$E$45-$I$45</f>
        <v>0</v>
      </c>
      <c r="T34" s="141" t="s">
        <v>8</v>
      </c>
      <c r="U34" s="122"/>
      <c r="V34" s="616"/>
      <c r="W34" s="616"/>
    </row>
    <row r="35" spans="2:23" ht="20.100000000000001" customHeight="1" x14ac:dyDescent="0.2">
      <c r="B35" s="426"/>
      <c r="C35" s="1017" t="s">
        <v>37</v>
      </c>
      <c r="D35" s="1017"/>
      <c r="E35" s="1017"/>
      <c r="F35" s="1017"/>
      <c r="G35" s="75"/>
      <c r="H35" s="75"/>
      <c r="I35" s="145"/>
      <c r="J35" s="75"/>
      <c r="K35" s="75"/>
      <c r="L35" s="288"/>
      <c r="N35" s="141" t="s">
        <v>9</v>
      </c>
      <c r="O35" s="122" t="s">
        <v>9</v>
      </c>
      <c r="P35" s="353">
        <f>CL($I$32,$E$32)+CL($E$38,$I$38)+CL($I$44,$E$44)+CL($I$50,$E$50)</f>
        <v>0</v>
      </c>
      <c r="Q35" s="353">
        <f>$I$32-$E$32+$E$38-$I$38+$I$44-$E$44+$I$50-$E$50</f>
        <v>0</v>
      </c>
      <c r="T35" s="141" t="s">
        <v>9</v>
      </c>
      <c r="U35" s="122"/>
      <c r="V35" s="616"/>
      <c r="W35" s="616"/>
    </row>
    <row r="36" spans="2:23" ht="25.5" customHeight="1" x14ac:dyDescent="0.2">
      <c r="B36" s="425">
        <f>B34+ACCUEIL!$B$10</f>
        <v>1.6111111111111107</v>
      </c>
      <c r="C36" s="144" t="s">
        <v>38</v>
      </c>
      <c r="D36" s="122" t="s">
        <v>61</v>
      </c>
      <c r="E36" s="654"/>
      <c r="F36" s="138"/>
      <c r="G36" s="139" t="s">
        <v>16</v>
      </c>
      <c r="H36" s="138"/>
      <c r="I36" s="654"/>
      <c r="J36" s="122" t="s">
        <v>62</v>
      </c>
      <c r="K36" s="75"/>
      <c r="L36" s="288"/>
      <c r="N36" s="141" t="s">
        <v>10</v>
      </c>
      <c r="O36" s="122" t="s">
        <v>10</v>
      </c>
      <c r="P36" s="353">
        <f>CL($I$33,$E$33)+CL($I$38,$E$38)+CL($I$45,$E$45)+CL($I$51,$E$51)</f>
        <v>0</v>
      </c>
      <c r="Q36" s="353">
        <f>$I$33-$E$33+$I$38-$E$38+$I$45-$E$45+$I$51-$E$51</f>
        <v>0</v>
      </c>
      <c r="T36" s="141" t="s">
        <v>10</v>
      </c>
      <c r="U36" s="122"/>
      <c r="V36" s="616"/>
      <c r="W36" s="616"/>
    </row>
    <row r="37" spans="2:23" s="342" customFormat="1" ht="25.5" hidden="1" customHeight="1" x14ac:dyDescent="0.2">
      <c r="B37" s="425"/>
      <c r="C37" s="144"/>
      <c r="D37" s="746" t="s">
        <v>92</v>
      </c>
      <c r="E37" s="654"/>
      <c r="F37" s="138"/>
      <c r="G37" s="139" t="s">
        <v>16</v>
      </c>
      <c r="H37" s="138"/>
      <c r="I37" s="654"/>
      <c r="J37" s="746" t="s">
        <v>92</v>
      </c>
      <c r="K37" s="75"/>
      <c r="L37" s="288"/>
      <c r="N37" s="750"/>
      <c r="O37" s="11"/>
      <c r="P37" s="762"/>
      <c r="Q37" s="762"/>
      <c r="T37" s="750"/>
      <c r="U37" s="11"/>
      <c r="V37" s="763"/>
      <c r="W37" s="763"/>
    </row>
    <row r="38" spans="2:23" ht="25.5" customHeight="1" x14ac:dyDescent="0.2">
      <c r="B38" s="425">
        <f>B36+ACCUEIL!$B$10</f>
        <v>1.6180555555555551</v>
      </c>
      <c r="C38" s="141" t="s">
        <v>27</v>
      </c>
      <c r="D38" s="137" t="str">
        <f>O35</f>
        <v>D</v>
      </c>
      <c r="E38" s="654"/>
      <c r="F38" s="138"/>
      <c r="G38" s="139" t="s">
        <v>16</v>
      </c>
      <c r="H38" s="138"/>
      <c r="I38" s="654"/>
      <c r="J38" s="137" t="str">
        <f>O36</f>
        <v>E</v>
      </c>
      <c r="K38" s="75"/>
      <c r="L38" s="288"/>
    </row>
    <row r="39" spans="2:23" ht="25.5" customHeight="1" x14ac:dyDescent="0.2">
      <c r="B39" s="425">
        <f>B38+ACCUEIL!$B$10</f>
        <v>1.6249999999999996</v>
      </c>
      <c r="C39" s="141" t="s">
        <v>30</v>
      </c>
      <c r="D39" s="137" t="str">
        <f>O32</f>
        <v>A</v>
      </c>
      <c r="E39" s="654"/>
      <c r="F39" s="138"/>
      <c r="G39" s="139" t="s">
        <v>16</v>
      </c>
      <c r="H39" s="138"/>
      <c r="I39" s="654"/>
      <c r="J39" s="137" t="str">
        <f>O34</f>
        <v>C</v>
      </c>
      <c r="K39" s="75"/>
      <c r="L39" s="288"/>
    </row>
    <row r="40" spans="2:23" ht="4.5" customHeight="1" x14ac:dyDescent="0.2">
      <c r="B40" s="425"/>
      <c r="C40" s="408"/>
      <c r="D40" s="130"/>
      <c r="E40" s="145"/>
      <c r="F40" s="38"/>
      <c r="G40" s="79"/>
      <c r="H40" s="38"/>
      <c r="I40" s="146"/>
      <c r="J40" s="130"/>
      <c r="K40" s="75"/>
      <c r="L40" s="288"/>
    </row>
    <row r="41" spans="2:23" x14ac:dyDescent="0.2">
      <c r="B41" s="425"/>
      <c r="C41" s="1017" t="s">
        <v>39</v>
      </c>
      <c r="D41" s="1017"/>
      <c r="E41" s="1017"/>
      <c r="F41" s="1017"/>
      <c r="G41" s="75"/>
      <c r="H41" s="75"/>
      <c r="I41" s="145"/>
      <c r="J41" s="75"/>
      <c r="K41" s="75"/>
      <c r="L41" s="288"/>
    </row>
    <row r="42" spans="2:23" ht="24.75" customHeight="1" x14ac:dyDescent="0.2">
      <c r="B42" s="425">
        <f>B39+ACCUEIL!$B$10</f>
        <v>1.631944444444444</v>
      </c>
      <c r="C42" s="144" t="s">
        <v>38</v>
      </c>
      <c r="D42" s="122" t="s">
        <v>64</v>
      </c>
      <c r="E42" s="654"/>
      <c r="F42" s="138"/>
      <c r="G42" s="139" t="s">
        <v>16</v>
      </c>
      <c r="H42" s="138"/>
      <c r="I42" s="654"/>
      <c r="J42" s="122" t="s">
        <v>63</v>
      </c>
      <c r="K42" s="75"/>
      <c r="L42" s="288"/>
      <c r="N42" s="117"/>
      <c r="O42" s="134" t="s">
        <v>40</v>
      </c>
      <c r="P42" s="136"/>
    </row>
    <row r="43" spans="2:23" s="342" customFormat="1" ht="24.75" hidden="1" customHeight="1" x14ac:dyDescent="0.2">
      <c r="B43" s="425"/>
      <c r="C43" s="144"/>
      <c r="D43" s="746" t="s">
        <v>92</v>
      </c>
      <c r="E43" s="654"/>
      <c r="F43" s="138"/>
      <c r="G43" s="139" t="s">
        <v>16</v>
      </c>
      <c r="H43" s="138"/>
      <c r="I43" s="654"/>
      <c r="J43" s="746" t="s">
        <v>92</v>
      </c>
      <c r="K43" s="75"/>
      <c r="L43" s="288"/>
      <c r="N43" s="117"/>
      <c r="O43" s="134"/>
      <c r="P43" s="136"/>
    </row>
    <row r="44" spans="2:23" ht="24.75" customHeight="1" x14ac:dyDescent="0.2">
      <c r="B44" s="425">
        <f>B42+ACCUEIL!$B$10</f>
        <v>1.6388888888888884</v>
      </c>
      <c r="C44" s="141" t="s">
        <v>31</v>
      </c>
      <c r="D44" s="137" t="str">
        <f>O33</f>
        <v>B</v>
      </c>
      <c r="E44" s="654"/>
      <c r="F44" s="138"/>
      <c r="G44" s="139" t="s">
        <v>16</v>
      </c>
      <c r="H44" s="138"/>
      <c r="I44" s="654"/>
      <c r="J44" s="137" t="str">
        <f>O35</f>
        <v>D</v>
      </c>
      <c r="K44" s="75"/>
      <c r="L44" s="288"/>
      <c r="N44" s="143">
        <v>1</v>
      </c>
      <c r="O44" s="1053">
        <f>GL(E54,I54,D54,J54,E55,I55)</f>
        <v>0</v>
      </c>
      <c r="P44" s="1054"/>
    </row>
    <row r="45" spans="2:23" ht="24.75" customHeight="1" x14ac:dyDescent="0.2">
      <c r="B45" s="425">
        <f>B44+ACCUEIL!$B$10</f>
        <v>1.6458333333333328</v>
      </c>
      <c r="C45" s="141" t="s">
        <v>32</v>
      </c>
      <c r="D45" s="137" t="str">
        <f>O34</f>
        <v>C</v>
      </c>
      <c r="E45" s="654"/>
      <c r="F45" s="138"/>
      <c r="G45" s="139" t="s">
        <v>16</v>
      </c>
      <c r="H45" s="138"/>
      <c r="I45" s="654"/>
      <c r="J45" s="137" t="str">
        <f>O36</f>
        <v>E</v>
      </c>
      <c r="K45" s="75"/>
      <c r="L45" s="288"/>
      <c r="N45" s="143">
        <v>2</v>
      </c>
      <c r="O45" s="1053">
        <f>GL(I54,E54,D54,J54,I55,E55)</f>
        <v>0</v>
      </c>
      <c r="P45" s="1054"/>
    </row>
    <row r="46" spans="2:23" ht="20.100000000000001" customHeight="1" x14ac:dyDescent="0.2">
      <c r="B46" s="425"/>
      <c r="C46" s="408"/>
      <c r="D46" s="130"/>
      <c r="E46" s="146"/>
      <c r="F46" s="38"/>
      <c r="G46" s="79"/>
      <c r="H46" s="38"/>
      <c r="I46" s="146"/>
      <c r="J46" s="130"/>
      <c r="K46" s="75"/>
      <c r="L46" s="288"/>
      <c r="N46" s="143">
        <v>3</v>
      </c>
      <c r="O46" s="1053">
        <f>GL(E48,I48,D48,J48,E49,I49)</f>
        <v>0</v>
      </c>
      <c r="P46" s="1054"/>
    </row>
    <row r="47" spans="2:23" ht="20.100000000000001" customHeight="1" x14ac:dyDescent="0.2">
      <c r="B47" s="425"/>
      <c r="C47" s="1017" t="s">
        <v>41</v>
      </c>
      <c r="D47" s="1017"/>
      <c r="E47" s="1017"/>
      <c r="F47" s="1017"/>
      <c r="G47" s="75"/>
      <c r="H47" s="75"/>
      <c r="I47" s="145"/>
      <c r="J47" s="75"/>
      <c r="K47" s="75"/>
      <c r="L47" s="288"/>
      <c r="N47" s="143">
        <v>4</v>
      </c>
      <c r="O47" s="1053">
        <f>GL(I48,E48,D48,J48,I49,E49)</f>
        <v>0</v>
      </c>
      <c r="P47" s="1054"/>
    </row>
    <row r="48" spans="2:23" ht="25.5" customHeight="1" x14ac:dyDescent="0.2">
      <c r="B48" s="425">
        <f>B45+ACCUEIL!$B$10</f>
        <v>1.6527777777777772</v>
      </c>
      <c r="C48" s="141" t="s">
        <v>42</v>
      </c>
      <c r="D48" s="223">
        <f>GL($E$42,$I$42,$J$42,$D$42,E43,I43)</f>
        <v>0</v>
      </c>
      <c r="E48" s="654"/>
      <c r="F48" s="138"/>
      <c r="G48" s="139" t="s">
        <v>16</v>
      </c>
      <c r="H48" s="138"/>
      <c r="I48" s="654"/>
      <c r="J48" s="223">
        <f>GL($I$36,$E$36,$D$36,$J$36,I37,E37)</f>
        <v>0</v>
      </c>
      <c r="K48" s="75"/>
      <c r="L48" s="288"/>
      <c r="N48" s="143">
        <v>5</v>
      </c>
      <c r="O48" s="1055">
        <f t="shared" ref="O48" si="0">$U$32</f>
        <v>0</v>
      </c>
      <c r="P48" s="1056"/>
    </row>
    <row r="49" spans="2:16" s="342" customFormat="1" ht="25.5" hidden="1" customHeight="1" x14ac:dyDescent="0.2">
      <c r="B49" s="425"/>
      <c r="C49" s="141"/>
      <c r="D49" s="746" t="s">
        <v>92</v>
      </c>
      <c r="E49" s="654"/>
      <c r="F49" s="138"/>
      <c r="G49" s="139" t="s">
        <v>16</v>
      </c>
      <c r="H49" s="138"/>
      <c r="I49" s="654"/>
      <c r="J49" s="746" t="s">
        <v>92</v>
      </c>
      <c r="K49" s="75"/>
      <c r="L49" s="288"/>
      <c r="N49" s="143"/>
      <c r="O49" s="1055"/>
      <c r="P49" s="1056"/>
    </row>
    <row r="50" spans="2:16" ht="25.5" customHeight="1" x14ac:dyDescent="0.2">
      <c r="B50" s="425">
        <f>B48+ACCUEIL!$B$10</f>
        <v>1.6597222222222217</v>
      </c>
      <c r="C50" s="141" t="s">
        <v>35</v>
      </c>
      <c r="D50" s="137" t="str">
        <f>O32</f>
        <v>A</v>
      </c>
      <c r="E50" s="654"/>
      <c r="F50" s="138"/>
      <c r="G50" s="139" t="s">
        <v>16</v>
      </c>
      <c r="H50" s="138"/>
      <c r="I50" s="654"/>
      <c r="J50" s="137" t="str">
        <f>O35</f>
        <v>D</v>
      </c>
      <c r="K50" s="75"/>
      <c r="L50" s="288"/>
      <c r="N50" s="143">
        <v>6</v>
      </c>
      <c r="O50" s="1055">
        <f t="shared" ref="O50" si="1">$U$33</f>
        <v>0</v>
      </c>
      <c r="P50" s="1056"/>
    </row>
    <row r="51" spans="2:16" ht="25.5" customHeight="1" x14ac:dyDescent="0.2">
      <c r="B51" s="425">
        <f>B50+ACCUEIL!$B$10</f>
        <v>1.6666666666666661</v>
      </c>
      <c r="C51" s="141" t="s">
        <v>36</v>
      </c>
      <c r="D51" s="137" t="str">
        <f>O33</f>
        <v>B</v>
      </c>
      <c r="E51" s="654"/>
      <c r="F51" s="138"/>
      <c r="G51" s="139" t="s">
        <v>16</v>
      </c>
      <c r="H51" s="138"/>
      <c r="I51" s="654"/>
      <c r="J51" s="137" t="str">
        <f>O36</f>
        <v>E</v>
      </c>
      <c r="K51" s="75"/>
      <c r="L51" s="288"/>
      <c r="N51" s="143">
        <v>7</v>
      </c>
      <c r="O51" s="1055">
        <f t="shared" ref="O51" si="2">$U$34</f>
        <v>0</v>
      </c>
      <c r="P51" s="1056"/>
    </row>
    <row r="52" spans="2:16" ht="20.100000000000001" customHeight="1" x14ac:dyDescent="0.2">
      <c r="B52" s="425"/>
      <c r="C52" s="408"/>
      <c r="D52" s="147"/>
      <c r="E52" s="146"/>
      <c r="F52" s="38"/>
      <c r="G52" s="79"/>
      <c r="H52" s="38"/>
      <c r="I52" s="146"/>
      <c r="J52" s="130"/>
      <c r="K52" s="75"/>
      <c r="L52" s="288"/>
      <c r="N52" s="143">
        <v>8</v>
      </c>
      <c r="O52" s="1055">
        <f t="shared" ref="O52" si="3">$U$35</f>
        <v>0</v>
      </c>
      <c r="P52" s="1056"/>
    </row>
    <row r="53" spans="2:16" ht="20.100000000000001" customHeight="1" x14ac:dyDescent="0.2">
      <c r="B53" s="426"/>
      <c r="C53" s="408"/>
      <c r="D53" s="192"/>
      <c r="E53" s="1019" t="s">
        <v>43</v>
      </c>
      <c r="F53" s="1019"/>
      <c r="G53" s="1019"/>
      <c r="H53" s="1019"/>
      <c r="I53" s="1019"/>
      <c r="J53" s="72"/>
      <c r="K53" s="75"/>
      <c r="L53" s="288"/>
      <c r="N53" s="143">
        <v>9</v>
      </c>
      <c r="O53" s="1055">
        <f t="shared" ref="O53" si="4">$U$36</f>
        <v>0</v>
      </c>
      <c r="P53" s="1056"/>
    </row>
    <row r="54" spans="2:16" ht="25.5" customHeight="1" x14ac:dyDescent="0.2">
      <c r="B54" s="425">
        <f>B51+ACCUEIL!$B$10</f>
        <v>1.6736111111111105</v>
      </c>
      <c r="C54" s="764" t="s">
        <v>11</v>
      </c>
      <c r="D54" s="765">
        <f>GL($E$42,$I$42,$D$42,$J$42,E43,I43)</f>
        <v>0</v>
      </c>
      <c r="E54" s="654"/>
      <c r="F54" s="138"/>
      <c r="G54" s="139" t="s">
        <v>16</v>
      </c>
      <c r="H54" s="138"/>
      <c r="I54" s="654"/>
      <c r="J54" s="765">
        <f>GL($I$36,$E$36,$J$36,$D$36,I37,E37)</f>
        <v>0</v>
      </c>
      <c r="K54" s="75"/>
      <c r="L54" s="288"/>
    </row>
    <row r="55" spans="2:16" s="342" customFormat="1" ht="25.5" hidden="1" customHeight="1" x14ac:dyDescent="0.2">
      <c r="B55" s="425"/>
      <c r="C55" s="766"/>
      <c r="D55" s="755" t="s">
        <v>92</v>
      </c>
      <c r="E55" s="654"/>
      <c r="F55" s="138"/>
      <c r="G55" s="139" t="s">
        <v>16</v>
      </c>
      <c r="H55" s="138"/>
      <c r="I55" s="654"/>
      <c r="J55" s="756" t="s">
        <v>92</v>
      </c>
      <c r="K55" s="75"/>
      <c r="L55" s="288"/>
    </row>
    <row r="56" spans="2:16" x14ac:dyDescent="0.2">
      <c r="B56" s="292"/>
      <c r="C56" s="293"/>
      <c r="D56" s="294"/>
      <c r="E56" s="294"/>
      <c r="F56" s="294"/>
      <c r="G56" s="294"/>
      <c r="H56" s="294"/>
      <c r="I56" s="294"/>
      <c r="J56" s="294"/>
      <c r="K56" s="294"/>
      <c r="L56" s="295"/>
    </row>
  </sheetData>
  <sheetProtection password="C9F9" sheet="1" objects="1" scenarios="1" formatCells="0" formatColumns="0" formatRows="0"/>
  <sortState caseSensitive="1" ref="U32:W36">
    <sortCondition descending="1" ref="V32:V36"/>
    <sortCondition descending="1" ref="W32:W36"/>
  </sortState>
  <mergeCells count="15">
    <mergeCell ref="E53:I53"/>
    <mergeCell ref="D30:J30"/>
    <mergeCell ref="O44:P44"/>
    <mergeCell ref="O45:P45"/>
    <mergeCell ref="O46:P46"/>
    <mergeCell ref="O47:P47"/>
    <mergeCell ref="C35:F35"/>
    <mergeCell ref="C41:F41"/>
    <mergeCell ref="C47:F47"/>
    <mergeCell ref="O48:P48"/>
    <mergeCell ref="O50:P50"/>
    <mergeCell ref="O49:P49"/>
    <mergeCell ref="O51:P51"/>
    <mergeCell ref="O52:P52"/>
    <mergeCell ref="O53:P53"/>
  </mergeCells>
  <phoneticPr fontId="6" type="noConversion"/>
  <conditionalFormatting sqref="E12:E27">
    <cfRule type="containsBlanks" priority="39">
      <formula>LEN(TRIM(E12))=0</formula>
    </cfRule>
    <cfRule type="notContainsBlanks" dxfId="279" priority="40">
      <formula>LEN(TRIM(E12))&gt;0</formula>
    </cfRule>
  </conditionalFormatting>
  <conditionalFormatting sqref="I12:I27">
    <cfRule type="containsBlanks" priority="37">
      <formula>LEN(TRIM(I12))=0</formula>
    </cfRule>
    <cfRule type="notContainsBlanks" dxfId="278" priority="38">
      <formula>LEN(TRIM(I12))&gt;0</formula>
    </cfRule>
  </conditionalFormatting>
  <conditionalFormatting sqref="E31:E34">
    <cfRule type="containsBlanks" priority="35">
      <formula>LEN(TRIM(E31))=0</formula>
    </cfRule>
    <cfRule type="notContainsBlanks" dxfId="277" priority="36">
      <formula>LEN(TRIM(E31))&gt;0</formula>
    </cfRule>
  </conditionalFormatting>
  <conditionalFormatting sqref="I31:I34">
    <cfRule type="containsBlanks" priority="33">
      <formula>LEN(TRIM(I31))=0</formula>
    </cfRule>
    <cfRule type="notContainsBlanks" dxfId="276" priority="34">
      <formula>LEN(TRIM(I31))&gt;0</formula>
    </cfRule>
  </conditionalFormatting>
  <conditionalFormatting sqref="E36 E38:E39">
    <cfRule type="containsBlanks" priority="31">
      <formula>LEN(TRIM(E36))=0</formula>
    </cfRule>
    <cfRule type="notContainsBlanks" dxfId="275" priority="32">
      <formula>LEN(TRIM(E36))&gt;0</formula>
    </cfRule>
  </conditionalFormatting>
  <conditionalFormatting sqref="I36 I38:I39">
    <cfRule type="containsBlanks" priority="29">
      <formula>LEN(TRIM(I36))=0</formula>
    </cfRule>
    <cfRule type="notContainsBlanks" dxfId="274" priority="30">
      <formula>LEN(TRIM(I36))&gt;0</formula>
    </cfRule>
  </conditionalFormatting>
  <conditionalFormatting sqref="E42 E44:E45">
    <cfRule type="containsBlanks" priority="27">
      <formula>LEN(TRIM(E42))=0</formula>
    </cfRule>
    <cfRule type="notContainsBlanks" dxfId="273" priority="28">
      <formula>LEN(TRIM(E42))&gt;0</formula>
    </cfRule>
  </conditionalFormatting>
  <conditionalFormatting sqref="I42 I44:I45">
    <cfRule type="containsBlanks" priority="25">
      <formula>LEN(TRIM(I42))=0</formula>
    </cfRule>
    <cfRule type="notContainsBlanks" dxfId="272" priority="26">
      <formula>LEN(TRIM(I42))&gt;0</formula>
    </cfRule>
  </conditionalFormatting>
  <conditionalFormatting sqref="E48 E50:E51">
    <cfRule type="containsBlanks" priority="23">
      <formula>LEN(TRIM(E48))=0</formula>
    </cfRule>
    <cfRule type="notContainsBlanks" dxfId="271" priority="24">
      <formula>LEN(TRIM(E48))&gt;0</formula>
    </cfRule>
  </conditionalFormatting>
  <conditionalFormatting sqref="I48 I50:I51">
    <cfRule type="containsBlanks" priority="21">
      <formula>LEN(TRIM(I48))=0</formula>
    </cfRule>
    <cfRule type="notContainsBlanks" dxfId="270" priority="22">
      <formula>LEN(TRIM(I48))&gt;0</formula>
    </cfRule>
  </conditionalFormatting>
  <conditionalFormatting sqref="I54">
    <cfRule type="containsBlanks" priority="19">
      <formula>LEN(TRIM(I54))=0</formula>
    </cfRule>
    <cfRule type="notContainsBlanks" dxfId="269" priority="20">
      <formula>LEN(TRIM(I54))&gt;0</formula>
    </cfRule>
  </conditionalFormatting>
  <conditionalFormatting sqref="E54">
    <cfRule type="containsBlanks" priority="17">
      <formula>LEN(TRIM(E54))=0</formula>
    </cfRule>
    <cfRule type="notContainsBlanks" dxfId="268" priority="18">
      <formula>LEN(TRIM(E54))&gt;0</formula>
    </cfRule>
  </conditionalFormatting>
  <conditionalFormatting sqref="E37">
    <cfRule type="containsBlanks" priority="15">
      <formula>LEN(TRIM(E37))=0</formula>
    </cfRule>
    <cfRule type="notContainsBlanks" dxfId="267" priority="16">
      <formula>LEN(TRIM(E37))&gt;0</formula>
    </cfRule>
  </conditionalFormatting>
  <conditionalFormatting sqref="I37">
    <cfRule type="containsBlanks" priority="13">
      <formula>LEN(TRIM(I37))=0</formula>
    </cfRule>
    <cfRule type="notContainsBlanks" dxfId="266" priority="14">
      <formula>LEN(TRIM(I37))&gt;0</formula>
    </cfRule>
  </conditionalFormatting>
  <conditionalFormatting sqref="E43">
    <cfRule type="containsBlanks" priority="11">
      <formula>LEN(TRIM(E43))=0</formula>
    </cfRule>
    <cfRule type="notContainsBlanks" dxfId="265" priority="12">
      <formula>LEN(TRIM(E43))&gt;0</formula>
    </cfRule>
  </conditionalFormatting>
  <conditionalFormatting sqref="I43">
    <cfRule type="containsBlanks" priority="9">
      <formula>LEN(TRIM(I43))=0</formula>
    </cfRule>
    <cfRule type="notContainsBlanks" dxfId="264" priority="10">
      <formula>LEN(TRIM(I43))&gt;0</formula>
    </cfRule>
  </conditionalFormatting>
  <conditionalFormatting sqref="E49">
    <cfRule type="containsBlanks" priority="7">
      <formula>LEN(TRIM(E49))=0</formula>
    </cfRule>
    <cfRule type="notContainsBlanks" dxfId="263" priority="8">
      <formula>LEN(TRIM(E49))&gt;0</formula>
    </cfRule>
  </conditionalFormatting>
  <conditionalFormatting sqref="I49">
    <cfRule type="containsBlanks" priority="5">
      <formula>LEN(TRIM(I49))=0</formula>
    </cfRule>
    <cfRule type="notContainsBlanks" dxfId="262" priority="6">
      <formula>LEN(TRIM(I49))&gt;0</formula>
    </cfRule>
  </conditionalFormatting>
  <conditionalFormatting sqref="E55">
    <cfRule type="containsBlanks" priority="3">
      <formula>LEN(TRIM(E55))=0</formula>
    </cfRule>
    <cfRule type="notContainsBlanks" dxfId="261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260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7" firstPageNumber="0" fitToHeight="2" orientation="landscape" horizontalDpi="300" verticalDpi="300" r:id="rId1"/>
  <headerFooter alignWithMargins="0">
    <oddHeader>&amp;C&amp;14 TOURNOI&amp;R&amp;G</oddHeader>
    <oddFooter>&amp;C&amp;8 SPONSOR:&amp;R&amp;2Planing Offert par Ludovic THIEFFRY</oddFooter>
  </headerFooter>
  <rowBreaks count="1" manualBreakCount="1">
    <brk id="27" max="22" man="1"/>
  </rowBreaks>
  <ignoredErrors>
    <ignoredError sqref="B35 B40:B41 B46:B4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LASSER91T">
                <anchor>
                  <from>
                    <xdr:col>14</xdr:col>
                    <xdr:colOff>276225</xdr:colOff>
                    <xdr:row>14</xdr:row>
                    <xdr:rowOff>85725</xdr:rowOff>
                  </from>
                  <to>
                    <xdr:col>17</xdr:col>
                    <xdr:colOff>85725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Button 2">
              <controlPr defaultSize="0" print="0" autoFill="0" autoPict="0" macro="[0]!RAZ91T">
                <anchor>
                  <from>
                    <xdr:col>14</xdr:col>
                    <xdr:colOff>666750</xdr:colOff>
                    <xdr:row>15</xdr:row>
                    <xdr:rowOff>76200</xdr:rowOff>
                  </from>
                  <to>
                    <xdr:col>15</xdr:col>
                    <xdr:colOff>114300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Button 3">
              <controlPr defaultSize="0" print="0" autoFill="0" autoPict="0" macro="[0]!CLASSER91TC">
                <anchor>
                  <from>
                    <xdr:col>13</xdr:col>
                    <xdr:colOff>0</xdr:colOff>
                    <xdr:row>37</xdr:row>
                    <xdr:rowOff>47625</xdr:rowOff>
                  </from>
                  <to>
                    <xdr:col>17</xdr:col>
                    <xdr:colOff>9525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Button 4">
              <controlPr defaultSize="0" print="0" autoFill="0" autoPict="0" macro="[0]!RAZ91TC">
                <anchor>
                  <from>
                    <xdr:col>19</xdr:col>
                    <xdr:colOff>152400</xdr:colOff>
                    <xdr:row>37</xdr:row>
                    <xdr:rowOff>123825</xdr:rowOff>
                  </from>
                  <to>
                    <xdr:col>20</xdr:col>
                    <xdr:colOff>885825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Button 5">
              <controlPr defaultSize="0" print="0" autoFill="0" autoPict="0" macro="[0]!IMP9TE" altText="Aperçu Impression">
                <anchor>
                  <from>
                    <xdr:col>14</xdr:col>
                    <xdr:colOff>95250</xdr:colOff>
                    <xdr:row>3</xdr:row>
                    <xdr:rowOff>161925</xdr:rowOff>
                  </from>
                  <to>
                    <xdr:col>16</xdr:col>
                    <xdr:colOff>85725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Button 6">
              <controlPr defaultSize="0" print="0" autoFill="0" autoPict="0" macro="[0]!IMP9TF" altText="Aperçu Impression">
                <anchor>
                  <from>
                    <xdr:col>13</xdr:col>
                    <xdr:colOff>85725</xdr:colOff>
                    <xdr:row>38</xdr:row>
                    <xdr:rowOff>238125</xdr:rowOff>
                  </from>
                  <to>
                    <xdr:col>15</xdr:col>
                    <xdr:colOff>76200</xdr:colOff>
                    <xdr:row>40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AJ66"/>
  <sheetViews>
    <sheetView showGridLines="0" showRowColHeaders="0" showRuler="0" view="pageBreakPreview" zoomScaleNormal="121" zoomScaleSheetLayoutView="100" workbookViewId="0">
      <selection activeCell="P1" sqref="P1:R6"/>
    </sheetView>
  </sheetViews>
  <sheetFormatPr baseColWidth="10" defaultColWidth="4.5703125" defaultRowHeight="12.75" x14ac:dyDescent="0.2"/>
  <cols>
    <col min="1" max="1" width="11.28515625" customWidth="1"/>
    <col min="2" max="2" width="1.85546875" style="73" customWidth="1"/>
    <col min="3" max="3" width="1.85546875" customWidth="1"/>
    <col min="4" max="4" width="29.140625" customWidth="1"/>
    <col min="5" max="9" width="1.85546875" customWidth="1"/>
    <col min="10" max="10" width="29.140625" customWidth="1"/>
    <col min="11" max="12" width="1.85546875" customWidth="1"/>
    <col min="13" max="14" width="1.85546875" style="120" customWidth="1"/>
    <col min="15" max="15" width="4.5703125" style="120" customWidth="1"/>
    <col min="16" max="16" width="7.28515625" style="120" customWidth="1"/>
    <col min="17" max="17" width="1.85546875" customWidth="1"/>
    <col min="18" max="18" width="22.5703125" customWidth="1"/>
    <col min="19" max="23" width="1.85546875" customWidth="1"/>
    <col min="24" max="24" width="3.5703125" customWidth="1"/>
    <col min="25" max="25" width="1.85546875" customWidth="1"/>
    <col min="26" max="26" width="1.85546875" hidden="1" customWidth="1"/>
    <col min="27" max="27" width="3.28515625" hidden="1" customWidth="1"/>
    <col min="28" max="28" width="4.5703125" hidden="1" customWidth="1"/>
    <col min="29" max="30" width="5.7109375" hidden="1" customWidth="1"/>
    <col min="31" max="31" width="1.7109375" hidden="1" customWidth="1"/>
    <col min="32" max="32" width="2" hidden="1" customWidth="1"/>
    <col min="33" max="33" width="3.28515625" hidden="1" customWidth="1"/>
    <col min="34" max="34" width="3.85546875" hidden="1" customWidth="1"/>
    <col min="35" max="36" width="5.7109375" hidden="1" customWidth="1"/>
    <col min="37" max="37" width="0" hidden="1" customWidth="1"/>
  </cols>
  <sheetData>
    <row r="1" spans="1:27" s="36" customFormat="1" ht="15.6" customHeight="1" x14ac:dyDescent="0.2">
      <c r="A1" s="112"/>
      <c r="B1" s="151"/>
      <c r="C1" s="152"/>
      <c r="D1" s="153" t="s">
        <v>18</v>
      </c>
      <c r="E1" s="154" t="s">
        <v>2</v>
      </c>
      <c r="F1" s="154" t="s">
        <v>3</v>
      </c>
      <c r="G1" s="155"/>
      <c r="H1" s="156"/>
      <c r="I1" s="157" t="s">
        <v>44</v>
      </c>
      <c r="J1" s="153" t="s">
        <v>19</v>
      </c>
      <c r="K1" s="154" t="s">
        <v>2</v>
      </c>
      <c r="L1" s="154" t="s">
        <v>3</v>
      </c>
      <c r="M1" s="158"/>
      <c r="N1" s="158"/>
      <c r="O1" s="158"/>
      <c r="P1" s="158"/>
      <c r="Q1" s="156"/>
      <c r="R1" s="159"/>
      <c r="S1" s="155"/>
      <c r="T1" s="155"/>
      <c r="U1" s="155"/>
      <c r="V1" s="156"/>
      <c r="W1" s="156"/>
      <c r="X1" s="159"/>
      <c r="Y1" s="155"/>
      <c r="Z1" s="155"/>
    </row>
    <row r="2" spans="1:27" s="36" customFormat="1" ht="20.100000000000001" customHeight="1" x14ac:dyDescent="0.2">
      <c r="A2" s="110"/>
      <c r="B2" s="151"/>
      <c r="C2" s="160" t="s">
        <v>5</v>
      </c>
      <c r="D2" s="634" t="str">
        <f>ACCUEIL!$H$6</f>
        <v>A</v>
      </c>
      <c r="E2" s="154">
        <f>CL($E$9,$I$9)+CL($I$13,$E$13)+CL($E$19,$I$19)+CL($E$24,$I$24)</f>
        <v>0</v>
      </c>
      <c r="F2" s="161">
        <f>$E$9-$I$9+$I$13-$E$13+$E$19-$I$19+$E$24-$I$24</f>
        <v>0</v>
      </c>
      <c r="G2" s="91"/>
      <c r="H2" s="34"/>
      <c r="I2" s="160" t="s">
        <v>11</v>
      </c>
      <c r="J2" s="634" t="str">
        <f>ACCUEIL!$H$11</f>
        <v>I</v>
      </c>
      <c r="K2" s="154">
        <f>CL($E$11,$I$11)+CL($I$14,$E$14)+CL($E$21,$I$21)+CL($E$26,$I$26)</f>
        <v>0</v>
      </c>
      <c r="L2" s="161">
        <f>$E$11-$I$11+$I$14-$E$14+$E$21-$I$21+$E$26-$I$26</f>
        <v>0</v>
      </c>
      <c r="M2" s="162"/>
      <c r="N2" s="162"/>
      <c r="O2" s="162"/>
      <c r="P2" s="162"/>
      <c r="Q2" s="34"/>
      <c r="R2" s="11"/>
      <c r="S2" s="154"/>
      <c r="T2" s="161"/>
      <c r="U2" s="91"/>
      <c r="V2" s="34"/>
      <c r="W2" s="34"/>
      <c r="X2" s="11"/>
      <c r="Y2" s="154"/>
      <c r="Z2" s="161"/>
    </row>
    <row r="3" spans="1:27" s="36" customFormat="1" ht="20.100000000000001" customHeight="1" x14ac:dyDescent="0.2">
      <c r="A3" s="112"/>
      <c r="B3" s="151"/>
      <c r="C3" s="160" t="s">
        <v>7</v>
      </c>
      <c r="D3" s="634" t="str">
        <f>ACCUEIL!$H$7</f>
        <v>G</v>
      </c>
      <c r="E3" s="154">
        <f>CL($I$9,$E$9)+CL($E$15,$I$15)+CL($E$20,$I$20)+CL($I$27,$E$27)</f>
        <v>0</v>
      </c>
      <c r="F3" s="161">
        <f>$I$9-$E$9+$E$15-$I$15+$E$20-$I$20+$I$27-$E$27</f>
        <v>0</v>
      </c>
      <c r="G3" s="91"/>
      <c r="H3" s="34"/>
      <c r="I3" s="160" t="s">
        <v>12</v>
      </c>
      <c r="J3" s="634" t="str">
        <f>ACCUEIL!$H$12</f>
        <v>C</v>
      </c>
      <c r="K3" s="154">
        <f>CL($I$11,$E$11)+CL($E$17,$I$17)+CL($E$22,$I$22)+CL($I$28,$E$28)</f>
        <v>0</v>
      </c>
      <c r="L3" s="161">
        <f>$I$11-$E$11+$E$17-$I$17+$E$22-$I$22+$I$28-$E$28</f>
        <v>0</v>
      </c>
      <c r="M3" s="162"/>
      <c r="N3" s="162"/>
      <c r="O3" s="162"/>
      <c r="P3" s="162"/>
      <c r="Q3" s="34"/>
      <c r="R3" s="11"/>
      <c r="S3" s="154"/>
      <c r="T3" s="161"/>
      <c r="U3" s="91"/>
      <c r="V3" s="34"/>
      <c r="W3" s="34"/>
      <c r="X3" s="11"/>
      <c r="Y3" s="154"/>
      <c r="Z3" s="161"/>
    </row>
    <row r="4" spans="1:27" s="36" customFormat="1" ht="20.100000000000001" customHeight="1" x14ac:dyDescent="0.2">
      <c r="A4" s="110"/>
      <c r="B4" s="151"/>
      <c r="C4" s="160" t="s">
        <v>8</v>
      </c>
      <c r="D4" s="634" t="str">
        <f>ACCUEIL!$H$8</f>
        <v>J</v>
      </c>
      <c r="E4" s="154">
        <f>CL($I$10,$E$10)+CL($I$16,$E$16)+CL($I$20,$E$20)+CL($I$24,$E$24)</f>
        <v>0</v>
      </c>
      <c r="F4" s="161">
        <f>$I$10-$E$10+$I$16-$E$16+$I$20-$E$20+$I$24-$E$24</f>
        <v>0</v>
      </c>
      <c r="G4" s="91"/>
      <c r="H4" s="34"/>
      <c r="I4" s="160" t="s">
        <v>17</v>
      </c>
      <c r="J4" s="634" t="str">
        <f>ACCUEIL!$H$13</f>
        <v>K</v>
      </c>
      <c r="K4" s="154">
        <f>CL($E$12,$I$12)+CL($I$18,$E$18)+CL($I$22,$E$22)+CL($I$26,$E$26)</f>
        <v>0</v>
      </c>
      <c r="L4" s="161">
        <f>$E$12-$I$12+$I$18-$E$18+$I$22-$E$22+$I$26-$E$26</f>
        <v>0</v>
      </c>
      <c r="M4" s="162"/>
      <c r="N4" s="162"/>
      <c r="O4" s="162"/>
      <c r="P4" s="162"/>
      <c r="Q4" s="34"/>
      <c r="R4" s="11"/>
      <c r="S4" s="154"/>
      <c r="T4" s="161"/>
      <c r="U4" s="91"/>
      <c r="V4" s="34"/>
      <c r="W4" s="34"/>
      <c r="X4" s="11"/>
      <c r="Y4" s="154"/>
      <c r="Z4" s="161"/>
    </row>
    <row r="5" spans="1:27" s="36" customFormat="1" ht="20.100000000000001" customHeight="1" x14ac:dyDescent="0.2">
      <c r="A5" s="112"/>
      <c r="B5" s="151"/>
      <c r="C5" s="160" t="s">
        <v>9</v>
      </c>
      <c r="D5" s="634" t="str">
        <f>ACCUEIL!$H$9</f>
        <v>H</v>
      </c>
      <c r="E5" s="154">
        <f>CL($E$10,$I$10)+CL($I$15,$E$15)+CL($I$19,$E$19)+CL($I$23,$E$23)</f>
        <v>0</v>
      </c>
      <c r="F5" s="161">
        <f>$E$10-$I$10+$I$15-$E$15+$I$19-$E$19+$I$23-$E$23</f>
        <v>0</v>
      </c>
      <c r="G5" s="91"/>
      <c r="H5" s="34"/>
      <c r="I5" s="160" t="s">
        <v>20</v>
      </c>
      <c r="J5" s="634" t="str">
        <f>ACCUEIL!$H$14</f>
        <v>P</v>
      </c>
      <c r="K5" s="154">
        <f>CL($I$12,$E$12)+CL($I$17,$E$17)+CL($I$21,$E$21)+CL($E$25,$I$25)</f>
        <v>0</v>
      </c>
      <c r="L5" s="161">
        <f>$I$12-$E$12+$I$17-$E$17+$I$21-$E$21+$E$25-$I$25</f>
        <v>0</v>
      </c>
      <c r="M5" s="162"/>
      <c r="N5" s="162"/>
      <c r="O5" s="162"/>
      <c r="P5" s="162"/>
      <c r="Q5" s="34"/>
      <c r="R5" s="11"/>
      <c r="S5" s="154"/>
      <c r="T5" s="161"/>
      <c r="U5" s="91"/>
      <c r="V5" s="34"/>
      <c r="W5" s="34"/>
      <c r="X5" s="11"/>
      <c r="Y5" s="154"/>
      <c r="Z5" s="161"/>
    </row>
    <row r="6" spans="1:27" s="36" customFormat="1" ht="20.100000000000001" customHeight="1" x14ac:dyDescent="0.2">
      <c r="A6" s="612"/>
      <c r="B6" s="151"/>
      <c r="C6" s="160" t="s">
        <v>10</v>
      </c>
      <c r="D6" s="634" t="str">
        <f>ACCUEIL!$H$10</f>
        <v>D</v>
      </c>
      <c r="E6" s="154">
        <f>CL($E$13,$I$13)+CL($E$16,$I$16)+CL($E$23,$I$23)+CL($E$27,$I$27)</f>
        <v>0</v>
      </c>
      <c r="F6" s="161">
        <f>$E$13-$I$13+$E$16-$I$16+$E$23-$I$23+$E$27-$I$27</f>
        <v>0</v>
      </c>
      <c r="G6" s="91"/>
      <c r="H6" s="34"/>
      <c r="I6" s="160" t="s">
        <v>45</v>
      </c>
      <c r="J6" s="634" t="str">
        <f>ACCUEIL!$H$15</f>
        <v>F</v>
      </c>
      <c r="K6" s="154">
        <f>CL($E$14,$I$14)+CL($E$18,$I$18)+CL($I$25,$E$25)+CL($E$28,$I$28)</f>
        <v>0</v>
      </c>
      <c r="L6" s="161">
        <f>$E$14-$I$14+$E$18-$I$18+$I$25-$E$25+$E$28-$I$28</f>
        <v>0</v>
      </c>
      <c r="M6" s="162"/>
      <c r="N6" s="162"/>
      <c r="O6" s="162"/>
      <c r="P6" s="162"/>
      <c r="Q6" s="34"/>
      <c r="R6" s="11"/>
      <c r="S6" s="154"/>
      <c r="T6" s="161"/>
      <c r="U6" s="91"/>
      <c r="V6" s="34"/>
      <c r="W6" s="34"/>
      <c r="X6" s="11"/>
      <c r="Y6" s="154"/>
      <c r="Z6" s="161"/>
    </row>
    <row r="7" spans="1:27" s="36" customFormat="1" ht="11.65" customHeight="1" x14ac:dyDescent="0.2">
      <c r="A7" s="75"/>
      <c r="B7" s="151"/>
      <c r="C7" s="34"/>
      <c r="D7" s="11"/>
      <c r="E7" s="154"/>
      <c r="F7" s="161"/>
      <c r="G7" s="91"/>
      <c r="H7" s="34"/>
      <c r="I7" s="34"/>
      <c r="J7" s="11"/>
      <c r="K7" s="154"/>
      <c r="L7" s="161"/>
      <c r="M7" s="162"/>
      <c r="N7" s="162"/>
      <c r="O7" s="162"/>
      <c r="P7" s="162"/>
      <c r="Q7" s="34"/>
      <c r="R7" s="17"/>
      <c r="S7" s="28"/>
      <c r="T7" s="163"/>
      <c r="U7" s="51"/>
      <c r="V7" s="32"/>
      <c r="W7" s="32"/>
      <c r="X7" s="17"/>
      <c r="Y7" s="28"/>
      <c r="Z7" s="163"/>
      <c r="AA7" s="60"/>
    </row>
    <row r="8" spans="1:27" ht="14.85" customHeight="1" x14ac:dyDescent="0.2">
      <c r="A8" s="613" t="s">
        <v>14</v>
      </c>
      <c r="B8" s="611"/>
      <c r="C8" s="166"/>
      <c r="D8" s="166"/>
      <c r="E8" s="167"/>
      <c r="F8" s="168"/>
      <c r="G8" s="345" t="str">
        <f>ACCUEIL!$D$6</f>
        <v>san siro</v>
      </c>
      <c r="H8" s="168"/>
      <c r="I8" s="168"/>
      <c r="J8" s="168"/>
      <c r="K8" s="166"/>
      <c r="L8" s="169"/>
      <c r="M8" s="162"/>
      <c r="N8" s="162"/>
      <c r="O8" s="162"/>
      <c r="P8" s="162"/>
      <c r="Q8" s="170"/>
      <c r="R8" s="171"/>
      <c r="S8" s="38"/>
      <c r="T8" s="32"/>
      <c r="U8" s="172"/>
      <c r="V8" s="32"/>
      <c r="W8" s="171"/>
      <c r="X8" s="32"/>
      <c r="Y8" s="32"/>
      <c r="Z8" s="171"/>
      <c r="AA8" s="54"/>
    </row>
    <row r="9" spans="1:27" ht="28.5" customHeight="1" x14ac:dyDescent="0.2">
      <c r="A9" s="412">
        <f>ACCUEIL!$B$6</f>
        <v>0.34722222222222221</v>
      </c>
      <c r="B9" s="75"/>
      <c r="C9" s="70" t="s">
        <v>5</v>
      </c>
      <c r="D9" s="173" t="str">
        <f>D2</f>
        <v>A</v>
      </c>
      <c r="E9" s="654"/>
      <c r="F9" s="174"/>
      <c r="G9" s="175" t="s">
        <v>16</v>
      </c>
      <c r="H9" s="174"/>
      <c r="I9" s="654"/>
      <c r="J9" s="173" t="str">
        <f>D3</f>
        <v>G</v>
      </c>
      <c r="K9" s="70" t="s">
        <v>7</v>
      </c>
      <c r="L9" s="176"/>
      <c r="M9"/>
      <c r="N9" s="128"/>
      <c r="O9" s="128"/>
      <c r="P9" s="128"/>
      <c r="Q9" s="177"/>
      <c r="R9" s="178" t="str">
        <f>D1</f>
        <v>POULE A</v>
      </c>
      <c r="S9" s="126" t="s">
        <v>2</v>
      </c>
      <c r="T9" s="240" t="s">
        <v>3</v>
      </c>
      <c r="U9" s="485"/>
      <c r="V9" s="179"/>
      <c r="W9" s="16"/>
      <c r="X9" s="25"/>
      <c r="Y9" s="79"/>
      <c r="Z9" s="25"/>
      <c r="AA9" s="56"/>
    </row>
    <row r="10" spans="1:27" ht="28.5" customHeight="1" x14ac:dyDescent="0.2">
      <c r="A10" s="412">
        <f>A9+ACCUEIL!$B$7</f>
        <v>0.35416666666666663</v>
      </c>
      <c r="B10" s="75"/>
      <c r="C10" s="70" t="s">
        <v>9</v>
      </c>
      <c r="D10" s="173" t="str">
        <f>D5</f>
        <v>H</v>
      </c>
      <c r="E10" s="654"/>
      <c r="F10" s="174"/>
      <c r="G10" s="175" t="s">
        <v>16</v>
      </c>
      <c r="H10" s="174"/>
      <c r="I10" s="654"/>
      <c r="J10" s="173" t="str">
        <f>D4</f>
        <v>J</v>
      </c>
      <c r="K10" s="70" t="s">
        <v>8</v>
      </c>
      <c r="L10" s="176"/>
      <c r="M10"/>
      <c r="Q10" s="180">
        <v>1</v>
      </c>
      <c r="R10" s="658"/>
      <c r="S10" s="356"/>
      <c r="T10" s="487"/>
      <c r="U10" s="485"/>
      <c r="V10" s="179"/>
      <c r="W10" s="16"/>
      <c r="X10" s="25"/>
      <c r="Y10" s="79"/>
      <c r="Z10" s="25"/>
      <c r="AA10" s="56"/>
    </row>
    <row r="11" spans="1:27" ht="28.5" customHeight="1" x14ac:dyDescent="0.2">
      <c r="A11" s="410">
        <f>A10+ACCUEIL!$B$7</f>
        <v>0.36111111111111105</v>
      </c>
      <c r="B11" s="86"/>
      <c r="C11" s="70" t="s">
        <v>11</v>
      </c>
      <c r="D11" s="173" t="str">
        <f>J2</f>
        <v>I</v>
      </c>
      <c r="E11" s="654"/>
      <c r="F11" s="174"/>
      <c r="G11" s="175" t="s">
        <v>16</v>
      </c>
      <c r="H11" s="174"/>
      <c r="I11" s="654"/>
      <c r="J11" s="173" t="str">
        <f>J3</f>
        <v>C</v>
      </c>
      <c r="K11" s="70" t="s">
        <v>12</v>
      </c>
      <c r="L11" s="176"/>
      <c r="M11"/>
      <c r="Q11" s="180">
        <v>2</v>
      </c>
      <c r="R11" s="658"/>
      <c r="S11" s="356"/>
      <c r="T11" s="487"/>
      <c r="U11" s="485"/>
      <c r="V11" s="179"/>
      <c r="W11" s="16"/>
      <c r="X11" s="25"/>
      <c r="Y11" s="79"/>
      <c r="Z11" s="25"/>
      <c r="AA11" s="56"/>
    </row>
    <row r="12" spans="1:27" ht="28.5" customHeight="1" x14ac:dyDescent="0.2">
      <c r="A12" s="410">
        <f>A11+ACCUEIL!$B$7</f>
        <v>0.36805555555555547</v>
      </c>
      <c r="B12" s="86"/>
      <c r="C12" s="70" t="s">
        <v>17</v>
      </c>
      <c r="D12" s="173" t="str">
        <f>J4</f>
        <v>K</v>
      </c>
      <c r="E12" s="654"/>
      <c r="F12" s="174"/>
      <c r="G12" s="175" t="s">
        <v>16</v>
      </c>
      <c r="H12" s="174"/>
      <c r="I12" s="654"/>
      <c r="J12" s="173" t="str">
        <f>J5</f>
        <v>P</v>
      </c>
      <c r="K12" s="70" t="s">
        <v>20</v>
      </c>
      <c r="L12" s="176"/>
      <c r="M12"/>
      <c r="Q12" s="180">
        <v>3</v>
      </c>
      <c r="R12" s="658"/>
      <c r="S12" s="356"/>
      <c r="T12" s="487"/>
      <c r="U12" s="485"/>
      <c r="V12" s="179"/>
      <c r="W12" s="16"/>
      <c r="X12" s="25"/>
      <c r="Y12" s="79"/>
      <c r="Z12" s="25"/>
      <c r="AA12" s="56"/>
    </row>
    <row r="13" spans="1:27" ht="28.5" customHeight="1" x14ac:dyDescent="0.2">
      <c r="A13" s="410">
        <f>A12+ACCUEIL!$B$7</f>
        <v>0.37499999999999989</v>
      </c>
      <c r="B13" s="86"/>
      <c r="C13" s="70" t="s">
        <v>10</v>
      </c>
      <c r="D13" s="173" t="str">
        <f>D6</f>
        <v>D</v>
      </c>
      <c r="E13" s="654"/>
      <c r="F13" s="174"/>
      <c r="G13" s="175" t="s">
        <v>16</v>
      </c>
      <c r="H13" s="174"/>
      <c r="I13" s="654"/>
      <c r="J13" s="173" t="str">
        <f>D2</f>
        <v>A</v>
      </c>
      <c r="K13" s="70" t="s">
        <v>5</v>
      </c>
      <c r="L13" s="176"/>
      <c r="M13"/>
      <c r="Q13" s="180">
        <v>4</v>
      </c>
      <c r="R13" s="658"/>
      <c r="S13" s="356"/>
      <c r="T13" s="487"/>
      <c r="U13" s="485"/>
      <c r="V13" s="179"/>
      <c r="W13" s="146"/>
      <c r="X13" s="25"/>
      <c r="Y13" s="79"/>
      <c r="Z13" s="38"/>
      <c r="AA13" s="56"/>
    </row>
    <row r="14" spans="1:27" ht="28.5" customHeight="1" x14ac:dyDescent="0.2">
      <c r="A14" s="410">
        <f>A13+ACCUEIL!$B$7</f>
        <v>0.38194444444444431</v>
      </c>
      <c r="B14" s="86"/>
      <c r="C14" s="70" t="s">
        <v>45</v>
      </c>
      <c r="D14" s="173" t="str">
        <f>J6</f>
        <v>F</v>
      </c>
      <c r="E14" s="654"/>
      <c r="F14" s="174"/>
      <c r="G14" s="175" t="s">
        <v>16</v>
      </c>
      <c r="H14" s="174"/>
      <c r="I14" s="654"/>
      <c r="J14" s="173" t="str">
        <f>J2</f>
        <v>I</v>
      </c>
      <c r="K14" s="70" t="s">
        <v>11</v>
      </c>
      <c r="L14" s="176"/>
      <c r="M14"/>
      <c r="Q14" s="180">
        <v>5</v>
      </c>
      <c r="R14" s="658"/>
      <c r="S14" s="356"/>
      <c r="T14" s="487"/>
      <c r="U14" s="485"/>
      <c r="V14" s="179"/>
      <c r="W14" s="146"/>
      <c r="X14" s="25"/>
      <c r="Y14" s="79"/>
      <c r="Z14" s="38"/>
      <c r="AA14" s="56"/>
    </row>
    <row r="15" spans="1:27" ht="28.5" customHeight="1" x14ac:dyDescent="0.2">
      <c r="A15" s="410">
        <f>A14+ACCUEIL!$B$7</f>
        <v>0.38888888888888873</v>
      </c>
      <c r="B15" s="86"/>
      <c r="C15" s="70" t="s">
        <v>7</v>
      </c>
      <c r="D15" s="173" t="str">
        <f>D3</f>
        <v>G</v>
      </c>
      <c r="E15" s="654"/>
      <c r="F15" s="174"/>
      <c r="G15" s="175" t="s">
        <v>16</v>
      </c>
      <c r="H15" s="174"/>
      <c r="I15" s="654"/>
      <c r="J15" s="173" t="str">
        <f>D5</f>
        <v>H</v>
      </c>
      <c r="K15" s="70" t="s">
        <v>9</v>
      </c>
      <c r="L15" s="176"/>
      <c r="M15"/>
      <c r="Q15" s="181"/>
      <c r="R15" s="25"/>
      <c r="S15" s="307"/>
      <c r="T15" s="486"/>
      <c r="U15" s="51"/>
      <c r="V15" s="179"/>
      <c r="W15" s="146"/>
      <c r="X15" s="25"/>
      <c r="Y15" s="79"/>
      <c r="Z15" s="38"/>
      <c r="AA15" s="56"/>
    </row>
    <row r="16" spans="1:27" ht="28.5" customHeight="1" x14ac:dyDescent="0.2">
      <c r="A16" s="410">
        <f>A15+ACCUEIL!$B$7</f>
        <v>0.39583333333333315</v>
      </c>
      <c r="B16" s="86"/>
      <c r="C16" s="70" t="s">
        <v>10</v>
      </c>
      <c r="D16" s="173" t="str">
        <f>D6</f>
        <v>D</v>
      </c>
      <c r="E16" s="654"/>
      <c r="F16" s="174"/>
      <c r="G16" s="175" t="s">
        <v>16</v>
      </c>
      <c r="H16" s="174"/>
      <c r="I16" s="654"/>
      <c r="J16" s="173" t="str">
        <f>D4</f>
        <v>J</v>
      </c>
      <c r="K16" s="70" t="s">
        <v>8</v>
      </c>
      <c r="L16" s="176"/>
      <c r="M16"/>
      <c r="Q16" s="181"/>
      <c r="R16" s="25"/>
      <c r="S16" s="16"/>
      <c r="T16" s="179"/>
      <c r="U16" s="51"/>
      <c r="V16" s="179"/>
      <c r="W16" s="146"/>
      <c r="X16" s="25"/>
      <c r="Y16" s="79"/>
      <c r="Z16" s="38"/>
      <c r="AA16" s="56"/>
    </row>
    <row r="17" spans="1:36" ht="28.5" customHeight="1" x14ac:dyDescent="0.2">
      <c r="A17" s="410">
        <f>A16+ACCUEIL!$B$7</f>
        <v>0.40277777777777757</v>
      </c>
      <c r="B17" s="86"/>
      <c r="C17" s="70" t="s">
        <v>12</v>
      </c>
      <c r="D17" s="173" t="str">
        <f>J3</f>
        <v>C</v>
      </c>
      <c r="E17" s="654"/>
      <c r="F17" s="174"/>
      <c r="G17" s="175" t="s">
        <v>16</v>
      </c>
      <c r="H17" s="174"/>
      <c r="I17" s="654"/>
      <c r="J17" s="173" t="str">
        <f>J5</f>
        <v>P</v>
      </c>
      <c r="K17" s="70" t="s">
        <v>20</v>
      </c>
      <c r="L17" s="176"/>
      <c r="M17"/>
      <c r="Q17" s="177"/>
      <c r="R17" s="178" t="str">
        <f>J1</f>
        <v>POULE B</v>
      </c>
      <c r="S17" s="126" t="s">
        <v>2</v>
      </c>
      <c r="T17" s="240" t="s">
        <v>3</v>
      </c>
      <c r="U17" s="485"/>
      <c r="V17" s="179"/>
      <c r="W17" s="146"/>
      <c r="X17" s="25"/>
      <c r="Y17" s="79"/>
      <c r="Z17" s="38"/>
      <c r="AA17" s="56"/>
    </row>
    <row r="18" spans="1:36" ht="28.5" customHeight="1" x14ac:dyDescent="0.2">
      <c r="A18" s="410">
        <f>A17+ACCUEIL!$B$7</f>
        <v>0.40972222222222199</v>
      </c>
      <c r="B18" s="86"/>
      <c r="C18" s="70" t="s">
        <v>45</v>
      </c>
      <c r="D18" s="173" t="str">
        <f>J6</f>
        <v>F</v>
      </c>
      <c r="E18" s="654"/>
      <c r="F18" s="174"/>
      <c r="G18" s="175" t="s">
        <v>16</v>
      </c>
      <c r="H18" s="174"/>
      <c r="I18" s="654"/>
      <c r="J18" s="173" t="str">
        <f>J4</f>
        <v>K</v>
      </c>
      <c r="K18" s="70" t="s">
        <v>17</v>
      </c>
      <c r="L18" s="176"/>
      <c r="M18"/>
      <c r="Q18" s="180">
        <v>1</v>
      </c>
      <c r="R18" s="658"/>
      <c r="S18" s="356"/>
      <c r="T18" s="487"/>
      <c r="U18" s="485"/>
      <c r="V18" s="179"/>
      <c r="W18" s="146"/>
      <c r="X18" s="25"/>
      <c r="Y18" s="79"/>
      <c r="Z18" s="38"/>
      <c r="AA18" s="56"/>
    </row>
    <row r="19" spans="1:36" ht="28.5" customHeight="1" x14ac:dyDescent="0.2">
      <c r="A19" s="410">
        <f>A18+ACCUEIL!$B$7</f>
        <v>0.41666666666666641</v>
      </c>
      <c r="B19" s="86"/>
      <c r="C19" s="70" t="s">
        <v>5</v>
      </c>
      <c r="D19" s="173" t="str">
        <f>D2</f>
        <v>A</v>
      </c>
      <c r="E19" s="654"/>
      <c r="F19" s="174"/>
      <c r="G19" s="175" t="s">
        <v>16</v>
      </c>
      <c r="H19" s="174"/>
      <c r="I19" s="654"/>
      <c r="J19" s="173" t="str">
        <f>D5</f>
        <v>H</v>
      </c>
      <c r="K19" s="70" t="s">
        <v>9</v>
      </c>
      <c r="L19" s="176"/>
      <c r="M19"/>
      <c r="Q19" s="180">
        <v>2</v>
      </c>
      <c r="R19" s="658"/>
      <c r="S19" s="356"/>
      <c r="T19" s="487"/>
      <c r="U19" s="485"/>
      <c r="V19" s="179"/>
      <c r="W19" s="146"/>
      <c r="X19" s="25"/>
      <c r="Y19" s="79"/>
      <c r="Z19" s="38"/>
      <c r="AA19" s="56"/>
    </row>
    <row r="20" spans="1:36" ht="28.5" customHeight="1" x14ac:dyDescent="0.2">
      <c r="A20" s="410">
        <f>A19+ACCUEIL!$B$7</f>
        <v>0.42361111111111083</v>
      </c>
      <c r="B20" s="86"/>
      <c r="C20" s="70" t="s">
        <v>7</v>
      </c>
      <c r="D20" s="173" t="str">
        <f>D3</f>
        <v>G</v>
      </c>
      <c r="E20" s="654"/>
      <c r="F20" s="174"/>
      <c r="G20" s="175" t="s">
        <v>16</v>
      </c>
      <c r="H20" s="174"/>
      <c r="I20" s="654"/>
      <c r="J20" s="173" t="str">
        <f>D4</f>
        <v>J</v>
      </c>
      <c r="K20" s="70" t="s">
        <v>8</v>
      </c>
      <c r="L20" s="176"/>
      <c r="M20"/>
      <c r="Q20" s="180">
        <v>3</v>
      </c>
      <c r="R20" s="658"/>
      <c r="S20" s="356"/>
      <c r="T20" s="487"/>
      <c r="U20" s="485"/>
      <c r="V20" s="179"/>
      <c r="W20" s="146"/>
      <c r="X20" s="25"/>
      <c r="Y20" s="79"/>
      <c r="Z20" s="38"/>
      <c r="AA20" s="56"/>
    </row>
    <row r="21" spans="1:36" ht="28.5" customHeight="1" x14ac:dyDescent="0.2">
      <c r="A21" s="410">
        <f>A20+ACCUEIL!$B$7</f>
        <v>0.43055555555555525</v>
      </c>
      <c r="B21" s="86"/>
      <c r="C21" s="70" t="s">
        <v>11</v>
      </c>
      <c r="D21" s="173" t="str">
        <f>J2</f>
        <v>I</v>
      </c>
      <c r="E21" s="654"/>
      <c r="F21" s="174"/>
      <c r="G21" s="175" t="s">
        <v>16</v>
      </c>
      <c r="H21" s="174"/>
      <c r="I21" s="654"/>
      <c r="J21" s="173" t="str">
        <f>J5</f>
        <v>P</v>
      </c>
      <c r="K21" s="70" t="s">
        <v>20</v>
      </c>
      <c r="L21" s="176"/>
      <c r="M21"/>
      <c r="Q21" s="180">
        <v>4</v>
      </c>
      <c r="R21" s="658"/>
      <c r="S21" s="356"/>
      <c r="T21" s="487"/>
      <c r="U21" s="485"/>
      <c r="V21" s="179"/>
      <c r="W21" s="146"/>
      <c r="X21" s="25"/>
      <c r="Y21" s="79"/>
      <c r="Z21" s="38"/>
      <c r="AA21" s="56"/>
    </row>
    <row r="22" spans="1:36" ht="28.5" customHeight="1" x14ac:dyDescent="0.2">
      <c r="A22" s="410">
        <f>A21+ACCUEIL!$B$7</f>
        <v>0.43749999999999967</v>
      </c>
      <c r="B22" s="86"/>
      <c r="C22" s="70" t="s">
        <v>12</v>
      </c>
      <c r="D22" s="173" t="str">
        <f>J3</f>
        <v>C</v>
      </c>
      <c r="E22" s="654"/>
      <c r="F22" s="174"/>
      <c r="G22" s="175" t="s">
        <v>16</v>
      </c>
      <c r="H22" s="174"/>
      <c r="I22" s="654"/>
      <c r="J22" s="173" t="str">
        <f>J4</f>
        <v>K</v>
      </c>
      <c r="K22" s="70" t="s">
        <v>17</v>
      </c>
      <c r="L22" s="176"/>
      <c r="M22"/>
      <c r="Q22" s="173">
        <v>5</v>
      </c>
      <c r="R22" s="658"/>
      <c r="S22" s="356"/>
      <c r="T22" s="487"/>
      <c r="U22" s="485"/>
      <c r="V22" s="179"/>
      <c r="W22" s="146"/>
      <c r="X22" s="25"/>
      <c r="Y22" s="79"/>
      <c r="Z22" s="38"/>
      <c r="AA22" s="56"/>
    </row>
    <row r="23" spans="1:36" ht="28.5" customHeight="1" x14ac:dyDescent="0.2">
      <c r="A23" s="410">
        <f>A22+ACCUEIL!$B$7</f>
        <v>0.44444444444444409</v>
      </c>
      <c r="B23" s="86"/>
      <c r="C23" s="70" t="s">
        <v>10</v>
      </c>
      <c r="D23" s="173" t="str">
        <f>D6</f>
        <v>D</v>
      </c>
      <c r="E23" s="654"/>
      <c r="F23" s="174"/>
      <c r="G23" s="175" t="s">
        <v>16</v>
      </c>
      <c r="H23" s="174"/>
      <c r="I23" s="654"/>
      <c r="J23" s="173" t="str">
        <f>D5</f>
        <v>H</v>
      </c>
      <c r="K23" s="70" t="s">
        <v>9</v>
      </c>
      <c r="L23" s="176"/>
      <c r="M23"/>
      <c r="Q23" s="181"/>
      <c r="R23" s="25"/>
      <c r="S23" s="307"/>
      <c r="T23" s="486"/>
      <c r="U23" s="51"/>
      <c r="V23" s="179"/>
      <c r="W23" s="146"/>
      <c r="X23" s="25"/>
      <c r="Y23" s="79"/>
      <c r="Z23" s="38"/>
      <c r="AA23" s="56"/>
    </row>
    <row r="24" spans="1:36" ht="28.5" customHeight="1" x14ac:dyDescent="0.2">
      <c r="A24" s="410">
        <f>A23+ACCUEIL!$B$7</f>
        <v>0.45138888888888851</v>
      </c>
      <c r="B24" s="86"/>
      <c r="C24" s="70" t="s">
        <v>5</v>
      </c>
      <c r="D24" s="173" t="str">
        <f>D2</f>
        <v>A</v>
      </c>
      <c r="E24" s="654"/>
      <c r="F24" s="174"/>
      <c r="G24" s="175" t="s">
        <v>16</v>
      </c>
      <c r="H24" s="174"/>
      <c r="I24" s="654"/>
      <c r="J24" s="173" t="str">
        <f>D4</f>
        <v>J</v>
      </c>
      <c r="K24" s="70" t="s">
        <v>8</v>
      </c>
      <c r="L24" s="176"/>
      <c r="M24"/>
      <c r="Q24" s="181"/>
      <c r="R24" s="25"/>
      <c r="S24" s="16"/>
      <c r="T24" s="179"/>
      <c r="U24" s="51"/>
      <c r="V24" s="179"/>
      <c r="W24" s="146"/>
      <c r="X24" s="25"/>
      <c r="Y24" s="79"/>
      <c r="Z24" s="38"/>
      <c r="AA24" s="56"/>
    </row>
    <row r="25" spans="1:36" ht="28.5" customHeight="1" x14ac:dyDescent="0.2">
      <c r="A25" s="410">
        <f>A24+ACCUEIL!$B$7</f>
        <v>0.45833333333333293</v>
      </c>
      <c r="B25" s="86"/>
      <c r="C25" s="70" t="s">
        <v>20</v>
      </c>
      <c r="D25" s="173" t="str">
        <f>J5</f>
        <v>P</v>
      </c>
      <c r="E25" s="654"/>
      <c r="F25" s="174"/>
      <c r="G25" s="175" t="s">
        <v>16</v>
      </c>
      <c r="H25" s="174"/>
      <c r="I25" s="654"/>
      <c r="J25" s="173" t="str">
        <f>J6</f>
        <v>F</v>
      </c>
      <c r="K25" s="70" t="s">
        <v>45</v>
      </c>
      <c r="L25" s="176"/>
      <c r="M25"/>
      <c r="Q25" s="181"/>
      <c r="R25" s="25"/>
      <c r="S25" s="16"/>
      <c r="T25" s="179"/>
      <c r="U25" s="51"/>
      <c r="V25" s="179"/>
      <c r="W25" s="146"/>
      <c r="X25" s="25"/>
      <c r="Y25" s="79"/>
      <c r="Z25" s="38"/>
      <c r="AA25" s="56"/>
    </row>
    <row r="26" spans="1:36" ht="28.5" customHeight="1" x14ac:dyDescent="0.2">
      <c r="A26" s="410">
        <f>A25+ACCUEIL!$B$7</f>
        <v>0.46527777777777735</v>
      </c>
      <c r="B26" s="86"/>
      <c r="C26" s="70" t="s">
        <v>11</v>
      </c>
      <c r="D26" s="173" t="str">
        <f>J2</f>
        <v>I</v>
      </c>
      <c r="E26" s="654"/>
      <c r="F26" s="174"/>
      <c r="G26" s="175" t="s">
        <v>16</v>
      </c>
      <c r="H26" s="174"/>
      <c r="I26" s="654"/>
      <c r="J26" s="173" t="str">
        <f>J4</f>
        <v>K</v>
      </c>
      <c r="K26" s="70" t="s">
        <v>17</v>
      </c>
      <c r="L26" s="176"/>
      <c r="M26"/>
      <c r="Q26" s="181"/>
      <c r="R26" s="25"/>
      <c r="S26" s="16"/>
      <c r="T26" s="179"/>
      <c r="U26" s="51"/>
      <c r="V26" s="179"/>
      <c r="W26" s="146"/>
      <c r="X26" s="25"/>
      <c r="Y26" s="79"/>
      <c r="Z26" s="38"/>
      <c r="AA26" s="56"/>
    </row>
    <row r="27" spans="1:36" ht="28.5" customHeight="1" x14ac:dyDescent="0.2">
      <c r="A27" s="410">
        <f>A26+ACCUEIL!$B$7</f>
        <v>0.47222222222222177</v>
      </c>
      <c r="B27" s="86"/>
      <c r="C27" s="70" t="s">
        <v>10</v>
      </c>
      <c r="D27" s="173" t="str">
        <f>D6</f>
        <v>D</v>
      </c>
      <c r="E27" s="654"/>
      <c r="F27" s="174"/>
      <c r="G27" s="175" t="s">
        <v>16</v>
      </c>
      <c r="H27" s="174"/>
      <c r="I27" s="654"/>
      <c r="J27" s="173" t="str">
        <f>D3</f>
        <v>G</v>
      </c>
      <c r="K27" s="70" t="s">
        <v>7</v>
      </c>
      <c r="L27" s="176"/>
      <c r="M27"/>
      <c r="Q27" s="181"/>
      <c r="R27" s="25"/>
      <c r="S27" s="16"/>
      <c r="T27" s="179"/>
      <c r="U27" s="51"/>
      <c r="V27" s="179"/>
      <c r="W27" s="146"/>
      <c r="X27" s="25"/>
      <c r="Y27" s="79"/>
      <c r="Z27" s="38"/>
      <c r="AA27" s="56"/>
    </row>
    <row r="28" spans="1:36" ht="28.5" customHeight="1" x14ac:dyDescent="0.2">
      <c r="A28" s="410">
        <f>A27+ACCUEIL!$B$7</f>
        <v>0.47916666666666619</v>
      </c>
      <c r="B28" s="86"/>
      <c r="C28" s="70" t="s">
        <v>45</v>
      </c>
      <c r="D28" s="173" t="str">
        <f>J6</f>
        <v>F</v>
      </c>
      <c r="E28" s="654"/>
      <c r="F28" s="174"/>
      <c r="G28" s="175" t="s">
        <v>16</v>
      </c>
      <c r="H28" s="174"/>
      <c r="I28" s="654"/>
      <c r="J28" s="173" t="str">
        <f>J3</f>
        <v>C</v>
      </c>
      <c r="K28" s="70" t="s">
        <v>12</v>
      </c>
      <c r="L28" s="176"/>
      <c r="M28"/>
      <c r="Q28" s="181"/>
      <c r="R28" s="25"/>
      <c r="S28" s="16"/>
      <c r="T28" s="179"/>
      <c r="U28" s="51"/>
      <c r="V28" s="179"/>
      <c r="W28" s="146"/>
      <c r="X28" s="25"/>
      <c r="Y28" s="79"/>
      <c r="Z28" s="38"/>
      <c r="AA28" s="56"/>
    </row>
    <row r="29" spans="1:36" s="56" customFormat="1" ht="15.6" customHeight="1" x14ac:dyDescent="0.2">
      <c r="B29" s="98"/>
      <c r="C29" s="183"/>
      <c r="D29" s="184"/>
      <c r="E29" s="185"/>
      <c r="F29" s="186"/>
      <c r="G29" s="187"/>
      <c r="H29" s="186"/>
      <c r="I29" s="188"/>
      <c r="J29" s="184"/>
      <c r="K29" s="183"/>
      <c r="L29" s="189"/>
      <c r="M29" s="190"/>
      <c r="N29" s="190"/>
      <c r="O29" s="190"/>
      <c r="P29" s="190"/>
      <c r="Q29" s="79"/>
      <c r="R29" s="25"/>
      <c r="S29" s="16"/>
      <c r="T29" s="179"/>
      <c r="U29" s="51"/>
      <c r="V29" s="179"/>
      <c r="W29" s="146"/>
      <c r="X29" s="25"/>
      <c r="Y29" s="79"/>
      <c r="Z29" s="38"/>
    </row>
    <row r="30" spans="1:36" x14ac:dyDescent="0.2">
      <c r="C30" s="73"/>
      <c r="I30" s="73"/>
      <c r="Q30" s="73"/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spans="1:36" x14ac:dyDescent="0.2">
      <c r="C31" s="155"/>
      <c r="D31" s="130"/>
      <c r="E31" s="147"/>
      <c r="F31" s="147"/>
      <c r="G31" s="191"/>
      <c r="H31" s="147"/>
      <c r="I31" s="192"/>
      <c r="J31" s="130"/>
      <c r="K31" s="130"/>
      <c r="M31"/>
      <c r="N31"/>
      <c r="O31"/>
      <c r="P31"/>
      <c r="U31" s="72"/>
      <c r="V31" s="72"/>
      <c r="W31" s="72"/>
      <c r="X31" s="130"/>
      <c r="Y31" s="193"/>
      <c r="Z31" s="194"/>
    </row>
    <row r="32" spans="1:36" ht="24.95" customHeight="1" x14ac:dyDescent="0.2">
      <c r="C32" s="152"/>
      <c r="D32" s="178" t="s">
        <v>18</v>
      </c>
      <c r="E32" s="195" t="s">
        <v>2</v>
      </c>
      <c r="F32" s="195" t="s">
        <v>3</v>
      </c>
      <c r="G32" s="191"/>
      <c r="H32" s="147"/>
      <c r="I32" s="157"/>
      <c r="J32" s="196" t="s">
        <v>19</v>
      </c>
      <c r="K32" s="195" t="s">
        <v>2</v>
      </c>
      <c r="L32" s="195" t="s">
        <v>3</v>
      </c>
      <c r="M32" s="197"/>
      <c r="N32" s="198"/>
      <c r="O32" s="135"/>
      <c r="P32" s="135"/>
      <c r="Q32" s="135" t="s">
        <v>50</v>
      </c>
      <c r="R32" s="136"/>
      <c r="S32" s="130"/>
      <c r="T32" s="130"/>
      <c r="U32" s="130"/>
      <c r="V32" s="72"/>
      <c r="W32" s="72"/>
      <c r="X32" s="130"/>
      <c r="Y32" s="193"/>
      <c r="Z32" s="194"/>
      <c r="AA32" s="152"/>
      <c r="AB32" s="178" t="s">
        <v>18</v>
      </c>
      <c r="AC32" s="195" t="s">
        <v>2</v>
      </c>
      <c r="AD32" s="195" t="s">
        <v>3</v>
      </c>
      <c r="AE32" s="191"/>
      <c r="AF32" s="147"/>
      <c r="AG32" s="157"/>
      <c r="AH32" s="196" t="s">
        <v>19</v>
      </c>
      <c r="AI32" s="195" t="s">
        <v>2</v>
      </c>
      <c r="AJ32" s="195" t="s">
        <v>3</v>
      </c>
    </row>
    <row r="33" spans="1:36" ht="24.95" customHeight="1" x14ac:dyDescent="0.2">
      <c r="C33" s="182" t="s">
        <v>5</v>
      </c>
      <c r="D33" s="182" t="s">
        <v>5</v>
      </c>
      <c r="E33" s="199">
        <f>CL($E$42,$I$42)+CL($E$46,$I$46)</f>
        <v>0</v>
      </c>
      <c r="F33" s="359">
        <f>$E$42-$I$42+$E$46-$I$46</f>
        <v>0</v>
      </c>
      <c r="G33" s="191"/>
      <c r="H33" s="147"/>
      <c r="I33" s="173" t="s">
        <v>10</v>
      </c>
      <c r="J33" s="122" t="s">
        <v>10</v>
      </c>
      <c r="K33" s="200">
        <f>CL($E$43,$I$43)+CL($E$47,$I$47)</f>
        <v>0</v>
      </c>
      <c r="L33" s="359">
        <f>$E$43-$I$43+$E$47-$I$47</f>
        <v>0</v>
      </c>
      <c r="M33" s="197"/>
      <c r="N33" s="195" t="s">
        <v>46</v>
      </c>
      <c r="O33" s="1057" t="s">
        <v>93</v>
      </c>
      <c r="P33" s="1058"/>
      <c r="Q33" s="201" t="s">
        <v>47</v>
      </c>
      <c r="R33" s="115" t="s">
        <v>94</v>
      </c>
      <c r="S33" s="147"/>
      <c r="T33" s="192"/>
      <c r="V33" s="72"/>
      <c r="W33" s="72"/>
      <c r="X33" s="130"/>
      <c r="Y33" s="193"/>
      <c r="Z33" s="194"/>
      <c r="AA33" s="182" t="s">
        <v>5</v>
      </c>
      <c r="AB33" s="182"/>
      <c r="AC33" s="354"/>
      <c r="AD33" s="366"/>
      <c r="AE33" s="191"/>
      <c r="AF33" s="147"/>
      <c r="AG33" s="173" t="s">
        <v>10</v>
      </c>
      <c r="AH33" s="122"/>
      <c r="AI33" s="355"/>
      <c r="AJ33" s="366"/>
    </row>
    <row r="34" spans="1:36" ht="24.95" customHeight="1" x14ac:dyDescent="0.2">
      <c r="C34" s="182" t="s">
        <v>7</v>
      </c>
      <c r="D34" s="182" t="s">
        <v>7</v>
      </c>
      <c r="E34" s="199">
        <f>CL($I$42,$E$42)+CL($E$51,$I$51)</f>
        <v>0</v>
      </c>
      <c r="F34" s="359">
        <f>$I$42-$E$42+$E$51-$I$51</f>
        <v>0</v>
      </c>
      <c r="G34" s="191"/>
      <c r="H34" s="147"/>
      <c r="I34" s="173" t="s">
        <v>11</v>
      </c>
      <c r="J34" s="122" t="s">
        <v>11</v>
      </c>
      <c r="K34" s="200">
        <f>CL($I$43,$E$43)+CL($E$52,$I$52)</f>
        <v>0</v>
      </c>
      <c r="L34" s="359">
        <f>$I$43-$E$43+$E$52-$I$52</f>
        <v>0</v>
      </c>
      <c r="M34" s="197"/>
      <c r="N34" s="195" t="s">
        <v>48</v>
      </c>
      <c r="O34" s="1057" t="s">
        <v>95</v>
      </c>
      <c r="P34" s="1058"/>
      <c r="Q34" s="201" t="s">
        <v>49</v>
      </c>
      <c r="R34" s="115" t="s">
        <v>96</v>
      </c>
      <c r="S34" s="147"/>
      <c r="T34" s="192"/>
      <c r="V34" s="72"/>
      <c r="W34" s="72"/>
      <c r="X34" s="130"/>
      <c r="Y34" s="193"/>
      <c r="Z34" s="194"/>
      <c r="AA34" s="182" t="s">
        <v>7</v>
      </c>
      <c r="AB34" s="182"/>
      <c r="AC34" s="354"/>
      <c r="AD34" s="366"/>
      <c r="AE34" s="191"/>
      <c r="AF34" s="147"/>
      <c r="AG34" s="173" t="s">
        <v>11</v>
      </c>
      <c r="AH34" s="122"/>
      <c r="AI34" s="355"/>
      <c r="AJ34" s="366"/>
    </row>
    <row r="35" spans="1:36" ht="24.95" customHeight="1" x14ac:dyDescent="0.2">
      <c r="C35" s="182" t="s">
        <v>8</v>
      </c>
      <c r="D35" s="182" t="s">
        <v>8</v>
      </c>
      <c r="E35" s="199">
        <f>CL($I$46,$E$46)+CL($I$51,$E$51)</f>
        <v>0</v>
      </c>
      <c r="F35" s="359">
        <f>$I$46-$E$46+$I$51-$E$51</f>
        <v>0</v>
      </c>
      <c r="G35" s="191"/>
      <c r="H35" s="147"/>
      <c r="I35" s="173" t="s">
        <v>12</v>
      </c>
      <c r="J35" s="122" t="s">
        <v>12</v>
      </c>
      <c r="K35" s="200">
        <f>CL($I$47,$E$47)+CL($I$52,$E$52)</f>
        <v>0</v>
      </c>
      <c r="L35" s="359">
        <f>$I$47-$E$47+$I$52-$E$52</f>
        <v>0</v>
      </c>
      <c r="M35" s="197"/>
      <c r="N35" s="194"/>
      <c r="O35" s="194"/>
      <c r="P35" s="194"/>
      <c r="Q35" s="72"/>
      <c r="R35" s="130"/>
      <c r="S35" s="202"/>
      <c r="T35" s="194"/>
      <c r="U35" s="72"/>
      <c r="V35" s="72"/>
      <c r="W35" s="72"/>
      <c r="X35" s="130"/>
      <c r="Y35" s="193"/>
      <c r="Z35" s="194"/>
      <c r="AA35" s="182" t="s">
        <v>8</v>
      </c>
      <c r="AB35" s="182"/>
      <c r="AC35" s="354"/>
      <c r="AD35" s="366"/>
      <c r="AE35" s="191"/>
      <c r="AF35" s="147"/>
      <c r="AG35" s="173" t="s">
        <v>12</v>
      </c>
      <c r="AH35" s="122"/>
      <c r="AI35" s="355"/>
      <c r="AJ35" s="366"/>
    </row>
    <row r="36" spans="1:36" x14ac:dyDescent="0.2">
      <c r="C36" s="78"/>
      <c r="D36" s="130"/>
      <c r="E36" s="130"/>
      <c r="F36" s="130"/>
      <c r="G36" s="72"/>
      <c r="H36" s="72"/>
      <c r="I36" s="72"/>
      <c r="J36" s="130"/>
      <c r="K36" s="130"/>
      <c r="L36" s="197"/>
      <c r="Q36" s="72"/>
      <c r="R36" s="130"/>
      <c r="S36" s="130"/>
      <c r="T36" s="130"/>
      <c r="U36" s="72"/>
      <c r="V36" s="72"/>
      <c r="W36" s="72"/>
      <c r="X36" s="130"/>
      <c r="Y36" s="145"/>
      <c r="Z36" s="145"/>
    </row>
    <row r="37" spans="1:36" x14ac:dyDescent="0.2">
      <c r="A37" s="164" t="s">
        <v>14</v>
      </c>
      <c r="B37" s="165"/>
      <c r="C37" s="166"/>
      <c r="D37" s="166"/>
      <c r="E37" s="167"/>
      <c r="F37" s="166"/>
      <c r="G37" s="203" t="s">
        <v>13</v>
      </c>
      <c r="H37" s="166"/>
      <c r="I37" s="166"/>
      <c r="J37" s="166"/>
      <c r="K37" s="166"/>
      <c r="L37" s="169"/>
      <c r="M37" s="162"/>
      <c r="N37" s="162"/>
      <c r="O37" s="162"/>
      <c r="P37" s="162"/>
      <c r="Q37" s="170"/>
      <c r="R37" s="170"/>
      <c r="S37" s="75"/>
      <c r="T37" s="170"/>
      <c r="U37" s="204"/>
      <c r="V37" s="170"/>
      <c r="W37" s="170"/>
      <c r="X37" s="170"/>
      <c r="Y37" s="75"/>
      <c r="Z37" s="75"/>
    </row>
    <row r="38" spans="1:36" ht="12.95" customHeight="1" x14ac:dyDescent="0.2">
      <c r="A38" s="288"/>
      <c r="B38" s="78"/>
      <c r="C38" s="64"/>
      <c r="D38" s="64"/>
      <c r="F38" s="64"/>
      <c r="G38" s="205" t="s">
        <v>51</v>
      </c>
      <c r="H38" s="64"/>
      <c r="I38" s="64"/>
      <c r="J38" s="64"/>
      <c r="K38" s="64"/>
      <c r="L38" s="206"/>
      <c r="M38" s="162"/>
      <c r="N38" s="207"/>
      <c r="O38" s="208"/>
      <c r="P38" s="209"/>
      <c r="Q38" s="166"/>
      <c r="R38" s="166"/>
      <c r="S38" s="167"/>
      <c r="T38" s="210"/>
      <c r="U38" s="211"/>
      <c r="V38" s="64"/>
      <c r="W38" s="64"/>
      <c r="X38" s="64"/>
      <c r="Z38" s="75"/>
    </row>
    <row r="39" spans="1:36" ht="12.95" customHeight="1" x14ac:dyDescent="0.2">
      <c r="A39" s="288"/>
      <c r="B39" s="75"/>
      <c r="L39" s="206"/>
      <c r="M39"/>
      <c r="N39" s="207"/>
      <c r="O39" s="208"/>
      <c r="P39" s="162"/>
      <c r="R39" s="207" t="s">
        <v>52</v>
      </c>
      <c r="S39" s="56"/>
      <c r="T39" s="24"/>
      <c r="U39" s="38"/>
      <c r="V39" s="56"/>
      <c r="W39" s="56"/>
      <c r="Z39" s="75"/>
    </row>
    <row r="40" spans="1:36" ht="24.95" customHeight="1" x14ac:dyDescent="0.2">
      <c r="A40" s="412">
        <f>ACCUEIL!$B$9</f>
        <v>1.583333333333333</v>
      </c>
      <c r="B40" s="614" t="s">
        <v>53</v>
      </c>
      <c r="C40" s="213" t="s">
        <v>46</v>
      </c>
      <c r="D40" s="250" t="str">
        <f>O33</f>
        <v>a</v>
      </c>
      <c r="E40" s="654"/>
      <c r="F40" s="214"/>
      <c r="G40" s="215" t="s">
        <v>16</v>
      </c>
      <c r="H40" s="214"/>
      <c r="I40" s="654"/>
      <c r="J40" s="250" t="str">
        <f>R33</f>
        <v>b</v>
      </c>
      <c r="K40" s="213" t="s">
        <v>54</v>
      </c>
      <c r="L40" s="216"/>
      <c r="M40"/>
      <c r="N40" s="197"/>
      <c r="O40" s="217"/>
      <c r="P40" s="128"/>
      <c r="Q40" s="218">
        <v>1</v>
      </c>
      <c r="R40" s="360">
        <f>GL(E54,I54,D54,J54,E55,I55)</f>
        <v>0</v>
      </c>
      <c r="S40" s="56"/>
      <c r="T40" s="24"/>
      <c r="U40" s="38"/>
      <c r="V40" s="56"/>
      <c r="W40" s="56"/>
      <c r="Z40" s="75"/>
    </row>
    <row r="41" spans="1:36" s="342" customFormat="1" ht="24.95" hidden="1" customHeight="1" x14ac:dyDescent="0.2">
      <c r="A41" s="412"/>
      <c r="B41" s="614"/>
      <c r="C41" s="213"/>
      <c r="D41" s="746" t="s">
        <v>92</v>
      </c>
      <c r="E41" s="654"/>
      <c r="F41" s="214"/>
      <c r="G41" s="215"/>
      <c r="H41" s="214"/>
      <c r="I41" s="654"/>
      <c r="J41" s="746" t="s">
        <v>92</v>
      </c>
      <c r="K41" s="213"/>
      <c r="L41" s="216"/>
      <c r="N41" s="197"/>
      <c r="O41" s="217"/>
      <c r="P41" s="128"/>
      <c r="Q41" s="218"/>
      <c r="R41" s="360"/>
      <c r="S41" s="56"/>
      <c r="T41" s="24"/>
      <c r="U41" s="38"/>
      <c r="V41" s="56"/>
      <c r="W41" s="56"/>
      <c r="Z41" s="75"/>
    </row>
    <row r="42" spans="1:36" ht="24.95" customHeight="1" x14ac:dyDescent="0.2">
      <c r="A42" s="412">
        <f>A40+ACCUEIL!$B$10</f>
        <v>1.5902777777777775</v>
      </c>
      <c r="B42" s="75"/>
      <c r="C42" s="126" t="s">
        <v>5</v>
      </c>
      <c r="D42" s="357" t="str">
        <f>D33</f>
        <v>A</v>
      </c>
      <c r="E42" s="654"/>
      <c r="F42" s="214"/>
      <c r="G42" s="215" t="s">
        <v>16</v>
      </c>
      <c r="H42" s="214"/>
      <c r="I42" s="654"/>
      <c r="J42" s="250" t="str">
        <f>D34</f>
        <v>B</v>
      </c>
      <c r="K42" s="126" t="s">
        <v>7</v>
      </c>
      <c r="L42" s="216"/>
      <c r="M42"/>
      <c r="N42" s="207"/>
      <c r="O42" s="219"/>
      <c r="Q42" s="218">
        <v>2</v>
      </c>
      <c r="R42" s="360">
        <f>GL(I54,E54,D54,J54,I55,E55)</f>
        <v>0</v>
      </c>
      <c r="S42" s="146"/>
      <c r="T42" s="220"/>
      <c r="U42" s="221"/>
      <c r="V42" s="222"/>
      <c r="W42" s="146"/>
      <c r="X42" s="156"/>
      <c r="Y42" s="91"/>
      <c r="Z42" s="75"/>
    </row>
    <row r="43" spans="1:36" ht="24.95" customHeight="1" x14ac:dyDescent="0.2">
      <c r="A43" s="412">
        <f>A42+ACCUEIL!$B$10</f>
        <v>1.5972222222222219</v>
      </c>
      <c r="B43" s="75"/>
      <c r="C43" s="126" t="s">
        <v>10</v>
      </c>
      <c r="D43" s="250" t="str">
        <f>J33</f>
        <v>E</v>
      </c>
      <c r="E43" s="654"/>
      <c r="F43" s="214"/>
      <c r="G43" s="215" t="s">
        <v>16</v>
      </c>
      <c r="H43" s="214"/>
      <c r="I43" s="654"/>
      <c r="J43" s="250" t="str">
        <f>J34</f>
        <v>F</v>
      </c>
      <c r="K43" s="126" t="s">
        <v>11</v>
      </c>
      <c r="L43" s="85"/>
      <c r="M43"/>
      <c r="N43" s="207"/>
      <c r="O43" s="219"/>
      <c r="P43" s="207"/>
      <c r="Q43" s="218">
        <v>3</v>
      </c>
      <c r="R43" s="360">
        <f>GL(E49,I49,D49,J49,E50,I50)</f>
        <v>0</v>
      </c>
      <c r="S43" s="146"/>
      <c r="T43" s="24"/>
      <c r="U43" s="25"/>
      <c r="V43" s="38"/>
      <c r="W43" s="146"/>
      <c r="X43" s="156"/>
      <c r="Y43" s="91"/>
      <c r="Z43" s="75"/>
    </row>
    <row r="44" spans="1:36" ht="24.95" customHeight="1" x14ac:dyDescent="0.2">
      <c r="A44" s="410">
        <f>A43+ACCUEIL!$B$10</f>
        <v>1.6041666666666663</v>
      </c>
      <c r="B44" s="212" t="s">
        <v>55</v>
      </c>
      <c r="C44" s="213" t="s">
        <v>48</v>
      </c>
      <c r="D44" s="250" t="str">
        <f>O34</f>
        <v>c</v>
      </c>
      <c r="E44" s="654"/>
      <c r="F44" s="214"/>
      <c r="G44" s="215" t="s">
        <v>16</v>
      </c>
      <c r="H44" s="214"/>
      <c r="I44" s="654"/>
      <c r="J44" s="250" t="str">
        <f>R34</f>
        <v>d</v>
      </c>
      <c r="K44" s="213" t="s">
        <v>56</v>
      </c>
      <c r="L44" s="85"/>
      <c r="M44"/>
      <c r="N44" s="207"/>
      <c r="O44" s="219"/>
      <c r="Q44" s="218">
        <v>4</v>
      </c>
      <c r="R44" s="360">
        <f>GL(I49,E49,D49,J49,I50,E50)</f>
        <v>0</v>
      </c>
      <c r="S44" s="56"/>
      <c r="T44" s="24"/>
      <c r="U44" s="38"/>
      <c r="V44" s="56"/>
      <c r="W44" s="56"/>
      <c r="Z44" s="75"/>
    </row>
    <row r="45" spans="1:36" s="342" customFormat="1" ht="24.95" hidden="1" customHeight="1" x14ac:dyDescent="0.2">
      <c r="A45" s="410"/>
      <c r="B45" s="212"/>
      <c r="C45" s="213"/>
      <c r="D45" s="746" t="s">
        <v>92</v>
      </c>
      <c r="E45" s="654"/>
      <c r="F45" s="214"/>
      <c r="G45" s="215"/>
      <c r="H45" s="214"/>
      <c r="I45" s="654"/>
      <c r="J45" s="746" t="s">
        <v>92</v>
      </c>
      <c r="K45" s="213"/>
      <c r="L45" s="85"/>
      <c r="N45" s="207"/>
      <c r="O45" s="219"/>
      <c r="P45" s="343"/>
      <c r="Q45" s="218"/>
      <c r="R45" s="360"/>
      <c r="S45" s="56"/>
      <c r="T45" s="24"/>
      <c r="U45" s="38"/>
      <c r="V45" s="56"/>
      <c r="W45" s="56"/>
      <c r="Z45" s="75"/>
    </row>
    <row r="46" spans="1:36" ht="24.95" customHeight="1" x14ac:dyDescent="0.2">
      <c r="A46" s="410">
        <f>A44+ACCUEIL!$B$10</f>
        <v>1.6111111111111107</v>
      </c>
      <c r="B46" s="86"/>
      <c r="C46" s="126" t="s">
        <v>5</v>
      </c>
      <c r="D46" s="250" t="str">
        <f>D33</f>
        <v>A</v>
      </c>
      <c r="E46" s="654"/>
      <c r="F46" s="214"/>
      <c r="G46" s="215" t="s">
        <v>16</v>
      </c>
      <c r="H46" s="214"/>
      <c r="I46" s="654"/>
      <c r="J46" s="250" t="str">
        <f>D35</f>
        <v>C</v>
      </c>
      <c r="K46" s="126" t="s">
        <v>8</v>
      </c>
      <c r="L46" s="85"/>
      <c r="M46"/>
      <c r="N46" s="207"/>
      <c r="O46" s="219"/>
      <c r="Q46" s="218">
        <v>5</v>
      </c>
      <c r="R46" s="749">
        <f t="shared" ref="R46:R48" si="0">AB33</f>
        <v>0</v>
      </c>
      <c r="T46" s="86"/>
      <c r="U46" s="75"/>
      <c r="Z46" s="75"/>
    </row>
    <row r="47" spans="1:36" ht="24.95" customHeight="1" x14ac:dyDescent="0.2">
      <c r="A47" s="410">
        <f>A46+ACCUEIL!$B$10</f>
        <v>1.6180555555555551</v>
      </c>
      <c r="B47" s="86"/>
      <c r="C47" s="126" t="s">
        <v>10</v>
      </c>
      <c r="D47" s="250" t="str">
        <f>J33</f>
        <v>E</v>
      </c>
      <c r="E47" s="654"/>
      <c r="F47" s="214"/>
      <c r="G47" s="215" t="s">
        <v>16</v>
      </c>
      <c r="H47" s="214"/>
      <c r="I47" s="654"/>
      <c r="J47" s="250" t="str">
        <f>J35</f>
        <v>G</v>
      </c>
      <c r="K47" s="126" t="s">
        <v>12</v>
      </c>
      <c r="L47" s="85"/>
      <c r="M47"/>
      <c r="N47" s="207"/>
      <c r="O47" s="219"/>
      <c r="Q47" s="218">
        <v>6</v>
      </c>
      <c r="R47" s="749">
        <f t="shared" si="0"/>
        <v>0</v>
      </c>
      <c r="T47" s="86"/>
      <c r="U47" s="75"/>
      <c r="Z47" s="75"/>
    </row>
    <row r="48" spans="1:36" ht="24.95" customHeight="1" x14ac:dyDescent="0.2">
      <c r="A48" s="410"/>
      <c r="B48" s="224"/>
      <c r="C48" s="134"/>
      <c r="D48" s="225" t="s">
        <v>57</v>
      </c>
      <c r="E48" s="142"/>
      <c r="F48" s="134"/>
      <c r="G48" s="226"/>
      <c r="H48" s="134"/>
      <c r="I48" s="134"/>
      <c r="J48" s="358" t="s">
        <v>58</v>
      </c>
      <c r="K48" s="136"/>
      <c r="L48" s="85"/>
      <c r="M48"/>
      <c r="N48" s="207"/>
      <c r="O48" s="219"/>
      <c r="Q48" s="218">
        <v>7</v>
      </c>
      <c r="R48" s="749">
        <f t="shared" si="0"/>
        <v>0</v>
      </c>
      <c r="T48" s="86"/>
      <c r="U48" s="75"/>
      <c r="Z48" s="75"/>
    </row>
    <row r="49" spans="1:26" ht="24.95" customHeight="1" x14ac:dyDescent="0.2">
      <c r="A49" s="410">
        <f>A47+ACCUEIL!$B$10</f>
        <v>1.6249999999999996</v>
      </c>
      <c r="B49" s="227"/>
      <c r="C49" s="70" t="s">
        <v>8</v>
      </c>
      <c r="D49" s="361">
        <f>GL(I40,E40,D40,J40,E41,I41)</f>
        <v>0</v>
      </c>
      <c r="E49" s="654"/>
      <c r="F49" s="214"/>
      <c r="G49" s="215" t="s">
        <v>16</v>
      </c>
      <c r="H49" s="214"/>
      <c r="I49" s="654"/>
      <c r="J49" s="364">
        <f>GL(I44,E44,D44,J44,I45,E45)</f>
        <v>0</v>
      </c>
      <c r="K49" s="228"/>
      <c r="L49" s="85"/>
      <c r="M49"/>
      <c r="N49" s="207"/>
      <c r="O49" s="219"/>
      <c r="Q49" s="218">
        <v>8</v>
      </c>
      <c r="R49" s="122">
        <f>$AH$33</f>
        <v>0</v>
      </c>
      <c r="T49" s="86"/>
      <c r="U49" s="75"/>
      <c r="Z49" s="75"/>
    </row>
    <row r="50" spans="1:26" s="342" customFormat="1" ht="24.95" hidden="1" customHeight="1" x14ac:dyDescent="0.2">
      <c r="A50" s="410"/>
      <c r="B50" s="227"/>
      <c r="C50" s="70"/>
      <c r="D50" s="746" t="s">
        <v>92</v>
      </c>
      <c r="E50" s="654"/>
      <c r="F50" s="214"/>
      <c r="G50" s="215"/>
      <c r="H50" s="214"/>
      <c r="I50" s="654"/>
      <c r="J50" s="746" t="s">
        <v>92</v>
      </c>
      <c r="K50" s="228"/>
      <c r="L50" s="85"/>
      <c r="N50" s="207"/>
      <c r="O50" s="219"/>
      <c r="P50" s="343"/>
      <c r="Q50" s="218"/>
      <c r="R50" s="122"/>
      <c r="T50" s="86"/>
      <c r="U50" s="75"/>
      <c r="Z50" s="75"/>
    </row>
    <row r="51" spans="1:26" ht="24.95" customHeight="1" x14ac:dyDescent="0.2">
      <c r="A51" s="410">
        <f>A49+ACCUEIL!$B$10</f>
        <v>1.631944444444444</v>
      </c>
      <c r="B51" s="224"/>
      <c r="C51" s="213" t="s">
        <v>7</v>
      </c>
      <c r="D51" s="250" t="str">
        <f>D34</f>
        <v>B</v>
      </c>
      <c r="E51" s="654"/>
      <c r="F51" s="214"/>
      <c r="G51" s="215" t="s">
        <v>16</v>
      </c>
      <c r="H51" s="214"/>
      <c r="I51" s="654"/>
      <c r="J51" s="250" t="str">
        <f>D35</f>
        <v>C</v>
      </c>
      <c r="K51" s="213" t="s">
        <v>8</v>
      </c>
      <c r="L51" s="85"/>
      <c r="M51"/>
      <c r="N51" s="207"/>
      <c r="O51" s="219"/>
      <c r="P51" s="207"/>
      <c r="Q51" s="218">
        <v>9</v>
      </c>
      <c r="R51" s="122">
        <f t="shared" ref="R51:R52" si="1">AH34</f>
        <v>0</v>
      </c>
      <c r="S51" s="145"/>
      <c r="T51" s="86"/>
      <c r="U51" s="72"/>
      <c r="V51" s="75"/>
      <c r="W51" s="145"/>
      <c r="X51" s="156"/>
      <c r="Y51" s="91"/>
      <c r="Z51" s="75"/>
    </row>
    <row r="52" spans="1:26" ht="24.95" customHeight="1" x14ac:dyDescent="0.2">
      <c r="A52" s="410">
        <f>A51+ACCUEIL!$B$10</f>
        <v>1.6388888888888884</v>
      </c>
      <c r="B52" s="224"/>
      <c r="C52" s="213" t="s">
        <v>11</v>
      </c>
      <c r="D52" s="250" t="str">
        <f>J34</f>
        <v>F</v>
      </c>
      <c r="E52" s="654"/>
      <c r="F52" s="214"/>
      <c r="G52" s="215" t="s">
        <v>16</v>
      </c>
      <c r="H52" s="214"/>
      <c r="I52" s="654"/>
      <c r="J52" s="250" t="str">
        <f>J35</f>
        <v>G</v>
      </c>
      <c r="K52" s="213" t="s">
        <v>12</v>
      </c>
      <c r="L52" s="85"/>
      <c r="M52"/>
      <c r="N52" s="207"/>
      <c r="O52" s="219"/>
      <c r="Q52" s="218">
        <v>10</v>
      </c>
      <c r="R52" s="122">
        <f t="shared" si="1"/>
        <v>0</v>
      </c>
      <c r="T52" s="86"/>
      <c r="U52" s="75"/>
      <c r="Z52" s="75"/>
    </row>
    <row r="53" spans="1:26" ht="24.95" customHeight="1" x14ac:dyDescent="0.2">
      <c r="A53" s="410"/>
      <c r="B53" s="224"/>
      <c r="C53" s="229"/>
      <c r="D53" s="362"/>
      <c r="F53" s="167"/>
      <c r="G53" s="230" t="s">
        <v>43</v>
      </c>
      <c r="H53" s="167"/>
      <c r="I53" s="167"/>
      <c r="J53" s="362"/>
      <c r="K53" s="231"/>
      <c r="L53" s="85"/>
      <c r="M53"/>
      <c r="N53" s="207"/>
      <c r="O53" s="219"/>
      <c r="T53" s="86"/>
      <c r="U53" s="75"/>
      <c r="Z53" s="75"/>
    </row>
    <row r="54" spans="1:26" ht="24.95" customHeight="1" x14ac:dyDescent="0.2">
      <c r="A54" s="410">
        <f>A52+ACCUEIL!$B$10</f>
        <v>1.6458333333333328</v>
      </c>
      <c r="B54" s="86"/>
      <c r="C54" s="70" t="s">
        <v>11</v>
      </c>
      <c r="D54" s="363">
        <f>GL(E40,I40,D40,J40,E41,I41)</f>
        <v>0</v>
      </c>
      <c r="E54" s="654"/>
      <c r="F54" s="214"/>
      <c r="G54" s="215" t="s">
        <v>16</v>
      </c>
      <c r="H54" s="214"/>
      <c r="I54" s="654"/>
      <c r="J54" s="365">
        <f>GL(I44,E44,J44,D44,I45,E45)</f>
        <v>0</v>
      </c>
      <c r="K54" s="148"/>
      <c r="L54" s="85"/>
      <c r="M54"/>
      <c r="N54" s="207"/>
      <c r="O54" s="219"/>
      <c r="P54" s="232"/>
      <c r="Q54" s="149"/>
      <c r="R54" s="149"/>
      <c r="S54" s="149"/>
      <c r="T54" s="86"/>
      <c r="U54" s="75"/>
      <c r="Z54" s="233"/>
    </row>
    <row r="55" spans="1:26" s="342" customFormat="1" ht="24.95" hidden="1" customHeight="1" x14ac:dyDescent="0.2">
      <c r="A55" s="410"/>
      <c r="B55" s="86"/>
      <c r="C55" s="747"/>
      <c r="D55" s="746" t="s">
        <v>92</v>
      </c>
      <c r="E55" s="654"/>
      <c r="F55" s="214"/>
      <c r="G55" s="215" t="s">
        <v>16</v>
      </c>
      <c r="H55" s="214"/>
      <c r="I55" s="654"/>
      <c r="J55" s="746" t="s">
        <v>92</v>
      </c>
      <c r="K55" s="748"/>
      <c r="L55" s="85"/>
      <c r="N55" s="207"/>
      <c r="O55" s="745"/>
      <c r="P55" s="745"/>
      <c r="Q55" s="75"/>
      <c r="R55" s="75"/>
      <c r="S55" s="75"/>
      <c r="T55" s="75"/>
      <c r="U55" s="75"/>
      <c r="Z55" s="233"/>
    </row>
    <row r="56" spans="1:26" ht="15.6" customHeight="1" x14ac:dyDescent="0.2">
      <c r="A56" s="75"/>
      <c r="B56" s="234"/>
      <c r="C56" s="149"/>
      <c r="D56" s="149"/>
      <c r="E56" s="149"/>
      <c r="F56" s="149"/>
      <c r="G56" s="149"/>
      <c r="H56" s="149"/>
      <c r="I56" s="149"/>
      <c r="J56" s="149"/>
      <c r="K56" s="149"/>
      <c r="L56" s="150"/>
      <c r="M56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6" customHeight="1" x14ac:dyDescent="0.2">
      <c r="B57"/>
      <c r="M57"/>
    </row>
    <row r="58" spans="1:26" s="56" customFormat="1" ht="15.6" customHeight="1" x14ac:dyDescent="0.2">
      <c r="B58" s="79"/>
      <c r="C58" s="21"/>
      <c r="D58" s="146"/>
      <c r="E58" s="146"/>
      <c r="F58" s="222"/>
      <c r="G58" s="221"/>
      <c r="H58" s="222"/>
      <c r="I58" s="146"/>
      <c r="J58" s="146"/>
      <c r="K58" s="146"/>
      <c r="L58" s="38"/>
      <c r="M58" s="235"/>
      <c r="N58" s="190"/>
      <c r="O58" s="190"/>
      <c r="P58" s="190"/>
    </row>
    <row r="59" spans="1:26" ht="15.6" customHeight="1" x14ac:dyDescent="0.2">
      <c r="B59" s="78"/>
      <c r="C59" s="75"/>
      <c r="D59" s="75"/>
      <c r="E59" s="75"/>
      <c r="F59" s="75"/>
      <c r="H59" s="75"/>
      <c r="I59" s="75"/>
      <c r="J59" s="75"/>
      <c r="K59" s="75"/>
      <c r="L59" s="75"/>
      <c r="M59" s="75"/>
      <c r="N59" s="207"/>
      <c r="O59" s="207"/>
      <c r="P59" s="207"/>
      <c r="Q59" s="75"/>
      <c r="R59" s="75"/>
      <c r="S59" s="75"/>
      <c r="T59" s="75"/>
      <c r="U59" s="75"/>
      <c r="V59" s="75"/>
      <c r="W59" s="75"/>
      <c r="X59" s="75"/>
      <c r="Y59" s="75"/>
    </row>
    <row r="60" spans="1:26" ht="15.6" customHeight="1" x14ac:dyDescent="0.2">
      <c r="B60" s="78"/>
      <c r="E60" s="75"/>
      <c r="M60" s="207"/>
      <c r="Q60" s="236"/>
      <c r="R60" s="145"/>
      <c r="W60" s="236"/>
      <c r="X60" s="145"/>
      <c r="Y60" s="75"/>
    </row>
    <row r="61" spans="1:26" ht="15.6" customHeight="1" x14ac:dyDescent="0.2">
      <c r="B61" s="78"/>
      <c r="E61" s="75"/>
      <c r="M61" s="207"/>
      <c r="Q61" s="236"/>
      <c r="R61" s="145"/>
      <c r="W61" s="236"/>
      <c r="X61" s="145"/>
      <c r="Y61" s="75"/>
    </row>
    <row r="62" spans="1:26" ht="15.6" customHeight="1" x14ac:dyDescent="0.2">
      <c r="B62" s="78"/>
      <c r="E62" s="75"/>
      <c r="M62" s="207"/>
      <c r="Q62" s="236"/>
      <c r="R62" s="145"/>
      <c r="W62" s="236"/>
      <c r="X62" s="145"/>
      <c r="Y62" s="75"/>
    </row>
    <row r="63" spans="1:26" ht="15.6" customHeight="1" x14ac:dyDescent="0.2">
      <c r="B63" s="75"/>
      <c r="E63" s="75"/>
      <c r="M63" s="207"/>
      <c r="Q63" s="236"/>
      <c r="R63" s="145"/>
      <c r="W63" s="236"/>
      <c r="X63" s="145"/>
      <c r="Y63" s="75"/>
    </row>
    <row r="64" spans="1:26" ht="15.6" customHeight="1" x14ac:dyDescent="0.2">
      <c r="B64" s="75"/>
      <c r="E64" s="75"/>
      <c r="M64" s="207"/>
      <c r="Q64" s="236"/>
      <c r="R64" s="145"/>
      <c r="W64" s="236"/>
      <c r="X64" s="145"/>
      <c r="Y64" s="75"/>
    </row>
    <row r="65" spans="2:25" x14ac:dyDescent="0.2">
      <c r="B65" s="78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207"/>
      <c r="N65" s="207"/>
      <c r="O65" s="207"/>
      <c r="P65" s="207"/>
      <c r="Q65" s="75"/>
      <c r="R65" s="75"/>
      <c r="S65" s="75"/>
      <c r="T65" s="75"/>
      <c r="U65" s="75"/>
      <c r="V65" s="75"/>
      <c r="W65" s="75"/>
      <c r="X65" s="75"/>
      <c r="Y65" s="75"/>
    </row>
    <row r="66" spans="2:25" x14ac:dyDescent="0.2">
      <c r="M66" s="207"/>
    </row>
  </sheetData>
  <sheetProtection formatCells="0" formatColumns="0" formatRows="0"/>
  <sortState caseSensitive="1" ref="AH33:AJ35">
    <sortCondition descending="1" ref="AI33:AI35"/>
    <sortCondition descending="1" ref="AJ33:AJ35"/>
  </sortState>
  <mergeCells count="2">
    <mergeCell ref="O33:P33"/>
    <mergeCell ref="O34:P34"/>
  </mergeCells>
  <phoneticPr fontId="6" type="noConversion"/>
  <conditionalFormatting sqref="E40:E47">
    <cfRule type="containsBlanks" priority="19">
      <formula>LEN(TRIM(E40))=0</formula>
    </cfRule>
    <cfRule type="notContainsBlanks" dxfId="259" priority="20">
      <formula>LEN(TRIM(E40))&gt;0</formula>
    </cfRule>
  </conditionalFormatting>
  <conditionalFormatting sqref="I40:I47">
    <cfRule type="containsBlanks" priority="17">
      <formula>LEN(TRIM(I40))=0</formula>
    </cfRule>
    <cfRule type="notContainsBlanks" dxfId="258" priority="18">
      <formula>LEN(TRIM(I40))&gt;0</formula>
    </cfRule>
  </conditionalFormatting>
  <conditionalFormatting sqref="E49:E52">
    <cfRule type="containsBlanks" priority="15">
      <formula>LEN(TRIM(E49))=0</formula>
    </cfRule>
    <cfRule type="notContainsBlanks" dxfId="257" priority="16">
      <formula>LEN(TRIM(E49))&gt;0</formula>
    </cfRule>
  </conditionalFormatting>
  <conditionalFormatting sqref="I49:I52">
    <cfRule type="containsBlanks" priority="13">
      <formula>LEN(TRIM(I49))=0</formula>
    </cfRule>
    <cfRule type="notContainsBlanks" dxfId="256" priority="14">
      <formula>LEN(TRIM(I49))&gt;0</formula>
    </cfRule>
  </conditionalFormatting>
  <conditionalFormatting sqref="E54">
    <cfRule type="containsBlanks" priority="11">
      <formula>LEN(TRIM(E54))=0</formula>
    </cfRule>
    <cfRule type="notContainsBlanks" dxfId="255" priority="12">
      <formula>LEN(TRIM(E54))&gt;0</formula>
    </cfRule>
  </conditionalFormatting>
  <conditionalFormatting sqref="I54">
    <cfRule type="containsBlanks" priority="9">
      <formula>LEN(TRIM(I54))=0</formula>
    </cfRule>
    <cfRule type="notContainsBlanks" dxfId="254" priority="10">
      <formula>LEN(TRIM(I54))&gt;0</formula>
    </cfRule>
  </conditionalFormatting>
  <conditionalFormatting sqref="E9:E28">
    <cfRule type="containsBlanks" priority="7">
      <formula>LEN(TRIM(E9))=0</formula>
    </cfRule>
    <cfRule type="notContainsBlanks" dxfId="253" priority="8">
      <formula>LEN(TRIM(E9))&gt;0</formula>
    </cfRule>
  </conditionalFormatting>
  <conditionalFormatting sqref="I9:I28">
    <cfRule type="containsBlanks" priority="5">
      <formula>LEN(TRIM(I9))=0</formula>
    </cfRule>
    <cfRule type="notContainsBlanks" dxfId="252" priority="6">
      <formula>LEN(TRIM(I9))&gt;0</formula>
    </cfRule>
  </conditionalFormatting>
  <conditionalFormatting sqref="E55">
    <cfRule type="containsBlanks" priority="3">
      <formula>LEN(TRIM(E55))=0</formula>
    </cfRule>
    <cfRule type="notContainsBlanks" dxfId="251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250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75" firstPageNumber="0" fitToHeight="2" orientation="portrait" horizontalDpi="300" verticalDpi="300" r:id="rId1"/>
  <headerFooter alignWithMargins="0">
    <oddHeader>&amp;C&amp;14 TOURNOI&amp;R&amp;G</oddHeader>
    <oddFooter>&amp;C&amp;8 SPONSOR:&amp;R&amp;2Planing Offert par Ludovic THIEFFRY</oddFooter>
  </headerFooter>
  <rowBreaks count="1" manualBreakCount="1">
    <brk id="30" max="22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01T">
                <anchor>
                  <from>
                    <xdr:col>15</xdr:col>
                    <xdr:colOff>323850</xdr:colOff>
                    <xdr:row>2</xdr:row>
                    <xdr:rowOff>85725</xdr:rowOff>
                  </from>
                  <to>
                    <xdr:col>17</xdr:col>
                    <xdr:colOff>600075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01T">
                <anchor>
                  <from>
                    <xdr:col>16</xdr:col>
                    <xdr:colOff>47625</xdr:colOff>
                    <xdr:row>4</xdr:row>
                    <xdr:rowOff>47625</xdr:rowOff>
                  </from>
                  <to>
                    <xdr:col>17</xdr:col>
                    <xdr:colOff>561975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01TP">
                <anchor>
                  <from>
                    <xdr:col>15</xdr:col>
                    <xdr:colOff>133350</xdr:colOff>
                    <xdr:row>39</xdr:row>
                    <xdr:rowOff>9525</xdr:rowOff>
                  </from>
                  <to>
                    <xdr:col>15</xdr:col>
                    <xdr:colOff>333375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01TP">
                <anchor>
                  <from>
                    <xdr:col>15</xdr:col>
                    <xdr:colOff>171450</xdr:colOff>
                    <xdr:row>45</xdr:row>
                    <xdr:rowOff>295275</xdr:rowOff>
                  </from>
                  <to>
                    <xdr:col>15</xdr:col>
                    <xdr:colOff>381000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Button 6">
              <controlPr defaultSize="0" print="0" autoFill="0" autoPict="0" macro="[0]!IMP10TE" altText="Aperçu Impression">
                <anchor>
                  <from>
                    <xdr:col>15</xdr:col>
                    <xdr:colOff>152400</xdr:colOff>
                    <xdr:row>0</xdr:row>
                    <xdr:rowOff>161925</xdr:rowOff>
                  </from>
                  <to>
                    <xdr:col>17</xdr:col>
                    <xdr:colOff>714375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Button 7">
              <controlPr defaultSize="0" print="0" autoFill="0" autoPict="0" macro="[0]!IMP10TF" altText="Aperçu_x000a_Impression">
                <anchor>
                  <from>
                    <xdr:col>14</xdr:col>
                    <xdr:colOff>76200</xdr:colOff>
                    <xdr:row>34</xdr:row>
                    <xdr:rowOff>38100</xdr:rowOff>
                  </from>
                  <to>
                    <xdr:col>17</xdr:col>
                    <xdr:colOff>704850</xdr:colOff>
                    <xdr:row>34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A2:AA40"/>
  <sheetViews>
    <sheetView showGridLines="0" showRowColHeaders="0" showRuler="0" view="pageBreakPreview" zoomScale="200" zoomScaleNormal="121" zoomScaleSheetLayoutView="200" workbookViewId="0">
      <selection activeCell="D3" sqref="D3"/>
    </sheetView>
  </sheetViews>
  <sheetFormatPr baseColWidth="10" defaultColWidth="11.5703125" defaultRowHeight="12.75" x14ac:dyDescent="0.2"/>
  <cols>
    <col min="1" max="1" width="10.85546875" customWidth="1"/>
    <col min="2" max="2" width="1.85546875" style="73" customWidth="1"/>
    <col min="3" max="3" width="1.85546875" customWidth="1"/>
    <col min="4" max="4" width="19.140625" customWidth="1"/>
    <col min="5" max="9" width="1.85546875" customWidth="1"/>
    <col min="10" max="10" width="19.140625" customWidth="1"/>
    <col min="11" max="12" width="1.85546875" customWidth="1"/>
    <col min="13" max="14" width="1.85546875" style="120" customWidth="1"/>
    <col min="15" max="15" width="7" style="120" customWidth="1"/>
    <col min="16" max="16" width="1.85546875" style="120" customWidth="1"/>
    <col min="17" max="17" width="1.85546875" customWidth="1"/>
    <col min="18" max="18" width="15.140625" customWidth="1"/>
    <col min="19" max="23" width="1.85546875" customWidth="1"/>
    <col min="24" max="24" width="11.5703125" customWidth="1"/>
    <col min="25" max="26" width="1.85546875" customWidth="1"/>
    <col min="27" max="27" width="4.140625" customWidth="1"/>
  </cols>
  <sheetData>
    <row r="2" spans="1:27" s="36" customFormat="1" ht="15.6" customHeight="1" x14ac:dyDescent="0.2">
      <c r="A2" s="336"/>
      <c r="B2" s="151"/>
      <c r="C2" s="152"/>
      <c r="D2" s="153" t="s">
        <v>18</v>
      </c>
      <c r="E2" s="154"/>
      <c r="F2" s="154"/>
      <c r="G2" s="155"/>
      <c r="H2" s="156"/>
      <c r="I2" s="157" t="s">
        <v>44</v>
      </c>
      <c r="J2" s="153" t="s">
        <v>19</v>
      </c>
      <c r="K2" s="154"/>
      <c r="L2" s="154"/>
      <c r="M2" s="158"/>
      <c r="N2" s="158"/>
      <c r="O2" s="159"/>
      <c r="P2" s="158"/>
      <c r="Q2" s="156"/>
      <c r="S2" s="155"/>
      <c r="T2" s="155"/>
      <c r="U2" s="155"/>
      <c r="V2" s="156"/>
      <c r="W2" s="156"/>
      <c r="X2" s="159"/>
      <c r="Y2" s="155"/>
      <c r="Z2" s="155"/>
    </row>
    <row r="3" spans="1:27" s="36" customFormat="1" ht="15.6" customHeight="1" x14ac:dyDescent="0.2">
      <c r="A3" s="337"/>
      <c r="B3" s="151"/>
      <c r="C3" s="160" t="s">
        <v>5</v>
      </c>
      <c r="D3" s="634" t="str">
        <f>ACCUEIL!H6</f>
        <v>A</v>
      </c>
      <c r="E3" s="154"/>
      <c r="F3" s="161"/>
      <c r="G3" s="91"/>
      <c r="H3" s="34"/>
      <c r="I3" s="160" t="s">
        <v>11</v>
      </c>
      <c r="J3" s="634" t="str">
        <f>ACCUEIL!H11</f>
        <v>I</v>
      </c>
      <c r="K3" s="154"/>
      <c r="L3" s="161"/>
      <c r="M3" s="162"/>
      <c r="N3" s="162"/>
      <c r="O3" s="335"/>
      <c r="P3" s="162"/>
      <c r="Q3" s="34"/>
      <c r="S3" s="154"/>
      <c r="T3" s="161"/>
      <c r="U3" s="91"/>
      <c r="V3" s="34"/>
      <c r="W3" s="34"/>
      <c r="X3" s="11"/>
      <c r="Y3" s="154"/>
      <c r="Z3" s="161"/>
    </row>
    <row r="4" spans="1:27" s="36" customFormat="1" ht="15.6" customHeight="1" x14ac:dyDescent="0.2">
      <c r="A4" s="336"/>
      <c r="B4" s="151"/>
      <c r="C4" s="160" t="s">
        <v>7</v>
      </c>
      <c r="D4" s="634" t="str">
        <f>ACCUEIL!H7</f>
        <v>G</v>
      </c>
      <c r="E4" s="154"/>
      <c r="F4" s="161"/>
      <c r="G4" s="91"/>
      <c r="H4" s="34"/>
      <c r="I4" s="160" t="s">
        <v>12</v>
      </c>
      <c r="J4" s="634" t="str">
        <f>ACCUEIL!H12</f>
        <v>C</v>
      </c>
      <c r="K4" s="154"/>
      <c r="L4" s="161"/>
      <c r="M4" s="162"/>
      <c r="N4" s="162"/>
      <c r="O4" s="162"/>
      <c r="P4" s="162"/>
      <c r="Q4" s="34"/>
      <c r="R4" s="11"/>
      <c r="S4" s="154"/>
      <c r="T4" s="161"/>
      <c r="U4" s="91"/>
      <c r="V4" s="34"/>
      <c r="W4" s="34"/>
      <c r="X4" s="11"/>
      <c r="Y4" s="154"/>
      <c r="Z4" s="161"/>
    </row>
    <row r="5" spans="1:27" s="36" customFormat="1" ht="15.6" customHeight="1" x14ac:dyDescent="0.2">
      <c r="A5" s="337"/>
      <c r="B5" s="151"/>
      <c r="C5" s="160" t="s">
        <v>8</v>
      </c>
      <c r="D5" s="634" t="str">
        <f>ACCUEIL!H8</f>
        <v>J</v>
      </c>
      <c r="E5" s="154"/>
      <c r="F5" s="161"/>
      <c r="G5" s="91"/>
      <c r="H5" s="34"/>
      <c r="I5" s="160" t="s">
        <v>17</v>
      </c>
      <c r="J5" s="634" t="str">
        <f>ACCUEIL!H13</f>
        <v>K</v>
      </c>
      <c r="K5" s="154"/>
      <c r="L5" s="161"/>
      <c r="M5" s="162"/>
      <c r="N5" s="162"/>
      <c r="O5" s="162"/>
      <c r="P5" s="162"/>
      <c r="Q5" s="34"/>
      <c r="R5" s="11"/>
      <c r="S5" s="154"/>
      <c r="T5" s="161"/>
      <c r="U5" s="91"/>
      <c r="V5" s="34"/>
      <c r="W5" s="34"/>
      <c r="X5" s="11"/>
      <c r="Y5" s="154"/>
      <c r="Z5" s="161"/>
    </row>
    <row r="6" spans="1:27" s="36" customFormat="1" ht="15.6" customHeight="1" x14ac:dyDescent="0.2">
      <c r="A6" s="336"/>
      <c r="B6" s="151"/>
      <c r="C6" s="160" t="s">
        <v>9</v>
      </c>
      <c r="D6" s="634" t="str">
        <f>ACCUEIL!H9</f>
        <v>H</v>
      </c>
      <c r="E6" s="154"/>
      <c r="F6" s="161"/>
      <c r="G6" s="91"/>
      <c r="H6" s="34"/>
      <c r="I6" s="160" t="s">
        <v>20</v>
      </c>
      <c r="J6" s="634" t="str">
        <f>ACCUEIL!H14</f>
        <v>P</v>
      </c>
      <c r="K6" s="154"/>
      <c r="L6" s="161"/>
      <c r="M6" s="162"/>
      <c r="N6" s="162"/>
      <c r="O6" s="162"/>
      <c r="P6" s="162"/>
      <c r="Q6" s="34"/>
      <c r="R6" s="11"/>
      <c r="S6" s="154"/>
      <c r="T6" s="161"/>
      <c r="U6" s="91"/>
      <c r="V6" s="34"/>
      <c r="W6" s="34"/>
      <c r="X6" s="11"/>
      <c r="Y6" s="154"/>
      <c r="Z6" s="161"/>
    </row>
    <row r="7" spans="1:27" s="36" customFormat="1" ht="15.6" customHeight="1" x14ac:dyDescent="0.2">
      <c r="A7" s="337"/>
      <c r="B7" s="151"/>
      <c r="C7" s="160" t="s">
        <v>10</v>
      </c>
      <c r="D7" s="634" t="str">
        <f>ACCUEIL!H10</f>
        <v>D</v>
      </c>
      <c r="E7" s="154"/>
      <c r="F7" s="161"/>
      <c r="G7" s="91"/>
      <c r="H7" s="34"/>
      <c r="I7" s="160" t="s">
        <v>45</v>
      </c>
      <c r="J7" s="634" t="str">
        <f>ACCUEIL!H15</f>
        <v>F</v>
      </c>
      <c r="K7" s="154"/>
      <c r="L7" s="161"/>
      <c r="M7" s="162"/>
      <c r="N7" s="162"/>
      <c r="O7" s="162"/>
      <c r="P7" s="162"/>
      <c r="Q7" s="34"/>
      <c r="R7" s="11"/>
      <c r="S7" s="154"/>
      <c r="T7" s="161"/>
      <c r="U7" s="91"/>
      <c r="V7" s="34"/>
      <c r="W7" s="34"/>
      <c r="X7" s="11"/>
      <c r="Y7" s="154"/>
      <c r="Z7" s="161"/>
    </row>
    <row r="8" spans="1:27" s="36" customFormat="1" ht="11.65" customHeight="1" x14ac:dyDescent="0.2">
      <c r="A8"/>
      <c r="B8" s="151"/>
      <c r="C8" s="34"/>
      <c r="D8" s="11"/>
      <c r="E8" s="154"/>
      <c r="F8" s="161"/>
      <c r="G8" s="91"/>
      <c r="H8" s="34"/>
      <c r="I8" s="34"/>
      <c r="J8" s="11"/>
      <c r="K8" s="154"/>
      <c r="L8" s="161"/>
      <c r="M8" s="162"/>
      <c r="N8" s="162"/>
      <c r="O8" s="162"/>
      <c r="P8" s="162"/>
      <c r="Q8" s="34"/>
      <c r="R8" s="17"/>
      <c r="S8" s="28"/>
      <c r="T8" s="163"/>
      <c r="U8" s="51"/>
      <c r="V8" s="32"/>
      <c r="W8" s="32"/>
      <c r="X8" s="17"/>
      <c r="Y8" s="28"/>
      <c r="Z8" s="163"/>
      <c r="AA8" s="60"/>
    </row>
    <row r="9" spans="1:27" ht="14.85" customHeight="1" x14ac:dyDescent="0.2">
      <c r="A9" s="164" t="s">
        <v>14</v>
      </c>
      <c r="B9" s="413"/>
      <c r="C9" s="414"/>
      <c r="D9" s="414"/>
      <c r="E9" s="415"/>
      <c r="F9" s="416"/>
      <c r="G9" s="384" t="str">
        <f>ACCUEIL!$D$6</f>
        <v>san siro</v>
      </c>
      <c r="H9" s="416"/>
      <c r="I9" s="416"/>
      <c r="J9" s="416"/>
      <c r="K9" s="414"/>
      <c r="L9" s="417"/>
      <c r="M9" s="162"/>
      <c r="N9" s="162"/>
      <c r="O9" s="162"/>
      <c r="P9" s="162"/>
      <c r="Q9" s="170"/>
      <c r="R9" s="171"/>
      <c r="S9" s="38"/>
      <c r="T9" s="32"/>
      <c r="U9" s="172"/>
      <c r="V9" s="32"/>
      <c r="W9" s="171"/>
      <c r="X9" s="32"/>
      <c r="Y9" s="32"/>
      <c r="Z9" s="171"/>
      <c r="AA9" s="54"/>
    </row>
    <row r="10" spans="1:27" ht="18" customHeight="1" x14ac:dyDescent="0.2">
      <c r="A10" s="411">
        <f>ACCUEIL!$B$6</f>
        <v>0.34722222222222221</v>
      </c>
      <c r="B10" s="282"/>
      <c r="C10" s="70" t="s">
        <v>5</v>
      </c>
      <c r="D10" s="173" t="str">
        <f>D3</f>
        <v>A</v>
      </c>
      <c r="E10" s="654"/>
      <c r="F10" s="174"/>
      <c r="G10" s="175" t="s">
        <v>16</v>
      </c>
      <c r="H10" s="174"/>
      <c r="I10" s="654"/>
      <c r="J10" s="173" t="str">
        <f>D4</f>
        <v>G</v>
      </c>
      <c r="K10" s="70" t="s">
        <v>7</v>
      </c>
      <c r="L10" s="418"/>
      <c r="M10"/>
      <c r="N10" s="128"/>
      <c r="O10" s="128"/>
      <c r="P10" s="128"/>
      <c r="Q10" s="93"/>
      <c r="R10" s="35"/>
      <c r="S10" s="91"/>
      <c r="T10" s="91"/>
      <c r="U10" s="51"/>
      <c r="V10" s="179"/>
      <c r="W10" s="16"/>
      <c r="X10" s="25"/>
      <c r="Y10" s="79"/>
      <c r="Z10" s="25"/>
      <c r="AA10" s="56"/>
    </row>
    <row r="11" spans="1:27" ht="18" customHeight="1" x14ac:dyDescent="0.2">
      <c r="A11" s="411">
        <f>A10+ACCUEIL!$B$7</f>
        <v>0.35416666666666663</v>
      </c>
      <c r="B11" s="282"/>
      <c r="C11" s="70" t="s">
        <v>9</v>
      </c>
      <c r="D11" s="173" t="str">
        <f>D6</f>
        <v>H</v>
      </c>
      <c r="E11" s="654"/>
      <c r="F11" s="174"/>
      <c r="G11" s="175" t="s">
        <v>16</v>
      </c>
      <c r="H11" s="174"/>
      <c r="I11" s="654"/>
      <c r="J11" s="173" t="str">
        <f>D5</f>
        <v>J</v>
      </c>
      <c r="K11" s="70" t="s">
        <v>8</v>
      </c>
      <c r="L11" s="418"/>
      <c r="M11"/>
      <c r="Q11" s="78"/>
      <c r="R11" s="11"/>
      <c r="S11" s="145"/>
      <c r="T11" s="145"/>
      <c r="U11" s="51"/>
      <c r="V11" s="179"/>
      <c r="W11" s="16"/>
      <c r="X11" s="25"/>
      <c r="Y11" s="79"/>
      <c r="Z11" s="25"/>
      <c r="AA11" s="56"/>
    </row>
    <row r="12" spans="1:27" ht="18" customHeight="1" x14ac:dyDescent="0.2">
      <c r="A12" s="411">
        <f>A11+ACCUEIL!$B$7</f>
        <v>0.36111111111111105</v>
      </c>
      <c r="B12" s="282"/>
      <c r="C12" s="70" t="s">
        <v>11</v>
      </c>
      <c r="D12" s="173" t="str">
        <f>J3</f>
        <v>I</v>
      </c>
      <c r="E12" s="654"/>
      <c r="F12" s="174"/>
      <c r="G12" s="175" t="s">
        <v>16</v>
      </c>
      <c r="H12" s="174"/>
      <c r="I12" s="654"/>
      <c r="J12" s="173" t="str">
        <f>J4</f>
        <v>C</v>
      </c>
      <c r="K12" s="70" t="s">
        <v>12</v>
      </c>
      <c r="L12" s="418"/>
      <c r="M12"/>
      <c r="Q12" s="78"/>
      <c r="R12" s="11"/>
      <c r="S12" s="145"/>
      <c r="T12" s="145"/>
      <c r="U12" s="51"/>
      <c r="V12" s="179"/>
      <c r="W12" s="16"/>
      <c r="X12" s="25"/>
      <c r="Y12" s="79"/>
      <c r="Z12" s="25"/>
      <c r="AA12" s="56"/>
    </row>
    <row r="13" spans="1:27" ht="18" customHeight="1" x14ac:dyDescent="0.2">
      <c r="A13" s="411">
        <f>A12+ACCUEIL!$B$7</f>
        <v>0.36805555555555547</v>
      </c>
      <c r="B13" s="282"/>
      <c r="C13" s="70" t="s">
        <v>17</v>
      </c>
      <c r="D13" s="173" t="str">
        <f>J5</f>
        <v>K</v>
      </c>
      <c r="E13" s="654"/>
      <c r="F13" s="174"/>
      <c r="G13" s="175" t="s">
        <v>16</v>
      </c>
      <c r="H13" s="174"/>
      <c r="I13" s="654"/>
      <c r="J13" s="173" t="str">
        <f>J6</f>
        <v>P</v>
      </c>
      <c r="K13" s="70" t="s">
        <v>20</v>
      </c>
      <c r="L13" s="418"/>
      <c r="M13"/>
      <c r="Q13" s="78"/>
      <c r="R13" s="11"/>
      <c r="S13" s="145"/>
      <c r="T13" s="145"/>
      <c r="U13" s="51"/>
      <c r="V13" s="179"/>
      <c r="W13" s="16"/>
      <c r="X13" s="25"/>
      <c r="Y13" s="79"/>
      <c r="Z13" s="25"/>
      <c r="AA13" s="56"/>
    </row>
    <row r="14" spans="1:27" ht="18" customHeight="1" x14ac:dyDescent="0.2">
      <c r="A14" s="411">
        <f>A13+ACCUEIL!$B$7</f>
        <v>0.37499999999999989</v>
      </c>
      <c r="B14" s="282"/>
      <c r="C14" s="70" t="s">
        <v>10</v>
      </c>
      <c r="D14" s="173" t="str">
        <f>D7</f>
        <v>D</v>
      </c>
      <c r="E14" s="654"/>
      <c r="F14" s="174"/>
      <c r="G14" s="175" t="s">
        <v>16</v>
      </c>
      <c r="H14" s="174"/>
      <c r="I14" s="654"/>
      <c r="J14" s="173" t="str">
        <f>D3</f>
        <v>A</v>
      </c>
      <c r="K14" s="70" t="s">
        <v>5</v>
      </c>
      <c r="L14" s="418"/>
      <c r="M14"/>
      <c r="Q14" s="78"/>
      <c r="R14" s="11"/>
      <c r="S14" s="145"/>
      <c r="T14" s="145"/>
      <c r="U14" s="51"/>
      <c r="V14" s="179"/>
      <c r="W14" s="146"/>
      <c r="X14" s="25"/>
      <c r="Y14" s="79"/>
      <c r="Z14" s="38"/>
      <c r="AA14" s="56"/>
    </row>
    <row r="15" spans="1:27" ht="18" customHeight="1" x14ac:dyDescent="0.2">
      <c r="A15" s="411">
        <f>A14+ACCUEIL!$B$7</f>
        <v>0.38194444444444431</v>
      </c>
      <c r="B15" s="282"/>
      <c r="C15" s="70" t="s">
        <v>45</v>
      </c>
      <c r="D15" s="173" t="str">
        <f>J7</f>
        <v>F</v>
      </c>
      <c r="E15" s="654"/>
      <c r="F15" s="174"/>
      <c r="G15" s="175" t="s">
        <v>16</v>
      </c>
      <c r="H15" s="174"/>
      <c r="I15" s="654"/>
      <c r="J15" s="173" t="str">
        <f>J3</f>
        <v>I</v>
      </c>
      <c r="K15" s="70" t="s">
        <v>11</v>
      </c>
      <c r="L15" s="418"/>
      <c r="M15"/>
      <c r="Q15" s="78"/>
      <c r="R15" s="11"/>
      <c r="S15" s="11"/>
      <c r="T15" s="11"/>
      <c r="U15" s="51"/>
      <c r="V15" s="179"/>
      <c r="W15" s="146"/>
      <c r="X15" s="25"/>
      <c r="Y15" s="79"/>
      <c r="Z15" s="38"/>
      <c r="AA15" s="56"/>
    </row>
    <row r="16" spans="1:27" ht="18" customHeight="1" x14ac:dyDescent="0.2">
      <c r="A16" s="411">
        <f>A15+ACCUEIL!$B$7</f>
        <v>0.38888888888888873</v>
      </c>
      <c r="B16" s="282"/>
      <c r="C16" s="70" t="s">
        <v>7</v>
      </c>
      <c r="D16" s="173" t="str">
        <f>D4</f>
        <v>G</v>
      </c>
      <c r="E16" s="654"/>
      <c r="F16" s="174"/>
      <c r="G16" s="175" t="s">
        <v>16</v>
      </c>
      <c r="H16" s="174"/>
      <c r="I16" s="654"/>
      <c r="J16" s="173" t="str">
        <f>D6</f>
        <v>H</v>
      </c>
      <c r="K16" s="70" t="s">
        <v>9</v>
      </c>
      <c r="L16" s="418"/>
      <c r="M16"/>
      <c r="Q16" s="181"/>
      <c r="R16" s="25"/>
      <c r="S16" s="16"/>
      <c r="T16" s="179"/>
      <c r="U16" s="51"/>
      <c r="V16" s="179"/>
      <c r="W16" s="146"/>
      <c r="X16" s="25"/>
      <c r="Y16" s="79"/>
      <c r="Z16" s="38"/>
      <c r="AA16" s="56"/>
    </row>
    <row r="17" spans="1:27" ht="18" customHeight="1" x14ac:dyDescent="0.2">
      <c r="A17" s="411">
        <f>A16+ACCUEIL!$B$7</f>
        <v>0.39583333333333315</v>
      </c>
      <c r="B17" s="282"/>
      <c r="C17" s="70" t="s">
        <v>10</v>
      </c>
      <c r="D17" s="173" t="str">
        <f>D7</f>
        <v>D</v>
      </c>
      <c r="E17" s="654"/>
      <c r="F17" s="174"/>
      <c r="G17" s="175" t="s">
        <v>16</v>
      </c>
      <c r="H17" s="174"/>
      <c r="I17" s="654"/>
      <c r="J17" s="173" t="str">
        <f>D5</f>
        <v>J</v>
      </c>
      <c r="K17" s="70" t="s">
        <v>8</v>
      </c>
      <c r="L17" s="418"/>
      <c r="M17"/>
      <c r="Q17" s="181"/>
      <c r="R17" s="25"/>
      <c r="S17" s="16"/>
      <c r="T17" s="179"/>
      <c r="U17" s="51"/>
      <c r="V17" s="179"/>
      <c r="W17" s="146"/>
      <c r="X17" s="25"/>
      <c r="Y17" s="79"/>
      <c r="Z17" s="38"/>
      <c r="AA17" s="56"/>
    </row>
    <row r="18" spans="1:27" ht="18" customHeight="1" x14ac:dyDescent="0.2">
      <c r="A18" s="411">
        <f>A17+ACCUEIL!$B$7</f>
        <v>0.40277777777777757</v>
      </c>
      <c r="B18" s="282"/>
      <c r="C18" s="70" t="s">
        <v>12</v>
      </c>
      <c r="D18" s="173" t="str">
        <f>J4</f>
        <v>C</v>
      </c>
      <c r="E18" s="654"/>
      <c r="F18" s="174"/>
      <c r="G18" s="175" t="s">
        <v>16</v>
      </c>
      <c r="H18" s="174"/>
      <c r="I18" s="654"/>
      <c r="J18" s="173" t="str">
        <f>J6</f>
        <v>P</v>
      </c>
      <c r="K18" s="70" t="s">
        <v>20</v>
      </c>
      <c r="L18" s="418"/>
      <c r="M18"/>
      <c r="Q18" s="93"/>
      <c r="R18" s="35"/>
      <c r="S18" s="91"/>
      <c r="T18" s="91"/>
      <c r="U18" s="51"/>
      <c r="V18" s="179"/>
      <c r="W18" s="146"/>
      <c r="X18" s="25"/>
      <c r="Y18" s="79"/>
      <c r="Z18" s="38"/>
      <c r="AA18" s="56"/>
    </row>
    <row r="19" spans="1:27" ht="18" customHeight="1" x14ac:dyDescent="0.2">
      <c r="A19" s="411">
        <f>A18+ACCUEIL!$B$7</f>
        <v>0.40972222222222199</v>
      </c>
      <c r="B19" s="282"/>
      <c r="C19" s="70" t="s">
        <v>45</v>
      </c>
      <c r="D19" s="173" t="str">
        <f>J7</f>
        <v>F</v>
      </c>
      <c r="E19" s="654"/>
      <c r="F19" s="174"/>
      <c r="G19" s="175" t="s">
        <v>16</v>
      </c>
      <c r="H19" s="174"/>
      <c r="I19" s="654"/>
      <c r="J19" s="173" t="str">
        <f>J5</f>
        <v>K</v>
      </c>
      <c r="K19" s="70" t="s">
        <v>17</v>
      </c>
      <c r="L19" s="418"/>
      <c r="M19"/>
      <c r="Q19" s="78"/>
      <c r="R19" s="11"/>
      <c r="S19" s="145"/>
      <c r="T19" s="145"/>
      <c r="U19" s="51"/>
      <c r="V19" s="179"/>
      <c r="W19" s="146"/>
      <c r="X19" s="25"/>
      <c r="Y19" s="79"/>
      <c r="Z19" s="38"/>
      <c r="AA19" s="56"/>
    </row>
    <row r="20" spans="1:27" ht="18" customHeight="1" x14ac:dyDescent="0.2">
      <c r="A20" s="411">
        <f>ACCUEIL!$B$9</f>
        <v>1.583333333333333</v>
      </c>
      <c r="B20" s="282"/>
      <c r="C20" s="70" t="s">
        <v>5</v>
      </c>
      <c r="D20" s="173" t="str">
        <f>D3</f>
        <v>A</v>
      </c>
      <c r="E20" s="654"/>
      <c r="F20" s="174"/>
      <c r="G20" s="175" t="s">
        <v>16</v>
      </c>
      <c r="H20" s="174"/>
      <c r="I20" s="654"/>
      <c r="J20" s="173" t="str">
        <f>D6</f>
        <v>H</v>
      </c>
      <c r="K20" s="70" t="s">
        <v>9</v>
      </c>
      <c r="L20" s="418"/>
      <c r="M20"/>
      <c r="Q20" s="78"/>
      <c r="R20" s="11"/>
      <c r="S20" s="145"/>
      <c r="T20" s="145"/>
      <c r="U20" s="51"/>
      <c r="V20" s="179"/>
      <c r="W20" s="146"/>
      <c r="X20" s="25"/>
      <c r="Y20" s="79"/>
      <c r="Z20" s="38"/>
      <c r="AA20" s="56"/>
    </row>
    <row r="21" spans="1:27" ht="18" customHeight="1" x14ac:dyDescent="0.2">
      <c r="A21" s="410">
        <f>A20+ACCUEIL!$B$10</f>
        <v>1.5902777777777775</v>
      </c>
      <c r="B21" s="282"/>
      <c r="C21" s="70" t="s">
        <v>7</v>
      </c>
      <c r="D21" s="173" t="str">
        <f>D4</f>
        <v>G</v>
      </c>
      <c r="E21" s="654"/>
      <c r="F21" s="174"/>
      <c r="G21" s="175" t="s">
        <v>16</v>
      </c>
      <c r="H21" s="174"/>
      <c r="I21" s="654"/>
      <c r="J21" s="173" t="str">
        <f>D5</f>
        <v>J</v>
      </c>
      <c r="K21" s="70" t="s">
        <v>8</v>
      </c>
      <c r="L21" s="418"/>
      <c r="M21"/>
      <c r="Q21" s="78"/>
      <c r="R21" s="11"/>
      <c r="S21" s="145"/>
      <c r="T21" s="145"/>
      <c r="U21" s="51"/>
      <c r="V21" s="179"/>
      <c r="W21" s="146"/>
      <c r="X21" s="25"/>
      <c r="Y21" s="79"/>
      <c r="Z21" s="38"/>
      <c r="AA21" s="56"/>
    </row>
    <row r="22" spans="1:27" ht="18" customHeight="1" x14ac:dyDescent="0.2">
      <c r="A22" s="410">
        <f>A21+ACCUEIL!$B$10</f>
        <v>1.5972222222222219</v>
      </c>
      <c r="B22" s="282"/>
      <c r="C22" s="70" t="s">
        <v>11</v>
      </c>
      <c r="D22" s="173" t="str">
        <f>J3</f>
        <v>I</v>
      </c>
      <c r="E22" s="654"/>
      <c r="F22" s="174"/>
      <c r="G22" s="175" t="s">
        <v>16</v>
      </c>
      <c r="H22" s="174"/>
      <c r="I22" s="654"/>
      <c r="J22" s="173" t="str">
        <f>J6</f>
        <v>P</v>
      </c>
      <c r="K22" s="70" t="s">
        <v>20</v>
      </c>
      <c r="L22" s="418"/>
      <c r="M22"/>
      <c r="Q22" s="78"/>
      <c r="R22" s="11"/>
      <c r="S22" s="145"/>
      <c r="T22" s="145"/>
      <c r="U22" s="51"/>
      <c r="V22" s="179"/>
      <c r="W22" s="146"/>
      <c r="X22" s="25"/>
      <c r="Y22" s="79"/>
      <c r="Z22" s="38"/>
      <c r="AA22" s="56"/>
    </row>
    <row r="23" spans="1:27" ht="18" customHeight="1" x14ac:dyDescent="0.2">
      <c r="A23" s="410">
        <f>A22+ACCUEIL!$B$10</f>
        <v>1.6041666666666663</v>
      </c>
      <c r="B23" s="282"/>
      <c r="C23" s="70" t="s">
        <v>12</v>
      </c>
      <c r="D23" s="173" t="str">
        <f>J4</f>
        <v>C</v>
      </c>
      <c r="E23" s="654"/>
      <c r="F23" s="174"/>
      <c r="G23" s="175" t="s">
        <v>16</v>
      </c>
      <c r="H23" s="174"/>
      <c r="I23" s="654"/>
      <c r="J23" s="173" t="str">
        <f>J5</f>
        <v>K</v>
      </c>
      <c r="K23" s="70" t="s">
        <v>17</v>
      </c>
      <c r="L23" s="418"/>
      <c r="M23"/>
      <c r="Q23" s="72"/>
      <c r="R23" s="11"/>
      <c r="S23" s="11"/>
      <c r="T23" s="197"/>
      <c r="U23" s="51"/>
      <c r="V23" s="179"/>
      <c r="W23" s="146"/>
      <c r="X23" s="25"/>
      <c r="Y23" s="79"/>
      <c r="Z23" s="38"/>
      <c r="AA23" s="56"/>
    </row>
    <row r="24" spans="1:27" ht="18" customHeight="1" x14ac:dyDescent="0.2">
      <c r="A24" s="410">
        <f>A23+ACCUEIL!$B$10</f>
        <v>1.6111111111111107</v>
      </c>
      <c r="B24" s="282"/>
      <c r="C24" s="70" t="s">
        <v>10</v>
      </c>
      <c r="D24" s="173" t="str">
        <f>D7</f>
        <v>D</v>
      </c>
      <c r="E24" s="654"/>
      <c r="F24" s="174"/>
      <c r="G24" s="175" t="s">
        <v>16</v>
      </c>
      <c r="H24" s="174"/>
      <c r="I24" s="654"/>
      <c r="J24" s="173" t="str">
        <f>D6</f>
        <v>H</v>
      </c>
      <c r="K24" s="70" t="s">
        <v>9</v>
      </c>
      <c r="L24" s="418"/>
      <c r="M24"/>
      <c r="Q24" s="181"/>
      <c r="R24" s="25"/>
      <c r="S24" s="16"/>
      <c r="T24" s="179"/>
      <c r="U24" s="51"/>
      <c r="V24" s="179"/>
      <c r="W24" s="146"/>
      <c r="X24" s="25"/>
      <c r="Y24" s="79"/>
      <c r="Z24" s="38"/>
      <c r="AA24" s="56"/>
    </row>
    <row r="25" spans="1:27" ht="18" customHeight="1" x14ac:dyDescent="0.2">
      <c r="A25" s="410">
        <f>A24+ACCUEIL!$B$10</f>
        <v>1.6180555555555551</v>
      </c>
      <c r="B25" s="282"/>
      <c r="C25" s="70" t="s">
        <v>5</v>
      </c>
      <c r="D25" s="173" t="str">
        <f>D3</f>
        <v>A</v>
      </c>
      <c r="E25" s="654"/>
      <c r="F25" s="174"/>
      <c r="G25" s="175" t="s">
        <v>16</v>
      </c>
      <c r="H25" s="174"/>
      <c r="I25" s="654"/>
      <c r="J25" s="173" t="str">
        <f>D5</f>
        <v>J</v>
      </c>
      <c r="K25" s="70" t="s">
        <v>8</v>
      </c>
      <c r="L25" s="418"/>
      <c r="M25"/>
      <c r="Q25" s="181"/>
      <c r="R25" s="25"/>
      <c r="S25" s="16"/>
      <c r="T25" s="179"/>
      <c r="U25" s="51"/>
      <c r="V25" s="179"/>
      <c r="W25" s="146"/>
      <c r="X25" s="25"/>
      <c r="Y25" s="79"/>
      <c r="Z25" s="38"/>
      <c r="AA25" s="56"/>
    </row>
    <row r="26" spans="1:27" ht="18" customHeight="1" x14ac:dyDescent="0.2">
      <c r="A26" s="410">
        <f>A25+ACCUEIL!$B$10</f>
        <v>1.6249999999999996</v>
      </c>
      <c r="B26" s="282"/>
      <c r="C26" s="70" t="s">
        <v>20</v>
      </c>
      <c r="D26" s="173" t="str">
        <f>J6</f>
        <v>P</v>
      </c>
      <c r="E26" s="654"/>
      <c r="F26" s="174"/>
      <c r="G26" s="175" t="s">
        <v>16</v>
      </c>
      <c r="H26" s="174"/>
      <c r="I26" s="654"/>
      <c r="J26" s="173" t="str">
        <f>J7</f>
        <v>F</v>
      </c>
      <c r="K26" s="70" t="s">
        <v>45</v>
      </c>
      <c r="L26" s="418"/>
      <c r="M26"/>
      <c r="Q26" s="181"/>
      <c r="R26" s="25"/>
      <c r="S26" s="16"/>
      <c r="T26" s="179"/>
      <c r="U26" s="51"/>
      <c r="V26" s="179"/>
      <c r="W26" s="146"/>
      <c r="X26" s="25"/>
      <c r="Y26" s="79"/>
      <c r="Z26" s="38"/>
      <c r="AA26" s="56"/>
    </row>
    <row r="27" spans="1:27" ht="18" customHeight="1" x14ac:dyDescent="0.2">
      <c r="A27" s="410">
        <f>A26+ACCUEIL!$B$10</f>
        <v>1.631944444444444</v>
      </c>
      <c r="B27" s="282"/>
      <c r="C27" s="70" t="s">
        <v>11</v>
      </c>
      <c r="D27" s="173" t="str">
        <f>J3</f>
        <v>I</v>
      </c>
      <c r="E27" s="654"/>
      <c r="F27" s="174"/>
      <c r="G27" s="175" t="s">
        <v>16</v>
      </c>
      <c r="H27" s="174"/>
      <c r="I27" s="654"/>
      <c r="J27" s="173" t="str">
        <f>J5</f>
        <v>K</v>
      </c>
      <c r="K27" s="70" t="s">
        <v>17</v>
      </c>
      <c r="L27" s="418"/>
      <c r="M27"/>
      <c r="Q27" s="181"/>
      <c r="R27" s="25"/>
      <c r="S27" s="16"/>
      <c r="T27" s="179"/>
      <c r="U27" s="51"/>
      <c r="V27" s="179"/>
      <c r="W27" s="146"/>
      <c r="X27" s="25"/>
      <c r="Y27" s="79"/>
      <c r="Z27" s="38"/>
      <c r="AA27" s="56"/>
    </row>
    <row r="28" spans="1:27" ht="18" customHeight="1" x14ac:dyDescent="0.2">
      <c r="A28" s="410">
        <f>A27+ACCUEIL!$B$10</f>
        <v>1.6388888888888884</v>
      </c>
      <c r="B28" s="282"/>
      <c r="C28" s="70" t="s">
        <v>10</v>
      </c>
      <c r="D28" s="173" t="str">
        <f>D7</f>
        <v>D</v>
      </c>
      <c r="E28" s="654"/>
      <c r="F28" s="174"/>
      <c r="G28" s="175" t="s">
        <v>16</v>
      </c>
      <c r="H28" s="174"/>
      <c r="I28" s="654"/>
      <c r="J28" s="173" t="str">
        <f>D4</f>
        <v>G</v>
      </c>
      <c r="K28" s="70" t="s">
        <v>7</v>
      </c>
      <c r="L28" s="418"/>
      <c r="M28"/>
      <c r="Q28" s="181"/>
      <c r="R28" s="25"/>
      <c r="S28" s="16"/>
      <c r="T28" s="179"/>
      <c r="U28" s="51"/>
      <c r="V28" s="179"/>
      <c r="W28" s="146"/>
      <c r="X28" s="25"/>
      <c r="Y28" s="79"/>
      <c r="Z28" s="38"/>
      <c r="AA28" s="56"/>
    </row>
    <row r="29" spans="1:27" ht="18" customHeight="1" x14ac:dyDescent="0.2">
      <c r="A29" s="410">
        <f>A28+ACCUEIL!$B$10</f>
        <v>1.6458333333333328</v>
      </c>
      <c r="B29" s="282"/>
      <c r="C29" s="70" t="s">
        <v>45</v>
      </c>
      <c r="D29" s="173" t="str">
        <f>J7</f>
        <v>F</v>
      </c>
      <c r="E29" s="654"/>
      <c r="F29" s="174"/>
      <c r="G29" s="175" t="s">
        <v>16</v>
      </c>
      <c r="H29" s="174"/>
      <c r="I29" s="654"/>
      <c r="J29" s="173" t="str">
        <f>J4</f>
        <v>C</v>
      </c>
      <c r="K29" s="70" t="s">
        <v>12</v>
      </c>
      <c r="L29" s="418"/>
      <c r="M29"/>
      <c r="Q29" s="181"/>
      <c r="R29" s="25"/>
      <c r="S29" s="16"/>
      <c r="T29" s="179"/>
      <c r="U29" s="51"/>
      <c r="V29" s="179"/>
      <c r="W29" s="146"/>
      <c r="X29" s="25"/>
      <c r="Y29" s="79"/>
      <c r="Z29" s="38"/>
      <c r="AA29" s="56"/>
    </row>
    <row r="30" spans="1:27" s="56" customFormat="1" ht="15.6" customHeight="1" x14ac:dyDescent="0.2">
      <c r="B30" s="319"/>
      <c r="C30" s="419"/>
      <c r="D30" s="420"/>
      <c r="E30" s="421"/>
      <c r="F30" s="422"/>
      <c r="G30" s="373"/>
      <c r="H30" s="422"/>
      <c r="I30" s="423"/>
      <c r="J30" s="420"/>
      <c r="K30" s="419"/>
      <c r="L30" s="424"/>
      <c r="M30" s="190"/>
      <c r="N30" s="190"/>
      <c r="O30" s="190"/>
      <c r="P30" s="190"/>
      <c r="Q30" s="79"/>
      <c r="R30" s="25"/>
      <c r="S30" s="16"/>
      <c r="T30" s="179"/>
      <c r="U30" s="51"/>
      <c r="V30" s="179"/>
      <c r="W30" s="146"/>
      <c r="X30" s="25"/>
      <c r="Y30" s="79"/>
      <c r="Z30" s="38"/>
    </row>
    <row r="31" spans="1:27" x14ac:dyDescent="0.2">
      <c r="C31" s="73"/>
      <c r="I31" s="73"/>
      <c r="Q31" s="73"/>
      <c r="R31" s="56"/>
      <c r="S31" s="56"/>
      <c r="T31" s="56"/>
      <c r="U31" s="56"/>
      <c r="V31" s="56"/>
      <c r="W31" s="56"/>
      <c r="X31" s="56"/>
      <c r="Y31" s="56"/>
      <c r="Z31" s="56"/>
      <c r="AA31" s="56"/>
    </row>
    <row r="32" spans="1:27" s="56" customFormat="1" ht="15.6" customHeight="1" x14ac:dyDescent="0.2">
      <c r="B32" s="79"/>
      <c r="C32" s="21"/>
      <c r="D32" s="146"/>
      <c r="E32" s="146"/>
      <c r="F32" s="222"/>
      <c r="G32" s="221"/>
      <c r="H32" s="222"/>
      <c r="I32" s="146"/>
      <c r="J32" s="146"/>
      <c r="K32" s="146"/>
      <c r="L32" s="38"/>
      <c r="M32" s="235"/>
      <c r="N32" s="190"/>
      <c r="O32" s="190"/>
      <c r="P32" s="190"/>
    </row>
    <row r="33" spans="2:25" ht="15.6" customHeight="1" x14ac:dyDescent="0.2">
      <c r="B33" s="78"/>
      <c r="C33" s="75"/>
      <c r="D33" s="75"/>
      <c r="E33" s="75"/>
      <c r="F33" s="75"/>
      <c r="H33" s="75"/>
      <c r="I33" s="75"/>
      <c r="J33" s="75"/>
      <c r="K33" s="75"/>
      <c r="L33" s="75"/>
      <c r="M33" s="75"/>
      <c r="N33" s="207"/>
      <c r="O33" s="207"/>
      <c r="P33" s="207"/>
      <c r="Q33" s="75"/>
      <c r="R33" s="75"/>
      <c r="S33" s="75"/>
      <c r="T33" s="75"/>
      <c r="U33" s="75"/>
      <c r="V33" s="75"/>
      <c r="W33" s="75"/>
      <c r="X33" s="75"/>
      <c r="Y33" s="75"/>
    </row>
    <row r="34" spans="2:25" ht="15.6" customHeight="1" x14ac:dyDescent="0.2">
      <c r="B34" s="78"/>
      <c r="E34" s="75"/>
      <c r="M34" s="207"/>
      <c r="Q34" s="236"/>
      <c r="R34" s="145"/>
      <c r="W34" s="236"/>
      <c r="X34" s="145"/>
      <c r="Y34" s="75"/>
    </row>
    <row r="35" spans="2:25" ht="15.6" customHeight="1" x14ac:dyDescent="0.2">
      <c r="B35" s="78"/>
      <c r="E35" s="75"/>
      <c r="M35" s="207"/>
      <c r="Q35" s="236"/>
      <c r="R35" s="145"/>
      <c r="W35" s="236"/>
      <c r="X35" s="145"/>
      <c r="Y35" s="75"/>
    </row>
    <row r="36" spans="2:25" ht="15.6" customHeight="1" x14ac:dyDescent="0.2">
      <c r="B36" s="78"/>
      <c r="E36" s="75"/>
      <c r="M36" s="207"/>
      <c r="Q36" s="236"/>
      <c r="R36" s="145"/>
      <c r="W36" s="236"/>
      <c r="X36" s="145"/>
      <c r="Y36" s="75"/>
    </row>
    <row r="37" spans="2:25" ht="15.6" customHeight="1" x14ac:dyDescent="0.2">
      <c r="B37" s="75"/>
      <c r="E37" s="75"/>
      <c r="M37" s="207"/>
      <c r="Q37" s="236"/>
      <c r="R37" s="145"/>
      <c r="W37" s="236"/>
      <c r="X37" s="145"/>
      <c r="Y37" s="75"/>
    </row>
    <row r="38" spans="2:25" ht="15.6" customHeight="1" x14ac:dyDescent="0.2">
      <c r="B38" s="75"/>
      <c r="E38" s="75"/>
      <c r="M38" s="207"/>
      <c r="Q38" s="236"/>
      <c r="R38" s="145"/>
      <c r="W38" s="236"/>
      <c r="X38" s="145"/>
      <c r="Y38" s="75"/>
    </row>
    <row r="39" spans="2:25" x14ac:dyDescent="0.2">
      <c r="B39" s="78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207"/>
      <c r="N39" s="207"/>
      <c r="O39" s="207"/>
      <c r="P39" s="207"/>
      <c r="Q39" s="75"/>
      <c r="R39" s="75"/>
      <c r="S39" s="75"/>
      <c r="T39" s="75"/>
      <c r="U39" s="75"/>
      <c r="V39" s="75"/>
      <c r="W39" s="75"/>
      <c r="X39" s="75"/>
      <c r="Y39" s="75"/>
    </row>
    <row r="40" spans="2:25" x14ac:dyDescent="0.2">
      <c r="M40" s="207"/>
    </row>
  </sheetData>
  <sheetProtection password="C9F9" sheet="1" objects="1" scenarios="1" formatCells="0" formatColumns="0" formatRows="0"/>
  <conditionalFormatting sqref="E10:E29">
    <cfRule type="containsBlanks" priority="3">
      <formula>LEN(TRIM(E10))=0</formula>
    </cfRule>
    <cfRule type="notContainsBlanks" dxfId="249" priority="4">
      <formula>LEN(TRIM(E10))&gt;0</formula>
    </cfRule>
  </conditionalFormatting>
  <conditionalFormatting sqref="I10:I29">
    <cfRule type="containsBlanks" priority="1">
      <formula>LEN(TRIM(I10))=0</formula>
    </cfRule>
    <cfRule type="notContainsBlanks" dxfId="248" priority="2">
      <formula>LEN(TRIM(I10))&gt;0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horizontalDpi="300" verticalDpi="300" r:id="rId1"/>
  <headerFooter alignWithMargins="0">
    <oddHeader>&amp;C&amp;14 TOURNOI&amp;R&amp;G</oddHeader>
    <oddFooter>&amp;C&amp;8 SPONSOR:&amp;R&amp;2Planing Offert par Ludovic THIEFFRY</oddFooter>
  </headerFooter>
  <rowBreaks count="1" manualBreakCount="1">
    <brk id="31" max="16383" man="1"/>
  </rowBreaks>
  <colBreaks count="1" manualBreakCount="1">
    <brk id="23" max="1048575" man="1"/>
  </colBreaks>
  <ignoredErrors>
    <ignoredError sqref="D14 A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IMP5SC1" altText="Aperçu Impression">
                <anchor>
                  <from>
                    <xdr:col>0</xdr:col>
                    <xdr:colOff>47625</xdr:colOff>
                    <xdr:row>2</xdr:row>
                    <xdr:rowOff>85725</xdr:rowOff>
                  </from>
                  <to>
                    <xdr:col>1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E93"/>
  <sheetViews>
    <sheetView showGridLines="0" showRowColHeaders="0" view="pageBreakPreview" topLeftCell="A37" zoomScale="125" zoomScaleNormal="100" zoomScaleSheetLayoutView="125" workbookViewId="0">
      <selection activeCell="N58" sqref="N58:P61"/>
    </sheetView>
  </sheetViews>
  <sheetFormatPr baseColWidth="10" defaultColWidth="11.28515625" defaultRowHeight="12.75" x14ac:dyDescent="0.2"/>
  <cols>
    <col min="1" max="2" width="1.85546875" style="342" customWidth="1"/>
    <col min="3" max="3" width="30.7109375" style="342" customWidth="1"/>
    <col min="4" max="8" width="1.85546875" style="342" customWidth="1"/>
    <col min="9" max="9" width="30.7109375" style="342" customWidth="1"/>
    <col min="10" max="11" width="1.85546875" style="342" customWidth="1"/>
    <col min="12" max="12" width="12.85546875" style="342" bestFit="1" customWidth="1"/>
    <col min="13" max="13" width="2.140625" style="342" customWidth="1"/>
    <col min="14" max="14" width="30.7109375" style="342" customWidth="1"/>
    <col min="15" max="16" width="1.85546875" style="342" customWidth="1"/>
    <col min="17" max="17" width="4" style="342" customWidth="1"/>
    <col min="18" max="18" width="1.85546875" style="342" customWidth="1"/>
    <col min="19" max="19" width="11.28515625" style="342"/>
    <col min="20" max="21" width="1.85546875" style="342" customWidth="1"/>
    <col min="22" max="22" width="3.140625" style="342" customWidth="1"/>
    <col min="23" max="26" width="11.28515625" style="342" customWidth="1"/>
    <col min="27" max="16384" width="11.28515625" style="342"/>
  </cols>
  <sheetData>
    <row r="1" spans="1:22" ht="9.9499999999999993" customHeight="1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  <c r="O1" s="192"/>
      <c r="P1" s="192"/>
      <c r="Q1" s="192"/>
      <c r="R1" s="192"/>
      <c r="S1" s="192"/>
      <c r="T1" s="192"/>
      <c r="U1" s="192"/>
      <c r="V1" s="192"/>
    </row>
    <row r="2" spans="1:22" ht="9.9499999999999993" customHeight="1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  <c r="O2" s="192"/>
      <c r="P2" s="192"/>
      <c r="Q2" s="192"/>
      <c r="R2" s="192"/>
      <c r="S2" s="192"/>
      <c r="T2" s="192"/>
      <c r="U2" s="192"/>
      <c r="V2" s="192"/>
    </row>
    <row r="3" spans="1:22" ht="9.9499999999999993" customHeight="1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  <c r="O3" s="192"/>
      <c r="P3" s="192"/>
      <c r="Q3" s="192"/>
      <c r="R3" s="192"/>
      <c r="S3" s="192"/>
      <c r="T3" s="192"/>
      <c r="U3" s="192"/>
      <c r="V3" s="192"/>
    </row>
    <row r="4" spans="1:22" ht="9.9499999999999993" customHeight="1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  <c r="O4" s="537"/>
      <c r="P4" s="192"/>
      <c r="Q4" s="192"/>
      <c r="R4" s="192"/>
      <c r="S4" s="192"/>
      <c r="T4" s="192"/>
      <c r="U4" s="192"/>
      <c r="V4" s="192"/>
    </row>
    <row r="5" spans="1:22" ht="15.75" x14ac:dyDescent="0.25">
      <c r="A5" s="192"/>
      <c r="B5" s="582"/>
      <c r="C5" s="570" t="s">
        <v>59</v>
      </c>
      <c r="D5" s="573" t="s">
        <v>3</v>
      </c>
      <c r="E5" s="155" t="s">
        <v>2</v>
      </c>
      <c r="F5" s="192"/>
      <c r="G5" s="155"/>
      <c r="H5" s="583" t="s">
        <v>44</v>
      </c>
      <c r="I5" s="570" t="s">
        <v>60</v>
      </c>
      <c r="J5" s="573" t="s">
        <v>3</v>
      </c>
      <c r="K5" s="155" t="s">
        <v>2</v>
      </c>
      <c r="L5" s="192"/>
      <c r="M5" s="583" t="s">
        <v>44</v>
      </c>
      <c r="N5" s="570" t="s">
        <v>97</v>
      </c>
      <c r="O5" s="573" t="s">
        <v>3</v>
      </c>
      <c r="P5" s="155" t="s">
        <v>2</v>
      </c>
      <c r="Q5" s="192"/>
      <c r="R5" s="192"/>
      <c r="S5" s="192"/>
      <c r="T5" s="192"/>
      <c r="U5" s="192"/>
      <c r="V5" s="192"/>
    </row>
    <row r="6" spans="1:22" ht="25.5" customHeight="1" x14ac:dyDescent="0.2">
      <c r="A6" s="192"/>
      <c r="B6" s="380" t="s">
        <v>5</v>
      </c>
      <c r="C6" s="519" t="str">
        <f>ACCUEIL!$H$6</f>
        <v>A</v>
      </c>
      <c r="D6" s="569">
        <f>($D$13-$H$13)+($H$19-$D$19)+($H$26-$D$26)</f>
        <v>0</v>
      </c>
      <c r="E6" s="569">
        <f>CL($D$13,$H$13)+CL($H$19,$D$19)+CL($H$26,$D$26)</f>
        <v>0</v>
      </c>
      <c r="F6" s="192"/>
      <c r="G6" s="155"/>
      <c r="H6" s="380" t="s">
        <v>10</v>
      </c>
      <c r="I6" s="638" t="str">
        <f>ACCUEIL!$H$10</f>
        <v>D</v>
      </c>
      <c r="J6" s="569">
        <f>$D$15-$H$15+$H$21-$D$21+$D$28-$H$28</f>
        <v>0</v>
      </c>
      <c r="K6" s="568">
        <f>CL($D$15,$H$15)+CL($H$21,$D$21)+CL($D$28,$H$28)</f>
        <v>0</v>
      </c>
      <c r="L6" s="192"/>
      <c r="M6" s="380" t="s">
        <v>20</v>
      </c>
      <c r="N6" s="638" t="str">
        <f>ACCUEIL!$H$14</f>
        <v>P</v>
      </c>
      <c r="O6" s="569">
        <f>$D$17-$H$17+$H$23-$D$23+$D$29-$H$29</f>
        <v>0</v>
      </c>
      <c r="P6" s="568">
        <f>CL($D$17,$H$17)+CL($H$23,$D$23)+CL($D$29,$H$29)</f>
        <v>0</v>
      </c>
      <c r="Q6" s="192"/>
      <c r="R6" s="192"/>
      <c r="S6" s="192"/>
      <c r="T6" s="192"/>
      <c r="U6" s="192"/>
      <c r="V6" s="192"/>
    </row>
    <row r="7" spans="1:22" ht="25.5" customHeight="1" x14ac:dyDescent="0.2">
      <c r="A7" s="192"/>
      <c r="B7" s="380" t="s">
        <v>7</v>
      </c>
      <c r="C7" s="519" t="str">
        <f>ACCUEIL!$H$7</f>
        <v>G</v>
      </c>
      <c r="D7" s="569">
        <f>$H$13-$D$13+$H$20-$D$20+$D$25-$H$25</f>
        <v>0</v>
      </c>
      <c r="E7" s="568">
        <f>CL($H$13,$D$13)+CL($H$20,$D$20)+CL($D$25,$H$25)</f>
        <v>0</v>
      </c>
      <c r="F7" s="192"/>
      <c r="G7" s="155"/>
      <c r="H7" s="380" t="s">
        <v>11</v>
      </c>
      <c r="I7" s="638" t="str">
        <f>ACCUEIL!$H$11</f>
        <v>I</v>
      </c>
      <c r="J7" s="569">
        <f>$H$15-$D$15+$H$22-$D$22+$D$27-$H$27</f>
        <v>0</v>
      </c>
      <c r="K7" s="569">
        <f>CL($H$15,$D$15)+CL($H$22,$D$22)+CL($D$27,$H$27)</f>
        <v>0</v>
      </c>
      <c r="L7" s="244"/>
      <c r="M7" s="380" t="s">
        <v>45</v>
      </c>
      <c r="N7" s="638" t="str">
        <f>ACCUEIL!$H$15</f>
        <v>F</v>
      </c>
      <c r="O7" s="569">
        <f>$H$17-$D$17+$D$24-$H$24+$D$30-$H$30</f>
        <v>0</v>
      </c>
      <c r="P7" s="569">
        <f>CL($H$17,$D$17)+CL($D$24,$H$24)+CL($D$30,$H$30)</f>
        <v>0</v>
      </c>
      <c r="Q7" s="192"/>
      <c r="R7" s="192"/>
      <c r="S7" s="192"/>
      <c r="T7" s="192"/>
      <c r="U7" s="192"/>
      <c r="V7" s="192"/>
    </row>
    <row r="8" spans="1:22" ht="25.5" customHeight="1" x14ac:dyDescent="0.2">
      <c r="A8" s="192"/>
      <c r="B8" s="380" t="s">
        <v>8</v>
      </c>
      <c r="C8" s="519" t="str">
        <f>ACCUEIL!$H$8</f>
        <v>J</v>
      </c>
      <c r="D8" s="569">
        <f>$H$14-$D$14+$D$19-$H$19+$H$26-$D$26</f>
        <v>0</v>
      </c>
      <c r="E8" s="568">
        <f>CL($H$14,$D$14)+CL($D$19,$H$19)+CL($H$25,$D$25)</f>
        <v>0</v>
      </c>
      <c r="F8" s="192"/>
      <c r="G8" s="155"/>
      <c r="H8" s="380" t="s">
        <v>12</v>
      </c>
      <c r="I8" s="638" t="str">
        <f>ACCUEIL!$H$12</f>
        <v>C</v>
      </c>
      <c r="J8" s="569">
        <f>$H$16-$D$16+$D$21-$H$21+$H$27-$D$27</f>
        <v>0</v>
      </c>
      <c r="K8" s="569">
        <f>CL($H$16,$D$16)+CL($D$21,$H$21)+CL($H$27,$D$27)</f>
        <v>0</v>
      </c>
      <c r="L8" s="156"/>
      <c r="M8" s="380" t="s">
        <v>108</v>
      </c>
      <c r="N8" s="638" t="str">
        <f>ACCUEIL!$H$16</f>
        <v>E</v>
      </c>
      <c r="O8" s="569">
        <f>$H$23-$D$23+$D$18-$H$18+$H$30-$D$30</f>
        <v>0</v>
      </c>
      <c r="P8" s="569">
        <f>CL($H$23,$D$23)+CL($D$18,$H$18)+CL($H$30,$D$30)</f>
        <v>0</v>
      </c>
      <c r="Q8" s="192"/>
      <c r="R8" s="192"/>
      <c r="S8" s="192"/>
      <c r="T8" s="192"/>
      <c r="U8" s="192"/>
      <c r="V8" s="192"/>
    </row>
    <row r="9" spans="1:22" ht="25.5" customHeight="1" x14ac:dyDescent="0.2">
      <c r="A9" s="192"/>
      <c r="B9" s="380" t="s">
        <v>9</v>
      </c>
      <c r="C9" s="519" t="str">
        <f>ACCUEIL!$H$9</f>
        <v>H</v>
      </c>
      <c r="D9" s="569">
        <f>$D$14-$H$14+$D$20-$H$20+$D$26-$H$26</f>
        <v>0</v>
      </c>
      <c r="E9" s="568">
        <f>CL($D$14,$H$14)+CL($D$20,$H$20)+CL($D$26,$H$26)</f>
        <v>0</v>
      </c>
      <c r="F9" s="192"/>
      <c r="G9" s="155"/>
      <c r="H9" s="380" t="s">
        <v>17</v>
      </c>
      <c r="I9" s="638" t="str">
        <f>ACCUEIL!$H$13</f>
        <v>K</v>
      </c>
      <c r="J9" s="569">
        <f>$D$16-$H$16+$D$22-$H$22+$H$28-$D$28</f>
        <v>0</v>
      </c>
      <c r="K9" s="569">
        <f>CL($D$16,$H$16)+CL($D$22,$H$22)+CL($H$28,$D$28)</f>
        <v>0</v>
      </c>
      <c r="L9" s="156"/>
      <c r="M9" s="380" t="s">
        <v>113</v>
      </c>
      <c r="N9" s="638" t="str">
        <f>ACCUEIL!$H$17</f>
        <v>L</v>
      </c>
      <c r="O9" s="569">
        <f>$H$24-$D$24+$H$18-$D$18+$H$29-$D$29</f>
        <v>0</v>
      </c>
      <c r="P9" s="569">
        <f>CL($H$24,$D$24)+CL($H$18,$D$18)+CL($H$29,$D$29)</f>
        <v>0</v>
      </c>
      <c r="Q9" s="192"/>
      <c r="R9" s="192"/>
      <c r="S9" s="192"/>
      <c r="T9" s="192"/>
      <c r="U9" s="192"/>
      <c r="V9" s="192"/>
    </row>
    <row r="10" spans="1:22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  <c r="O10" s="192"/>
      <c r="P10" s="192"/>
      <c r="Q10" s="192"/>
      <c r="R10" s="192"/>
      <c r="S10" s="192"/>
      <c r="T10" s="192"/>
      <c r="U10" s="192"/>
      <c r="V10" s="192"/>
    </row>
    <row r="11" spans="1:22" ht="15.75" x14ac:dyDescent="0.25">
      <c r="A11" s="381"/>
      <c r="B11" s="584"/>
      <c r="C11" s="585"/>
      <c r="D11" s="584"/>
      <c r="E11" s="584"/>
      <c r="F11" s="384" t="str">
        <f>ACCUEIL!$D$6</f>
        <v>san siro</v>
      </c>
      <c r="G11" s="584"/>
      <c r="H11" s="585"/>
      <c r="I11" s="584"/>
      <c r="J11" s="584"/>
      <c r="K11" s="566"/>
      <c r="L11" s="155"/>
      <c r="M11" s="155"/>
      <c r="N11" s="192"/>
      <c r="O11" s="192"/>
      <c r="P11" s="192"/>
      <c r="Q11" s="192"/>
      <c r="R11" s="192"/>
      <c r="S11" s="192"/>
      <c r="T11" s="192"/>
      <c r="U11" s="192"/>
      <c r="V11" s="192"/>
    </row>
    <row r="12" spans="1:22" x14ac:dyDescent="0.2">
      <c r="A12" s="586"/>
      <c r="B12" s="577"/>
      <c r="C12" s="577"/>
      <c r="D12" s="577"/>
      <c r="E12" s="735"/>
      <c r="F12" s="736" t="s">
        <v>15</v>
      </c>
      <c r="G12" s="735"/>
      <c r="H12" s="735"/>
      <c r="I12" s="577"/>
      <c r="J12" s="577"/>
      <c r="K12" s="567"/>
      <c r="L12" s="156" t="s">
        <v>14</v>
      </c>
      <c r="M12" s="156"/>
      <c r="N12" s="192"/>
      <c r="O12" s="192"/>
      <c r="P12" s="192"/>
      <c r="Q12" s="192"/>
      <c r="R12" s="192"/>
      <c r="S12" s="192"/>
      <c r="T12" s="192"/>
      <c r="U12" s="192"/>
      <c r="V12" s="192"/>
    </row>
    <row r="13" spans="1:22" ht="25.5" customHeight="1" x14ac:dyDescent="0.2">
      <c r="A13" s="587"/>
      <c r="B13" s="380" t="s">
        <v>5</v>
      </c>
      <c r="C13" s="519" t="str">
        <f>C6</f>
        <v>A</v>
      </c>
      <c r="D13" s="654"/>
      <c r="E13" s="578"/>
      <c r="F13" s="579" t="s">
        <v>16</v>
      </c>
      <c r="G13" s="578"/>
      <c r="H13" s="689"/>
      <c r="I13" s="519" t="str">
        <f>C7</f>
        <v>G</v>
      </c>
      <c r="J13" s="380" t="s">
        <v>7</v>
      </c>
      <c r="K13" s="588"/>
      <c r="L13" s="429">
        <f>ACCUEIL!$B$6</f>
        <v>0.34722222222222221</v>
      </c>
      <c r="M13" s="537"/>
      <c r="N13" s="192"/>
      <c r="O13" s="192"/>
      <c r="P13" s="192"/>
      <c r="Q13" s="192"/>
      <c r="R13" s="192"/>
      <c r="S13" s="192"/>
      <c r="T13" s="192"/>
      <c r="U13" s="192"/>
      <c r="V13" s="192"/>
    </row>
    <row r="14" spans="1:22" ht="25.5" customHeight="1" x14ac:dyDescent="0.2">
      <c r="A14" s="587"/>
      <c r="B14" s="380" t="s">
        <v>9</v>
      </c>
      <c r="C14" s="520" t="str">
        <f>C9</f>
        <v>H</v>
      </c>
      <c r="D14" s="654"/>
      <c r="E14" s="578"/>
      <c r="F14" s="579" t="s">
        <v>16</v>
      </c>
      <c r="G14" s="578"/>
      <c r="H14" s="654"/>
      <c r="I14" s="519" t="str">
        <f>C8</f>
        <v>J</v>
      </c>
      <c r="J14" s="380" t="s">
        <v>8</v>
      </c>
      <c r="K14" s="588"/>
      <c r="L14" s="429">
        <f>L13+ACCUEIL!$B$7</f>
        <v>0.35416666666666663</v>
      </c>
      <c r="M14" s="537"/>
      <c r="N14" s="158"/>
      <c r="O14" s="156"/>
      <c r="P14" s="159"/>
      <c r="Q14" s="192"/>
      <c r="R14" s="192"/>
      <c r="S14" s="192"/>
      <c r="T14" s="192"/>
      <c r="U14" s="192"/>
      <c r="V14" s="192"/>
    </row>
    <row r="15" spans="1:22" ht="25.5" customHeight="1" x14ac:dyDescent="0.2">
      <c r="A15" s="587"/>
      <c r="B15" s="380" t="s">
        <v>10</v>
      </c>
      <c r="C15" s="488" t="str">
        <f>I6</f>
        <v>D</v>
      </c>
      <c r="D15" s="654"/>
      <c r="E15" s="578"/>
      <c r="F15" s="579" t="s">
        <v>16</v>
      </c>
      <c r="G15" s="578"/>
      <c r="H15" s="654"/>
      <c r="I15" s="488" t="str">
        <f>I7</f>
        <v>I</v>
      </c>
      <c r="J15" s="380" t="s">
        <v>11</v>
      </c>
      <c r="K15" s="588"/>
      <c r="L15" s="429">
        <f>L14+ACCUEIL!$B$7</f>
        <v>0.36111111111111105</v>
      </c>
      <c r="M15" s="537"/>
      <c r="N15" s="162"/>
      <c r="O15" s="34"/>
      <c r="P15" s="11"/>
      <c r="Q15" s="192"/>
      <c r="R15" s="192"/>
      <c r="S15" s="192"/>
      <c r="T15" s="192"/>
      <c r="U15" s="192"/>
      <c r="V15" s="192"/>
    </row>
    <row r="16" spans="1:22" ht="25.5" customHeight="1" x14ac:dyDescent="0.2">
      <c r="A16" s="587"/>
      <c r="B16" s="380" t="s">
        <v>17</v>
      </c>
      <c r="C16" s="488" t="str">
        <f>I9</f>
        <v>K</v>
      </c>
      <c r="D16" s="654"/>
      <c r="E16" s="578"/>
      <c r="F16" s="579" t="s">
        <v>16</v>
      </c>
      <c r="G16" s="578"/>
      <c r="H16" s="654"/>
      <c r="I16" s="488" t="str">
        <f>I8</f>
        <v>C</v>
      </c>
      <c r="J16" s="380" t="s">
        <v>12</v>
      </c>
      <c r="K16" s="588"/>
      <c r="L16" s="429">
        <f>L15+ACCUEIL!$B$7</f>
        <v>0.36805555555555547</v>
      </c>
      <c r="M16" s="537"/>
      <c r="N16" s="162"/>
      <c r="O16" s="34"/>
      <c r="P16" s="11"/>
      <c r="Q16" s="192"/>
      <c r="R16" s="192"/>
      <c r="S16" s="192"/>
      <c r="T16" s="192"/>
      <c r="U16" s="192"/>
      <c r="V16" s="192"/>
    </row>
    <row r="17" spans="1:22" ht="25.5" customHeight="1" x14ac:dyDescent="0.2">
      <c r="A17" s="587"/>
      <c r="B17" s="380" t="s">
        <v>20</v>
      </c>
      <c r="C17" s="638" t="str">
        <f>N6</f>
        <v>P</v>
      </c>
      <c r="D17" s="654"/>
      <c r="E17" s="578"/>
      <c r="F17" s="579" t="s">
        <v>16</v>
      </c>
      <c r="G17" s="578"/>
      <c r="H17" s="654"/>
      <c r="I17" s="638" t="str">
        <f>N7</f>
        <v>F</v>
      </c>
      <c r="J17" s="380" t="s">
        <v>45</v>
      </c>
      <c r="K17" s="588"/>
      <c r="L17" s="429">
        <f>L16+ACCUEIL!$B$7</f>
        <v>0.37499999999999989</v>
      </c>
      <c r="M17" s="537"/>
      <c r="N17" s="162"/>
      <c r="O17" s="34"/>
      <c r="P17" s="11"/>
      <c r="Q17" s="192"/>
      <c r="R17" s="192"/>
      <c r="S17" s="192"/>
      <c r="T17" s="192"/>
      <c r="U17" s="192"/>
      <c r="V17" s="192"/>
    </row>
    <row r="18" spans="1:22" ht="25.5" customHeight="1" x14ac:dyDescent="0.2">
      <c r="A18" s="587"/>
      <c r="B18" s="380" t="s">
        <v>108</v>
      </c>
      <c r="C18" s="638" t="str">
        <f>N8</f>
        <v>E</v>
      </c>
      <c r="D18" s="654"/>
      <c r="E18" s="578"/>
      <c r="F18" s="579" t="s">
        <v>16</v>
      </c>
      <c r="G18" s="578"/>
      <c r="H18" s="654"/>
      <c r="I18" s="638" t="str">
        <f>N9</f>
        <v>L</v>
      </c>
      <c r="J18" s="380" t="s">
        <v>113</v>
      </c>
      <c r="K18" s="588"/>
      <c r="L18" s="429">
        <f>L17+ACCUEIL!$B$7</f>
        <v>0.38194444444444431</v>
      </c>
      <c r="M18" s="537"/>
      <c r="N18" s="162"/>
      <c r="O18" s="34"/>
      <c r="P18" s="11"/>
      <c r="Q18" s="192"/>
      <c r="R18" s="192"/>
      <c r="S18" s="192"/>
      <c r="T18" s="192"/>
      <c r="U18" s="192"/>
      <c r="V18" s="192"/>
    </row>
    <row r="19" spans="1:22" ht="25.5" customHeight="1" x14ac:dyDescent="0.2">
      <c r="A19" s="587"/>
      <c r="B19" s="380" t="s">
        <v>8</v>
      </c>
      <c r="C19" s="520" t="str">
        <f>C8</f>
        <v>J</v>
      </c>
      <c r="D19" s="654"/>
      <c r="E19" s="578"/>
      <c r="F19" s="579" t="s">
        <v>16</v>
      </c>
      <c r="G19" s="578"/>
      <c r="H19" s="654"/>
      <c r="I19" s="521" t="str">
        <f>C6</f>
        <v>A</v>
      </c>
      <c r="J19" s="380" t="s">
        <v>5</v>
      </c>
      <c r="K19" s="588"/>
      <c r="L19" s="429">
        <f>L18+ACCUEIL!$B$7</f>
        <v>0.38888888888888873</v>
      </c>
      <c r="M19" s="537"/>
      <c r="N19" s="162"/>
      <c r="O19" s="34"/>
      <c r="P19" s="11"/>
      <c r="Q19" s="192"/>
      <c r="R19" s="192"/>
      <c r="S19" s="192"/>
      <c r="T19" s="192"/>
      <c r="U19" s="192"/>
      <c r="V19" s="192"/>
    </row>
    <row r="20" spans="1:22" ht="25.5" customHeight="1" x14ac:dyDescent="0.2">
      <c r="A20" s="587"/>
      <c r="B20" s="380" t="s">
        <v>9</v>
      </c>
      <c r="C20" s="520" t="str">
        <f>C9</f>
        <v>H</v>
      </c>
      <c r="D20" s="654"/>
      <c r="E20" s="578"/>
      <c r="F20" s="579" t="s">
        <v>16</v>
      </c>
      <c r="G20" s="578"/>
      <c r="H20" s="654"/>
      <c r="I20" s="521" t="str">
        <f>C7</f>
        <v>G</v>
      </c>
      <c r="J20" s="380" t="s">
        <v>7</v>
      </c>
      <c r="K20" s="588"/>
      <c r="L20" s="429">
        <f>L19+ACCUEIL!$B$7</f>
        <v>0.39583333333333315</v>
      </c>
      <c r="M20" s="537"/>
      <c r="N20" s="192"/>
      <c r="O20" s="192"/>
      <c r="P20" s="192"/>
      <c r="Q20" s="192"/>
      <c r="R20" s="192"/>
      <c r="S20" s="192"/>
      <c r="T20" s="192"/>
      <c r="U20" s="192"/>
      <c r="V20" s="192"/>
    </row>
    <row r="21" spans="1:22" ht="25.5" customHeight="1" x14ac:dyDescent="0.2">
      <c r="A21" s="587"/>
      <c r="B21" s="380" t="s">
        <v>12</v>
      </c>
      <c r="C21" s="488" t="str">
        <f>I8</f>
        <v>C</v>
      </c>
      <c r="D21" s="654"/>
      <c r="E21" s="578"/>
      <c r="F21" s="579" t="s">
        <v>16</v>
      </c>
      <c r="G21" s="578"/>
      <c r="H21" s="654"/>
      <c r="I21" s="488" t="str">
        <f>I6</f>
        <v>D</v>
      </c>
      <c r="J21" s="380" t="s">
        <v>10</v>
      </c>
      <c r="K21" s="588"/>
      <c r="L21" s="429">
        <f>L20+ACCUEIL!$B$7</f>
        <v>0.40277777777777757</v>
      </c>
      <c r="M21" s="537"/>
      <c r="N21" s="192"/>
      <c r="O21" s="192"/>
      <c r="P21" s="192"/>
      <c r="Q21" s="192"/>
      <c r="R21" s="192"/>
      <c r="S21" s="192"/>
      <c r="T21" s="192"/>
      <c r="U21" s="192"/>
      <c r="V21" s="192"/>
    </row>
    <row r="22" spans="1:22" ht="25.5" customHeight="1" x14ac:dyDescent="0.2">
      <c r="A22" s="587"/>
      <c r="B22" s="380" t="s">
        <v>17</v>
      </c>
      <c r="C22" s="488" t="str">
        <f>I9</f>
        <v>K</v>
      </c>
      <c r="D22" s="654"/>
      <c r="E22" s="578"/>
      <c r="F22" s="579" t="s">
        <v>16</v>
      </c>
      <c r="G22" s="578"/>
      <c r="H22" s="654"/>
      <c r="I22" s="488" t="str">
        <f>I7</f>
        <v>I</v>
      </c>
      <c r="J22" s="380" t="s">
        <v>11</v>
      </c>
      <c r="K22" s="588"/>
      <c r="L22" s="429">
        <f>L21+ACCUEIL!$B$7</f>
        <v>0.40972222222222199</v>
      </c>
      <c r="M22" s="537"/>
      <c r="N22" s="192"/>
      <c r="O22" s="192"/>
      <c r="P22" s="192"/>
      <c r="Q22" s="192"/>
      <c r="R22" s="192"/>
      <c r="S22" s="192"/>
      <c r="T22" s="192"/>
      <c r="U22" s="192"/>
      <c r="V22" s="192"/>
    </row>
    <row r="23" spans="1:22" ht="25.5" customHeight="1" x14ac:dyDescent="0.2">
      <c r="A23" s="587"/>
      <c r="B23" s="380" t="s">
        <v>20</v>
      </c>
      <c r="C23" s="638" t="str">
        <f>N6</f>
        <v>P</v>
      </c>
      <c r="D23" s="654"/>
      <c r="E23" s="578"/>
      <c r="F23" s="579" t="s">
        <v>16</v>
      </c>
      <c r="G23" s="578"/>
      <c r="H23" s="654"/>
      <c r="I23" s="638" t="str">
        <f>N8</f>
        <v>E</v>
      </c>
      <c r="J23" s="380" t="s">
        <v>108</v>
      </c>
      <c r="K23" s="588"/>
      <c r="L23" s="429">
        <f>L22+ACCUEIL!$B$7</f>
        <v>0.41666666666666641</v>
      </c>
      <c r="M23" s="537"/>
      <c r="N23" s="192"/>
      <c r="O23" s="192"/>
      <c r="P23" s="192"/>
      <c r="Q23" s="192"/>
      <c r="R23" s="192"/>
      <c r="S23" s="192"/>
      <c r="T23" s="192"/>
      <c r="U23" s="192"/>
      <c r="V23" s="192"/>
    </row>
    <row r="24" spans="1:22" ht="25.5" customHeight="1" x14ac:dyDescent="0.2">
      <c r="A24" s="587"/>
      <c r="B24" s="380" t="s">
        <v>45</v>
      </c>
      <c r="C24" s="638" t="str">
        <f>N7</f>
        <v>F</v>
      </c>
      <c r="D24" s="654"/>
      <c r="E24" s="578"/>
      <c r="F24" s="579" t="s">
        <v>16</v>
      </c>
      <c r="G24" s="578"/>
      <c r="H24" s="654"/>
      <c r="I24" s="638" t="str">
        <f>N9</f>
        <v>L</v>
      </c>
      <c r="J24" s="380" t="s">
        <v>113</v>
      </c>
      <c r="K24" s="588"/>
      <c r="L24" s="429">
        <f>L23+ACCUEIL!$B$7</f>
        <v>0.42361111111111083</v>
      </c>
      <c r="M24" s="537"/>
      <c r="N24" s="192"/>
      <c r="O24" s="192"/>
      <c r="P24" s="192"/>
      <c r="Q24" s="192"/>
      <c r="R24" s="192"/>
      <c r="S24" s="192"/>
      <c r="T24" s="192"/>
      <c r="U24" s="192"/>
      <c r="V24" s="192"/>
    </row>
    <row r="25" spans="1:22" ht="25.5" customHeight="1" x14ac:dyDescent="0.2">
      <c r="A25" s="587"/>
      <c r="B25" s="380" t="s">
        <v>7</v>
      </c>
      <c r="C25" s="520" t="str">
        <f>C7</f>
        <v>G</v>
      </c>
      <c r="D25" s="654"/>
      <c r="E25" s="578"/>
      <c r="F25" s="579" t="s">
        <v>16</v>
      </c>
      <c r="G25" s="578"/>
      <c r="H25" s="654"/>
      <c r="I25" s="521" t="str">
        <f>C8</f>
        <v>J</v>
      </c>
      <c r="J25" s="380" t="s">
        <v>8</v>
      </c>
      <c r="K25" s="588"/>
      <c r="L25" s="429">
        <f>L24+ACCUEIL!$B$7</f>
        <v>0.43055555555555525</v>
      </c>
      <c r="M25" s="537"/>
      <c r="N25" s="192"/>
      <c r="O25" s="192"/>
      <c r="P25" s="192"/>
      <c r="Q25" s="192"/>
      <c r="R25" s="192"/>
      <c r="S25" s="192"/>
      <c r="T25" s="192"/>
      <c r="U25" s="192"/>
      <c r="V25" s="192"/>
    </row>
    <row r="26" spans="1:22" ht="25.5" customHeight="1" x14ac:dyDescent="0.2">
      <c r="A26" s="587"/>
      <c r="B26" s="380" t="s">
        <v>9</v>
      </c>
      <c r="C26" s="520" t="str">
        <f>C9</f>
        <v>H</v>
      </c>
      <c r="D26" s="654"/>
      <c r="E26" s="578"/>
      <c r="F26" s="579" t="s">
        <v>16</v>
      </c>
      <c r="G26" s="578"/>
      <c r="H26" s="654"/>
      <c r="I26" s="521" t="str">
        <f>C6</f>
        <v>A</v>
      </c>
      <c r="J26" s="380" t="s">
        <v>5</v>
      </c>
      <c r="K26" s="588"/>
      <c r="L26" s="429">
        <f>L25+ACCUEIL!$B$7</f>
        <v>0.43749999999999967</v>
      </c>
      <c r="M26" s="537"/>
      <c r="N26" s="192"/>
      <c r="O26" s="192"/>
      <c r="P26" s="192"/>
      <c r="Q26" s="192"/>
      <c r="R26" s="192"/>
      <c r="S26" s="192"/>
      <c r="T26" s="192"/>
      <c r="U26" s="192"/>
      <c r="V26" s="192"/>
    </row>
    <row r="27" spans="1:22" ht="25.5" customHeight="1" x14ac:dyDescent="0.2">
      <c r="A27" s="587"/>
      <c r="B27" s="380" t="s">
        <v>11</v>
      </c>
      <c r="C27" s="488" t="str">
        <f>I7</f>
        <v>I</v>
      </c>
      <c r="D27" s="654"/>
      <c r="E27" s="578"/>
      <c r="F27" s="579" t="s">
        <v>16</v>
      </c>
      <c r="G27" s="578"/>
      <c r="H27" s="654"/>
      <c r="I27" s="488" t="str">
        <f>I8</f>
        <v>C</v>
      </c>
      <c r="J27" s="380" t="s">
        <v>12</v>
      </c>
      <c r="K27" s="588"/>
      <c r="L27" s="429">
        <f>L26+ACCUEIL!$B$7</f>
        <v>0.44444444444444409</v>
      </c>
      <c r="M27" s="537"/>
      <c r="N27" s="192"/>
      <c r="O27" s="192"/>
      <c r="P27" s="192"/>
      <c r="Q27" s="192"/>
      <c r="R27" s="192"/>
      <c r="S27" s="192"/>
      <c r="T27" s="192"/>
      <c r="U27" s="192"/>
      <c r="V27" s="192"/>
    </row>
    <row r="28" spans="1:22" ht="25.5" customHeight="1" x14ac:dyDescent="0.2">
      <c r="A28" s="587"/>
      <c r="B28" s="380" t="s">
        <v>10</v>
      </c>
      <c r="C28" s="488" t="str">
        <f>I6</f>
        <v>D</v>
      </c>
      <c r="D28" s="654"/>
      <c r="E28" s="828"/>
      <c r="F28" s="579" t="s">
        <v>16</v>
      </c>
      <c r="G28" s="578"/>
      <c r="H28" s="654"/>
      <c r="I28" s="488" t="str">
        <f>I9</f>
        <v>K</v>
      </c>
      <c r="J28" s="380" t="s">
        <v>17</v>
      </c>
      <c r="K28" s="588"/>
      <c r="L28" s="429">
        <f>L27+ACCUEIL!$B$7</f>
        <v>0.45138888888888851</v>
      </c>
      <c r="M28" s="537"/>
      <c r="N28" s="192"/>
      <c r="O28" s="192"/>
      <c r="P28" s="192"/>
      <c r="Q28" s="192"/>
      <c r="R28" s="192"/>
      <c r="S28" s="192"/>
      <c r="T28" s="192"/>
      <c r="U28" s="192"/>
      <c r="V28" s="192"/>
    </row>
    <row r="29" spans="1:22" ht="25.5" customHeight="1" x14ac:dyDescent="0.2">
      <c r="A29" s="587"/>
      <c r="B29" s="380" t="s">
        <v>20</v>
      </c>
      <c r="C29" s="638" t="str">
        <f>N6</f>
        <v>P</v>
      </c>
      <c r="D29" s="654"/>
      <c r="E29" s="828"/>
      <c r="F29" s="579" t="s">
        <v>16</v>
      </c>
      <c r="G29" s="829"/>
      <c r="H29" s="654"/>
      <c r="I29" s="638" t="str">
        <f>N9</f>
        <v>L</v>
      </c>
      <c r="J29" s="380" t="s">
        <v>113</v>
      </c>
      <c r="K29" s="588"/>
      <c r="L29" s="429">
        <f>L28+ACCUEIL!$B$7</f>
        <v>0.45833333333333293</v>
      </c>
      <c r="M29" s="537"/>
      <c r="N29" s="192"/>
      <c r="O29" s="192"/>
      <c r="P29" s="192"/>
      <c r="Q29" s="192"/>
      <c r="R29" s="192"/>
      <c r="S29" s="192"/>
      <c r="T29" s="192"/>
      <c r="U29" s="192"/>
      <c r="V29" s="192"/>
    </row>
    <row r="30" spans="1:22" ht="25.5" customHeight="1" x14ac:dyDescent="0.2">
      <c r="A30" s="587"/>
      <c r="B30" s="380" t="s">
        <v>45</v>
      </c>
      <c r="C30" s="638" t="str">
        <f>N7</f>
        <v>F</v>
      </c>
      <c r="D30" s="654"/>
      <c r="E30" s="732"/>
      <c r="F30" s="733" t="s">
        <v>16</v>
      </c>
      <c r="G30" s="734"/>
      <c r="H30" s="654"/>
      <c r="I30" s="638" t="str">
        <f>N8</f>
        <v>E</v>
      </c>
      <c r="J30" s="380" t="s">
        <v>108</v>
      </c>
      <c r="K30" s="588"/>
      <c r="L30" s="429">
        <f>L29+ACCUEIL!$B$7</f>
        <v>0.46527777777777735</v>
      </c>
      <c r="M30" s="537"/>
      <c r="N30" s="192"/>
      <c r="O30" s="192"/>
      <c r="P30" s="192"/>
      <c r="Q30" s="192"/>
      <c r="R30" s="192"/>
      <c r="S30" s="192"/>
      <c r="T30" s="192"/>
      <c r="U30" s="192"/>
      <c r="V30" s="192"/>
    </row>
    <row r="31" spans="1:22" ht="12" customHeight="1" x14ac:dyDescent="0.2">
      <c r="A31" s="589"/>
      <c r="B31" s="590"/>
      <c r="C31" s="392"/>
      <c r="D31" s="393"/>
      <c r="E31" s="394"/>
      <c r="F31" s="395"/>
      <c r="G31" s="396"/>
      <c r="H31" s="397"/>
      <c r="I31" s="392"/>
      <c r="J31" s="590"/>
      <c r="K31" s="591"/>
      <c r="L31" s="580"/>
      <c r="M31" s="574"/>
      <c r="N31" s="192"/>
      <c r="O31" s="192"/>
      <c r="P31" s="192"/>
      <c r="Q31" s="192"/>
      <c r="R31" s="192"/>
      <c r="S31" s="192"/>
      <c r="T31" s="192"/>
      <c r="U31" s="192"/>
      <c r="V31" s="192"/>
    </row>
    <row r="32" spans="1:22" ht="12" customHeight="1" x14ac:dyDescent="0.2">
      <c r="A32" s="593"/>
      <c r="B32" s="584"/>
      <c r="C32" s="594"/>
      <c r="D32" s="595"/>
      <c r="E32" s="596"/>
      <c r="F32" s="597"/>
      <c r="G32" s="598"/>
      <c r="H32" s="599"/>
      <c r="I32" s="594"/>
      <c r="J32" s="584"/>
      <c r="K32" s="593"/>
      <c r="L32" s="580"/>
      <c r="M32" s="574"/>
      <c r="N32" s="192"/>
      <c r="O32" s="192"/>
      <c r="P32" s="192"/>
      <c r="Q32" s="192"/>
      <c r="R32" s="192"/>
      <c r="S32" s="192"/>
      <c r="T32" s="192"/>
      <c r="U32" s="192"/>
      <c r="V32" s="192"/>
    </row>
    <row r="33" spans="1:22" ht="12" customHeight="1" x14ac:dyDescent="0.2">
      <c r="A33" s="192"/>
      <c r="B33" s="155"/>
      <c r="C33" s="244"/>
      <c r="D33" s="251"/>
      <c r="E33" s="252"/>
      <c r="F33" s="253"/>
      <c r="G33" s="254"/>
      <c r="H33" s="255"/>
      <c r="I33" s="244"/>
      <c r="J33" s="155"/>
      <c r="K33" s="192"/>
      <c r="L33" s="580"/>
      <c r="M33" s="574"/>
      <c r="N33" s="192"/>
      <c r="O33" s="192"/>
      <c r="P33" s="192"/>
      <c r="Q33" s="192"/>
      <c r="R33" s="192"/>
      <c r="S33" s="192"/>
      <c r="T33" s="192"/>
      <c r="U33" s="192"/>
      <c r="V33" s="192"/>
    </row>
    <row r="34" spans="1:22" ht="15" x14ac:dyDescent="0.2">
      <c r="A34" s="192"/>
      <c r="B34" s="192"/>
      <c r="C34" s="339"/>
      <c r="D34" s="340"/>
      <c r="E34" s="340"/>
      <c r="F34" s="340"/>
      <c r="G34" s="340"/>
      <c r="H34" s="340"/>
      <c r="I34" s="339"/>
      <c r="J34" s="192"/>
      <c r="K34" s="147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</row>
    <row r="35" spans="1:22" ht="15.75" x14ac:dyDescent="0.25">
      <c r="A35" s="192"/>
      <c r="B35" s="1020" t="s">
        <v>59</v>
      </c>
      <c r="C35" s="1021"/>
      <c r="D35" s="573" t="s">
        <v>3</v>
      </c>
      <c r="E35" s="155" t="s">
        <v>2</v>
      </c>
      <c r="F35" s="191"/>
      <c r="G35" s="191"/>
      <c r="H35" s="1020" t="s">
        <v>60</v>
      </c>
      <c r="I35" s="1021"/>
      <c r="J35" s="573" t="s">
        <v>3</v>
      </c>
      <c r="K35" s="155" t="s">
        <v>2</v>
      </c>
      <c r="L35" s="192"/>
      <c r="M35" s="583" t="s">
        <v>44</v>
      </c>
      <c r="N35" s="570" t="s">
        <v>97</v>
      </c>
      <c r="O35" s="573" t="s">
        <v>3</v>
      </c>
      <c r="P35" s="155" t="s">
        <v>2</v>
      </c>
      <c r="Q35" s="192"/>
      <c r="R35" s="192"/>
      <c r="S35" s="192"/>
      <c r="T35" s="192"/>
      <c r="U35" s="192"/>
      <c r="V35" s="192"/>
    </row>
    <row r="36" spans="1:22" ht="24.75" customHeight="1" x14ac:dyDescent="0.2">
      <c r="A36" s="192"/>
      <c r="B36" s="522">
        <v>1</v>
      </c>
      <c r="C36" s="518"/>
      <c r="D36" s="581"/>
      <c r="E36" s="581"/>
      <c r="F36" s="191"/>
      <c r="G36" s="191"/>
      <c r="H36" s="522">
        <v>1</v>
      </c>
      <c r="I36" s="656"/>
      <c r="J36" s="581"/>
      <c r="K36" s="592"/>
      <c r="L36" s="192"/>
      <c r="M36" s="380">
        <v>1</v>
      </c>
      <c r="N36" s="656"/>
      <c r="O36" s="581"/>
      <c r="P36" s="592"/>
      <c r="Q36" s="192"/>
      <c r="R36" s="192"/>
      <c r="S36" s="192"/>
      <c r="T36" s="192"/>
      <c r="U36" s="192"/>
      <c r="V36" s="192"/>
    </row>
    <row r="37" spans="1:22" ht="24.75" customHeight="1" x14ac:dyDescent="0.2">
      <c r="A37" s="192"/>
      <c r="B37" s="522">
        <v>2</v>
      </c>
      <c r="C37" s="518"/>
      <c r="D37" s="581"/>
      <c r="E37" s="592"/>
      <c r="F37" s="191"/>
      <c r="G37" s="191"/>
      <c r="H37" s="522">
        <v>2</v>
      </c>
      <c r="I37" s="656"/>
      <c r="J37" s="581"/>
      <c r="K37" s="581"/>
      <c r="L37" s="192"/>
      <c r="M37" s="380">
        <v>2</v>
      </c>
      <c r="N37" s="656"/>
      <c r="O37" s="581"/>
      <c r="P37" s="581"/>
      <c r="Q37" s="192"/>
      <c r="R37" s="192"/>
      <c r="S37" s="192"/>
      <c r="T37" s="192"/>
      <c r="U37" s="192"/>
      <c r="V37" s="192"/>
    </row>
    <row r="38" spans="1:22" ht="24.75" customHeight="1" x14ac:dyDescent="0.2">
      <c r="A38" s="192"/>
      <c r="B38" s="522">
        <v>3</v>
      </c>
      <c r="C38" s="518"/>
      <c r="D38" s="581"/>
      <c r="E38" s="592"/>
      <c r="F38" s="191"/>
      <c r="G38" s="191"/>
      <c r="H38" s="522">
        <v>3</v>
      </c>
      <c r="I38" s="656"/>
      <c r="J38" s="581"/>
      <c r="K38" s="581"/>
      <c r="L38" s="192"/>
      <c r="M38" s="380">
        <v>3</v>
      </c>
      <c r="N38" s="656"/>
      <c r="O38" s="581"/>
      <c r="P38" s="581"/>
      <c r="Q38" s="192"/>
      <c r="R38" s="192"/>
      <c r="S38" s="192"/>
      <c r="T38" s="192"/>
      <c r="U38" s="192"/>
      <c r="V38" s="192"/>
    </row>
    <row r="39" spans="1:22" ht="24.75" customHeight="1" x14ac:dyDescent="0.2">
      <c r="A39" s="192"/>
      <c r="B39" s="522">
        <v>4</v>
      </c>
      <c r="C39" s="518"/>
      <c r="D39" s="581"/>
      <c r="E39" s="592"/>
      <c r="F39" s="191"/>
      <c r="G39" s="191"/>
      <c r="H39" s="522">
        <v>4</v>
      </c>
      <c r="I39" s="656"/>
      <c r="J39" s="581"/>
      <c r="K39" s="581"/>
      <c r="L39" s="192"/>
      <c r="M39" s="380">
        <v>4</v>
      </c>
      <c r="N39" s="656"/>
      <c r="O39" s="581"/>
      <c r="P39" s="581"/>
      <c r="Q39" s="192"/>
      <c r="R39" s="192"/>
      <c r="S39" s="192"/>
      <c r="T39" s="192"/>
      <c r="U39" s="192"/>
      <c r="V39" s="192"/>
    </row>
    <row r="40" spans="1:22" ht="24.75" customHeight="1" x14ac:dyDescent="0.2">
      <c r="A40" s="192"/>
      <c r="B40" s="191"/>
      <c r="C40" s="243"/>
      <c r="D40" s="782"/>
      <c r="E40" s="783"/>
      <c r="F40" s="191"/>
      <c r="G40" s="191"/>
      <c r="H40" s="191"/>
      <c r="I40" s="784"/>
      <c r="J40" s="782"/>
      <c r="K40" s="782"/>
      <c r="L40" s="192"/>
      <c r="M40" s="155"/>
      <c r="N40" s="784"/>
      <c r="O40" s="782"/>
      <c r="P40" s="783"/>
      <c r="Q40" s="192"/>
      <c r="R40" s="192"/>
      <c r="S40" s="192"/>
      <c r="T40" s="192"/>
      <c r="U40" s="192"/>
      <c r="V40" s="192"/>
    </row>
    <row r="41" spans="1:22" ht="24.75" customHeight="1" x14ac:dyDescent="0.2">
      <c r="A41" s="192"/>
      <c r="B41" s="191"/>
      <c r="C41" s="243"/>
      <c r="D41" s="782"/>
      <c r="E41" s="783"/>
      <c r="F41" s="191"/>
      <c r="G41" s="191"/>
      <c r="H41" s="191"/>
      <c r="I41" s="784"/>
      <c r="J41" s="782"/>
      <c r="K41" s="782"/>
      <c r="L41" s="192"/>
      <c r="M41" s="155"/>
      <c r="N41" s="784"/>
      <c r="O41" s="782"/>
      <c r="P41" s="783"/>
      <c r="Q41" s="192"/>
      <c r="R41" s="192"/>
      <c r="S41" s="192"/>
      <c r="T41" s="192"/>
      <c r="U41" s="192"/>
      <c r="V41" s="192"/>
    </row>
    <row r="42" spans="1:22" ht="24.75" customHeight="1" x14ac:dyDescent="0.2">
      <c r="A42" s="192"/>
      <c r="B42" s="1059" t="s">
        <v>114</v>
      </c>
      <c r="C42" s="1060"/>
      <c r="D42" s="1061"/>
      <c r="E42" s="1061"/>
      <c r="F42" s="1061"/>
      <c r="G42" s="1061"/>
      <c r="H42" s="1061"/>
      <c r="I42" s="1060"/>
      <c r="J42" s="1062"/>
      <c r="K42" s="782"/>
      <c r="L42" s="192"/>
      <c r="M42" s="553"/>
      <c r="N42" s="554" t="s">
        <v>18</v>
      </c>
      <c r="O42" s="573" t="s">
        <v>3</v>
      </c>
      <c r="P42" s="155" t="s">
        <v>2</v>
      </c>
      <c r="Q42" s="192"/>
      <c r="R42" s="192"/>
      <c r="S42" s="192"/>
      <c r="T42" s="192"/>
      <c r="U42" s="192"/>
      <c r="V42" s="192"/>
    </row>
    <row r="43" spans="1:22" ht="20.100000000000001" customHeight="1" x14ac:dyDescent="0.2">
      <c r="A43" s="192"/>
      <c r="B43" s="522">
        <v>1</v>
      </c>
      <c r="C43" s="785" t="s">
        <v>61</v>
      </c>
      <c r="D43" s="787"/>
      <c r="E43" s="788"/>
      <c r="F43" s="789"/>
      <c r="G43" s="789"/>
      <c r="H43" s="790"/>
      <c r="I43" s="786" t="s">
        <v>115</v>
      </c>
      <c r="J43" s="581">
        <v>2</v>
      </c>
      <c r="K43" s="782"/>
      <c r="L43" s="192"/>
      <c r="M43" s="546" t="s">
        <v>5</v>
      </c>
      <c r="N43" s="805" t="s">
        <v>5</v>
      </c>
      <c r="O43" s="569">
        <f>$D$58-$H$58+$D$72-$H$72+$D$83-$H$83</f>
        <v>0</v>
      </c>
      <c r="P43" s="568">
        <f>CL($D$58,$H$58)+CL($D$72,$H$72)+CL($D$83,$H$83)</f>
        <v>0</v>
      </c>
      <c r="Q43" s="192"/>
      <c r="R43" s="192"/>
      <c r="S43" s="192"/>
      <c r="T43" s="192"/>
      <c r="U43" s="192"/>
      <c r="V43" s="192"/>
    </row>
    <row r="44" spans="1:22" ht="20.100000000000001" customHeight="1" x14ac:dyDescent="0.2">
      <c r="A44" s="192"/>
      <c r="B44" s="522">
        <v>3</v>
      </c>
      <c r="C44" s="785" t="s">
        <v>116</v>
      </c>
      <c r="D44" s="791"/>
      <c r="E44" s="783"/>
      <c r="F44" s="191"/>
      <c r="G44" s="191"/>
      <c r="H44" s="792"/>
      <c r="I44" s="786" t="s">
        <v>117</v>
      </c>
      <c r="J44" s="581">
        <v>4</v>
      </c>
      <c r="K44" s="782"/>
      <c r="L44" s="192"/>
      <c r="M44" s="546" t="s">
        <v>7</v>
      </c>
      <c r="N44" s="805" t="s">
        <v>7</v>
      </c>
      <c r="O44" s="569">
        <f>$H$58-$D$58+$D$73-$H$73+$D$84-$H$84</f>
        <v>0</v>
      </c>
      <c r="P44" s="569">
        <f>CL($H$58,$D$58)+CL($D$73,$H$73)+CL($D$84,$H$84)</f>
        <v>0</v>
      </c>
      <c r="Q44" s="192"/>
      <c r="R44" s="192"/>
      <c r="S44" s="192"/>
      <c r="T44" s="192"/>
      <c r="U44" s="192"/>
      <c r="V44" s="192"/>
    </row>
    <row r="45" spans="1:22" ht="20.100000000000001" customHeight="1" x14ac:dyDescent="0.2">
      <c r="A45" s="523"/>
      <c r="B45" s="522">
        <v>5</v>
      </c>
      <c r="C45" s="785" t="s">
        <v>118</v>
      </c>
      <c r="D45" s="791"/>
      <c r="E45" s="783"/>
      <c r="F45" s="191"/>
      <c r="G45" s="191"/>
      <c r="H45" s="792"/>
      <c r="I45" s="786" t="s">
        <v>119</v>
      </c>
      <c r="J45" s="581">
        <v>6</v>
      </c>
      <c r="K45" s="526"/>
      <c r="L45" s="523"/>
      <c r="M45" s="546" t="s">
        <v>8</v>
      </c>
      <c r="N45" s="805" t="s">
        <v>8</v>
      </c>
      <c r="O45" s="569">
        <f>$D$59-$H$59+$H$84-$D$84+$H$72-$D$72</f>
        <v>0</v>
      </c>
      <c r="P45" s="569">
        <f>CL($D$59,$H$59)+CL($H$72,$D$72)+CL($H$84,$D$84)</f>
        <v>0</v>
      </c>
      <c r="Q45" s="523"/>
      <c r="R45" s="523"/>
      <c r="S45" s="523"/>
      <c r="T45" s="523"/>
    </row>
    <row r="46" spans="1:22" ht="20.100000000000001" customHeight="1" x14ac:dyDescent="0.2">
      <c r="A46" s="529"/>
      <c r="B46" s="522">
        <v>7</v>
      </c>
      <c r="C46" s="785" t="s">
        <v>120</v>
      </c>
      <c r="D46" s="800"/>
      <c r="E46" s="801"/>
      <c r="F46" s="802"/>
      <c r="G46" s="802"/>
      <c r="H46" s="803"/>
      <c r="I46" s="786" t="s">
        <v>121</v>
      </c>
      <c r="J46" s="581">
        <v>8</v>
      </c>
      <c r="K46" s="526"/>
      <c r="L46" s="523"/>
      <c r="M46" s="546" t="s">
        <v>9</v>
      </c>
      <c r="N46" s="805" t="s">
        <v>9</v>
      </c>
      <c r="O46" s="569">
        <f>$H$59-$D$59+$H$73-$D$73+$H$83-$D$83</f>
        <v>0</v>
      </c>
      <c r="P46" s="569">
        <f>CL($H$59,$D$59)+CL($H$83,$D$83)+CL($H$73,$D$73)</f>
        <v>0</v>
      </c>
      <c r="Q46" s="523"/>
      <c r="R46" s="523"/>
      <c r="S46" s="523"/>
      <c r="T46" s="523"/>
    </row>
    <row r="47" spans="1:22" ht="20.100000000000001" customHeight="1" x14ac:dyDescent="0.2">
      <c r="A47" s="529"/>
      <c r="B47" s="529"/>
      <c r="C47" s="793"/>
      <c r="D47" s="529"/>
      <c r="E47" s="529"/>
      <c r="F47" s="529"/>
      <c r="G47" s="529"/>
      <c r="H47" s="529"/>
      <c r="I47" s="529"/>
      <c r="J47" s="526"/>
      <c r="K47" s="526"/>
      <c r="L47" s="523"/>
      <c r="M47" s="767"/>
      <c r="N47" s="11"/>
      <c r="O47" s="762"/>
      <c r="P47" s="762"/>
      <c r="Q47" s="523"/>
      <c r="R47" s="523"/>
      <c r="S47" s="523"/>
      <c r="T47" s="523"/>
    </row>
    <row r="48" spans="1:22" ht="10.5" customHeight="1" x14ac:dyDescent="0.2">
      <c r="A48" s="794"/>
      <c r="B48" s="795"/>
      <c r="C48" s="795"/>
      <c r="D48" s="795"/>
      <c r="E48" s="795"/>
      <c r="F48" s="795"/>
      <c r="G48" s="795"/>
      <c r="H48" s="795"/>
      <c r="I48" s="795"/>
      <c r="J48" s="796"/>
      <c r="K48" s="797"/>
      <c r="L48" s="530"/>
      <c r="M48" s="523"/>
      <c r="N48" s="523"/>
      <c r="O48" s="523"/>
      <c r="P48" s="523"/>
      <c r="Q48" s="523"/>
      <c r="R48" s="523"/>
      <c r="S48" s="523"/>
      <c r="T48" s="523"/>
    </row>
    <row r="49" spans="1:31" ht="17.100000000000001" customHeight="1" x14ac:dyDescent="0.2">
      <c r="A49" s="798"/>
      <c r="B49" s="1065" t="s">
        <v>122</v>
      </c>
      <c r="C49" s="1066"/>
      <c r="D49" s="1066"/>
      <c r="E49" s="1066"/>
      <c r="F49" s="1066"/>
      <c r="G49" s="1066"/>
      <c r="H49" s="1066"/>
      <c r="I49" s="1067"/>
      <c r="J49" s="526"/>
      <c r="K49" s="799"/>
      <c r="L49" s="156" t="s">
        <v>14</v>
      </c>
      <c r="M49" s="523"/>
      <c r="N49" s="523"/>
      <c r="O49" s="523"/>
      <c r="P49" s="523"/>
      <c r="Q49" s="523"/>
      <c r="R49" s="523"/>
      <c r="S49" s="523"/>
      <c r="T49" s="523"/>
    </row>
    <row r="50" spans="1:31" ht="24.95" customHeight="1" x14ac:dyDescent="0.2">
      <c r="A50" s="798"/>
      <c r="B50" s="549" t="s">
        <v>38</v>
      </c>
      <c r="C50" s="804" t="str">
        <f>C43</f>
        <v>AAA</v>
      </c>
      <c r="D50" s="654"/>
      <c r="E50" s="561"/>
      <c r="F50" s="562" t="s">
        <v>16</v>
      </c>
      <c r="G50" s="561"/>
      <c r="H50" s="654"/>
      <c r="I50" s="804" t="str">
        <f>I43</f>
        <v>BBB</v>
      </c>
      <c r="J50" s="380">
        <v>1</v>
      </c>
      <c r="K50" s="799"/>
      <c r="L50" s="411">
        <f>ACCUEIL!$B$9</f>
        <v>1.583333333333333</v>
      </c>
      <c r="M50" s="523"/>
      <c r="N50" s="523"/>
      <c r="O50" s="523"/>
      <c r="P50" s="523"/>
      <c r="Q50" s="523"/>
      <c r="R50" s="523"/>
      <c r="S50" s="523"/>
      <c r="T50" s="523"/>
    </row>
    <row r="51" spans="1:31" ht="24.95" hidden="1" customHeight="1" x14ac:dyDescent="0.2">
      <c r="A51" s="798"/>
      <c r="B51" s="754"/>
      <c r="C51" s="755" t="s">
        <v>92</v>
      </c>
      <c r="D51" s="654"/>
      <c r="E51" s="561"/>
      <c r="F51" s="562" t="s">
        <v>16</v>
      </c>
      <c r="G51" s="561"/>
      <c r="H51" s="654"/>
      <c r="I51" s="756" t="s">
        <v>92</v>
      </c>
      <c r="J51" s="526"/>
      <c r="K51" s="799"/>
      <c r="L51" s="530"/>
      <c r="M51" s="523"/>
      <c r="N51" s="523"/>
      <c r="O51" s="523"/>
      <c r="P51" s="523"/>
      <c r="Q51" s="523"/>
      <c r="R51" s="523"/>
      <c r="S51" s="523"/>
      <c r="T51" s="523"/>
    </row>
    <row r="52" spans="1:31" ht="24.95" customHeight="1" x14ac:dyDescent="0.2">
      <c r="A52" s="798"/>
      <c r="B52" s="549" t="s">
        <v>38</v>
      </c>
      <c r="C52" s="804" t="str">
        <f>C44</f>
        <v>CCC</v>
      </c>
      <c r="D52" s="654"/>
      <c r="E52" s="561"/>
      <c r="F52" s="562" t="s">
        <v>16</v>
      </c>
      <c r="G52" s="561"/>
      <c r="H52" s="654"/>
      <c r="I52" s="804" t="str">
        <f>I44</f>
        <v>DDD</v>
      </c>
      <c r="J52" s="380">
        <v>2</v>
      </c>
      <c r="K52" s="799"/>
      <c r="L52" s="534">
        <f>L50+ACCUEIL!$B$10</f>
        <v>1.5902777777777775</v>
      </c>
      <c r="M52" s="523"/>
      <c r="N52" s="523"/>
      <c r="O52" s="523"/>
      <c r="P52" s="523"/>
      <c r="Q52" s="523"/>
      <c r="R52" s="523"/>
      <c r="S52" s="523"/>
      <c r="T52" s="523"/>
    </row>
    <row r="53" spans="1:31" ht="24.95" hidden="1" customHeight="1" x14ac:dyDescent="0.2">
      <c r="A53" s="798"/>
      <c r="B53" s="754"/>
      <c r="C53" s="755" t="s">
        <v>92</v>
      </c>
      <c r="D53" s="654"/>
      <c r="E53" s="561"/>
      <c r="F53" s="562" t="s">
        <v>16</v>
      </c>
      <c r="G53" s="561"/>
      <c r="H53" s="654"/>
      <c r="I53" s="756" t="s">
        <v>92</v>
      </c>
      <c r="J53" s="526"/>
      <c r="K53" s="799"/>
      <c r="L53" s="530"/>
      <c r="M53" s="523"/>
      <c r="N53" s="523"/>
      <c r="O53" s="523"/>
      <c r="P53" s="523"/>
      <c r="Q53" s="523"/>
      <c r="R53" s="523"/>
      <c r="S53" s="523"/>
      <c r="T53" s="523"/>
    </row>
    <row r="54" spans="1:31" ht="24.95" customHeight="1" x14ac:dyDescent="0.2">
      <c r="A54" s="798"/>
      <c r="B54" s="549" t="s">
        <v>38</v>
      </c>
      <c r="C54" s="804" t="str">
        <f>C45</f>
        <v>EEE</v>
      </c>
      <c r="D54" s="654"/>
      <c r="E54" s="561"/>
      <c r="F54" s="562" t="s">
        <v>16</v>
      </c>
      <c r="G54" s="561"/>
      <c r="H54" s="654"/>
      <c r="I54" s="804" t="str">
        <f>I45</f>
        <v>FFF</v>
      </c>
      <c r="J54" s="380">
        <v>3</v>
      </c>
      <c r="K54" s="799"/>
      <c r="L54" s="534">
        <f>L52+ACCUEIL!$B$10</f>
        <v>1.5972222222222219</v>
      </c>
      <c r="M54" s="523"/>
      <c r="N54" s="523"/>
      <c r="O54" s="523"/>
      <c r="P54" s="523"/>
      <c r="Q54" s="523"/>
      <c r="R54" s="523"/>
      <c r="S54" s="523"/>
      <c r="T54" s="523"/>
    </row>
    <row r="55" spans="1:31" ht="24.95" hidden="1" customHeight="1" x14ac:dyDescent="0.2">
      <c r="A55" s="798"/>
      <c r="B55" s="754"/>
      <c r="C55" s="755" t="s">
        <v>92</v>
      </c>
      <c r="D55" s="654"/>
      <c r="E55" s="561"/>
      <c r="F55" s="562" t="s">
        <v>16</v>
      </c>
      <c r="G55" s="561"/>
      <c r="H55" s="654"/>
      <c r="I55" s="756" t="s">
        <v>92</v>
      </c>
      <c r="J55" s="526"/>
      <c r="K55" s="799"/>
      <c r="L55" s="530"/>
      <c r="M55" s="523"/>
      <c r="N55" s="523"/>
      <c r="O55" s="523"/>
      <c r="P55" s="523"/>
      <c r="Q55" s="523"/>
      <c r="R55" s="523"/>
      <c r="S55" s="523"/>
      <c r="T55" s="523"/>
    </row>
    <row r="56" spans="1:31" ht="24.95" customHeight="1" x14ac:dyDescent="0.2">
      <c r="A56" s="798"/>
      <c r="B56" s="549" t="s">
        <v>38</v>
      </c>
      <c r="C56" s="804" t="str">
        <f>C46</f>
        <v>GGG</v>
      </c>
      <c r="D56" s="654"/>
      <c r="E56" s="561"/>
      <c r="F56" s="562" t="s">
        <v>16</v>
      </c>
      <c r="G56" s="561"/>
      <c r="H56" s="654"/>
      <c r="I56" s="804" t="str">
        <f>I46</f>
        <v>HHH</v>
      </c>
      <c r="J56" s="380">
        <v>4</v>
      </c>
      <c r="K56" s="799"/>
      <c r="L56" s="534">
        <f>$L$54+ACCUEIL!$B$10</f>
        <v>1.6041666666666663</v>
      </c>
      <c r="M56" s="553"/>
      <c r="N56" s="554" t="s">
        <v>18</v>
      </c>
      <c r="O56" s="573" t="s">
        <v>3</v>
      </c>
      <c r="P56" s="155" t="s">
        <v>2</v>
      </c>
      <c r="Q56" s="523"/>
      <c r="R56" s="523"/>
      <c r="S56" s="523"/>
      <c r="T56" s="523"/>
    </row>
    <row r="57" spans="1:31" ht="24.95" hidden="1" customHeight="1" x14ac:dyDescent="0.2">
      <c r="A57" s="798"/>
      <c r="B57" s="754"/>
      <c r="C57" s="755" t="s">
        <v>92</v>
      </c>
      <c r="D57" s="654"/>
      <c r="E57" s="561"/>
      <c r="F57" s="562" t="s">
        <v>16</v>
      </c>
      <c r="G57" s="561"/>
      <c r="H57" s="654"/>
      <c r="I57" s="756" t="s">
        <v>92</v>
      </c>
      <c r="J57" s="526"/>
      <c r="K57" s="799"/>
      <c r="L57" s="530"/>
      <c r="M57" s="553"/>
      <c r="N57" s="554" t="s">
        <v>18</v>
      </c>
      <c r="O57" s="573" t="s">
        <v>3</v>
      </c>
      <c r="P57" s="155" t="s">
        <v>2</v>
      </c>
      <c r="Q57" s="523"/>
      <c r="R57" s="523"/>
      <c r="S57" s="523"/>
      <c r="T57" s="523"/>
    </row>
    <row r="58" spans="1:31" s="75" customFormat="1" ht="24.95" customHeight="1" x14ac:dyDescent="0.2">
      <c r="A58" s="536"/>
      <c r="B58" s="546" t="s">
        <v>21</v>
      </c>
      <c r="C58" s="548" t="str">
        <f>N43</f>
        <v>A</v>
      </c>
      <c r="D58" s="654"/>
      <c r="E58" s="813"/>
      <c r="F58" s="562" t="s">
        <v>16</v>
      </c>
      <c r="G58" s="561"/>
      <c r="H58" s="654"/>
      <c r="I58" s="488" t="str">
        <f>N44</f>
        <v>B</v>
      </c>
      <c r="J58" s="538"/>
      <c r="K58" s="539"/>
      <c r="L58" s="534">
        <f>L56+ACCUEIL!$B$10</f>
        <v>1.6111111111111107</v>
      </c>
      <c r="M58" s="546" t="s">
        <v>5</v>
      </c>
      <c r="N58" s="805"/>
      <c r="O58" s="581"/>
      <c r="P58" s="592"/>
      <c r="Q58" s="538"/>
      <c r="V58" s="538"/>
      <c r="W58" s="821"/>
      <c r="X58" s="11"/>
      <c r="Y58" s="763"/>
      <c r="Z58" s="763"/>
      <c r="AA58" s="538"/>
      <c r="AB58" s="538"/>
      <c r="AC58" s="538"/>
      <c r="AD58" s="538"/>
      <c r="AE58" s="538"/>
    </row>
    <row r="59" spans="1:31" s="75" customFormat="1" ht="24.95" customHeight="1" x14ac:dyDescent="0.2">
      <c r="A59" s="536"/>
      <c r="B59" s="546" t="s">
        <v>22</v>
      </c>
      <c r="C59" s="548" t="str">
        <f>N45</f>
        <v>C</v>
      </c>
      <c r="D59" s="654"/>
      <c r="E59" s="559"/>
      <c r="F59" s="560" t="s">
        <v>16</v>
      </c>
      <c r="G59" s="559"/>
      <c r="H59" s="689"/>
      <c r="I59" s="548" t="str">
        <f>N46</f>
        <v>D</v>
      </c>
      <c r="J59" s="538"/>
      <c r="K59" s="539"/>
      <c r="L59" s="534">
        <f>L58+ACCUEIL!$B$10</f>
        <v>1.6180555555555551</v>
      </c>
      <c r="M59" s="546" t="s">
        <v>7</v>
      </c>
      <c r="N59" s="805"/>
      <c r="O59" s="581"/>
      <c r="P59" s="581"/>
      <c r="Q59" s="538"/>
      <c r="V59" s="538"/>
      <c r="W59" s="821"/>
      <c r="X59" s="11"/>
      <c r="Y59" s="763"/>
      <c r="Z59" s="763"/>
      <c r="AA59" s="538"/>
      <c r="AB59" s="538"/>
      <c r="AC59" s="538"/>
      <c r="AD59" s="538"/>
      <c r="AE59" s="538"/>
    </row>
    <row r="60" spans="1:31" s="75" customFormat="1" ht="17.100000000000001" customHeight="1" x14ac:dyDescent="0.2">
      <c r="A60" s="536"/>
      <c r="B60" s="767"/>
      <c r="C60" s="147" t="s">
        <v>123</v>
      </c>
      <c r="D60" s="806"/>
      <c r="E60" s="807"/>
      <c r="F60" s="808"/>
      <c r="G60" s="807"/>
      <c r="H60" s="806"/>
      <c r="I60" s="147" t="s">
        <v>124</v>
      </c>
      <c r="J60" s="538"/>
      <c r="K60" s="539"/>
      <c r="L60" s="534"/>
      <c r="M60" s="546" t="s">
        <v>8</v>
      </c>
      <c r="N60" s="805"/>
      <c r="O60" s="581"/>
      <c r="P60" s="581"/>
      <c r="Q60" s="538"/>
      <c r="V60" s="538"/>
      <c r="W60" s="821"/>
      <c r="X60" s="11"/>
      <c r="Y60" s="763"/>
      <c r="Z60" s="763"/>
      <c r="AA60" s="538"/>
      <c r="AB60" s="538"/>
      <c r="AC60" s="538"/>
      <c r="AD60" s="538"/>
      <c r="AE60" s="538"/>
    </row>
    <row r="61" spans="1:31" s="75" customFormat="1" ht="24.95" customHeight="1" x14ac:dyDescent="0.2">
      <c r="A61" s="536"/>
      <c r="B61" s="767"/>
      <c r="C61" s="547">
        <f>GL(H50,D50,C50,I50,H51,D51)</f>
        <v>0</v>
      </c>
      <c r="D61" s="654"/>
      <c r="E61" s="813"/>
      <c r="F61" s="562" t="s">
        <v>16</v>
      </c>
      <c r="G61" s="561"/>
      <c r="H61" s="654"/>
      <c r="I61" s="547">
        <f>GL(H52,D52,C52,I52,H53,D53)</f>
        <v>0</v>
      </c>
      <c r="J61" s="380">
        <v>5</v>
      </c>
      <c r="K61" s="539"/>
      <c r="L61" s="534">
        <f>L59+ACCUEIL!$B$10</f>
        <v>1.6249999999999996</v>
      </c>
      <c r="M61" s="546" t="s">
        <v>9</v>
      </c>
      <c r="N61" s="805"/>
      <c r="O61" s="581"/>
      <c r="P61" s="581"/>
      <c r="Q61" s="538"/>
      <c r="V61" s="538"/>
      <c r="W61" s="821"/>
      <c r="X61" s="11"/>
      <c r="Y61" s="763"/>
      <c r="Z61" s="763"/>
      <c r="AA61" s="538"/>
      <c r="AB61" s="538"/>
      <c r="AC61" s="538"/>
      <c r="AD61" s="538"/>
      <c r="AE61" s="538"/>
    </row>
    <row r="62" spans="1:31" s="75" customFormat="1" ht="24.95" hidden="1" customHeight="1" x14ac:dyDescent="0.2">
      <c r="A62" s="536"/>
      <c r="B62" s="767"/>
      <c r="C62" s="756" t="s">
        <v>92</v>
      </c>
      <c r="D62" s="654"/>
      <c r="E62" s="561"/>
      <c r="F62" s="562" t="s">
        <v>16</v>
      </c>
      <c r="G62" s="561"/>
      <c r="H62" s="654"/>
      <c r="I62" s="756" t="s">
        <v>92</v>
      </c>
      <c r="J62" s="155"/>
      <c r="K62" s="539"/>
      <c r="L62" s="534"/>
      <c r="Q62" s="538"/>
      <c r="V62" s="538"/>
      <c r="W62" s="821"/>
      <c r="X62" s="11"/>
      <c r="Y62" s="763"/>
      <c r="Z62" s="763"/>
      <c r="AA62" s="538"/>
      <c r="AB62" s="538"/>
      <c r="AC62" s="538"/>
      <c r="AD62" s="538"/>
      <c r="AE62" s="538"/>
    </row>
    <row r="63" spans="1:31" s="75" customFormat="1" ht="17.100000000000001" customHeight="1" x14ac:dyDescent="0.2">
      <c r="A63" s="536"/>
      <c r="B63" s="767"/>
      <c r="C63" s="147" t="s">
        <v>125</v>
      </c>
      <c r="D63" s="806"/>
      <c r="E63" s="807"/>
      <c r="F63" s="808"/>
      <c r="G63" s="807"/>
      <c r="H63" s="806"/>
      <c r="I63" s="147" t="s">
        <v>126</v>
      </c>
      <c r="J63" s="538"/>
      <c r="K63" s="539"/>
      <c r="L63" s="534"/>
      <c r="Q63" s="538"/>
      <c r="V63" s="538"/>
      <c r="W63" s="821"/>
      <c r="X63" s="11"/>
      <c r="Y63" s="763"/>
      <c r="Z63" s="763"/>
      <c r="AA63" s="538"/>
      <c r="AB63" s="538"/>
      <c r="AC63" s="538"/>
      <c r="AD63" s="538"/>
      <c r="AE63" s="538"/>
    </row>
    <row r="64" spans="1:31" s="75" customFormat="1" ht="24.95" customHeight="1" x14ac:dyDescent="0.2">
      <c r="A64" s="536"/>
      <c r="B64" s="767"/>
      <c r="C64" s="547">
        <f>GL(H54,D54,C54,I54,H55,D55)</f>
        <v>0</v>
      </c>
      <c r="D64" s="654"/>
      <c r="E64" s="813"/>
      <c r="F64" s="562" t="s">
        <v>16</v>
      </c>
      <c r="G64" s="561"/>
      <c r="H64" s="654"/>
      <c r="I64" s="547">
        <f>GL(H56,D56,C56,I56,H57,D57)</f>
        <v>0</v>
      </c>
      <c r="J64" s="380">
        <v>6</v>
      </c>
      <c r="K64" s="539"/>
      <c r="L64" s="534">
        <f>L61+ACCUEIL!$B$10</f>
        <v>1.631944444444444</v>
      </c>
      <c r="Q64" s="538"/>
      <c r="V64" s="538"/>
      <c r="W64" s="821"/>
      <c r="X64" s="11"/>
      <c r="Y64" s="763"/>
      <c r="Z64" s="763"/>
      <c r="AA64" s="538"/>
      <c r="AB64" s="538"/>
      <c r="AC64" s="538"/>
      <c r="AD64" s="538"/>
      <c r="AE64" s="538"/>
    </row>
    <row r="65" spans="1:31" s="75" customFormat="1" ht="24.95" hidden="1" customHeight="1" x14ac:dyDescent="0.2">
      <c r="A65" s="536"/>
      <c r="B65" s="767"/>
      <c r="C65" s="756" t="s">
        <v>92</v>
      </c>
      <c r="D65" s="654"/>
      <c r="E65" s="561"/>
      <c r="F65" s="562" t="s">
        <v>16</v>
      </c>
      <c r="G65" s="561"/>
      <c r="H65" s="654"/>
      <c r="I65" s="756" t="s">
        <v>92</v>
      </c>
      <c r="J65" s="155"/>
      <c r="K65" s="539"/>
      <c r="L65" s="534"/>
      <c r="Q65" s="538"/>
      <c r="V65" s="538"/>
      <c r="W65" s="821"/>
      <c r="X65" s="11"/>
      <c r="Y65" s="763"/>
      <c r="Z65" s="763"/>
      <c r="AA65" s="538"/>
      <c r="AB65" s="538"/>
      <c r="AC65" s="538"/>
      <c r="AD65" s="538"/>
      <c r="AE65" s="538"/>
    </row>
    <row r="66" spans="1:31" s="75" customFormat="1" ht="17.100000000000001" customHeight="1" x14ac:dyDescent="0.2">
      <c r="A66" s="536"/>
      <c r="B66" s="1017" t="s">
        <v>37</v>
      </c>
      <c r="C66" s="1017"/>
      <c r="D66" s="1017"/>
      <c r="E66" s="1017"/>
      <c r="F66" s="1017"/>
      <c r="G66" s="1017"/>
      <c r="H66" s="1017"/>
      <c r="I66" s="1017"/>
      <c r="J66" s="538"/>
      <c r="K66" s="539"/>
      <c r="L66" s="534"/>
      <c r="Q66" s="538"/>
      <c r="V66" s="538"/>
      <c r="W66" s="821"/>
      <c r="X66" s="11"/>
      <c r="Y66" s="763"/>
      <c r="Z66" s="763"/>
      <c r="AA66" s="538"/>
      <c r="AB66" s="538"/>
      <c r="AC66" s="538"/>
      <c r="AD66" s="538"/>
      <c r="AE66" s="538"/>
    </row>
    <row r="67" spans="1:31" s="75" customFormat="1" ht="24.95" customHeight="1" x14ac:dyDescent="0.2">
      <c r="A67" s="536"/>
      <c r="B67" s="549" t="s">
        <v>38</v>
      </c>
      <c r="C67" s="654">
        <f>GL(D50,H50,C50,I50,D51,H51)</f>
        <v>0</v>
      </c>
      <c r="D67" s="654"/>
      <c r="E67" s="561"/>
      <c r="F67" s="562" t="s">
        <v>16</v>
      </c>
      <c r="G67" s="561"/>
      <c r="H67" s="654"/>
      <c r="I67" s="654">
        <f>GL(D52,H52,C52,I52,D53,H53)</f>
        <v>0</v>
      </c>
      <c r="J67" s="380">
        <v>7</v>
      </c>
      <c r="K67" s="539"/>
      <c r="L67" s="534">
        <f>L64+ACCUEIL!$B$10</f>
        <v>1.6388888888888884</v>
      </c>
      <c r="Q67" s="538"/>
      <c r="V67" s="538"/>
      <c r="W67" s="821"/>
      <c r="X67" s="11"/>
      <c r="Y67" s="763"/>
      <c r="Z67" s="763"/>
      <c r="AA67" s="538"/>
      <c r="AB67" s="538"/>
      <c r="AC67" s="538"/>
      <c r="AD67" s="538"/>
      <c r="AE67" s="538"/>
    </row>
    <row r="68" spans="1:31" s="75" customFormat="1" ht="24.95" hidden="1" customHeight="1" x14ac:dyDescent="0.2">
      <c r="A68" s="536"/>
      <c r="B68" s="754"/>
      <c r="C68" s="755" t="s">
        <v>92</v>
      </c>
      <c r="D68" s="654"/>
      <c r="E68" s="561"/>
      <c r="F68" s="562" t="s">
        <v>16</v>
      </c>
      <c r="G68" s="561"/>
      <c r="H68" s="654"/>
      <c r="I68" s="756" t="s">
        <v>92</v>
      </c>
      <c r="J68" s="538"/>
      <c r="K68" s="539"/>
      <c r="L68" s="534"/>
      <c r="Q68" s="538"/>
      <c r="V68" s="538"/>
      <c r="AA68" s="538"/>
      <c r="AB68" s="538"/>
      <c r="AC68" s="538"/>
      <c r="AD68" s="538"/>
      <c r="AE68" s="538"/>
    </row>
    <row r="69" spans="1:31" s="75" customFormat="1" ht="24.95" customHeight="1" x14ac:dyDescent="0.2">
      <c r="A69" s="536"/>
      <c r="B69" s="1018" t="s">
        <v>39</v>
      </c>
      <c r="C69" s="1018"/>
      <c r="D69" s="1018"/>
      <c r="E69" s="1018"/>
      <c r="F69" s="1018"/>
      <c r="G69" s="1018"/>
      <c r="H69" s="1018"/>
      <c r="I69" s="1018"/>
      <c r="J69" s="538"/>
      <c r="K69" s="539"/>
      <c r="L69" s="538"/>
      <c r="Q69" s="538"/>
      <c r="V69" s="538"/>
      <c r="AA69" s="538"/>
      <c r="AB69" s="538"/>
      <c r="AC69" s="538"/>
      <c r="AD69" s="538"/>
      <c r="AE69" s="538"/>
    </row>
    <row r="70" spans="1:31" s="75" customFormat="1" ht="24.95" customHeight="1" x14ac:dyDescent="0.2">
      <c r="A70" s="536"/>
      <c r="B70" s="549" t="s">
        <v>38</v>
      </c>
      <c r="C70" s="654">
        <f>GL(D54,H54,C54,I54,D55,H55)</f>
        <v>0</v>
      </c>
      <c r="D70" s="654"/>
      <c r="E70" s="557"/>
      <c r="F70" s="558" t="s">
        <v>16</v>
      </c>
      <c r="G70" s="557"/>
      <c r="H70" s="654"/>
      <c r="I70" s="547">
        <f>GL(D56,H56,C56,I56,D57,H57)</f>
        <v>0</v>
      </c>
      <c r="J70" s="380">
        <v>8</v>
      </c>
      <c r="K70" s="539"/>
      <c r="L70" s="534">
        <f>L67+ACCUEIL!$B$10</f>
        <v>1.6458333333333328</v>
      </c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</row>
    <row r="71" spans="1:31" s="75" customFormat="1" ht="24.95" hidden="1" customHeight="1" x14ac:dyDescent="0.2">
      <c r="A71" s="536"/>
      <c r="B71" s="549"/>
      <c r="C71" s="746" t="s">
        <v>92</v>
      </c>
      <c r="D71" s="654"/>
      <c r="E71" s="561"/>
      <c r="F71" s="562" t="s">
        <v>16</v>
      </c>
      <c r="G71" s="561"/>
      <c r="H71" s="654"/>
      <c r="I71" s="746" t="s">
        <v>92</v>
      </c>
      <c r="J71" s="538"/>
      <c r="K71" s="539"/>
      <c r="L71" s="534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</row>
    <row r="72" spans="1:31" s="75" customFormat="1" ht="24.95" customHeight="1" x14ac:dyDescent="0.2">
      <c r="A72" s="536"/>
      <c r="B72" s="546" t="s">
        <v>30</v>
      </c>
      <c r="C72" s="548" t="str">
        <f>N43</f>
        <v>A</v>
      </c>
      <c r="D72" s="654"/>
      <c r="E72" s="561"/>
      <c r="F72" s="562" t="s">
        <v>16</v>
      </c>
      <c r="G72" s="561"/>
      <c r="H72" s="654"/>
      <c r="I72" s="548" t="str">
        <f>N45</f>
        <v>C</v>
      </c>
      <c r="J72" s="538"/>
      <c r="K72" s="539"/>
      <c r="L72" s="534">
        <f>L70+ACCUEIL!$B$10</f>
        <v>1.6527777777777772</v>
      </c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</row>
    <row r="73" spans="1:31" s="75" customFormat="1" ht="24.95" customHeight="1" x14ac:dyDescent="0.2">
      <c r="A73" s="536"/>
      <c r="B73" s="546" t="s">
        <v>31</v>
      </c>
      <c r="C73" s="548" t="str">
        <f>N44</f>
        <v>B</v>
      </c>
      <c r="D73" s="654"/>
      <c r="E73" s="559"/>
      <c r="F73" s="560" t="s">
        <v>16</v>
      </c>
      <c r="G73" s="559"/>
      <c r="H73" s="654"/>
      <c r="I73" s="548" t="str">
        <f>N46</f>
        <v>D</v>
      </c>
      <c r="J73" s="538"/>
      <c r="K73" s="539"/>
      <c r="L73" s="534">
        <f>L72+ACCUEIL!$B$10</f>
        <v>1.6597222222222217</v>
      </c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</row>
    <row r="74" spans="1:31" s="75" customFormat="1" ht="17.100000000000001" customHeight="1" x14ac:dyDescent="0.2">
      <c r="A74" s="536"/>
      <c r="B74" s="767"/>
      <c r="C74" s="147" t="s">
        <v>127</v>
      </c>
      <c r="D74" s="806"/>
      <c r="E74" s="807"/>
      <c r="F74" s="808"/>
      <c r="G74" s="807"/>
      <c r="H74" s="806"/>
      <c r="I74" s="147" t="s">
        <v>130</v>
      </c>
      <c r="J74" s="538"/>
      <c r="K74" s="539"/>
      <c r="L74" s="534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</row>
    <row r="75" spans="1:31" s="75" customFormat="1" ht="24.95" customHeight="1" x14ac:dyDescent="0.2">
      <c r="A75" s="536"/>
      <c r="B75" s="767"/>
      <c r="C75" s="547">
        <f>GL(D61,H61,C61,I61,D62,H62)</f>
        <v>0</v>
      </c>
      <c r="D75" s="654"/>
      <c r="E75" s="813"/>
      <c r="F75" s="562" t="s">
        <v>16</v>
      </c>
      <c r="G75" s="561"/>
      <c r="H75" s="654"/>
      <c r="I75" s="547">
        <f>GL(H67,D67,C67,I67,H68,D68)</f>
        <v>0</v>
      </c>
      <c r="J75" s="380">
        <v>5</v>
      </c>
      <c r="K75" s="539"/>
      <c r="L75" s="534">
        <f>L73+ACCUEIL!$B$10</f>
        <v>1.6666666666666661</v>
      </c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</row>
    <row r="76" spans="1:31" s="75" customFormat="1" ht="24.95" hidden="1" customHeight="1" x14ac:dyDescent="0.2">
      <c r="A76" s="536"/>
      <c r="B76" s="767"/>
      <c r="C76" s="815" t="s">
        <v>92</v>
      </c>
      <c r="D76" s="654"/>
      <c r="E76" s="561"/>
      <c r="F76" s="562" t="s">
        <v>16</v>
      </c>
      <c r="G76" s="561"/>
      <c r="H76" s="654"/>
      <c r="I76" s="746" t="s">
        <v>92</v>
      </c>
      <c r="J76" s="814"/>
      <c r="K76" s="539"/>
      <c r="L76" s="534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</row>
    <row r="77" spans="1:31" s="75" customFormat="1" ht="17.100000000000001" customHeight="1" x14ac:dyDescent="0.2">
      <c r="A77" s="536"/>
      <c r="B77" s="767"/>
      <c r="C77" s="819" t="s">
        <v>128</v>
      </c>
      <c r="D77" s="806"/>
      <c r="E77" s="807"/>
      <c r="F77" s="808"/>
      <c r="G77" s="807"/>
      <c r="H77" s="806"/>
      <c r="I77" s="818" t="s">
        <v>129</v>
      </c>
      <c r="J77" s="538"/>
      <c r="K77" s="539"/>
      <c r="L77" s="534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</row>
    <row r="78" spans="1:31" s="75" customFormat="1" ht="24.95" customHeight="1" x14ac:dyDescent="0.2">
      <c r="A78" s="536"/>
      <c r="B78" s="767"/>
      <c r="C78" s="547">
        <f>GL(H61,D61,C61,I61,H62,D62)</f>
        <v>0</v>
      </c>
      <c r="D78" s="654"/>
      <c r="E78" s="813"/>
      <c r="F78" s="562" t="s">
        <v>16</v>
      </c>
      <c r="G78" s="817"/>
      <c r="H78" s="654"/>
      <c r="I78" s="547">
        <f>GL(H70,D70,C70,I70,H71,D71)</f>
        <v>0</v>
      </c>
      <c r="J78" s="380">
        <v>6</v>
      </c>
      <c r="K78" s="539"/>
      <c r="L78" s="534">
        <f>L75+ACCUEIL!$B$10</f>
        <v>1.6736111111111105</v>
      </c>
      <c r="M78" s="870"/>
      <c r="N78" s="871" t="s">
        <v>40</v>
      </c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</row>
    <row r="79" spans="1:31" s="75" customFormat="1" ht="24.95" hidden="1" customHeight="1" x14ac:dyDescent="0.2">
      <c r="A79" s="536"/>
      <c r="B79" s="820"/>
      <c r="C79" s="815" t="s">
        <v>92</v>
      </c>
      <c r="D79" s="816"/>
      <c r="E79" s="557"/>
      <c r="F79" s="558" t="s">
        <v>16</v>
      </c>
      <c r="G79" s="557"/>
      <c r="H79" s="816"/>
      <c r="I79" s="815" t="s">
        <v>92</v>
      </c>
      <c r="J79" s="814"/>
      <c r="K79" s="539"/>
      <c r="L79" s="534"/>
      <c r="M79" s="870"/>
      <c r="N79" s="872"/>
      <c r="O79" s="536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</row>
    <row r="80" spans="1:31" s="75" customFormat="1" ht="24.95" customHeight="1" x14ac:dyDescent="0.2">
      <c r="A80" s="536"/>
      <c r="B80" s="1063" t="s">
        <v>41</v>
      </c>
      <c r="C80" s="1064"/>
      <c r="D80" s="1064"/>
      <c r="E80" s="1064"/>
      <c r="F80" s="1064"/>
      <c r="G80" s="1064"/>
      <c r="H80" s="1064"/>
      <c r="I80" s="1064"/>
      <c r="J80" s="538"/>
      <c r="K80" s="539"/>
      <c r="L80" s="534"/>
      <c r="M80" s="868">
        <v>1</v>
      </c>
      <c r="N80" s="768">
        <f>GL(D86,H86,C86,I86,D87,H87)</f>
        <v>0</v>
      </c>
      <c r="O80" s="812"/>
      <c r="P80" s="769"/>
      <c r="Q80" s="769"/>
      <c r="R80" s="769"/>
      <c r="S80" s="769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</row>
    <row r="81" spans="1:31" s="75" customFormat="1" ht="24.95" customHeight="1" x14ac:dyDescent="0.2">
      <c r="A81" s="536"/>
      <c r="B81" s="546" t="s">
        <v>42</v>
      </c>
      <c r="C81" s="547">
        <f>GL(H70,D70,C70,I70,H71,D71)</f>
        <v>0</v>
      </c>
      <c r="D81" s="654"/>
      <c r="E81" s="561"/>
      <c r="F81" s="562" t="s">
        <v>16</v>
      </c>
      <c r="G81" s="561"/>
      <c r="H81" s="654"/>
      <c r="I81" s="547">
        <f>GL(H67,D67,C67,I67,H68,D68)</f>
        <v>0</v>
      </c>
      <c r="J81" s="380">
        <v>11</v>
      </c>
      <c r="K81" s="539"/>
      <c r="L81" s="534">
        <f>L78+ACCUEIL!$B$10</f>
        <v>1.6805555555555549</v>
      </c>
      <c r="M81" s="865">
        <v>2</v>
      </c>
      <c r="N81" s="768">
        <f>GL(H86,D86,C86,I86,H87,D87)</f>
        <v>0</v>
      </c>
      <c r="O81" s="812"/>
      <c r="P81" s="769"/>
      <c r="Q81" s="769"/>
      <c r="R81" s="769"/>
      <c r="S81" s="769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</row>
    <row r="82" spans="1:31" s="75" customFormat="1" ht="24.95" hidden="1" customHeight="1" x14ac:dyDescent="0.2">
      <c r="A82" s="536"/>
      <c r="B82" s="546"/>
      <c r="C82" s="746" t="s">
        <v>92</v>
      </c>
      <c r="D82" s="654"/>
      <c r="E82" s="561"/>
      <c r="F82" s="562" t="s">
        <v>16</v>
      </c>
      <c r="G82" s="561"/>
      <c r="H82" s="654"/>
      <c r="I82" s="746" t="s">
        <v>92</v>
      </c>
      <c r="J82" s="531"/>
      <c r="K82" s="539"/>
      <c r="L82" s="822"/>
      <c r="M82" s="873"/>
      <c r="N82" s="752"/>
      <c r="O82" s="823"/>
      <c r="P82" s="770"/>
      <c r="Q82" s="770"/>
      <c r="R82" s="770"/>
      <c r="S82" s="770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</row>
    <row r="83" spans="1:31" s="75" customFormat="1" ht="24.95" customHeight="1" x14ac:dyDescent="0.2">
      <c r="A83" s="536"/>
      <c r="B83" s="546" t="s">
        <v>35</v>
      </c>
      <c r="C83" s="548" t="str">
        <f>N43</f>
        <v>A</v>
      </c>
      <c r="D83" s="654"/>
      <c r="E83" s="561"/>
      <c r="F83" s="562" t="s">
        <v>16</v>
      </c>
      <c r="G83" s="561"/>
      <c r="H83" s="654"/>
      <c r="I83" s="548" t="str">
        <f>N46</f>
        <v>D</v>
      </c>
      <c r="J83" s="538"/>
      <c r="K83" s="539"/>
      <c r="L83" s="534">
        <f>L81+ACCUEIL!$B$10</f>
        <v>1.6874999999999993</v>
      </c>
      <c r="M83" s="865">
        <v>3</v>
      </c>
      <c r="N83" s="768">
        <f>GL(D81,H81,C81,I81,D82,H82)</f>
        <v>0</v>
      </c>
      <c r="O83" s="812"/>
      <c r="P83" s="769"/>
      <c r="Q83" s="769"/>
      <c r="R83" s="769"/>
      <c r="S83" s="769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</row>
    <row r="84" spans="1:31" s="75" customFormat="1" ht="24.95" customHeight="1" x14ac:dyDescent="0.2">
      <c r="A84" s="536"/>
      <c r="B84" s="546" t="s">
        <v>26</v>
      </c>
      <c r="C84" s="548" t="str">
        <f>N44</f>
        <v>B</v>
      </c>
      <c r="D84" s="654"/>
      <c r="E84" s="559"/>
      <c r="F84" s="560" t="s">
        <v>16</v>
      </c>
      <c r="G84" s="559"/>
      <c r="H84" s="654"/>
      <c r="I84" s="548" t="str">
        <f>N45</f>
        <v>C</v>
      </c>
      <c r="J84" s="538"/>
      <c r="K84" s="539"/>
      <c r="L84" s="534">
        <f>L83+ACCUEIL!$B$10</f>
        <v>1.6944444444444438</v>
      </c>
      <c r="M84" s="865">
        <v>4</v>
      </c>
      <c r="N84" s="768">
        <f>GL(H81,D81,C81,I81,H82,D82)</f>
        <v>0</v>
      </c>
      <c r="O84" s="812"/>
      <c r="P84" s="769"/>
      <c r="Q84" s="769"/>
      <c r="R84" s="769"/>
      <c r="S84" s="769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</row>
    <row r="85" spans="1:31" s="75" customFormat="1" ht="24.95" customHeight="1" x14ac:dyDescent="0.2">
      <c r="A85" s="536"/>
      <c r="B85" s="1019" t="s">
        <v>43</v>
      </c>
      <c r="C85" s="1019"/>
      <c r="D85" s="1019"/>
      <c r="E85" s="1019"/>
      <c r="F85" s="1019"/>
      <c r="G85" s="1019"/>
      <c r="H85" s="1019"/>
      <c r="I85" s="1019"/>
      <c r="J85" s="538"/>
      <c r="K85" s="539"/>
      <c r="L85" s="534"/>
      <c r="M85" s="865">
        <v>5</v>
      </c>
      <c r="N85" s="768">
        <f>GL(D75,H75,C75,I75,D76,H76)</f>
        <v>0</v>
      </c>
      <c r="O85" s="811"/>
      <c r="P85" s="771"/>
      <c r="Q85" s="771"/>
      <c r="R85" s="771"/>
      <c r="S85" s="771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</row>
    <row r="86" spans="1:31" s="75" customFormat="1" ht="24.95" customHeight="1" x14ac:dyDescent="0.2">
      <c r="A86" s="536"/>
      <c r="B86" s="546" t="s">
        <v>11</v>
      </c>
      <c r="C86" s="547">
        <f>GL(D67,H67,C67,I67,D68,H68)</f>
        <v>0</v>
      </c>
      <c r="D86" s="654"/>
      <c r="E86" s="561"/>
      <c r="F86" s="562" t="s">
        <v>16</v>
      </c>
      <c r="G86" s="561"/>
      <c r="H86" s="654"/>
      <c r="I86" s="547">
        <f>GL(D70,H70,C70,I70,D71,H71)</f>
        <v>0</v>
      </c>
      <c r="J86" s="380">
        <v>12</v>
      </c>
      <c r="K86" s="539"/>
      <c r="L86" s="534">
        <f>L84+ACCUEIL!$B$10</f>
        <v>1.7013888888888882</v>
      </c>
      <c r="M86" s="874">
        <v>6</v>
      </c>
      <c r="N86" s="768">
        <f>GL(H75,D75,C75,I75,H76,D76)</f>
        <v>0</v>
      </c>
      <c r="O86" s="811"/>
      <c r="P86" s="771"/>
      <c r="Q86" s="771"/>
      <c r="R86" s="771"/>
      <c r="S86" s="771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</row>
    <row r="87" spans="1:31" s="75" customFormat="1" ht="24.95" hidden="1" customHeight="1" x14ac:dyDescent="0.2">
      <c r="A87" s="536"/>
      <c r="B87" s="552"/>
      <c r="C87" s="756" t="s">
        <v>92</v>
      </c>
      <c r="D87" s="654"/>
      <c r="E87" s="561"/>
      <c r="F87" s="562" t="s">
        <v>16</v>
      </c>
      <c r="G87" s="561"/>
      <c r="H87" s="654"/>
      <c r="I87" s="756" t="s">
        <v>92</v>
      </c>
      <c r="J87" s="538"/>
      <c r="K87" s="539"/>
      <c r="L87" s="534"/>
      <c r="M87" s="865"/>
      <c r="N87" s="809"/>
      <c r="O87" s="811"/>
      <c r="P87" s="771"/>
      <c r="Q87" s="771"/>
      <c r="R87" s="771"/>
      <c r="S87" s="771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</row>
    <row r="88" spans="1:31" s="75" customFormat="1" ht="24.95" customHeight="1" x14ac:dyDescent="0.2">
      <c r="A88" s="536"/>
      <c r="B88" s="757"/>
      <c r="C88" s="758"/>
      <c r="D88" s="759"/>
      <c r="E88" s="760"/>
      <c r="F88" s="761"/>
      <c r="G88" s="760"/>
      <c r="H88" s="759"/>
      <c r="I88" s="758"/>
      <c r="J88" s="538"/>
      <c r="K88" s="539"/>
      <c r="L88" s="534"/>
      <c r="M88" s="868">
        <v>7</v>
      </c>
      <c r="N88" s="869">
        <f>GL(D78,H78,C78,I78,D79,H79)</f>
        <v>0</v>
      </c>
      <c r="O88" s="771"/>
      <c r="P88" s="771"/>
      <c r="Q88" s="771"/>
      <c r="R88" s="771"/>
      <c r="S88" s="771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</row>
    <row r="89" spans="1:31" s="75" customFormat="1" ht="24.95" customHeight="1" x14ac:dyDescent="0.2">
      <c r="A89" s="536"/>
      <c r="B89" s="767"/>
      <c r="C89" s="147"/>
      <c r="D89" s="540"/>
      <c r="E89" s="541"/>
      <c r="F89" s="79" t="s">
        <v>67</v>
      </c>
      <c r="G89" s="541"/>
      <c r="H89" s="540"/>
      <c r="I89" s="130"/>
      <c r="J89" s="538"/>
      <c r="K89" s="539"/>
      <c r="L89" s="534">
        <f>L86+ACCUEIL!$B$10</f>
        <v>1.7083333333333326</v>
      </c>
      <c r="M89" s="865">
        <v>8</v>
      </c>
      <c r="N89" s="768">
        <f>GL(H78,D78,C78,I78,H79,D79)</f>
        <v>0</v>
      </c>
      <c r="O89" s="811"/>
      <c r="P89" s="771"/>
      <c r="Q89" s="771"/>
      <c r="R89" s="771"/>
      <c r="S89" s="771"/>
      <c r="T89" s="538"/>
      <c r="U89" s="538"/>
      <c r="V89" s="538"/>
      <c r="W89" s="538"/>
      <c r="X89" s="538"/>
      <c r="Y89" s="538"/>
      <c r="Z89" s="538"/>
      <c r="AA89" s="538"/>
      <c r="AB89" s="538"/>
      <c r="AC89" s="538"/>
      <c r="AD89" s="538"/>
      <c r="AE89" s="538"/>
    </row>
    <row r="90" spans="1:31" s="75" customFormat="1" ht="24.95" customHeight="1" x14ac:dyDescent="0.2">
      <c r="A90" s="542"/>
      <c r="B90" s="543"/>
      <c r="C90" s="544"/>
      <c r="D90" s="544"/>
      <c r="E90" s="544"/>
      <c r="F90" s="544"/>
      <c r="G90" s="544"/>
      <c r="H90" s="544"/>
      <c r="I90" s="544"/>
      <c r="J90" s="544"/>
      <c r="K90" s="545"/>
      <c r="L90" s="538"/>
      <c r="M90" s="865">
        <v>5</v>
      </c>
      <c r="N90" s="810">
        <f>$N$58</f>
        <v>0</v>
      </c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</row>
    <row r="91" spans="1:31" s="75" customFormat="1" ht="24.95" customHeight="1" x14ac:dyDescent="0.2">
      <c r="A91" s="538"/>
      <c r="B91" s="538"/>
      <c r="C91" s="538"/>
      <c r="D91" s="538"/>
      <c r="E91" s="538"/>
      <c r="F91" s="538"/>
      <c r="G91" s="538"/>
      <c r="H91" s="538"/>
      <c r="I91" s="538"/>
      <c r="J91" s="538"/>
      <c r="K91" s="538"/>
      <c r="L91" s="538"/>
      <c r="M91" s="874">
        <v>6</v>
      </c>
      <c r="N91" s="810">
        <f>$N$59</f>
        <v>0</v>
      </c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</row>
    <row r="92" spans="1:31" ht="24.95" customHeight="1" x14ac:dyDescent="0.2">
      <c r="M92" s="868">
        <v>7</v>
      </c>
      <c r="N92" s="810">
        <f>$N$60</f>
        <v>0</v>
      </c>
    </row>
    <row r="93" spans="1:31" ht="24.95" customHeight="1" x14ac:dyDescent="0.2">
      <c r="M93" s="865">
        <v>8</v>
      </c>
      <c r="N93" s="810">
        <f>$N$61</f>
        <v>0</v>
      </c>
    </row>
  </sheetData>
  <sheetProtection password="C9F9" sheet="1" objects="1" scenarios="1" formatCells="0" formatColumns="0" formatRows="0"/>
  <sortState ref="N58:P61">
    <sortCondition descending="1" ref="P58:P61"/>
    <sortCondition descending="1" ref="O58:O61"/>
  </sortState>
  <mergeCells count="8">
    <mergeCell ref="B42:J42"/>
    <mergeCell ref="B85:I85"/>
    <mergeCell ref="B35:C35"/>
    <mergeCell ref="H35:I35"/>
    <mergeCell ref="B66:I66"/>
    <mergeCell ref="B69:I69"/>
    <mergeCell ref="B80:I80"/>
    <mergeCell ref="B49:I49"/>
  </mergeCells>
  <conditionalFormatting sqref="D13:D28">
    <cfRule type="containsBlanks" priority="119">
      <formula>LEN(TRIM(D13))=0</formula>
    </cfRule>
    <cfRule type="notContainsBlanks" dxfId="247" priority="120">
      <formula>LEN(TRIM(D13))&gt;0</formula>
    </cfRule>
  </conditionalFormatting>
  <conditionalFormatting sqref="H13:H28">
    <cfRule type="containsBlanks" priority="117">
      <formula>LEN(TRIM(H13))=0</formula>
    </cfRule>
    <cfRule type="notContainsBlanks" dxfId="246" priority="118">
      <formula>LEN(TRIM(H13))&gt;0</formula>
    </cfRule>
  </conditionalFormatting>
  <conditionalFormatting sqref="D58:D60 D63">
    <cfRule type="containsBlanks" priority="115">
      <formula>LEN(TRIM(D58))=0</formula>
    </cfRule>
    <cfRule type="notContainsBlanks" dxfId="245" priority="116">
      <formula>LEN(TRIM(D58))&gt;0</formula>
    </cfRule>
  </conditionalFormatting>
  <conditionalFormatting sqref="H58:H60 H63">
    <cfRule type="containsBlanks" priority="113">
      <formula>LEN(TRIM(H58))=0</formula>
    </cfRule>
    <cfRule type="notContainsBlanks" dxfId="244" priority="114">
      <formula>LEN(TRIM(H58))&gt;0</formula>
    </cfRule>
  </conditionalFormatting>
  <conditionalFormatting sqref="D67">
    <cfRule type="containsBlanks" priority="111">
      <formula>LEN(TRIM(D67))=0</formula>
    </cfRule>
    <cfRule type="notContainsBlanks" dxfId="243" priority="112">
      <formula>LEN(TRIM(D67))&gt;0</formula>
    </cfRule>
  </conditionalFormatting>
  <conditionalFormatting sqref="H67">
    <cfRule type="containsBlanks" priority="109">
      <formula>LEN(TRIM(H67))=0</formula>
    </cfRule>
    <cfRule type="notContainsBlanks" dxfId="242" priority="110">
      <formula>LEN(TRIM(H67))&gt;0</formula>
    </cfRule>
  </conditionalFormatting>
  <conditionalFormatting sqref="H70 H73">
    <cfRule type="containsBlanks" priority="107">
      <formula>LEN(TRIM(H70))=0</formula>
    </cfRule>
    <cfRule type="notContainsBlanks" dxfId="241" priority="108">
      <formula>LEN(TRIM(H70))&gt;0</formula>
    </cfRule>
  </conditionalFormatting>
  <conditionalFormatting sqref="D70 D73">
    <cfRule type="containsBlanks" priority="105">
      <formula>LEN(TRIM(D70))=0</formula>
    </cfRule>
    <cfRule type="notContainsBlanks" dxfId="240" priority="106">
      <formula>LEN(TRIM(D70))&gt;0</formula>
    </cfRule>
  </conditionalFormatting>
  <conditionalFormatting sqref="D84">
    <cfRule type="containsBlanks" priority="103">
      <formula>LEN(TRIM(D84))=0</formula>
    </cfRule>
    <cfRule type="notContainsBlanks" dxfId="239" priority="104">
      <formula>LEN(TRIM(D84))&gt;0</formula>
    </cfRule>
  </conditionalFormatting>
  <conditionalFormatting sqref="H84">
    <cfRule type="containsBlanks" priority="101">
      <formula>LEN(TRIM(H84))=0</formula>
    </cfRule>
    <cfRule type="notContainsBlanks" dxfId="238" priority="102">
      <formula>LEN(TRIM(H84))&gt;0</formula>
    </cfRule>
  </conditionalFormatting>
  <conditionalFormatting sqref="D86">
    <cfRule type="containsBlanks" priority="99">
      <formula>LEN(TRIM(D86))=0</formula>
    </cfRule>
    <cfRule type="notContainsBlanks" dxfId="237" priority="100">
      <formula>LEN(TRIM(D86))&gt;0</formula>
    </cfRule>
  </conditionalFormatting>
  <conditionalFormatting sqref="H86">
    <cfRule type="containsBlanks" priority="97">
      <formula>LEN(TRIM(H86))=0</formula>
    </cfRule>
    <cfRule type="notContainsBlanks" dxfId="236" priority="98">
      <formula>LEN(TRIM(H86))&gt;0</formula>
    </cfRule>
  </conditionalFormatting>
  <conditionalFormatting sqref="D68">
    <cfRule type="containsBlanks" priority="95">
      <formula>LEN(TRIM(D68))=0</formula>
    </cfRule>
    <cfRule type="notContainsBlanks" dxfId="235" priority="96">
      <formula>LEN(TRIM(D68))&gt;0</formula>
    </cfRule>
  </conditionalFormatting>
  <conditionalFormatting sqref="H68">
    <cfRule type="containsBlanks" priority="93">
      <formula>LEN(TRIM(H68))=0</formula>
    </cfRule>
    <cfRule type="notContainsBlanks" dxfId="234" priority="94">
      <formula>LEN(TRIM(H68))&gt;0</formula>
    </cfRule>
  </conditionalFormatting>
  <conditionalFormatting sqref="D71">
    <cfRule type="containsBlanks" priority="91">
      <formula>LEN(TRIM(D71))=0</formula>
    </cfRule>
    <cfRule type="notContainsBlanks" dxfId="233" priority="92">
      <formula>LEN(TRIM(D71))&gt;0</formula>
    </cfRule>
  </conditionalFormatting>
  <conditionalFormatting sqref="H71">
    <cfRule type="containsBlanks" priority="89">
      <formula>LEN(TRIM(H71))=0</formula>
    </cfRule>
    <cfRule type="notContainsBlanks" dxfId="232" priority="90">
      <formula>LEN(TRIM(H71))&gt;0</formula>
    </cfRule>
  </conditionalFormatting>
  <conditionalFormatting sqref="D72">
    <cfRule type="containsBlanks" priority="87">
      <formula>LEN(TRIM(D72))=0</formula>
    </cfRule>
    <cfRule type="notContainsBlanks" dxfId="231" priority="88">
      <formula>LEN(TRIM(D72))&gt;0</formula>
    </cfRule>
  </conditionalFormatting>
  <conditionalFormatting sqref="H72">
    <cfRule type="containsBlanks" priority="85">
      <formula>LEN(TRIM(H72))=0</formula>
    </cfRule>
    <cfRule type="notContainsBlanks" dxfId="230" priority="86">
      <formula>LEN(TRIM(H72))&gt;0</formula>
    </cfRule>
  </conditionalFormatting>
  <conditionalFormatting sqref="D81">
    <cfRule type="containsBlanks" priority="83">
      <formula>LEN(TRIM(D81))=0</formula>
    </cfRule>
    <cfRule type="notContainsBlanks" dxfId="229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228" priority="82">
      <formula>LEN(TRIM(H81))&gt;0</formula>
    </cfRule>
  </conditionalFormatting>
  <conditionalFormatting sqref="D82:D83">
    <cfRule type="containsBlanks" priority="79">
      <formula>LEN(TRIM(D82))=0</formula>
    </cfRule>
    <cfRule type="notContainsBlanks" dxfId="227" priority="80">
      <formula>LEN(TRIM(D82))&gt;0</formula>
    </cfRule>
  </conditionalFormatting>
  <conditionalFormatting sqref="H82:H83">
    <cfRule type="containsBlanks" priority="77">
      <formula>LEN(TRIM(H82))=0</formula>
    </cfRule>
    <cfRule type="notContainsBlanks" dxfId="226" priority="78">
      <formula>LEN(TRIM(H82))&gt;0</formula>
    </cfRule>
  </conditionalFormatting>
  <conditionalFormatting sqref="D87:D88">
    <cfRule type="containsBlanks" priority="75">
      <formula>LEN(TRIM(D87))=0</formula>
    </cfRule>
    <cfRule type="notContainsBlanks" dxfId="225" priority="76">
      <formula>LEN(TRIM(D87))&gt;0</formula>
    </cfRule>
  </conditionalFormatting>
  <conditionalFormatting sqref="H87:H88">
    <cfRule type="containsBlanks" priority="73">
      <formula>LEN(TRIM(H87))=0</formula>
    </cfRule>
    <cfRule type="notContainsBlanks" dxfId="224" priority="74">
      <formula>LEN(TRIM(H87))&gt;0</formula>
    </cfRule>
  </conditionalFormatting>
  <conditionalFormatting sqref="D29:D30">
    <cfRule type="containsBlanks" priority="71">
      <formula>LEN(TRIM(D29))=0</formula>
    </cfRule>
    <cfRule type="notContainsBlanks" dxfId="223" priority="72">
      <formula>LEN(TRIM(D29))&gt;0</formula>
    </cfRule>
  </conditionalFormatting>
  <conditionalFormatting sqref="H29:H30">
    <cfRule type="containsBlanks" priority="69">
      <formula>LEN(TRIM(H29))=0</formula>
    </cfRule>
    <cfRule type="notContainsBlanks" dxfId="222" priority="70">
      <formula>LEN(TRIM(H29))&gt;0</formula>
    </cfRule>
  </conditionalFormatting>
  <conditionalFormatting sqref="H53">
    <cfRule type="containsBlanks" priority="53">
      <formula>LEN(TRIM(H53))=0</formula>
    </cfRule>
    <cfRule type="notContainsBlanks" dxfId="221" priority="54">
      <formula>LEN(TRIM(H53))&gt;0</formula>
    </cfRule>
  </conditionalFormatting>
  <conditionalFormatting sqref="H57">
    <cfRule type="containsBlanks" priority="37">
      <formula>LEN(TRIM(H57))=0</formula>
    </cfRule>
    <cfRule type="notContainsBlanks" dxfId="220" priority="38">
      <formula>LEN(TRIM(H57))&gt;0</formula>
    </cfRule>
  </conditionalFormatting>
  <conditionalFormatting sqref="D50">
    <cfRule type="containsBlanks" priority="67">
      <formula>LEN(TRIM(D50))=0</formula>
    </cfRule>
    <cfRule type="notContainsBlanks" dxfId="219" priority="68">
      <formula>LEN(TRIM(D50))&gt;0</formula>
    </cfRule>
  </conditionalFormatting>
  <conditionalFormatting sqref="H50">
    <cfRule type="containsBlanks" priority="65">
      <formula>LEN(TRIM(H50))=0</formula>
    </cfRule>
    <cfRule type="notContainsBlanks" dxfId="218" priority="66">
      <formula>LEN(TRIM(H50))&gt;0</formula>
    </cfRule>
  </conditionalFormatting>
  <conditionalFormatting sqref="D51">
    <cfRule type="containsBlanks" priority="63">
      <formula>LEN(TRIM(D51))=0</formula>
    </cfRule>
    <cfRule type="notContainsBlanks" dxfId="217" priority="64">
      <formula>LEN(TRIM(D51))&gt;0</formula>
    </cfRule>
  </conditionalFormatting>
  <conditionalFormatting sqref="H51">
    <cfRule type="containsBlanks" priority="61">
      <formula>LEN(TRIM(H51))=0</formula>
    </cfRule>
    <cfRule type="notContainsBlanks" dxfId="216" priority="62">
      <formula>LEN(TRIM(H51))&gt;0</formula>
    </cfRule>
  </conditionalFormatting>
  <conditionalFormatting sqref="D52">
    <cfRule type="containsBlanks" priority="59">
      <formula>LEN(TRIM(D52))=0</formula>
    </cfRule>
    <cfRule type="notContainsBlanks" dxfId="215" priority="60">
      <formula>LEN(TRIM(D52))&gt;0</formula>
    </cfRule>
  </conditionalFormatting>
  <conditionalFormatting sqref="H52">
    <cfRule type="containsBlanks" priority="57">
      <formula>LEN(TRIM(H52))=0</formula>
    </cfRule>
    <cfRule type="notContainsBlanks" dxfId="214" priority="58">
      <formula>LEN(TRIM(H52))&gt;0</formula>
    </cfRule>
  </conditionalFormatting>
  <conditionalFormatting sqref="D53">
    <cfRule type="containsBlanks" priority="55">
      <formula>LEN(TRIM(D53))=0</formula>
    </cfRule>
    <cfRule type="notContainsBlanks" dxfId="213" priority="56">
      <formula>LEN(TRIM(D53))&gt;0</formula>
    </cfRule>
  </conditionalFormatting>
  <conditionalFormatting sqref="D54">
    <cfRule type="containsBlanks" priority="51">
      <formula>LEN(TRIM(D54))=0</formula>
    </cfRule>
    <cfRule type="notContainsBlanks" dxfId="212" priority="52">
      <formula>LEN(TRIM(D54))&gt;0</formula>
    </cfRule>
  </conditionalFormatting>
  <conditionalFormatting sqref="H54">
    <cfRule type="containsBlanks" priority="49">
      <formula>LEN(TRIM(H54))=0</formula>
    </cfRule>
    <cfRule type="notContainsBlanks" dxfId="211" priority="50">
      <formula>LEN(TRIM(H54))&gt;0</formula>
    </cfRule>
  </conditionalFormatting>
  <conditionalFormatting sqref="D55">
    <cfRule type="containsBlanks" priority="47">
      <formula>LEN(TRIM(D55))=0</formula>
    </cfRule>
    <cfRule type="notContainsBlanks" dxfId="210" priority="48">
      <formula>LEN(TRIM(D55))&gt;0</formula>
    </cfRule>
  </conditionalFormatting>
  <conditionalFormatting sqref="H55">
    <cfRule type="containsBlanks" priority="45">
      <formula>LEN(TRIM(H55))=0</formula>
    </cfRule>
    <cfRule type="notContainsBlanks" dxfId="209" priority="46">
      <formula>LEN(TRIM(H55))&gt;0</formula>
    </cfRule>
  </conditionalFormatting>
  <conditionalFormatting sqref="D56">
    <cfRule type="containsBlanks" priority="43">
      <formula>LEN(TRIM(D56))=0</formula>
    </cfRule>
    <cfRule type="notContainsBlanks" dxfId="208" priority="44">
      <formula>LEN(TRIM(D56))&gt;0</formula>
    </cfRule>
  </conditionalFormatting>
  <conditionalFormatting sqref="H56">
    <cfRule type="containsBlanks" priority="41">
      <formula>LEN(TRIM(H56))=0</formula>
    </cfRule>
    <cfRule type="notContainsBlanks" dxfId="207" priority="42">
      <formula>LEN(TRIM(H56))&gt;0</formula>
    </cfRule>
  </conditionalFormatting>
  <conditionalFormatting sqref="D57">
    <cfRule type="containsBlanks" priority="39">
      <formula>LEN(TRIM(D57))=0</formula>
    </cfRule>
    <cfRule type="notContainsBlanks" dxfId="206" priority="40">
      <formula>LEN(TRIM(D57))&gt;0</formula>
    </cfRule>
  </conditionalFormatting>
  <conditionalFormatting sqref="D61">
    <cfRule type="containsBlanks" priority="35">
      <formula>LEN(TRIM(D61))=0</formula>
    </cfRule>
    <cfRule type="notContainsBlanks" dxfId="205" priority="36">
      <formula>LEN(TRIM(D61))&gt;0</formula>
    </cfRule>
  </conditionalFormatting>
  <conditionalFormatting sqref="H61">
    <cfRule type="containsBlanks" priority="33">
      <formula>LEN(TRIM(H61))=0</formula>
    </cfRule>
    <cfRule type="notContainsBlanks" dxfId="204" priority="34">
      <formula>LEN(TRIM(H61))&gt;0</formula>
    </cfRule>
  </conditionalFormatting>
  <conditionalFormatting sqref="D64">
    <cfRule type="containsBlanks" priority="31">
      <formula>LEN(TRIM(D64))=0</formula>
    </cfRule>
    <cfRule type="notContainsBlanks" dxfId="203" priority="32">
      <formula>LEN(TRIM(D64))&gt;0</formula>
    </cfRule>
  </conditionalFormatting>
  <conditionalFormatting sqref="H64">
    <cfRule type="containsBlanks" priority="29">
      <formula>LEN(TRIM(H64))=0</formula>
    </cfRule>
    <cfRule type="notContainsBlanks" dxfId="202" priority="30">
      <formula>LEN(TRIM(H64))&gt;0</formula>
    </cfRule>
  </conditionalFormatting>
  <conditionalFormatting sqref="D74 D77">
    <cfRule type="containsBlanks" priority="27">
      <formula>LEN(TRIM(D74))=0</formula>
    </cfRule>
    <cfRule type="notContainsBlanks" dxfId="201" priority="28">
      <formula>LEN(TRIM(D74))&gt;0</formula>
    </cfRule>
  </conditionalFormatting>
  <conditionalFormatting sqref="H74 H77">
    <cfRule type="containsBlanks" priority="25">
      <formula>LEN(TRIM(H74))=0</formula>
    </cfRule>
    <cfRule type="notContainsBlanks" dxfId="200" priority="26">
      <formula>LEN(TRIM(H74))&gt;0</formula>
    </cfRule>
  </conditionalFormatting>
  <conditionalFormatting sqref="D75">
    <cfRule type="containsBlanks" priority="23">
      <formula>LEN(TRIM(D75))=0</formula>
    </cfRule>
    <cfRule type="notContainsBlanks" dxfId="199" priority="24">
      <formula>LEN(TRIM(D75))&gt;0</formula>
    </cfRule>
  </conditionalFormatting>
  <conditionalFormatting sqref="H75">
    <cfRule type="containsBlanks" priority="21">
      <formula>LEN(TRIM(H75))=0</formula>
    </cfRule>
    <cfRule type="notContainsBlanks" dxfId="198" priority="22">
      <formula>LEN(TRIM(H75))&gt;0</formula>
    </cfRule>
  </conditionalFormatting>
  <conditionalFormatting sqref="D78">
    <cfRule type="containsBlanks" priority="19">
      <formula>LEN(TRIM(D78))=0</formula>
    </cfRule>
    <cfRule type="notContainsBlanks" dxfId="197" priority="20">
      <formula>LEN(TRIM(D78))&gt;0</formula>
    </cfRule>
  </conditionalFormatting>
  <conditionalFormatting sqref="H78">
    <cfRule type="containsBlanks" priority="17">
      <formula>LEN(TRIM(H78))=0</formula>
    </cfRule>
    <cfRule type="notContainsBlanks" dxfId="196" priority="18">
      <formula>LEN(TRIM(H78))&gt;0</formula>
    </cfRule>
  </conditionalFormatting>
  <conditionalFormatting sqref="H65">
    <cfRule type="containsBlanks" priority="9">
      <formula>LEN(TRIM(H65))=0</formula>
    </cfRule>
    <cfRule type="notContainsBlanks" dxfId="195" priority="10">
      <formula>LEN(TRIM(H65))&gt;0</formula>
    </cfRule>
  </conditionalFormatting>
  <conditionalFormatting sqref="H79">
    <cfRule type="containsBlanks" priority="1">
      <formula>LEN(TRIM(H79))=0</formula>
    </cfRule>
    <cfRule type="notContainsBlanks" dxfId="194" priority="2">
      <formula>LEN(TRIM(H79))&gt;0</formula>
    </cfRule>
  </conditionalFormatting>
  <conditionalFormatting sqref="H62">
    <cfRule type="containsBlanks" priority="13">
      <formula>LEN(TRIM(H62))=0</formula>
    </cfRule>
    <cfRule type="notContainsBlanks" dxfId="193" priority="14">
      <formula>LEN(TRIM(H62))&gt;0</formula>
    </cfRule>
  </conditionalFormatting>
  <conditionalFormatting sqref="D62">
    <cfRule type="containsBlanks" priority="15">
      <formula>LEN(TRIM(D62))=0</formula>
    </cfRule>
    <cfRule type="notContainsBlanks" dxfId="192" priority="16">
      <formula>LEN(TRIM(D62))&gt;0</formula>
    </cfRule>
  </conditionalFormatting>
  <conditionalFormatting sqref="D65">
    <cfRule type="containsBlanks" priority="11">
      <formula>LEN(TRIM(D65))=0</formula>
    </cfRule>
    <cfRule type="notContainsBlanks" dxfId="191" priority="12">
      <formula>LEN(TRIM(D65))&gt;0</formula>
    </cfRule>
  </conditionalFormatting>
  <conditionalFormatting sqref="D76">
    <cfRule type="containsBlanks" priority="7">
      <formula>LEN(TRIM(D76))=0</formula>
    </cfRule>
    <cfRule type="notContainsBlanks" dxfId="190" priority="8">
      <formula>LEN(TRIM(D76))&gt;0</formula>
    </cfRule>
  </conditionalFormatting>
  <conditionalFormatting sqref="H76">
    <cfRule type="containsBlanks" priority="5">
      <formula>LEN(TRIM(H76))=0</formula>
    </cfRule>
    <cfRule type="notContainsBlanks" dxfId="189" priority="6">
      <formula>LEN(TRIM(H76))&gt;0</formula>
    </cfRule>
  </conditionalFormatting>
  <conditionalFormatting sqref="D79">
    <cfRule type="containsBlanks" priority="3">
      <formula>LEN(TRIM(D79))=0</formula>
    </cfRule>
    <cfRule type="notContainsBlanks" dxfId="188" priority="4">
      <formula>LEN(TRIM(D79))&gt;0</formula>
    </cfRule>
  </conditionalFormatting>
  <printOptions horizontalCentered="1" verticalCentered="1"/>
  <pageMargins left="0" right="0" top="0.99" bottom="0.59055118110236227" header="0.31496062992125984" footer="0.19685039370078741"/>
  <pageSetup paperSize="9" scale="68" fitToHeight="2" orientation="portrait" r:id="rId1"/>
  <headerFooter>
    <oddHeader>&amp;C&amp;14 TOURNOI&amp;R&amp;G</oddHeader>
    <oddFooter>&amp;C&amp;8 SPONSOR:&amp;R&amp;2Planing Offert par Ludovic THIEFFRY</oddFooter>
  </headerFooter>
  <rowBreaks count="1" manualBreakCount="1">
    <brk id="40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5" name="Button 1">
              <controlPr defaultSize="0" print="0" autoFill="0" autoPict="0" macro="[0]!RAZ12E">
                <anchor>
                  <from>
                    <xdr:col>13</xdr:col>
                    <xdr:colOff>666750</xdr:colOff>
                    <xdr:row>15</xdr:row>
                    <xdr:rowOff>142875</xdr:rowOff>
                  </from>
                  <to>
                    <xdr:col>13</xdr:col>
                    <xdr:colOff>1304925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6" r:id="rId6" name="Button 2">
              <controlPr defaultSize="0" print="0" autoFill="0" autoPict="0" macro="[0]!Clas12a">
                <anchor>
                  <from>
                    <xdr:col>13</xdr:col>
                    <xdr:colOff>342900</xdr:colOff>
                    <xdr:row>13</xdr:row>
                    <xdr:rowOff>142875</xdr:rowOff>
                  </from>
                  <to>
                    <xdr:col>13</xdr:col>
                    <xdr:colOff>1695450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8" r:id="rId7" name="Button 4">
              <controlPr defaultSize="0" print="0" autoFill="0" autoPict="0" macro="[0]!IMP12TE" altText="Aperçu Impression">
                <anchor>
                  <from>
                    <xdr:col>13</xdr:col>
                    <xdr:colOff>219075</xdr:colOff>
                    <xdr:row>10</xdr:row>
                    <xdr:rowOff>190500</xdr:rowOff>
                  </from>
                  <to>
                    <xdr:col>13</xdr:col>
                    <xdr:colOff>1752600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9" r:id="rId8" name="Button 5">
              <controlPr defaultSize="0" print="0" autoFill="0" autoPict="0" macro="[0]!CLA12F">
                <anchor moveWithCells="1" sizeWithCells="1">
                  <from>
                    <xdr:col>13</xdr:col>
                    <xdr:colOff>314325</xdr:colOff>
                    <xdr:row>51</xdr:row>
                    <xdr:rowOff>47625</xdr:rowOff>
                  </from>
                  <to>
                    <xdr:col>13</xdr:col>
                    <xdr:colOff>1666875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0" r:id="rId9" name="Button 6">
              <controlPr defaultSize="0" print="0" autoFill="0" autoPict="0" macro="[0]!IMP12TF" altText="Aperçu Impression">
                <anchor moveWithCells="1" sizeWithCells="1">
                  <from>
                    <xdr:col>13</xdr:col>
                    <xdr:colOff>209550</xdr:colOff>
                    <xdr:row>48</xdr:row>
                    <xdr:rowOff>190500</xdr:rowOff>
                  </from>
                  <to>
                    <xdr:col>13</xdr:col>
                    <xdr:colOff>1743075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2" r:id="rId10" name="Button 8">
              <controlPr defaultSize="0" print="0" autoFill="0" autoPict="0" macro="[0]!RAZ12F">
                <anchor moveWithCells="1" sizeWithCells="1">
                  <from>
                    <xdr:col>13</xdr:col>
                    <xdr:colOff>600075</xdr:colOff>
                    <xdr:row>63</xdr:row>
                    <xdr:rowOff>28575</xdr:rowOff>
                  </from>
                  <to>
                    <xdr:col>13</xdr:col>
                    <xdr:colOff>1238250</xdr:colOff>
                    <xdr:row>63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FF00"/>
    <pageSetUpPr fitToPage="1"/>
  </sheetPr>
  <dimension ref="A1:N33"/>
  <sheetViews>
    <sheetView showGridLines="0" showRowColHeaders="0" showRuler="0" view="pageBreakPreview" topLeftCell="B7" zoomScale="125" zoomScaleNormal="100" zoomScaleSheetLayoutView="125" workbookViewId="0">
      <selection activeCell="C6" sqref="C6:C9"/>
    </sheetView>
  </sheetViews>
  <sheetFormatPr baseColWidth="10" defaultColWidth="11.28515625" defaultRowHeight="12.75" x14ac:dyDescent="0.2"/>
  <cols>
    <col min="1" max="2" width="2.42578125" customWidth="1"/>
    <col min="3" max="3" width="25.7109375" customWidth="1"/>
    <col min="4" max="8" width="2.42578125" customWidth="1"/>
    <col min="9" max="9" width="25.7109375" customWidth="1"/>
    <col min="10" max="11" width="2.42578125" customWidth="1"/>
    <col min="13" max="13" width="2.5703125" customWidth="1"/>
    <col min="14" max="14" width="25.7109375" customWidth="1"/>
  </cols>
  <sheetData>
    <row r="1" spans="1:14" ht="15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</row>
    <row r="2" spans="1:14" ht="15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</row>
    <row r="3" spans="1:14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</row>
    <row r="4" spans="1:14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</row>
    <row r="5" spans="1:14" ht="15.75" x14ac:dyDescent="0.25">
      <c r="A5" s="192"/>
      <c r="B5" s="582"/>
      <c r="C5" s="570" t="s">
        <v>59</v>
      </c>
      <c r="D5" s="573"/>
      <c r="E5" s="155"/>
      <c r="F5" s="192"/>
      <c r="G5" s="155"/>
      <c r="H5" s="992" t="s">
        <v>44</v>
      </c>
      <c r="I5" s="570" t="s">
        <v>60</v>
      </c>
      <c r="J5" s="573"/>
      <c r="K5" s="155"/>
      <c r="L5" s="192"/>
      <c r="M5" s="992" t="s">
        <v>44</v>
      </c>
      <c r="N5" s="570" t="s">
        <v>97</v>
      </c>
    </row>
    <row r="6" spans="1:14" ht="15" x14ac:dyDescent="0.2">
      <c r="A6" s="192"/>
      <c r="B6" s="380" t="s">
        <v>5</v>
      </c>
      <c r="C6" s="519" t="str">
        <f>ACCUEIL!$H$6</f>
        <v>A</v>
      </c>
      <c r="D6" s="826"/>
      <c r="E6" s="826"/>
      <c r="F6" s="192"/>
      <c r="G6" s="155"/>
      <c r="H6" s="380" t="s">
        <v>10</v>
      </c>
      <c r="I6" s="638" t="str">
        <f>ACCUEIL!$H$10</f>
        <v>D</v>
      </c>
      <c r="J6" s="826"/>
      <c r="K6" s="834"/>
      <c r="L6" s="192"/>
      <c r="M6" s="380" t="s">
        <v>20</v>
      </c>
      <c r="N6" s="638" t="str">
        <f>ACCUEIL!$H$14</f>
        <v>P</v>
      </c>
    </row>
    <row r="7" spans="1:14" ht="15" x14ac:dyDescent="0.2">
      <c r="A7" s="192"/>
      <c r="B7" s="380" t="s">
        <v>7</v>
      </c>
      <c r="C7" s="519" t="str">
        <f>ACCUEIL!$H$7</f>
        <v>G</v>
      </c>
      <c r="D7" s="826"/>
      <c r="E7" s="834"/>
      <c r="F7" s="192"/>
      <c r="G7" s="155"/>
      <c r="H7" s="380" t="s">
        <v>11</v>
      </c>
      <c r="I7" s="638" t="str">
        <f>ACCUEIL!$H$11</f>
        <v>I</v>
      </c>
      <c r="J7" s="826"/>
      <c r="K7" s="826"/>
      <c r="L7" s="244"/>
      <c r="M7" s="380" t="s">
        <v>45</v>
      </c>
      <c r="N7" s="638" t="str">
        <f>ACCUEIL!$H$15</f>
        <v>F</v>
      </c>
    </row>
    <row r="8" spans="1:14" ht="15" x14ac:dyDescent="0.2">
      <c r="A8" s="192"/>
      <c r="B8" s="380" t="s">
        <v>8</v>
      </c>
      <c r="C8" s="519" t="str">
        <f>ACCUEIL!$H$8</f>
        <v>J</v>
      </c>
      <c r="D8" s="826"/>
      <c r="E8" s="834"/>
      <c r="F8" s="192"/>
      <c r="G8" s="155"/>
      <c r="H8" s="380" t="s">
        <v>12</v>
      </c>
      <c r="I8" s="638" t="str">
        <f>ACCUEIL!$H$12</f>
        <v>C</v>
      </c>
      <c r="J8" s="826"/>
      <c r="K8" s="826"/>
      <c r="L8" s="156"/>
      <c r="M8" s="380" t="s">
        <v>108</v>
      </c>
      <c r="N8" s="638" t="str">
        <f>ACCUEIL!$H$16</f>
        <v>E</v>
      </c>
    </row>
    <row r="9" spans="1:14" ht="15" x14ac:dyDescent="0.2">
      <c r="A9" s="192"/>
      <c r="B9" s="380" t="s">
        <v>9</v>
      </c>
      <c r="C9" s="519" t="str">
        <f>ACCUEIL!$H$9</f>
        <v>H</v>
      </c>
      <c r="D9" s="826"/>
      <c r="E9" s="834"/>
      <c r="F9" s="192"/>
      <c r="G9" s="155"/>
      <c r="H9" s="380" t="s">
        <v>17</v>
      </c>
      <c r="I9" s="638" t="str">
        <f>ACCUEIL!$H$13</f>
        <v>K</v>
      </c>
      <c r="J9" s="826"/>
      <c r="K9" s="826"/>
      <c r="L9" s="156"/>
      <c r="M9" s="380" t="s">
        <v>113</v>
      </c>
      <c r="N9" s="638" t="str">
        <f>ACCUEIL!$H$17</f>
        <v>L</v>
      </c>
    </row>
    <row r="10" spans="1:14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</row>
    <row r="11" spans="1:14" ht="15.75" x14ac:dyDescent="0.25">
      <c r="A11" s="994"/>
      <c r="B11" s="993"/>
      <c r="C11" s="585"/>
      <c r="D11" s="993"/>
      <c r="E11" s="993"/>
      <c r="F11" s="384" t="str">
        <f>ACCUEIL!$D$6</f>
        <v>san siro</v>
      </c>
      <c r="G11" s="993"/>
      <c r="H11" s="585"/>
      <c r="I11" s="993"/>
      <c r="J11" s="993"/>
      <c r="K11" s="995"/>
      <c r="L11" s="155"/>
      <c r="M11" s="155"/>
      <c r="N11" s="192"/>
    </row>
    <row r="12" spans="1:14" x14ac:dyDescent="0.2">
      <c r="A12" s="586"/>
      <c r="B12" s="577"/>
      <c r="C12" s="577"/>
      <c r="D12" s="577"/>
      <c r="E12" s="735"/>
      <c r="F12" s="736" t="s">
        <v>15</v>
      </c>
      <c r="G12" s="735"/>
      <c r="H12" s="735"/>
      <c r="I12" s="577"/>
      <c r="J12" s="577"/>
      <c r="K12" s="567"/>
      <c r="L12" s="156" t="s">
        <v>14</v>
      </c>
      <c r="M12" s="156"/>
      <c r="N12" s="192"/>
    </row>
    <row r="13" spans="1:14" ht="15" x14ac:dyDescent="0.2">
      <c r="A13" s="587"/>
      <c r="B13" s="380" t="s">
        <v>5</v>
      </c>
      <c r="C13" s="519" t="str">
        <f>C6</f>
        <v>A</v>
      </c>
      <c r="D13" s="654"/>
      <c r="E13" s="578"/>
      <c r="F13" s="579" t="s">
        <v>16</v>
      </c>
      <c r="G13" s="578"/>
      <c r="H13" s="689"/>
      <c r="I13" s="519" t="str">
        <f>C7</f>
        <v>G</v>
      </c>
      <c r="J13" s="380" t="s">
        <v>7</v>
      </c>
      <c r="K13" s="588"/>
      <c r="L13" s="429">
        <f>ACCUEIL!$B$6</f>
        <v>0.34722222222222221</v>
      </c>
      <c r="M13" s="537"/>
      <c r="N13" s="192"/>
    </row>
    <row r="14" spans="1:14" ht="15" x14ac:dyDescent="0.2">
      <c r="A14" s="587"/>
      <c r="B14" s="380" t="s">
        <v>9</v>
      </c>
      <c r="C14" s="520" t="str">
        <f>C9</f>
        <v>H</v>
      </c>
      <c r="D14" s="654"/>
      <c r="E14" s="578"/>
      <c r="F14" s="579" t="s">
        <v>16</v>
      </c>
      <c r="G14" s="578"/>
      <c r="H14" s="654"/>
      <c r="I14" s="519" t="str">
        <f>C8</f>
        <v>J</v>
      </c>
      <c r="J14" s="380" t="s">
        <v>8</v>
      </c>
      <c r="K14" s="588"/>
      <c r="L14" s="429">
        <f>L13+ACCUEIL!$B$7</f>
        <v>0.35416666666666663</v>
      </c>
      <c r="M14" s="537"/>
      <c r="N14" s="158"/>
    </row>
    <row r="15" spans="1:14" ht="15" x14ac:dyDescent="0.2">
      <c r="A15" s="587"/>
      <c r="B15" s="380" t="s">
        <v>10</v>
      </c>
      <c r="C15" s="488" t="str">
        <f>I6</f>
        <v>D</v>
      </c>
      <c r="D15" s="654"/>
      <c r="E15" s="578"/>
      <c r="F15" s="579" t="s">
        <v>16</v>
      </c>
      <c r="G15" s="578"/>
      <c r="H15" s="654"/>
      <c r="I15" s="488" t="str">
        <f>I7</f>
        <v>I</v>
      </c>
      <c r="J15" s="380" t="s">
        <v>11</v>
      </c>
      <c r="K15" s="588"/>
      <c r="L15" s="429">
        <f>L14+ACCUEIL!$B$7</f>
        <v>0.36111111111111105</v>
      </c>
      <c r="M15" s="537"/>
      <c r="N15" s="162"/>
    </row>
    <row r="16" spans="1:14" ht="15" x14ac:dyDescent="0.2">
      <c r="A16" s="587"/>
      <c r="B16" s="380" t="s">
        <v>17</v>
      </c>
      <c r="C16" s="488" t="str">
        <f>I9</f>
        <v>K</v>
      </c>
      <c r="D16" s="654"/>
      <c r="E16" s="578"/>
      <c r="F16" s="579" t="s">
        <v>16</v>
      </c>
      <c r="G16" s="578"/>
      <c r="H16" s="654"/>
      <c r="I16" s="488" t="str">
        <f>I8</f>
        <v>C</v>
      </c>
      <c r="J16" s="380" t="s">
        <v>12</v>
      </c>
      <c r="K16" s="588"/>
      <c r="L16" s="429">
        <f>L15+ACCUEIL!$B$7</f>
        <v>0.36805555555555547</v>
      </c>
      <c r="M16" s="537"/>
      <c r="N16" s="162"/>
    </row>
    <row r="17" spans="1:14" ht="15" x14ac:dyDescent="0.2">
      <c r="A17" s="587"/>
      <c r="B17" s="380" t="s">
        <v>20</v>
      </c>
      <c r="C17" s="638" t="str">
        <f>N6</f>
        <v>P</v>
      </c>
      <c r="D17" s="654"/>
      <c r="E17" s="578"/>
      <c r="F17" s="579" t="s">
        <v>16</v>
      </c>
      <c r="G17" s="578"/>
      <c r="H17" s="654"/>
      <c r="I17" s="638" t="str">
        <f>N7</f>
        <v>F</v>
      </c>
      <c r="J17" s="380" t="s">
        <v>45</v>
      </c>
      <c r="K17" s="588"/>
      <c r="L17" s="429">
        <f>L16+ACCUEIL!$B$7</f>
        <v>0.37499999999999989</v>
      </c>
      <c r="M17" s="537"/>
      <c r="N17" s="162"/>
    </row>
    <row r="18" spans="1:14" ht="15" x14ac:dyDescent="0.2">
      <c r="A18" s="587"/>
      <c r="B18" s="380" t="s">
        <v>108</v>
      </c>
      <c r="C18" s="638" t="str">
        <f>N8</f>
        <v>E</v>
      </c>
      <c r="D18" s="654"/>
      <c r="E18" s="578"/>
      <c r="F18" s="579" t="s">
        <v>16</v>
      </c>
      <c r="G18" s="578"/>
      <c r="H18" s="654"/>
      <c r="I18" s="638" t="str">
        <f>N9</f>
        <v>L</v>
      </c>
      <c r="J18" s="380" t="s">
        <v>113</v>
      </c>
      <c r="K18" s="588"/>
      <c r="L18" s="429">
        <f>L17+ACCUEIL!$B$7</f>
        <v>0.38194444444444431</v>
      </c>
      <c r="M18" s="537"/>
      <c r="N18" s="162"/>
    </row>
    <row r="19" spans="1:14" ht="15" x14ac:dyDescent="0.2">
      <c r="A19" s="587"/>
      <c r="B19" s="380" t="s">
        <v>8</v>
      </c>
      <c r="C19" s="520" t="str">
        <f>C8</f>
        <v>J</v>
      </c>
      <c r="D19" s="654"/>
      <c r="E19" s="578"/>
      <c r="F19" s="579" t="s">
        <v>16</v>
      </c>
      <c r="G19" s="578"/>
      <c r="H19" s="654"/>
      <c r="I19" s="521" t="str">
        <f>C6</f>
        <v>A</v>
      </c>
      <c r="J19" s="380" t="s">
        <v>5</v>
      </c>
      <c r="K19" s="588"/>
      <c r="L19" s="429">
        <f>L18+ACCUEIL!$B$7</f>
        <v>0.38888888888888873</v>
      </c>
      <c r="M19" s="537"/>
      <c r="N19" s="162"/>
    </row>
    <row r="20" spans="1:14" ht="15" x14ac:dyDescent="0.2">
      <c r="A20" s="587"/>
      <c r="B20" s="380" t="s">
        <v>9</v>
      </c>
      <c r="C20" s="520" t="str">
        <f>C9</f>
        <v>H</v>
      </c>
      <c r="D20" s="654"/>
      <c r="E20" s="578"/>
      <c r="F20" s="579" t="s">
        <v>16</v>
      </c>
      <c r="G20" s="578"/>
      <c r="H20" s="654"/>
      <c r="I20" s="521" t="str">
        <f>C7</f>
        <v>G</v>
      </c>
      <c r="J20" s="380" t="s">
        <v>7</v>
      </c>
      <c r="K20" s="588"/>
      <c r="L20" s="429">
        <f>L19+ACCUEIL!$B$7</f>
        <v>0.39583333333333315</v>
      </c>
      <c r="M20" s="537"/>
      <c r="N20" s="192"/>
    </row>
    <row r="21" spans="1:14" ht="15" x14ac:dyDescent="0.2">
      <c r="A21" s="587"/>
      <c r="B21" s="380" t="s">
        <v>12</v>
      </c>
      <c r="C21" s="488" t="str">
        <f>I8</f>
        <v>C</v>
      </c>
      <c r="D21" s="654"/>
      <c r="E21" s="578"/>
      <c r="F21" s="579" t="s">
        <v>16</v>
      </c>
      <c r="G21" s="578"/>
      <c r="H21" s="654"/>
      <c r="I21" s="488" t="str">
        <f>I6</f>
        <v>D</v>
      </c>
      <c r="J21" s="380" t="s">
        <v>10</v>
      </c>
      <c r="K21" s="588"/>
      <c r="L21" s="429">
        <f>L20+ACCUEIL!$B$7</f>
        <v>0.40277777777777757</v>
      </c>
      <c r="M21" s="537"/>
      <c r="N21" s="192"/>
    </row>
    <row r="22" spans="1:14" ht="15" x14ac:dyDescent="0.2">
      <c r="A22" s="587"/>
      <c r="B22" s="380" t="s">
        <v>17</v>
      </c>
      <c r="C22" s="488" t="str">
        <f>I9</f>
        <v>K</v>
      </c>
      <c r="D22" s="654"/>
      <c r="E22" s="578"/>
      <c r="F22" s="579" t="s">
        <v>16</v>
      </c>
      <c r="G22" s="578"/>
      <c r="H22" s="654"/>
      <c r="I22" s="488" t="str">
        <f>I7</f>
        <v>I</v>
      </c>
      <c r="J22" s="380" t="s">
        <v>11</v>
      </c>
      <c r="K22" s="588"/>
      <c r="L22" s="429">
        <f>L21+ACCUEIL!$B$7</f>
        <v>0.40972222222222199</v>
      </c>
      <c r="M22" s="537"/>
      <c r="N22" s="192"/>
    </row>
    <row r="23" spans="1:14" ht="15" x14ac:dyDescent="0.2">
      <c r="A23" s="587"/>
      <c r="B23" s="380" t="s">
        <v>20</v>
      </c>
      <c r="C23" s="638" t="str">
        <f>N6</f>
        <v>P</v>
      </c>
      <c r="D23" s="654"/>
      <c r="E23" s="578"/>
      <c r="F23" s="579" t="s">
        <v>16</v>
      </c>
      <c r="G23" s="578"/>
      <c r="H23" s="654"/>
      <c r="I23" s="638" t="str">
        <f>N8</f>
        <v>E</v>
      </c>
      <c r="J23" s="380" t="s">
        <v>108</v>
      </c>
      <c r="K23" s="588"/>
      <c r="L23" s="429">
        <f>L22+ACCUEIL!$B$7</f>
        <v>0.41666666666666641</v>
      </c>
      <c r="M23" s="537"/>
      <c r="N23" s="192"/>
    </row>
    <row r="24" spans="1:14" ht="15" x14ac:dyDescent="0.2">
      <c r="A24" s="587"/>
      <c r="B24" s="380" t="s">
        <v>45</v>
      </c>
      <c r="C24" s="638" t="str">
        <f>N7</f>
        <v>F</v>
      </c>
      <c r="D24" s="654"/>
      <c r="E24" s="578"/>
      <c r="F24" s="579" t="s">
        <v>16</v>
      </c>
      <c r="G24" s="578"/>
      <c r="H24" s="654"/>
      <c r="I24" s="638" t="str">
        <f>N9</f>
        <v>L</v>
      </c>
      <c r="J24" s="380" t="s">
        <v>113</v>
      </c>
      <c r="K24" s="588"/>
      <c r="L24" s="429">
        <f>L23+ACCUEIL!$B$7</f>
        <v>0.42361111111111083</v>
      </c>
      <c r="M24" s="537"/>
      <c r="N24" s="192"/>
    </row>
    <row r="25" spans="1:14" ht="15" x14ac:dyDescent="0.2">
      <c r="A25" s="587"/>
      <c r="B25" s="380" t="s">
        <v>7</v>
      </c>
      <c r="C25" s="520" t="str">
        <f>C7</f>
        <v>G</v>
      </c>
      <c r="D25" s="654"/>
      <c r="E25" s="578"/>
      <c r="F25" s="579" t="s">
        <v>16</v>
      </c>
      <c r="G25" s="578"/>
      <c r="H25" s="654"/>
      <c r="I25" s="521" t="str">
        <f>C8</f>
        <v>J</v>
      </c>
      <c r="J25" s="380" t="s">
        <v>8</v>
      </c>
      <c r="K25" s="588"/>
      <c r="L25" s="429">
        <f>L24+ACCUEIL!$B$7</f>
        <v>0.43055555555555525</v>
      </c>
      <c r="M25" s="537"/>
      <c r="N25" s="192"/>
    </row>
    <row r="26" spans="1:14" ht="15" x14ac:dyDescent="0.2">
      <c r="A26" s="587"/>
      <c r="B26" s="380" t="s">
        <v>9</v>
      </c>
      <c r="C26" s="520" t="str">
        <f>C9</f>
        <v>H</v>
      </c>
      <c r="D26" s="654"/>
      <c r="E26" s="578"/>
      <c r="F26" s="579" t="s">
        <v>16</v>
      </c>
      <c r="G26" s="578"/>
      <c r="H26" s="654"/>
      <c r="I26" s="521" t="str">
        <f>C6</f>
        <v>A</v>
      </c>
      <c r="J26" s="380" t="s">
        <v>5</v>
      </c>
      <c r="K26" s="588"/>
      <c r="L26" s="429">
        <f>L25+ACCUEIL!$B$7</f>
        <v>0.43749999999999967</v>
      </c>
      <c r="M26" s="537"/>
      <c r="N26" s="192"/>
    </row>
    <row r="27" spans="1:14" ht="15" x14ac:dyDescent="0.2">
      <c r="A27" s="587"/>
      <c r="B27" s="380" t="s">
        <v>11</v>
      </c>
      <c r="C27" s="488" t="str">
        <f>I7</f>
        <v>I</v>
      </c>
      <c r="D27" s="654"/>
      <c r="E27" s="578"/>
      <c r="F27" s="579" t="s">
        <v>16</v>
      </c>
      <c r="G27" s="578"/>
      <c r="H27" s="654"/>
      <c r="I27" s="488" t="str">
        <f>I8</f>
        <v>C</v>
      </c>
      <c r="J27" s="380" t="s">
        <v>12</v>
      </c>
      <c r="K27" s="588"/>
      <c r="L27" s="429">
        <f>L26+ACCUEIL!$B$7</f>
        <v>0.44444444444444409</v>
      </c>
      <c r="M27" s="537"/>
      <c r="N27" s="192"/>
    </row>
    <row r="28" spans="1:14" ht="15" x14ac:dyDescent="0.2">
      <c r="A28" s="587"/>
      <c r="B28" s="380" t="s">
        <v>10</v>
      </c>
      <c r="C28" s="488" t="str">
        <f>I6</f>
        <v>D</v>
      </c>
      <c r="D28" s="654"/>
      <c r="E28" s="828"/>
      <c r="F28" s="579" t="s">
        <v>16</v>
      </c>
      <c r="G28" s="578"/>
      <c r="H28" s="654"/>
      <c r="I28" s="488" t="str">
        <f>I9</f>
        <v>K</v>
      </c>
      <c r="J28" s="380" t="s">
        <v>17</v>
      </c>
      <c r="K28" s="588"/>
      <c r="L28" s="429">
        <f>L27+ACCUEIL!$B$7</f>
        <v>0.45138888888888851</v>
      </c>
      <c r="M28" s="537"/>
      <c r="N28" s="192"/>
    </row>
    <row r="29" spans="1:14" ht="15" x14ac:dyDescent="0.2">
      <c r="A29" s="587"/>
      <c r="B29" s="380" t="s">
        <v>20</v>
      </c>
      <c r="C29" s="638" t="str">
        <f>N6</f>
        <v>P</v>
      </c>
      <c r="D29" s="654"/>
      <c r="E29" s="828"/>
      <c r="F29" s="579" t="s">
        <v>16</v>
      </c>
      <c r="G29" s="829"/>
      <c r="H29" s="654"/>
      <c r="I29" s="638" t="str">
        <f>N9</f>
        <v>L</v>
      </c>
      <c r="J29" s="380" t="s">
        <v>113</v>
      </c>
      <c r="K29" s="588"/>
      <c r="L29" s="429">
        <f>L28+ACCUEIL!$B$7</f>
        <v>0.45833333333333293</v>
      </c>
      <c r="M29" s="537"/>
      <c r="N29" s="192"/>
    </row>
    <row r="30" spans="1:14" ht="15" x14ac:dyDescent="0.2">
      <c r="A30" s="587"/>
      <c r="B30" s="380" t="s">
        <v>45</v>
      </c>
      <c r="C30" s="638" t="str">
        <f>N7</f>
        <v>F</v>
      </c>
      <c r="D30" s="654"/>
      <c r="E30" s="732"/>
      <c r="F30" s="733" t="s">
        <v>16</v>
      </c>
      <c r="G30" s="734"/>
      <c r="H30" s="654"/>
      <c r="I30" s="638" t="str">
        <f>N8</f>
        <v>E</v>
      </c>
      <c r="J30" s="380" t="s">
        <v>108</v>
      </c>
      <c r="K30" s="588"/>
      <c r="L30" s="429">
        <f>L29+ACCUEIL!$B$7</f>
        <v>0.46527777777777735</v>
      </c>
      <c r="M30" s="537"/>
      <c r="N30" s="192"/>
    </row>
    <row r="31" spans="1:14" ht="15" x14ac:dyDescent="0.2">
      <c r="A31" s="589"/>
      <c r="B31" s="590"/>
      <c r="C31" s="392"/>
      <c r="D31" s="393"/>
      <c r="E31" s="394"/>
      <c r="F31" s="395"/>
      <c r="G31" s="396"/>
      <c r="H31" s="397"/>
      <c r="I31" s="392"/>
      <c r="J31" s="590"/>
      <c r="K31" s="591"/>
      <c r="L31" s="580"/>
      <c r="M31" s="574"/>
      <c r="N31" s="192"/>
    </row>
    <row r="32" spans="1:14" ht="15" x14ac:dyDescent="0.2">
      <c r="A32" s="593"/>
      <c r="B32" s="993"/>
      <c r="C32" s="594"/>
      <c r="D32" s="595"/>
      <c r="E32" s="596"/>
      <c r="F32" s="597"/>
      <c r="G32" s="598"/>
      <c r="H32" s="599"/>
      <c r="I32" s="594"/>
      <c r="J32" s="993"/>
      <c r="K32" s="593"/>
      <c r="L32" s="580"/>
      <c r="M32" s="574"/>
      <c r="N32" s="192"/>
    </row>
    <row r="33" spans="1:14" ht="15" x14ac:dyDescent="0.2">
      <c r="A33" s="192"/>
      <c r="B33" s="155"/>
      <c r="C33" s="244"/>
      <c r="D33" s="251"/>
      <c r="E33" s="252"/>
      <c r="F33" s="253"/>
      <c r="G33" s="254"/>
      <c r="H33" s="255"/>
      <c r="I33" s="244"/>
      <c r="J33" s="155"/>
      <c r="K33" s="192"/>
      <c r="L33" s="580"/>
      <c r="M33" s="574"/>
      <c r="N33" s="192"/>
    </row>
  </sheetData>
  <sheetProtection password="C9F9" sheet="1" objects="1" scenarios="1" formatCells="0" formatColumns="0" formatRows="0"/>
  <conditionalFormatting sqref="D13:D28">
    <cfRule type="containsBlanks" priority="7">
      <formula>LEN(TRIM(D13))=0</formula>
    </cfRule>
    <cfRule type="notContainsBlanks" dxfId="187" priority="8">
      <formula>LEN(TRIM(D13))&gt;0</formula>
    </cfRule>
  </conditionalFormatting>
  <conditionalFormatting sqref="H13:H28">
    <cfRule type="containsBlanks" priority="5">
      <formula>LEN(TRIM(H13))=0</formula>
    </cfRule>
    <cfRule type="notContainsBlanks" dxfId="186" priority="6">
      <formula>LEN(TRIM(H13))&gt;0</formula>
    </cfRule>
  </conditionalFormatting>
  <conditionalFormatting sqref="D29:D30">
    <cfRule type="containsBlanks" priority="3">
      <formula>LEN(TRIM(D29))=0</formula>
    </cfRule>
    <cfRule type="notContainsBlanks" dxfId="185" priority="4">
      <formula>LEN(TRIM(D29))&gt;0</formula>
    </cfRule>
  </conditionalFormatting>
  <conditionalFormatting sqref="H29:H30">
    <cfRule type="containsBlanks" priority="1">
      <formula>LEN(TRIM(H29))=0</formula>
    </cfRule>
    <cfRule type="notContainsBlanks" dxfId="184" priority="2">
      <formula>LEN(TRIM(H29))&gt;0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orientation="landscape" r:id="rId1"/>
  <headerFooter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5" name="Button 1">
              <controlPr defaultSize="0" print="0" autoFill="0" autoPict="0" macro="[0]!IMP12SCL" altText="Aperçu Impression">
                <anchor>
                  <from>
                    <xdr:col>12</xdr:col>
                    <xdr:colOff>104775</xdr:colOff>
                    <xdr:row>10</xdr:row>
                    <xdr:rowOff>38100</xdr:rowOff>
                  </from>
                  <to>
                    <xdr:col>13</xdr:col>
                    <xdr:colOff>1390650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FFC000"/>
    <pageSetUpPr fitToPage="1"/>
  </sheetPr>
  <dimension ref="A1:P40"/>
  <sheetViews>
    <sheetView showGridLines="0" showRowColHeaders="0" showRuler="0" view="pageBreakPreview" zoomScale="125" zoomScaleNormal="100" zoomScaleSheetLayoutView="125" workbookViewId="0">
      <selection activeCell="I14" sqref="I14"/>
    </sheetView>
  </sheetViews>
  <sheetFormatPr baseColWidth="10" defaultRowHeight="12.75" x14ac:dyDescent="0.2"/>
  <cols>
    <col min="1" max="2" width="2.7109375" customWidth="1"/>
    <col min="3" max="3" width="25.7109375" customWidth="1"/>
    <col min="4" max="8" width="2.7109375" customWidth="1"/>
    <col min="9" max="9" width="25.7109375" customWidth="1"/>
    <col min="10" max="11" width="2.7109375" customWidth="1"/>
  </cols>
  <sheetData>
    <row r="1" spans="1:16" ht="15.75" x14ac:dyDescent="0.25">
      <c r="A1" s="192"/>
      <c r="B1" s="582"/>
      <c r="C1" s="570" t="s">
        <v>59</v>
      </c>
      <c r="D1" s="846"/>
      <c r="E1" s="155"/>
      <c r="F1" s="155"/>
      <c r="G1" s="155"/>
      <c r="H1" s="992" t="s">
        <v>44</v>
      </c>
      <c r="I1" s="570" t="s">
        <v>60</v>
      </c>
      <c r="J1" s="846"/>
      <c r="K1" s="155"/>
      <c r="L1" s="572"/>
      <c r="M1" s="192"/>
      <c r="N1" s="572"/>
      <c r="O1" s="192"/>
      <c r="P1" s="192"/>
    </row>
    <row r="2" spans="1:16" ht="15" x14ac:dyDescent="0.2">
      <c r="A2" s="192"/>
      <c r="B2" s="380" t="s">
        <v>5</v>
      </c>
      <c r="C2" s="519" t="str">
        <f>ACCUEIL!$H$6</f>
        <v>A</v>
      </c>
      <c r="D2" s="988"/>
      <c r="E2" s="988"/>
      <c r="F2" s="155"/>
      <c r="G2" s="155"/>
      <c r="H2" s="380" t="s">
        <v>10</v>
      </c>
      <c r="I2" s="638" t="str">
        <f>ACCUEIL!$H$10</f>
        <v>D</v>
      </c>
      <c r="J2" s="988"/>
      <c r="K2" s="834"/>
      <c r="L2" s="572"/>
      <c r="M2" s="192"/>
      <c r="N2" s="572"/>
      <c r="O2" s="192"/>
      <c r="P2" s="192"/>
    </row>
    <row r="3" spans="1:16" ht="15" x14ac:dyDescent="0.2">
      <c r="A3" s="192"/>
      <c r="B3" s="380" t="s">
        <v>7</v>
      </c>
      <c r="C3" s="519" t="str">
        <f>ACCUEIL!$H$7</f>
        <v>G</v>
      </c>
      <c r="D3" s="988"/>
      <c r="E3" s="834"/>
      <c r="F3" s="155"/>
      <c r="G3" s="155"/>
      <c r="H3" s="380" t="s">
        <v>11</v>
      </c>
      <c r="I3" s="638" t="str">
        <f>ACCUEIL!$H$11</f>
        <v>I</v>
      </c>
      <c r="J3" s="988"/>
      <c r="K3" s="988"/>
      <c r="L3" s="572"/>
      <c r="M3" s="192"/>
      <c r="N3" s="572"/>
      <c r="O3" s="192"/>
      <c r="P3" s="192"/>
    </row>
    <row r="4" spans="1:16" ht="15" x14ac:dyDescent="0.2">
      <c r="A4" s="192"/>
      <c r="B4" s="380" t="s">
        <v>8</v>
      </c>
      <c r="C4" s="519" t="str">
        <f>ACCUEIL!$H$8</f>
        <v>J</v>
      </c>
      <c r="D4" s="988"/>
      <c r="E4" s="834"/>
      <c r="F4" s="155"/>
      <c r="G4" s="155"/>
      <c r="H4" s="380" t="s">
        <v>12</v>
      </c>
      <c r="I4" s="638" t="str">
        <f>ACCUEIL!$H$12</f>
        <v>C</v>
      </c>
      <c r="J4" s="988"/>
      <c r="K4" s="988"/>
      <c r="L4" s="572"/>
      <c r="M4" s="572"/>
      <c r="N4" s="572"/>
      <c r="O4" s="537"/>
      <c r="P4" s="192"/>
    </row>
    <row r="5" spans="1:16" ht="15" x14ac:dyDescent="0.2">
      <c r="A5" s="192"/>
      <c r="B5" s="380" t="s">
        <v>9</v>
      </c>
      <c r="C5" s="519" t="str">
        <f>ACCUEIL!$H$9</f>
        <v>H</v>
      </c>
      <c r="D5" s="988"/>
      <c r="E5" s="834"/>
      <c r="F5" s="192"/>
      <c r="G5" s="155"/>
      <c r="H5" s="380" t="s">
        <v>17</v>
      </c>
      <c r="I5" s="638" t="str">
        <f>ACCUEIL!$H$13</f>
        <v>K</v>
      </c>
      <c r="J5" s="988"/>
      <c r="K5" s="988"/>
      <c r="L5" s="192"/>
      <c r="M5" s="342"/>
      <c r="N5" s="342"/>
      <c r="O5" s="342"/>
      <c r="P5" s="342"/>
    </row>
    <row r="6" spans="1:16" x14ac:dyDescent="0.2">
      <c r="A6" s="192"/>
      <c r="B6" s="342"/>
      <c r="C6" s="342"/>
      <c r="D6" s="344"/>
      <c r="E6" s="344"/>
      <c r="F6" s="192"/>
      <c r="G6" s="155"/>
      <c r="H6" s="342"/>
      <c r="I6" s="342"/>
      <c r="J6" s="344"/>
      <c r="K6" s="344"/>
      <c r="L6" s="192"/>
      <c r="M6" s="342"/>
      <c r="N6" s="342"/>
      <c r="O6" s="342"/>
      <c r="P6" s="342"/>
    </row>
    <row r="7" spans="1:16" ht="15.75" x14ac:dyDescent="0.25">
      <c r="A7" s="192"/>
      <c r="B7" s="992" t="s">
        <v>44</v>
      </c>
      <c r="C7" s="570" t="s">
        <v>97</v>
      </c>
      <c r="D7" s="846"/>
      <c r="E7" s="155"/>
      <c r="F7" s="192"/>
      <c r="G7" s="155"/>
      <c r="H7" s="992" t="s">
        <v>44</v>
      </c>
      <c r="I7" s="570" t="s">
        <v>131</v>
      </c>
      <c r="J7" s="846"/>
      <c r="K7" s="155"/>
      <c r="L7" s="244"/>
      <c r="M7" s="342"/>
      <c r="N7" s="342"/>
      <c r="O7" s="342"/>
      <c r="P7" s="342"/>
    </row>
    <row r="8" spans="1:16" ht="15" x14ac:dyDescent="0.2">
      <c r="A8" s="192"/>
      <c r="B8" s="380" t="s">
        <v>20</v>
      </c>
      <c r="C8" s="638" t="str">
        <f>ACCUEIL!$H$14</f>
        <v>P</v>
      </c>
      <c r="D8" s="988"/>
      <c r="E8" s="834"/>
      <c r="F8" s="192"/>
      <c r="G8" s="155"/>
      <c r="H8" s="380" t="s">
        <v>109</v>
      </c>
      <c r="I8" s="638" t="str">
        <f>ACCUEIL!$H$18</f>
        <v>N</v>
      </c>
      <c r="J8" s="988"/>
      <c r="K8" s="834"/>
      <c r="L8" s="156"/>
      <c r="M8" s="342"/>
      <c r="N8" s="342"/>
      <c r="O8" s="342"/>
      <c r="P8" s="342"/>
    </row>
    <row r="9" spans="1:16" ht="15" x14ac:dyDescent="0.2">
      <c r="A9" s="192"/>
      <c r="B9" s="380" t="s">
        <v>45</v>
      </c>
      <c r="C9" s="638" t="str">
        <f>ACCUEIL!$H$15</f>
        <v>F</v>
      </c>
      <c r="D9" s="988"/>
      <c r="E9" s="988"/>
      <c r="F9" s="192"/>
      <c r="G9" s="155"/>
      <c r="H9" s="380" t="s">
        <v>110</v>
      </c>
      <c r="I9" s="638" t="str">
        <f>ACCUEIL!$H$19</f>
        <v>O</v>
      </c>
      <c r="J9" s="988"/>
      <c r="K9" s="988"/>
      <c r="L9" s="156"/>
      <c r="M9" s="342"/>
      <c r="N9" s="342"/>
      <c r="O9" s="342"/>
      <c r="P9" s="342"/>
    </row>
    <row r="10" spans="1:16" ht="15" x14ac:dyDescent="0.2">
      <c r="A10" s="192"/>
      <c r="B10" s="380" t="s">
        <v>108</v>
      </c>
      <c r="C10" s="638" t="str">
        <f>ACCUEIL!$H$16</f>
        <v>E</v>
      </c>
      <c r="D10" s="988"/>
      <c r="E10" s="988"/>
      <c r="F10" s="192"/>
      <c r="G10" s="155"/>
      <c r="H10" s="380" t="s">
        <v>111</v>
      </c>
      <c r="I10" s="638" t="str">
        <f>ACCUEIL!$H$20</f>
        <v>M</v>
      </c>
      <c r="J10" s="988"/>
      <c r="K10" s="988"/>
      <c r="L10" s="156"/>
      <c r="M10" s="155"/>
      <c r="N10" s="825"/>
      <c r="O10" s="826"/>
      <c r="P10" s="826"/>
    </row>
    <row r="11" spans="1:16" ht="15" x14ac:dyDescent="0.2">
      <c r="A11" s="192"/>
      <c r="B11" s="380" t="s">
        <v>113</v>
      </c>
      <c r="C11" s="638" t="str">
        <f>ACCUEIL!$H$17</f>
        <v>L</v>
      </c>
      <c r="D11" s="988"/>
      <c r="E11" s="988"/>
      <c r="F11" s="192"/>
      <c r="G11" s="155"/>
      <c r="H11" s="380" t="s">
        <v>112</v>
      </c>
      <c r="I11" s="638" t="str">
        <f>ACCUEIL!$H$21</f>
        <v>B</v>
      </c>
      <c r="J11" s="988"/>
      <c r="K11" s="988"/>
      <c r="L11" s="156"/>
      <c r="M11" s="574"/>
      <c r="N11" s="192"/>
      <c r="O11" s="192"/>
      <c r="P11" s="192"/>
    </row>
    <row r="12" spans="1:16" ht="15" x14ac:dyDescent="0.2">
      <c r="A12" s="192"/>
      <c r="B12" s="993"/>
      <c r="C12" s="827"/>
      <c r="D12" s="988"/>
      <c r="E12" s="988"/>
      <c r="F12" s="192"/>
      <c r="G12" s="155"/>
      <c r="H12" s="155"/>
      <c r="I12" s="244"/>
      <c r="J12" s="851"/>
      <c r="K12" s="576"/>
      <c r="L12" s="156"/>
      <c r="M12" s="574"/>
      <c r="N12" s="192"/>
      <c r="O12" s="192"/>
      <c r="P12" s="192"/>
    </row>
    <row r="13" spans="1:16" ht="15.75" x14ac:dyDescent="0.25">
      <c r="A13" s="994"/>
      <c r="B13" s="993"/>
      <c r="C13" s="585"/>
      <c r="D13" s="993"/>
      <c r="E13" s="993"/>
      <c r="F13" s="384" t="str">
        <f>ACCUEIL!$D$6</f>
        <v>san siro</v>
      </c>
      <c r="G13" s="993"/>
      <c r="H13" s="585"/>
      <c r="I13" s="993"/>
      <c r="J13" s="993"/>
      <c r="K13" s="995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36"/>
      <c r="F14" s="736" t="s">
        <v>15</v>
      </c>
      <c r="G14" s="735"/>
      <c r="H14" s="735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15" x14ac:dyDescent="0.2">
      <c r="A15" s="587"/>
      <c r="B15" s="380" t="s">
        <v>5</v>
      </c>
      <c r="C15" s="519" t="str">
        <f>C2</f>
        <v>A</v>
      </c>
      <c r="D15" s="654"/>
      <c r="E15" s="578"/>
      <c r="F15" s="579" t="s">
        <v>16</v>
      </c>
      <c r="G15" s="578"/>
      <c r="H15" s="689"/>
      <c r="I15" s="519" t="str">
        <f>C3</f>
        <v>G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15" x14ac:dyDescent="0.2">
      <c r="A16" s="587"/>
      <c r="B16" s="380" t="s">
        <v>9</v>
      </c>
      <c r="C16" s="520" t="str">
        <f>C5</f>
        <v>H</v>
      </c>
      <c r="D16" s="654"/>
      <c r="E16" s="578"/>
      <c r="F16" s="579" t="s">
        <v>16</v>
      </c>
      <c r="G16" s="578"/>
      <c r="H16" s="654"/>
      <c r="I16" s="519" t="str">
        <f>C4</f>
        <v>J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15" x14ac:dyDescent="0.2">
      <c r="A17" s="587"/>
      <c r="B17" s="380" t="s">
        <v>10</v>
      </c>
      <c r="C17" s="488" t="str">
        <f>I2</f>
        <v>D</v>
      </c>
      <c r="D17" s="654"/>
      <c r="E17" s="578"/>
      <c r="F17" s="579" t="s">
        <v>16</v>
      </c>
      <c r="G17" s="578"/>
      <c r="H17" s="654"/>
      <c r="I17" s="488" t="str">
        <f>I3</f>
        <v>I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15" x14ac:dyDescent="0.2">
      <c r="A18" s="587"/>
      <c r="B18" s="380" t="s">
        <v>17</v>
      </c>
      <c r="C18" s="488" t="str">
        <f>I5</f>
        <v>K</v>
      </c>
      <c r="D18" s="654"/>
      <c r="E18" s="578"/>
      <c r="F18" s="579" t="s">
        <v>16</v>
      </c>
      <c r="G18" s="578"/>
      <c r="H18" s="654"/>
      <c r="I18" s="488" t="str">
        <f>I4</f>
        <v>C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15" x14ac:dyDescent="0.2">
      <c r="A19" s="587"/>
      <c r="B19" s="380" t="s">
        <v>20</v>
      </c>
      <c r="C19" s="638" t="str">
        <f>C8</f>
        <v>P</v>
      </c>
      <c r="D19" s="654"/>
      <c r="E19" s="578"/>
      <c r="F19" s="579" t="s">
        <v>16</v>
      </c>
      <c r="G19" s="578"/>
      <c r="H19" s="654"/>
      <c r="I19" s="638" t="str">
        <f>C9</f>
        <v>F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15" x14ac:dyDescent="0.2">
      <c r="A20" s="587"/>
      <c r="B20" s="380" t="s">
        <v>108</v>
      </c>
      <c r="C20" s="638" t="str">
        <f>C10</f>
        <v>E</v>
      </c>
      <c r="D20" s="654"/>
      <c r="E20" s="578"/>
      <c r="F20" s="579" t="s">
        <v>16</v>
      </c>
      <c r="G20" s="578"/>
      <c r="H20" s="654"/>
      <c r="I20" s="638" t="str">
        <f>C11</f>
        <v>L</v>
      </c>
      <c r="J20" s="380" t="s">
        <v>113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ht="15" x14ac:dyDescent="0.2">
      <c r="A21" s="587"/>
      <c r="B21" s="380" t="s">
        <v>109</v>
      </c>
      <c r="C21" s="638" t="str">
        <f>$I$8</f>
        <v>N</v>
      </c>
      <c r="D21" s="654"/>
      <c r="E21" s="578"/>
      <c r="F21" s="579" t="s">
        <v>16</v>
      </c>
      <c r="G21" s="578"/>
      <c r="H21" s="654"/>
      <c r="I21" s="638" t="str">
        <f>$I$9</f>
        <v>O</v>
      </c>
      <c r="J21" s="380" t="s">
        <v>110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ht="15" x14ac:dyDescent="0.2">
      <c r="A22" s="587"/>
      <c r="B22" s="380" t="s">
        <v>111</v>
      </c>
      <c r="C22" s="638" t="str">
        <f>$I$10</f>
        <v>M</v>
      </c>
      <c r="D22" s="654"/>
      <c r="E22" s="578"/>
      <c r="F22" s="579" t="s">
        <v>16</v>
      </c>
      <c r="G22" s="578"/>
      <c r="H22" s="654"/>
      <c r="I22" s="638" t="str">
        <f>$I$11</f>
        <v>B</v>
      </c>
      <c r="J22" s="380" t="s">
        <v>112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15" x14ac:dyDescent="0.2">
      <c r="A23" s="587"/>
      <c r="B23" s="380" t="s">
        <v>8</v>
      </c>
      <c r="C23" s="520" t="str">
        <f>C4</f>
        <v>J</v>
      </c>
      <c r="D23" s="654"/>
      <c r="E23" s="578"/>
      <c r="F23" s="579" t="s">
        <v>16</v>
      </c>
      <c r="G23" s="578"/>
      <c r="H23" s="654"/>
      <c r="I23" s="521" t="str">
        <f>C2</f>
        <v>A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15" x14ac:dyDescent="0.2">
      <c r="A24" s="587"/>
      <c r="B24" s="380" t="s">
        <v>9</v>
      </c>
      <c r="C24" s="520" t="str">
        <f>C5</f>
        <v>H</v>
      </c>
      <c r="D24" s="654"/>
      <c r="E24" s="578"/>
      <c r="F24" s="579" t="s">
        <v>16</v>
      </c>
      <c r="G24" s="578"/>
      <c r="H24" s="654"/>
      <c r="I24" s="521" t="str">
        <f>C3</f>
        <v>G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15" x14ac:dyDescent="0.2">
      <c r="A25" s="587"/>
      <c r="B25" s="380" t="s">
        <v>12</v>
      </c>
      <c r="C25" s="488" t="str">
        <f>I4</f>
        <v>C</v>
      </c>
      <c r="D25" s="654"/>
      <c r="E25" s="578"/>
      <c r="F25" s="579" t="s">
        <v>16</v>
      </c>
      <c r="G25" s="578"/>
      <c r="H25" s="654"/>
      <c r="I25" s="488" t="str">
        <f>I2</f>
        <v>D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15" x14ac:dyDescent="0.2">
      <c r="A26" s="587"/>
      <c r="B26" s="380" t="s">
        <v>17</v>
      </c>
      <c r="C26" s="488" t="str">
        <f>I5</f>
        <v>K</v>
      </c>
      <c r="D26" s="654"/>
      <c r="E26" s="578"/>
      <c r="F26" s="579" t="s">
        <v>16</v>
      </c>
      <c r="G26" s="578"/>
      <c r="H26" s="654"/>
      <c r="I26" s="488" t="str">
        <f>I3</f>
        <v>I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15" x14ac:dyDescent="0.2">
      <c r="A27" s="587"/>
      <c r="B27" s="380" t="s">
        <v>20</v>
      </c>
      <c r="C27" s="638" t="str">
        <f>C8</f>
        <v>P</v>
      </c>
      <c r="D27" s="654"/>
      <c r="E27" s="578"/>
      <c r="F27" s="579" t="s">
        <v>16</v>
      </c>
      <c r="G27" s="578"/>
      <c r="H27" s="654"/>
      <c r="I27" s="638" t="str">
        <f>C10</f>
        <v>E</v>
      </c>
      <c r="J27" s="380" t="s">
        <v>108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15" x14ac:dyDescent="0.2">
      <c r="A28" s="587"/>
      <c r="B28" s="380" t="s">
        <v>45</v>
      </c>
      <c r="C28" s="638" t="str">
        <f>C9</f>
        <v>F</v>
      </c>
      <c r="D28" s="654"/>
      <c r="E28" s="578"/>
      <c r="F28" s="579" t="s">
        <v>16</v>
      </c>
      <c r="G28" s="578"/>
      <c r="H28" s="654"/>
      <c r="I28" s="638" t="str">
        <f>C11</f>
        <v>L</v>
      </c>
      <c r="J28" s="380" t="s">
        <v>113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ht="15" x14ac:dyDescent="0.2">
      <c r="A29" s="587"/>
      <c r="B29" s="380" t="s">
        <v>109</v>
      </c>
      <c r="C29" s="638" t="str">
        <f>$I$8</f>
        <v>N</v>
      </c>
      <c r="D29" s="654"/>
      <c r="E29" s="578"/>
      <c r="F29" s="579" t="s">
        <v>16</v>
      </c>
      <c r="G29" s="578"/>
      <c r="H29" s="654"/>
      <c r="I29" s="638" t="str">
        <f>$I$10</f>
        <v>M</v>
      </c>
      <c r="J29" s="380" t="s">
        <v>111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ht="15" x14ac:dyDescent="0.2">
      <c r="A30" s="587"/>
      <c r="B30" s="380" t="s">
        <v>110</v>
      </c>
      <c r="C30" s="638" t="str">
        <f>$I$9</f>
        <v>O</v>
      </c>
      <c r="D30" s="654"/>
      <c r="E30" s="578"/>
      <c r="F30" s="579" t="s">
        <v>16</v>
      </c>
      <c r="G30" s="578"/>
      <c r="H30" s="654"/>
      <c r="I30" s="638" t="str">
        <f>$I$11</f>
        <v>B</v>
      </c>
      <c r="J30" s="380" t="s">
        <v>112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15" x14ac:dyDescent="0.2">
      <c r="A31" s="587"/>
      <c r="B31" s="380" t="s">
        <v>7</v>
      </c>
      <c r="C31" s="520" t="str">
        <f>C3</f>
        <v>G</v>
      </c>
      <c r="D31" s="654"/>
      <c r="E31" s="578"/>
      <c r="F31" s="579" t="s">
        <v>16</v>
      </c>
      <c r="G31" s="578"/>
      <c r="H31" s="654"/>
      <c r="I31" s="521" t="str">
        <f>C4</f>
        <v>J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15" x14ac:dyDescent="0.2">
      <c r="A32" s="587"/>
      <c r="B32" s="380" t="s">
        <v>9</v>
      </c>
      <c r="C32" s="520" t="str">
        <f>C5</f>
        <v>H</v>
      </c>
      <c r="D32" s="654"/>
      <c r="E32" s="578"/>
      <c r="F32" s="579" t="s">
        <v>16</v>
      </c>
      <c r="G32" s="578"/>
      <c r="H32" s="654"/>
      <c r="I32" s="521" t="str">
        <f>C2</f>
        <v>A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15" x14ac:dyDescent="0.2">
      <c r="A33" s="587"/>
      <c r="B33" s="380" t="s">
        <v>11</v>
      </c>
      <c r="C33" s="488" t="str">
        <f>I3</f>
        <v>I</v>
      </c>
      <c r="D33" s="654"/>
      <c r="E33" s="578"/>
      <c r="F33" s="579" t="s">
        <v>16</v>
      </c>
      <c r="G33" s="578"/>
      <c r="H33" s="654"/>
      <c r="I33" s="488" t="str">
        <f>I4</f>
        <v>C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15" x14ac:dyDescent="0.2">
      <c r="A34" s="587"/>
      <c r="B34" s="380" t="s">
        <v>10</v>
      </c>
      <c r="C34" s="488" t="str">
        <f>I2</f>
        <v>D</v>
      </c>
      <c r="D34" s="654"/>
      <c r="E34" s="828"/>
      <c r="F34" s="579" t="s">
        <v>16</v>
      </c>
      <c r="G34" s="829"/>
      <c r="H34" s="654"/>
      <c r="I34" s="488" t="str">
        <f>I5</f>
        <v>K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15" x14ac:dyDescent="0.2">
      <c r="A35" s="587"/>
      <c r="B35" s="380" t="s">
        <v>20</v>
      </c>
      <c r="C35" s="638" t="str">
        <f>C8</f>
        <v>P</v>
      </c>
      <c r="D35" s="654"/>
      <c r="E35" s="578"/>
      <c r="F35" s="579" t="s">
        <v>16</v>
      </c>
      <c r="G35" s="578"/>
      <c r="H35" s="654"/>
      <c r="I35" s="638" t="str">
        <f>C11</f>
        <v>L</v>
      </c>
      <c r="J35" s="380" t="s">
        <v>113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15" x14ac:dyDescent="0.2">
      <c r="A36" s="587"/>
      <c r="B36" s="380" t="s">
        <v>45</v>
      </c>
      <c r="C36" s="638" t="str">
        <f>C9</f>
        <v>F</v>
      </c>
      <c r="D36" s="654"/>
      <c r="E36" s="828"/>
      <c r="F36" s="579" t="s">
        <v>16</v>
      </c>
      <c r="G36" s="829"/>
      <c r="H36" s="654"/>
      <c r="I36" s="638" t="str">
        <f>C10</f>
        <v>E</v>
      </c>
      <c r="J36" s="380" t="s">
        <v>108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ht="15" x14ac:dyDescent="0.2">
      <c r="A37" s="587"/>
      <c r="B37" s="380" t="s">
        <v>109</v>
      </c>
      <c r="C37" s="638" t="str">
        <f>$I$8</f>
        <v>N</v>
      </c>
      <c r="D37" s="654"/>
      <c r="E37" s="828"/>
      <c r="F37" s="579" t="s">
        <v>16</v>
      </c>
      <c r="G37" s="578"/>
      <c r="H37" s="654"/>
      <c r="I37" s="638" t="str">
        <f>$I$11</f>
        <v>B</v>
      </c>
      <c r="J37" s="380" t="s">
        <v>112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ht="15" x14ac:dyDescent="0.2">
      <c r="A38" s="587"/>
      <c r="B38" s="380" t="s">
        <v>110</v>
      </c>
      <c r="C38" s="638" t="str">
        <f>$I$9</f>
        <v>O</v>
      </c>
      <c r="D38" s="654"/>
      <c r="E38" s="578"/>
      <c r="F38" s="579" t="s">
        <v>16</v>
      </c>
      <c r="G38" s="578"/>
      <c r="H38" s="654"/>
      <c r="I38" s="638" t="str">
        <f>$I$10</f>
        <v>M</v>
      </c>
      <c r="J38" s="380" t="s">
        <v>111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830"/>
      <c r="F39" s="831"/>
      <c r="G39" s="832"/>
      <c r="H39" s="397"/>
      <c r="I39" s="392"/>
      <c r="J39" s="590"/>
      <c r="K39" s="852"/>
      <c r="L39" s="580"/>
      <c r="M39" s="574"/>
      <c r="N39" s="192"/>
      <c r="O39" s="192"/>
      <c r="P39" s="192"/>
    </row>
    <row r="40" spans="1:16" ht="15" x14ac:dyDescent="0.2">
      <c r="A40" s="593"/>
      <c r="B40" s="993"/>
      <c r="C40" s="594"/>
      <c r="D40" s="595"/>
      <c r="E40" s="596"/>
      <c r="F40" s="597"/>
      <c r="G40" s="598"/>
      <c r="H40" s="599"/>
      <c r="I40" s="594"/>
      <c r="J40" s="993"/>
      <c r="K40" s="285"/>
      <c r="L40" s="580"/>
      <c r="M40" s="574"/>
      <c r="N40" s="192"/>
      <c r="O40" s="192"/>
      <c r="P40" s="192"/>
    </row>
  </sheetData>
  <sheetProtection sheet="1" objects="1" scenarios="1" formatCells="0" formatColumns="0" formatRows="0"/>
  <conditionalFormatting sqref="D15:D34">
    <cfRule type="containsBlanks" priority="11">
      <formula>LEN(TRIM(D15))=0</formula>
    </cfRule>
    <cfRule type="notContainsBlanks" dxfId="183" priority="12">
      <formula>LEN(TRIM(D15))&gt;0</formula>
    </cfRule>
  </conditionalFormatting>
  <conditionalFormatting sqref="H15:H34">
    <cfRule type="containsBlanks" priority="9">
      <formula>LEN(TRIM(H15))=0</formula>
    </cfRule>
    <cfRule type="notContainsBlanks" dxfId="182" priority="10">
      <formula>LEN(TRIM(H15))&gt;0</formula>
    </cfRule>
  </conditionalFormatting>
  <conditionalFormatting sqref="D35:D36">
    <cfRule type="containsBlanks" priority="7">
      <formula>LEN(TRIM(D35))=0</formula>
    </cfRule>
    <cfRule type="notContainsBlanks" dxfId="181" priority="8">
      <formula>LEN(TRIM(D35))&gt;0</formula>
    </cfRule>
  </conditionalFormatting>
  <conditionalFormatting sqref="H35:H36">
    <cfRule type="containsBlanks" priority="5">
      <formula>LEN(TRIM(H35))=0</formula>
    </cfRule>
    <cfRule type="notContainsBlanks" dxfId="180" priority="6">
      <formula>LEN(TRIM(H35))&gt;0</formula>
    </cfRule>
  </conditionalFormatting>
  <conditionalFormatting sqref="D37:D38">
    <cfRule type="containsBlanks" priority="3">
      <formula>LEN(TRIM(D37))=0</formula>
    </cfRule>
    <cfRule type="notContainsBlanks" dxfId="179" priority="4">
      <formula>LEN(TRIM(D37))&gt;0</formula>
    </cfRule>
  </conditionalFormatting>
  <conditionalFormatting sqref="H37:H38">
    <cfRule type="containsBlanks" priority="1">
      <formula>LEN(TRIM(H37))=0</formula>
    </cfRule>
    <cfRule type="notContainsBlanks" dxfId="178" priority="2">
      <formula>LEN(TRIM(H37))&gt;0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orientation="portrait" r:id="rId1"/>
  <headerFooter>
    <oddHeader>&amp;C&amp;14 TOURNOI&amp;R&amp;G</oddHeader>
    <oddFooter>&amp;C&amp;8 SPONSOR:&amp;R&amp;2Planing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5" name="Button 1">
              <controlPr defaultSize="0" print="0" autoFill="0" autoPict="0" macro="[0]!IMP16SCL" altText="Aperçu Impression">
                <anchor>
                  <from>
                    <xdr:col>10</xdr:col>
                    <xdr:colOff>9525</xdr:colOff>
                    <xdr:row>2</xdr:row>
                    <xdr:rowOff>171450</xdr:rowOff>
                  </from>
                  <to>
                    <xdr:col>11</xdr:col>
                    <xdr:colOff>647700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P120"/>
  <sheetViews>
    <sheetView showGridLines="0" showRowColHeaders="0" view="pageBreakPreview" zoomScale="125" zoomScaleNormal="100" zoomScaleSheetLayoutView="125" workbookViewId="0">
      <selection activeCell="N57" sqref="N57"/>
    </sheetView>
  </sheetViews>
  <sheetFormatPr baseColWidth="10" defaultRowHeight="12.75" x14ac:dyDescent="0.2"/>
  <cols>
    <col min="1" max="2" width="2.7109375" customWidth="1"/>
    <col min="3" max="3" width="20.7109375" customWidth="1"/>
    <col min="4" max="5" width="2.7109375" style="344" customWidth="1"/>
    <col min="6" max="8" width="2.7109375" customWidth="1"/>
    <col min="9" max="9" width="20.7109375" customWidth="1"/>
    <col min="10" max="11" width="2.7109375" style="344" customWidth="1"/>
    <col min="12" max="12" width="15.7109375" customWidth="1"/>
    <col min="13" max="13" width="2.140625" customWidth="1"/>
    <col min="14" max="14" width="15.5703125" customWidth="1"/>
    <col min="15" max="16" width="2.7109375" customWidth="1"/>
  </cols>
  <sheetData>
    <row r="1" spans="1:16" ht="15.75" x14ac:dyDescent="0.25">
      <c r="A1" s="192"/>
      <c r="B1" s="582"/>
      <c r="C1" s="570" t="s">
        <v>59</v>
      </c>
      <c r="D1" s="846" t="s">
        <v>3</v>
      </c>
      <c r="E1" s="155" t="s">
        <v>2</v>
      </c>
      <c r="F1" s="155"/>
      <c r="G1" s="155"/>
      <c r="H1" s="583" t="s">
        <v>44</v>
      </c>
      <c r="I1" s="570" t="s">
        <v>60</v>
      </c>
      <c r="J1" s="846" t="s">
        <v>3</v>
      </c>
      <c r="K1" s="155" t="s">
        <v>2</v>
      </c>
      <c r="L1" s="572"/>
      <c r="M1" s="192"/>
      <c r="N1" s="572"/>
      <c r="O1" s="192"/>
      <c r="P1" s="192"/>
    </row>
    <row r="2" spans="1:16" ht="15" x14ac:dyDescent="0.2">
      <c r="A2" s="192"/>
      <c r="B2" s="380" t="s">
        <v>5</v>
      </c>
      <c r="C2" s="519" t="str">
        <f>ACCUEIL!$H$6</f>
        <v>A</v>
      </c>
      <c r="D2" s="835">
        <f>($D$15-$H$15)+($H$23-$D$23)+($H$32-$D$32)</f>
        <v>0</v>
      </c>
      <c r="E2" s="835">
        <f>CL($D$15,$H$15)+CL($H$23,$D$23)+CL($H$32,$D$32)</f>
        <v>0</v>
      </c>
      <c r="F2" s="155"/>
      <c r="G2" s="155"/>
      <c r="H2" s="380" t="s">
        <v>10</v>
      </c>
      <c r="I2" s="638" t="str">
        <f>ACCUEIL!$H$10</f>
        <v>D</v>
      </c>
      <c r="J2" s="835">
        <f>$D$17-$H$17+$H$25-$D$25+$D$34-$H$34</f>
        <v>0</v>
      </c>
      <c r="K2" s="568">
        <f>CL($D$17,$H$17)+CL($H$25,$D$25)+CL($D$34,$H$34)</f>
        <v>0</v>
      </c>
      <c r="L2" s="572"/>
      <c r="M2" s="192"/>
      <c r="N2" s="572"/>
      <c r="O2" s="192"/>
      <c r="P2" s="192"/>
    </row>
    <row r="3" spans="1:16" ht="15" x14ac:dyDescent="0.2">
      <c r="A3" s="192"/>
      <c r="B3" s="380" t="s">
        <v>7</v>
      </c>
      <c r="C3" s="519" t="str">
        <f>ACCUEIL!$H$7</f>
        <v>G</v>
      </c>
      <c r="D3" s="835">
        <f>$H$15-$D$15+$H$24-$D$24+$D$31-$H$31</f>
        <v>0</v>
      </c>
      <c r="E3" s="568">
        <f>CL($H$15,$D$15)+CL($H$24,$D$24)+CL($D$31,$H$31)</f>
        <v>0</v>
      </c>
      <c r="F3" s="155"/>
      <c r="G3" s="155"/>
      <c r="H3" s="380" t="s">
        <v>11</v>
      </c>
      <c r="I3" s="638" t="str">
        <f>ACCUEIL!$H$11</f>
        <v>I</v>
      </c>
      <c r="J3" s="835">
        <f>$H$17-$D$17+$H$26-$D$26+$D$33-$H$33</f>
        <v>0</v>
      </c>
      <c r="K3" s="835">
        <f>CL($H$17,$D$17)+CL($H$26,$D$26)+CL($D$33,$H$33)</f>
        <v>0</v>
      </c>
      <c r="L3" s="572"/>
      <c r="M3" s="192"/>
      <c r="N3" s="572"/>
      <c r="O3" s="192"/>
      <c r="P3" s="192"/>
    </row>
    <row r="4" spans="1:16" ht="15" x14ac:dyDescent="0.2">
      <c r="A4" s="192"/>
      <c r="B4" s="380" t="s">
        <v>8</v>
      </c>
      <c r="C4" s="519" t="str">
        <f>ACCUEIL!$H$8</f>
        <v>J</v>
      </c>
      <c r="D4" s="835">
        <f>$H$16-$D$16+$D$23-$H$23+$H$32-$D$32</f>
        <v>0</v>
      </c>
      <c r="E4" s="568">
        <f>CL($H$16,$D$16)+CL($D$23,$H$23)+CL($H$31,$D$31)</f>
        <v>0</v>
      </c>
      <c r="F4" s="155"/>
      <c r="G4" s="155"/>
      <c r="H4" s="380" t="s">
        <v>12</v>
      </c>
      <c r="I4" s="638" t="str">
        <f>ACCUEIL!$H$12</f>
        <v>C</v>
      </c>
      <c r="J4" s="835">
        <f>$H$18-$D$18+$D$25-$H$25+$H$33-$D$33</f>
        <v>0</v>
      </c>
      <c r="K4" s="835">
        <f>CL($H$18,$D$18)+CL($D$25,$H$25)+CL($H$33,$D$33)</f>
        <v>0</v>
      </c>
      <c r="L4" s="572"/>
      <c r="M4" s="572"/>
      <c r="N4" s="572"/>
      <c r="O4" s="537"/>
      <c r="P4" s="192"/>
    </row>
    <row r="5" spans="1:16" ht="15" x14ac:dyDescent="0.2">
      <c r="A5" s="192"/>
      <c r="B5" s="380" t="s">
        <v>9</v>
      </c>
      <c r="C5" s="519" t="str">
        <f>ACCUEIL!$H$9</f>
        <v>H</v>
      </c>
      <c r="D5" s="835">
        <f>$D$16-$H$16+$D$24-$H$24+$D$32-$H$32</f>
        <v>0</v>
      </c>
      <c r="E5" s="568">
        <f>CL($D$16,$H$16)+CL($D$24,$H$24)+CL($D$32,$H$32)</f>
        <v>0</v>
      </c>
      <c r="F5" s="192"/>
      <c r="G5" s="155"/>
      <c r="H5" s="380" t="s">
        <v>17</v>
      </c>
      <c r="I5" s="638" t="str">
        <f>ACCUEIL!$H$13</f>
        <v>K</v>
      </c>
      <c r="J5" s="835">
        <f>$D$18-$H$18+$D$26-$H$26+$H$34-$D$34</f>
        <v>0</v>
      </c>
      <c r="K5" s="835">
        <f>CL($D$18,$H$18)+CL($D$26,$H$26)+CL($H$34,$D$34)</f>
        <v>0</v>
      </c>
      <c r="L5" s="192"/>
    </row>
    <row r="6" spans="1:16" x14ac:dyDescent="0.2">
      <c r="A6" s="192"/>
      <c r="F6" s="192"/>
      <c r="G6" s="155"/>
      <c r="L6" s="192"/>
    </row>
    <row r="7" spans="1:16" ht="15.75" x14ac:dyDescent="0.25">
      <c r="A7" s="192"/>
      <c r="B7" s="583" t="s">
        <v>44</v>
      </c>
      <c r="C7" s="570" t="s">
        <v>97</v>
      </c>
      <c r="D7" s="846" t="s">
        <v>3</v>
      </c>
      <c r="E7" s="155" t="s">
        <v>2</v>
      </c>
      <c r="F7" s="192"/>
      <c r="G7" s="155"/>
      <c r="H7" s="583" t="s">
        <v>44</v>
      </c>
      <c r="I7" s="570" t="s">
        <v>131</v>
      </c>
      <c r="J7" s="846" t="s">
        <v>3</v>
      </c>
      <c r="K7" s="155" t="s">
        <v>2</v>
      </c>
      <c r="L7" s="244"/>
    </row>
    <row r="8" spans="1:16" ht="15" x14ac:dyDescent="0.2">
      <c r="A8" s="192"/>
      <c r="B8" s="380" t="s">
        <v>20</v>
      </c>
      <c r="C8" s="638" t="str">
        <f>ACCUEIL!$H$14</f>
        <v>P</v>
      </c>
      <c r="D8" s="835">
        <f>$D$19-$H$19+$D$27-$H$27+$D$35-$H$35</f>
        <v>0</v>
      </c>
      <c r="E8" s="568">
        <f>CL($D$19,$H$19)+CL($D$27,$H$27)+CL($D$35,$H$35)</f>
        <v>0</v>
      </c>
      <c r="F8" s="192"/>
      <c r="G8" s="155"/>
      <c r="H8" s="380" t="s">
        <v>109</v>
      </c>
      <c r="I8" s="638" t="str">
        <f>ACCUEIL!$H$18</f>
        <v>N</v>
      </c>
      <c r="J8" s="835">
        <f>$D$21-$H$21+$D$29-$H$29+$D$37-$H$37</f>
        <v>0</v>
      </c>
      <c r="K8" s="568">
        <f>CL($D$21,$H$21)+CL($D$29,$D$29)+CL($D$37,$H$37)</f>
        <v>0</v>
      </c>
      <c r="L8" s="156"/>
    </row>
    <row r="9" spans="1:16" ht="15" x14ac:dyDescent="0.2">
      <c r="A9" s="192"/>
      <c r="B9" s="380" t="s">
        <v>45</v>
      </c>
      <c r="C9" s="638" t="str">
        <f>ACCUEIL!$H$15</f>
        <v>F</v>
      </c>
      <c r="D9" s="835">
        <f>$H$19-$D$19+$D$28-$H$28+$D$36-$H$36</f>
        <v>0</v>
      </c>
      <c r="E9" s="835">
        <f>CL($H$19,$D$19)+CL($D$28,$H$28)+CL($D$36,$H$36)</f>
        <v>0</v>
      </c>
      <c r="F9" s="192"/>
      <c r="G9" s="155"/>
      <c r="H9" s="380" t="s">
        <v>110</v>
      </c>
      <c r="I9" s="638" t="str">
        <f>ACCUEIL!$H$19</f>
        <v>O</v>
      </c>
      <c r="J9" s="835">
        <f>$H$21-$D$21+$D$30-$H$30+$D$38-$H$38</f>
        <v>0</v>
      </c>
      <c r="K9" s="835">
        <f>CL($H$21,$D$21)+CL($D$30,$H$30)+CL($D$38,$H$38)</f>
        <v>0</v>
      </c>
      <c r="L9" s="156"/>
    </row>
    <row r="10" spans="1:16" s="342" customFormat="1" ht="15" x14ac:dyDescent="0.2">
      <c r="A10" s="192"/>
      <c r="B10" s="380" t="s">
        <v>108</v>
      </c>
      <c r="C10" s="638" t="str">
        <f>ACCUEIL!$H$16</f>
        <v>E</v>
      </c>
      <c r="D10" s="835">
        <f>$H$27-$D$27+$D$20-$H$20+$H$36-$D$36</f>
        <v>0</v>
      </c>
      <c r="E10" s="835">
        <f>CL($H$27,$D$27)+CL($D$20,$H$20)+CL($H$36,$D$36)</f>
        <v>0</v>
      </c>
      <c r="F10" s="192"/>
      <c r="G10" s="155"/>
      <c r="H10" s="380" t="s">
        <v>111</v>
      </c>
      <c r="I10" s="638" t="str">
        <f>ACCUEIL!$H$20</f>
        <v>M</v>
      </c>
      <c r="J10" s="835">
        <f>$H$29-$D$29+$D$22-$H$22+$H$38-$D$38</f>
        <v>0</v>
      </c>
      <c r="K10" s="835">
        <f>CL($H$29,$D$29)+CL($D$22,$H$22)+CL($H$38,$D$38)</f>
        <v>0</v>
      </c>
      <c r="L10" s="156"/>
      <c r="M10" s="155"/>
      <c r="N10" s="825"/>
      <c r="O10" s="826"/>
      <c r="P10" s="826"/>
    </row>
    <row r="11" spans="1:16" ht="15" x14ac:dyDescent="0.2">
      <c r="A11" s="192"/>
      <c r="B11" s="380" t="s">
        <v>113</v>
      </c>
      <c r="C11" s="638" t="str">
        <f>ACCUEIL!$H$17</f>
        <v>L</v>
      </c>
      <c r="D11" s="835">
        <f>$H$28-$D$28+$H$20-$D$20+$H$35-$D$35</f>
        <v>0</v>
      </c>
      <c r="E11" s="835">
        <f>CL($H$28,$D$28)+CL($H$20,$D$20)+CL($H$35,$D$35)</f>
        <v>0</v>
      </c>
      <c r="F11" s="192"/>
      <c r="G11" s="155"/>
      <c r="H11" s="380" t="s">
        <v>112</v>
      </c>
      <c r="I11" s="638" t="str">
        <f>ACCUEIL!$H$21</f>
        <v>B</v>
      </c>
      <c r="J11" s="835">
        <f>$H$30-$D$30+$H$22-$D$22+$H$37-$D$37</f>
        <v>0</v>
      </c>
      <c r="K11" s="835">
        <f>CL($H$30,$D$30)+CL($H$22,$D$22)+CL($H$37,$D$37)</f>
        <v>0</v>
      </c>
      <c r="L11" s="156"/>
      <c r="M11" s="574"/>
      <c r="N11" s="192"/>
      <c r="O11" s="192"/>
      <c r="P11" s="192"/>
    </row>
    <row r="12" spans="1:16" s="342" customFormat="1" ht="15" x14ac:dyDescent="0.2">
      <c r="A12" s="192"/>
      <c r="B12" s="584"/>
      <c r="C12" s="827"/>
      <c r="D12" s="836"/>
      <c r="E12" s="836"/>
      <c r="F12" s="192"/>
      <c r="G12" s="155"/>
      <c r="H12" s="155"/>
      <c r="I12" s="244"/>
      <c r="J12" s="851"/>
      <c r="K12" s="576"/>
      <c r="L12" s="156"/>
      <c r="M12" s="574"/>
      <c r="N12" s="192"/>
      <c r="O12" s="192"/>
      <c r="P12" s="192"/>
    </row>
    <row r="13" spans="1:16" ht="15.75" x14ac:dyDescent="0.25">
      <c r="A13" s="381"/>
      <c r="B13" s="584"/>
      <c r="C13" s="585"/>
      <c r="D13" s="584"/>
      <c r="E13" s="584"/>
      <c r="F13" s="384" t="str">
        <f>ACCUEIL!$D$6</f>
        <v>san siro</v>
      </c>
      <c r="G13" s="584"/>
      <c r="H13" s="585"/>
      <c r="I13" s="584"/>
      <c r="J13" s="584"/>
      <c r="K13" s="566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36"/>
      <c r="F14" s="736" t="s">
        <v>15</v>
      </c>
      <c r="G14" s="735"/>
      <c r="H14" s="735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15" x14ac:dyDescent="0.2">
      <c r="A15" s="587"/>
      <c r="B15" s="380" t="s">
        <v>5</v>
      </c>
      <c r="C15" s="519" t="str">
        <f>C2</f>
        <v>A</v>
      </c>
      <c r="D15" s="654"/>
      <c r="E15" s="578"/>
      <c r="F15" s="579" t="s">
        <v>16</v>
      </c>
      <c r="G15" s="578"/>
      <c r="H15" s="689"/>
      <c r="I15" s="519" t="str">
        <f>C3</f>
        <v>G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15" x14ac:dyDescent="0.2">
      <c r="A16" s="587"/>
      <c r="B16" s="380" t="s">
        <v>9</v>
      </c>
      <c r="C16" s="520" t="str">
        <f>C5</f>
        <v>H</v>
      </c>
      <c r="D16" s="654"/>
      <c r="E16" s="578"/>
      <c r="F16" s="579" t="s">
        <v>16</v>
      </c>
      <c r="G16" s="578"/>
      <c r="H16" s="654"/>
      <c r="I16" s="519" t="str">
        <f>C4</f>
        <v>J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15" x14ac:dyDescent="0.2">
      <c r="A17" s="587"/>
      <c r="B17" s="380" t="s">
        <v>10</v>
      </c>
      <c r="C17" s="488" t="str">
        <f>I2</f>
        <v>D</v>
      </c>
      <c r="D17" s="654"/>
      <c r="E17" s="578"/>
      <c r="F17" s="579" t="s">
        <v>16</v>
      </c>
      <c r="G17" s="578"/>
      <c r="H17" s="654"/>
      <c r="I17" s="488" t="str">
        <f>I3</f>
        <v>I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15" x14ac:dyDescent="0.2">
      <c r="A18" s="587"/>
      <c r="B18" s="380" t="s">
        <v>17</v>
      </c>
      <c r="C18" s="488" t="str">
        <f>I5</f>
        <v>K</v>
      </c>
      <c r="D18" s="654"/>
      <c r="E18" s="578"/>
      <c r="F18" s="579" t="s">
        <v>16</v>
      </c>
      <c r="G18" s="578"/>
      <c r="H18" s="654"/>
      <c r="I18" s="488" t="str">
        <f>I4</f>
        <v>C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15" x14ac:dyDescent="0.2">
      <c r="A19" s="587"/>
      <c r="B19" s="380" t="s">
        <v>20</v>
      </c>
      <c r="C19" s="638" t="str">
        <f>C8</f>
        <v>P</v>
      </c>
      <c r="D19" s="654"/>
      <c r="E19" s="578"/>
      <c r="F19" s="579" t="s">
        <v>16</v>
      </c>
      <c r="G19" s="578"/>
      <c r="H19" s="654"/>
      <c r="I19" s="638" t="str">
        <f>C9</f>
        <v>F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15" x14ac:dyDescent="0.2">
      <c r="A20" s="587"/>
      <c r="B20" s="380" t="s">
        <v>108</v>
      </c>
      <c r="C20" s="638" t="str">
        <f>C10</f>
        <v>E</v>
      </c>
      <c r="D20" s="654"/>
      <c r="E20" s="578"/>
      <c r="F20" s="579" t="s">
        <v>16</v>
      </c>
      <c r="G20" s="578"/>
      <c r="H20" s="654"/>
      <c r="I20" s="638" t="str">
        <f>C11</f>
        <v>L</v>
      </c>
      <c r="J20" s="380" t="s">
        <v>113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s="342" customFormat="1" ht="15" x14ac:dyDescent="0.2">
      <c r="A21" s="587"/>
      <c r="B21" s="380" t="s">
        <v>109</v>
      </c>
      <c r="C21" s="638" t="str">
        <f>$I$8</f>
        <v>N</v>
      </c>
      <c r="D21" s="654"/>
      <c r="E21" s="578"/>
      <c r="F21" s="579" t="s">
        <v>16</v>
      </c>
      <c r="G21" s="578"/>
      <c r="H21" s="654"/>
      <c r="I21" s="638" t="str">
        <f>$I$9</f>
        <v>O</v>
      </c>
      <c r="J21" s="380" t="s">
        <v>110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s="342" customFormat="1" ht="15" x14ac:dyDescent="0.2">
      <c r="A22" s="587"/>
      <c r="B22" s="380" t="s">
        <v>111</v>
      </c>
      <c r="C22" s="638" t="str">
        <f>$I$10</f>
        <v>M</v>
      </c>
      <c r="D22" s="654"/>
      <c r="E22" s="578"/>
      <c r="F22" s="579" t="s">
        <v>16</v>
      </c>
      <c r="G22" s="578"/>
      <c r="H22" s="654"/>
      <c r="I22" s="638" t="str">
        <f>$I$11</f>
        <v>B</v>
      </c>
      <c r="J22" s="380" t="s">
        <v>112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15" x14ac:dyDescent="0.2">
      <c r="A23" s="587"/>
      <c r="B23" s="380" t="s">
        <v>8</v>
      </c>
      <c r="C23" s="520" t="str">
        <f>C4</f>
        <v>J</v>
      </c>
      <c r="D23" s="654"/>
      <c r="E23" s="578"/>
      <c r="F23" s="579" t="s">
        <v>16</v>
      </c>
      <c r="G23" s="578"/>
      <c r="H23" s="654"/>
      <c r="I23" s="521" t="str">
        <f>C2</f>
        <v>A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15" x14ac:dyDescent="0.2">
      <c r="A24" s="587"/>
      <c r="B24" s="380" t="s">
        <v>9</v>
      </c>
      <c r="C24" s="520" t="str">
        <f>C5</f>
        <v>H</v>
      </c>
      <c r="D24" s="654"/>
      <c r="E24" s="578"/>
      <c r="F24" s="579" t="s">
        <v>16</v>
      </c>
      <c r="G24" s="578"/>
      <c r="H24" s="654"/>
      <c r="I24" s="521" t="str">
        <f>C3</f>
        <v>G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15" x14ac:dyDescent="0.2">
      <c r="A25" s="587"/>
      <c r="B25" s="380" t="s">
        <v>12</v>
      </c>
      <c r="C25" s="488" t="str">
        <f>I4</f>
        <v>C</v>
      </c>
      <c r="D25" s="654"/>
      <c r="E25" s="578"/>
      <c r="F25" s="579" t="s">
        <v>16</v>
      </c>
      <c r="G25" s="578"/>
      <c r="H25" s="654"/>
      <c r="I25" s="488" t="str">
        <f>I2</f>
        <v>D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15" x14ac:dyDescent="0.2">
      <c r="A26" s="587"/>
      <c r="B26" s="380" t="s">
        <v>17</v>
      </c>
      <c r="C26" s="488" t="str">
        <f>I5</f>
        <v>K</v>
      </c>
      <c r="D26" s="654"/>
      <c r="E26" s="578"/>
      <c r="F26" s="579" t="s">
        <v>16</v>
      </c>
      <c r="G26" s="578"/>
      <c r="H26" s="654"/>
      <c r="I26" s="488" t="str">
        <f>I3</f>
        <v>I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15" x14ac:dyDescent="0.2">
      <c r="A27" s="587"/>
      <c r="B27" s="380" t="s">
        <v>20</v>
      </c>
      <c r="C27" s="638" t="str">
        <f>C8</f>
        <v>P</v>
      </c>
      <c r="D27" s="654"/>
      <c r="E27" s="578"/>
      <c r="F27" s="579" t="s">
        <v>16</v>
      </c>
      <c r="G27" s="578"/>
      <c r="H27" s="654"/>
      <c r="I27" s="638" t="str">
        <f>C10</f>
        <v>E</v>
      </c>
      <c r="J27" s="380" t="s">
        <v>108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15" x14ac:dyDescent="0.2">
      <c r="A28" s="587"/>
      <c r="B28" s="380" t="s">
        <v>45</v>
      </c>
      <c r="C28" s="638" t="str">
        <f>C9</f>
        <v>F</v>
      </c>
      <c r="D28" s="654"/>
      <c r="E28" s="578"/>
      <c r="F28" s="579" t="s">
        <v>16</v>
      </c>
      <c r="G28" s="578"/>
      <c r="H28" s="654"/>
      <c r="I28" s="638" t="str">
        <f>C11</f>
        <v>L</v>
      </c>
      <c r="J28" s="380" t="s">
        <v>113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s="342" customFormat="1" ht="15" x14ac:dyDescent="0.2">
      <c r="A29" s="587"/>
      <c r="B29" s="380" t="s">
        <v>109</v>
      </c>
      <c r="C29" s="638" t="str">
        <f>$I$8</f>
        <v>N</v>
      </c>
      <c r="D29" s="654"/>
      <c r="E29" s="578"/>
      <c r="F29" s="579" t="s">
        <v>16</v>
      </c>
      <c r="G29" s="578"/>
      <c r="H29" s="654"/>
      <c r="I29" s="638" t="str">
        <f>$I$10</f>
        <v>M</v>
      </c>
      <c r="J29" s="380" t="s">
        <v>111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s="342" customFormat="1" ht="15" x14ac:dyDescent="0.2">
      <c r="A30" s="587"/>
      <c r="B30" s="380" t="s">
        <v>110</v>
      </c>
      <c r="C30" s="638" t="str">
        <f>$I$9</f>
        <v>O</v>
      </c>
      <c r="D30" s="654"/>
      <c r="E30" s="578"/>
      <c r="F30" s="579" t="s">
        <v>16</v>
      </c>
      <c r="G30" s="578"/>
      <c r="H30" s="654"/>
      <c r="I30" s="638" t="str">
        <f>$I$11</f>
        <v>B</v>
      </c>
      <c r="J30" s="380" t="s">
        <v>112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15" x14ac:dyDescent="0.2">
      <c r="A31" s="587"/>
      <c r="B31" s="380" t="s">
        <v>7</v>
      </c>
      <c r="C31" s="520" t="str">
        <f>C3</f>
        <v>G</v>
      </c>
      <c r="D31" s="654"/>
      <c r="E31" s="578"/>
      <c r="F31" s="579" t="s">
        <v>16</v>
      </c>
      <c r="G31" s="578"/>
      <c r="H31" s="654"/>
      <c r="I31" s="521" t="str">
        <f>C4</f>
        <v>J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15" x14ac:dyDescent="0.2">
      <c r="A32" s="587"/>
      <c r="B32" s="380" t="s">
        <v>9</v>
      </c>
      <c r="C32" s="520" t="str">
        <f>C5</f>
        <v>H</v>
      </c>
      <c r="D32" s="654"/>
      <c r="E32" s="578"/>
      <c r="F32" s="579" t="s">
        <v>16</v>
      </c>
      <c r="G32" s="578"/>
      <c r="H32" s="654"/>
      <c r="I32" s="521" t="str">
        <f>C2</f>
        <v>A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15" x14ac:dyDescent="0.2">
      <c r="A33" s="587"/>
      <c r="B33" s="380" t="s">
        <v>11</v>
      </c>
      <c r="C33" s="488" t="str">
        <f>I3</f>
        <v>I</v>
      </c>
      <c r="D33" s="654"/>
      <c r="E33" s="578"/>
      <c r="F33" s="579" t="s">
        <v>16</v>
      </c>
      <c r="G33" s="578"/>
      <c r="H33" s="654"/>
      <c r="I33" s="488" t="str">
        <f>I4</f>
        <v>C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15" x14ac:dyDescent="0.2">
      <c r="A34" s="587"/>
      <c r="B34" s="380" t="s">
        <v>10</v>
      </c>
      <c r="C34" s="488" t="str">
        <f>I2</f>
        <v>D</v>
      </c>
      <c r="D34" s="654"/>
      <c r="E34" s="828"/>
      <c r="F34" s="579" t="s">
        <v>16</v>
      </c>
      <c r="G34" s="829"/>
      <c r="H34" s="654"/>
      <c r="I34" s="488" t="str">
        <f>I5</f>
        <v>K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15" x14ac:dyDescent="0.2">
      <c r="A35" s="587"/>
      <c r="B35" s="380" t="s">
        <v>20</v>
      </c>
      <c r="C35" s="638" t="str">
        <f>C8</f>
        <v>P</v>
      </c>
      <c r="D35" s="654"/>
      <c r="E35" s="578"/>
      <c r="F35" s="579" t="s">
        <v>16</v>
      </c>
      <c r="G35" s="578"/>
      <c r="H35" s="654"/>
      <c r="I35" s="638" t="str">
        <f>C11</f>
        <v>L</v>
      </c>
      <c r="J35" s="380" t="s">
        <v>113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15" x14ac:dyDescent="0.2">
      <c r="A36" s="587"/>
      <c r="B36" s="380" t="s">
        <v>45</v>
      </c>
      <c r="C36" s="638" t="str">
        <f>C9</f>
        <v>F</v>
      </c>
      <c r="D36" s="654"/>
      <c r="E36" s="828"/>
      <c r="F36" s="579" t="s">
        <v>16</v>
      </c>
      <c r="G36" s="829"/>
      <c r="H36" s="654"/>
      <c r="I36" s="638" t="str">
        <f>C10</f>
        <v>E</v>
      </c>
      <c r="J36" s="380" t="s">
        <v>108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s="342" customFormat="1" ht="15" x14ac:dyDescent="0.2">
      <c r="A37" s="587"/>
      <c r="B37" s="380" t="s">
        <v>109</v>
      </c>
      <c r="C37" s="638" t="str">
        <f>$I$8</f>
        <v>N</v>
      </c>
      <c r="D37" s="654"/>
      <c r="E37" s="828"/>
      <c r="F37" s="579" t="s">
        <v>16</v>
      </c>
      <c r="G37" s="578"/>
      <c r="H37" s="654"/>
      <c r="I37" s="638" t="str">
        <f>$I$11</f>
        <v>B</v>
      </c>
      <c r="J37" s="380" t="s">
        <v>112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s="342" customFormat="1" ht="15" x14ac:dyDescent="0.2">
      <c r="A38" s="587"/>
      <c r="B38" s="380" t="s">
        <v>110</v>
      </c>
      <c r="C38" s="638" t="str">
        <f>$I$9</f>
        <v>O</v>
      </c>
      <c r="D38" s="654"/>
      <c r="E38" s="578"/>
      <c r="F38" s="579" t="s">
        <v>16</v>
      </c>
      <c r="G38" s="578"/>
      <c r="H38" s="654"/>
      <c r="I38" s="638" t="str">
        <f>$I$10</f>
        <v>M</v>
      </c>
      <c r="J38" s="380" t="s">
        <v>111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830"/>
      <c r="F39" s="831"/>
      <c r="G39" s="832"/>
      <c r="H39" s="397"/>
      <c r="I39" s="392"/>
      <c r="J39" s="590"/>
      <c r="K39" s="852"/>
      <c r="L39" s="580"/>
      <c r="M39" s="574"/>
      <c r="N39" s="192"/>
      <c r="O39" s="192"/>
      <c r="P39" s="192"/>
    </row>
    <row r="40" spans="1:16" ht="15" x14ac:dyDescent="0.2">
      <c r="A40" s="593"/>
      <c r="B40" s="584"/>
      <c r="C40" s="594"/>
      <c r="D40" s="595"/>
      <c r="E40" s="596"/>
      <c r="F40" s="597"/>
      <c r="G40" s="598"/>
      <c r="H40" s="599"/>
      <c r="I40" s="594"/>
      <c r="J40" s="584"/>
      <c r="K40" s="285"/>
      <c r="L40" s="580"/>
      <c r="M40" s="574"/>
      <c r="N40" s="192"/>
      <c r="O40" s="192"/>
      <c r="P40" s="192"/>
    </row>
    <row r="41" spans="1:16" ht="15.75" x14ac:dyDescent="0.25">
      <c r="A41" s="192"/>
      <c r="B41" s="1020" t="s">
        <v>59</v>
      </c>
      <c r="C41" s="1021"/>
      <c r="D41" s="846" t="s">
        <v>3</v>
      </c>
      <c r="E41" s="155" t="s">
        <v>2</v>
      </c>
      <c r="F41" s="191"/>
      <c r="G41" s="191"/>
      <c r="H41" s="1020" t="s">
        <v>60</v>
      </c>
      <c r="I41" s="1021"/>
      <c r="J41" s="846" t="s">
        <v>3</v>
      </c>
      <c r="K41" s="155" t="s">
        <v>2</v>
      </c>
      <c r="L41" s="580"/>
      <c r="M41" s="574"/>
      <c r="N41" s="192"/>
      <c r="O41" s="192"/>
      <c r="P41" s="192"/>
    </row>
    <row r="42" spans="1:16" ht="15" x14ac:dyDescent="0.2">
      <c r="A42" s="192"/>
      <c r="B42" s="522">
        <v>1</v>
      </c>
      <c r="C42" s="518"/>
      <c r="D42" s="837"/>
      <c r="E42" s="837"/>
      <c r="F42" s="191"/>
      <c r="G42" s="191"/>
      <c r="H42" s="522">
        <v>1</v>
      </c>
      <c r="I42" s="656"/>
      <c r="J42" s="837"/>
      <c r="K42" s="592"/>
      <c r="L42" s="192"/>
      <c r="M42" s="192"/>
      <c r="N42" s="192"/>
      <c r="O42" s="192"/>
      <c r="P42" s="192"/>
    </row>
    <row r="43" spans="1:16" ht="15" x14ac:dyDescent="0.2">
      <c r="A43" s="192"/>
      <c r="B43" s="522">
        <v>2</v>
      </c>
      <c r="C43" s="518"/>
      <c r="D43" s="837"/>
      <c r="E43" s="592"/>
      <c r="F43" s="191"/>
      <c r="G43" s="191"/>
      <c r="H43" s="522">
        <v>2</v>
      </c>
      <c r="I43" s="656"/>
      <c r="J43" s="837"/>
      <c r="K43" s="837"/>
      <c r="L43" s="192"/>
    </row>
    <row r="44" spans="1:16" ht="15" x14ac:dyDescent="0.2">
      <c r="A44" s="192"/>
      <c r="B44" s="522">
        <v>3</v>
      </c>
      <c r="C44" s="518"/>
      <c r="D44" s="837"/>
      <c r="E44" s="592"/>
      <c r="F44" s="191"/>
      <c r="G44" s="191"/>
      <c r="H44" s="522">
        <v>3</v>
      </c>
      <c r="I44" s="656"/>
      <c r="J44" s="837"/>
      <c r="K44" s="837"/>
      <c r="L44" s="192"/>
    </row>
    <row r="45" spans="1:16" ht="15" x14ac:dyDescent="0.2">
      <c r="A45" s="192"/>
      <c r="B45" s="522">
        <v>4</v>
      </c>
      <c r="C45" s="518"/>
      <c r="D45" s="837"/>
      <c r="E45" s="592"/>
      <c r="F45" s="191"/>
      <c r="G45" s="191"/>
      <c r="H45" s="522">
        <v>4</v>
      </c>
      <c r="I45" s="656"/>
      <c r="J45" s="837"/>
      <c r="K45" s="837"/>
      <c r="L45" s="192"/>
    </row>
    <row r="46" spans="1:16" x14ac:dyDescent="0.2">
      <c r="A46" s="192"/>
      <c r="L46" s="192"/>
    </row>
    <row r="47" spans="1:16" ht="15.75" x14ac:dyDescent="0.25">
      <c r="A47" s="192"/>
      <c r="B47" s="1020" t="s">
        <v>97</v>
      </c>
      <c r="C47" s="1021"/>
      <c r="D47" s="846" t="s">
        <v>3</v>
      </c>
      <c r="E47" s="155" t="s">
        <v>2</v>
      </c>
      <c r="H47" s="1020" t="s">
        <v>131</v>
      </c>
      <c r="I47" s="1021"/>
      <c r="J47" s="846" t="s">
        <v>3</v>
      </c>
      <c r="K47" s="155" t="s">
        <v>2</v>
      </c>
      <c r="L47" s="192"/>
    </row>
    <row r="48" spans="1:16" s="342" customFormat="1" ht="15" x14ac:dyDescent="0.2">
      <c r="A48" s="192"/>
      <c r="B48" s="380">
        <v>1</v>
      </c>
      <c r="C48" s="656"/>
      <c r="D48" s="837"/>
      <c r="E48" s="592"/>
      <c r="F48" s="191"/>
      <c r="G48" s="191"/>
      <c r="H48" s="380">
        <v>1</v>
      </c>
      <c r="I48" s="656"/>
      <c r="J48" s="837"/>
      <c r="K48" s="592"/>
      <c r="L48" s="192"/>
      <c r="M48" s="155"/>
      <c r="N48" s="784"/>
      <c r="O48" s="782"/>
      <c r="P48" s="783"/>
    </row>
    <row r="49" spans="1:16" s="342" customFormat="1" ht="15" x14ac:dyDescent="0.2">
      <c r="A49" s="192"/>
      <c r="B49" s="380">
        <v>2</v>
      </c>
      <c r="C49" s="656"/>
      <c r="D49" s="837"/>
      <c r="E49" s="837"/>
      <c r="F49" s="191"/>
      <c r="G49" s="191"/>
      <c r="H49" s="380">
        <v>2</v>
      </c>
      <c r="I49" s="656"/>
      <c r="J49" s="837"/>
      <c r="K49" s="837"/>
      <c r="L49" s="192"/>
      <c r="M49" s="155"/>
      <c r="N49" s="784"/>
      <c r="O49" s="782"/>
      <c r="P49" s="783"/>
    </row>
    <row r="50" spans="1:16" s="342" customFormat="1" ht="15" x14ac:dyDescent="0.2">
      <c r="A50" s="192"/>
      <c r="B50" s="380">
        <v>3</v>
      </c>
      <c r="C50" s="656"/>
      <c r="D50" s="837"/>
      <c r="E50" s="837"/>
      <c r="F50" s="191"/>
      <c r="G50" s="191"/>
      <c r="H50" s="380">
        <v>3</v>
      </c>
      <c r="I50" s="656"/>
      <c r="J50" s="837"/>
      <c r="K50" s="837"/>
      <c r="L50" s="192"/>
      <c r="M50" s="155"/>
      <c r="N50" s="784"/>
      <c r="O50" s="782"/>
      <c r="P50" s="783"/>
    </row>
    <row r="51" spans="1:16" s="342" customFormat="1" ht="15" x14ac:dyDescent="0.2">
      <c r="A51" s="192"/>
      <c r="B51" s="380">
        <v>4</v>
      </c>
      <c r="C51" s="656"/>
      <c r="D51" s="837"/>
      <c r="E51" s="837"/>
      <c r="F51" s="191"/>
      <c r="G51" s="191"/>
      <c r="H51" s="380">
        <v>4</v>
      </c>
      <c r="I51" s="656"/>
      <c r="J51" s="837"/>
      <c r="K51" s="837"/>
      <c r="L51" s="192"/>
      <c r="M51" s="155"/>
      <c r="N51" s="784"/>
      <c r="O51" s="782"/>
      <c r="P51" s="783"/>
    </row>
    <row r="52" spans="1:16" ht="15" x14ac:dyDescent="0.2">
      <c r="A52" s="192"/>
      <c r="B52" s="191"/>
      <c r="C52" s="243"/>
      <c r="D52" s="847"/>
      <c r="E52" s="783"/>
      <c r="F52" s="191"/>
      <c r="G52" s="191"/>
      <c r="H52" s="191"/>
      <c r="I52" s="784"/>
      <c r="J52" s="847"/>
      <c r="K52" s="847"/>
      <c r="L52" s="192"/>
      <c r="M52" s="155"/>
      <c r="N52" s="784"/>
      <c r="O52" s="782"/>
      <c r="P52" s="783"/>
    </row>
    <row r="53" spans="1:16" ht="15" x14ac:dyDescent="0.2">
      <c r="A53" s="192"/>
      <c r="B53" s="191"/>
      <c r="C53" s="243"/>
      <c r="D53" s="847"/>
      <c r="E53" s="783"/>
      <c r="F53" s="191"/>
      <c r="G53" s="191"/>
      <c r="H53" s="191"/>
      <c r="I53" s="784"/>
      <c r="J53" s="847"/>
      <c r="K53" s="847"/>
      <c r="L53" s="192"/>
      <c r="M53" s="155"/>
      <c r="N53" s="784"/>
      <c r="O53" s="782"/>
      <c r="P53" s="783"/>
    </row>
    <row r="54" spans="1:16" ht="15" x14ac:dyDescent="0.2">
      <c r="A54" s="192"/>
      <c r="B54" s="1059" t="s">
        <v>114</v>
      </c>
      <c r="C54" s="1060"/>
      <c r="D54" s="1061"/>
      <c r="E54" s="1061"/>
      <c r="F54" s="1061"/>
      <c r="G54" s="1061"/>
      <c r="H54" s="1061"/>
      <c r="I54" s="1060"/>
      <c r="J54" s="1062"/>
      <c r="K54" s="847"/>
      <c r="L54" s="192"/>
      <c r="M54" s="140"/>
      <c r="N54" s="11"/>
      <c r="O54" s="573"/>
      <c r="P54" s="155"/>
    </row>
    <row r="55" spans="1:16" ht="15" x14ac:dyDescent="0.2">
      <c r="A55" s="192"/>
      <c r="B55" s="522">
        <v>1</v>
      </c>
      <c r="C55" s="785" t="s">
        <v>61</v>
      </c>
      <c r="D55" s="848"/>
      <c r="E55" s="788"/>
      <c r="F55" s="789"/>
      <c r="G55" s="789"/>
      <c r="H55" s="790"/>
      <c r="I55" s="786" t="s">
        <v>115</v>
      </c>
      <c r="J55" s="837">
        <v>2</v>
      </c>
      <c r="K55" s="847"/>
      <c r="L55" s="192"/>
      <c r="M55" s="824"/>
      <c r="N55" s="244"/>
      <c r="O55" s="826"/>
      <c r="P55" s="834"/>
    </row>
    <row r="56" spans="1:16" ht="15" x14ac:dyDescent="0.2">
      <c r="A56" s="192"/>
      <c r="B56" s="522">
        <v>3</v>
      </c>
      <c r="C56" s="785" t="s">
        <v>116</v>
      </c>
      <c r="D56" s="849"/>
      <c r="E56" s="783"/>
      <c r="F56" s="191"/>
      <c r="G56" s="191"/>
      <c r="H56" s="792"/>
      <c r="I56" s="786" t="s">
        <v>117</v>
      </c>
      <c r="J56" s="837">
        <v>4</v>
      </c>
      <c r="K56" s="847"/>
      <c r="L56" s="192"/>
      <c r="M56" s="824"/>
      <c r="N56" s="244"/>
      <c r="O56" s="826"/>
      <c r="P56" s="826"/>
    </row>
    <row r="57" spans="1:16" ht="15" x14ac:dyDescent="0.2">
      <c r="A57" s="523"/>
      <c r="B57" s="522">
        <v>5</v>
      </c>
      <c r="C57" s="785" t="s">
        <v>118</v>
      </c>
      <c r="D57" s="849"/>
      <c r="E57" s="783"/>
      <c r="F57" s="191"/>
      <c r="G57" s="191"/>
      <c r="H57" s="792"/>
      <c r="I57" s="786" t="s">
        <v>119</v>
      </c>
      <c r="J57" s="837">
        <v>6</v>
      </c>
      <c r="K57" s="853"/>
      <c r="L57" s="523"/>
      <c r="M57" s="824"/>
      <c r="N57" s="244"/>
      <c r="O57" s="826"/>
      <c r="P57" s="826"/>
    </row>
    <row r="58" spans="1:16" ht="15" x14ac:dyDescent="0.2">
      <c r="A58" s="529"/>
      <c r="B58" s="522">
        <v>7</v>
      </c>
      <c r="C58" s="785" t="s">
        <v>120</v>
      </c>
      <c r="D58" s="850"/>
      <c r="E58" s="801"/>
      <c r="F58" s="802"/>
      <c r="G58" s="802"/>
      <c r="H58" s="803"/>
      <c r="I58" s="786" t="s">
        <v>121</v>
      </c>
      <c r="J58" s="837">
        <v>8</v>
      </c>
      <c r="K58" s="853"/>
      <c r="L58" s="523"/>
      <c r="M58" s="824"/>
      <c r="N58" s="244"/>
      <c r="O58" s="826"/>
      <c r="P58" s="826"/>
    </row>
    <row r="59" spans="1:16" s="342" customFormat="1" ht="15" x14ac:dyDescent="0.2">
      <c r="A59" s="529"/>
      <c r="B59" s="191"/>
      <c r="C59" s="243"/>
      <c r="D59" s="847"/>
      <c r="E59" s="783"/>
      <c r="F59" s="191"/>
      <c r="G59" s="191"/>
      <c r="H59" s="191"/>
      <c r="I59" s="784"/>
      <c r="J59" s="847"/>
      <c r="K59" s="853"/>
      <c r="L59" s="523"/>
      <c r="M59" s="824"/>
      <c r="N59" s="244"/>
      <c r="O59" s="826"/>
      <c r="P59" s="826"/>
    </row>
    <row r="60" spans="1:16" s="342" customFormat="1" ht="15.75" x14ac:dyDescent="0.2">
      <c r="A60" s="529"/>
      <c r="B60" s="553"/>
      <c r="C60" s="554" t="s">
        <v>18</v>
      </c>
      <c r="D60" s="846" t="s">
        <v>3</v>
      </c>
      <c r="E60" s="155" t="s">
        <v>2</v>
      </c>
      <c r="F60" s="191"/>
      <c r="G60" s="191"/>
      <c r="H60" s="553"/>
      <c r="I60" s="554" t="s">
        <v>19</v>
      </c>
      <c r="J60" s="846" t="s">
        <v>3</v>
      </c>
      <c r="K60" s="155" t="s">
        <v>2</v>
      </c>
      <c r="L60" s="523"/>
      <c r="M60" s="824"/>
      <c r="N60" s="244"/>
      <c r="O60" s="826"/>
      <c r="P60" s="826"/>
    </row>
    <row r="61" spans="1:16" s="342" customFormat="1" ht="15" x14ac:dyDescent="0.2">
      <c r="A61" s="529"/>
      <c r="B61" s="863" t="s">
        <v>5</v>
      </c>
      <c r="C61" s="805" t="s">
        <v>5</v>
      </c>
      <c r="D61" s="835">
        <f>$D$76-$H$76+$D$92-$H$92+$D$105-$H$105</f>
        <v>0</v>
      </c>
      <c r="E61" s="568">
        <f>CL($D$76,$H$76)+CL($D$92,$H$92)+CL($D$105,$H$105)</f>
        <v>0</v>
      </c>
      <c r="F61" s="191"/>
      <c r="G61" s="191"/>
      <c r="H61" s="863" t="s">
        <v>10</v>
      </c>
      <c r="I61" s="805" t="s">
        <v>10</v>
      </c>
      <c r="J61" s="835">
        <f>$D$78-$H$78+$D$94-$H$94+$D$107-$H$107</f>
        <v>0</v>
      </c>
      <c r="K61" s="568">
        <f>CL($D$78,$H$78)+CL($D$94,$H$94)+CL($D$107,$H$107)</f>
        <v>0</v>
      </c>
      <c r="L61" s="523"/>
      <c r="M61" s="824"/>
      <c r="N61" s="244"/>
      <c r="O61" s="826"/>
      <c r="P61" s="826"/>
    </row>
    <row r="62" spans="1:16" s="342" customFormat="1" ht="15" x14ac:dyDescent="0.2">
      <c r="A62" s="529"/>
      <c r="B62" s="863" t="s">
        <v>7</v>
      </c>
      <c r="C62" s="805" t="s">
        <v>7</v>
      </c>
      <c r="D62" s="835">
        <f>$H$76-$D$76+$D$93-$H$93+$D$106-$H$106</f>
        <v>0</v>
      </c>
      <c r="E62" s="835">
        <f>CL($H$76,$D$76)+CL($D$93,$H$93)+CL($D$106,$H$106)</f>
        <v>0</v>
      </c>
      <c r="F62" s="191"/>
      <c r="G62" s="191"/>
      <c r="H62" s="863" t="s">
        <v>11</v>
      </c>
      <c r="I62" s="805" t="s">
        <v>11</v>
      </c>
      <c r="J62" s="835">
        <f>$H$78-$D$78+$D$95-$H$95+$D$108-$H$108</f>
        <v>0</v>
      </c>
      <c r="K62" s="835">
        <f>CL($H$78,$D$78)+CL($D$95,$H$95)+CL($D$108,$H$108)</f>
        <v>0</v>
      </c>
      <c r="L62" s="523"/>
      <c r="M62" s="824"/>
      <c r="N62" s="244"/>
      <c r="O62" s="826"/>
      <c r="P62" s="826"/>
    </row>
    <row r="63" spans="1:16" s="342" customFormat="1" ht="15" x14ac:dyDescent="0.2">
      <c r="A63" s="529"/>
      <c r="B63" s="863" t="s">
        <v>8</v>
      </c>
      <c r="C63" s="805" t="s">
        <v>8</v>
      </c>
      <c r="D63" s="835">
        <f>$D$77-$H$77+$H$106-$D$106+$H$92-$D$92</f>
        <v>0</v>
      </c>
      <c r="E63" s="835">
        <f>CL($D$77,$H$77)+CL($H$92,$D$92)+CL($H$106,$D$106)</f>
        <v>0</v>
      </c>
      <c r="F63" s="191"/>
      <c r="G63" s="191"/>
      <c r="H63" s="863" t="s">
        <v>12</v>
      </c>
      <c r="I63" s="805" t="s">
        <v>12</v>
      </c>
      <c r="J63" s="835">
        <f>$D$79-$H$79+$H$108-$D$108+$H$94-$D$94</f>
        <v>0</v>
      </c>
      <c r="K63" s="835">
        <f>CL($D$79,$H$79)+CL($H$94,$D$94)+CL($H$108,$D$108)</f>
        <v>0</v>
      </c>
      <c r="L63" s="523"/>
      <c r="M63" s="824"/>
      <c r="N63" s="244"/>
      <c r="O63" s="826"/>
      <c r="P63" s="826"/>
    </row>
    <row r="64" spans="1:16" s="342" customFormat="1" ht="15" customHeight="1" x14ac:dyDescent="0.2">
      <c r="A64" s="529"/>
      <c r="B64" s="863" t="s">
        <v>9</v>
      </c>
      <c r="C64" s="805" t="s">
        <v>9</v>
      </c>
      <c r="D64" s="835">
        <f>$H$77-$D$77+$H$93-$D$93+$H$105-$D$105</f>
        <v>0</v>
      </c>
      <c r="E64" s="835">
        <f>CL($H$77,$D$77)+CL($H$105,$D$105)+CL($H$93,$D$93)</f>
        <v>0</v>
      </c>
      <c r="F64" s="191"/>
      <c r="G64" s="191"/>
      <c r="H64" s="863" t="s">
        <v>17</v>
      </c>
      <c r="I64" s="805" t="s">
        <v>17</v>
      </c>
      <c r="J64" s="835">
        <f>$H$79-$D$79+$H$95-$D$95+$H$107-$D$107</f>
        <v>0</v>
      </c>
      <c r="K64" s="835">
        <f>CL($H$79,$D$79)+CL($H$107,$D$107)+CL($H$95,$D$95)</f>
        <v>0</v>
      </c>
      <c r="L64" s="523"/>
      <c r="M64" s="824"/>
      <c r="N64" s="244"/>
      <c r="O64" s="826"/>
      <c r="P64" s="826"/>
    </row>
    <row r="65" spans="1:16" ht="12" customHeight="1" x14ac:dyDescent="0.2">
      <c r="A65" s="529"/>
      <c r="B65" s="529"/>
      <c r="C65" s="793"/>
      <c r="D65" s="838"/>
      <c r="E65" s="838"/>
      <c r="F65" s="529"/>
      <c r="G65" s="529"/>
      <c r="H65" s="529"/>
      <c r="I65" s="529"/>
      <c r="J65" s="853"/>
      <c r="K65" s="853"/>
      <c r="L65" s="523"/>
      <c r="M65" s="824"/>
      <c r="N65" s="11"/>
      <c r="O65" s="762"/>
      <c r="P65" s="762"/>
    </row>
    <row r="66" spans="1:16" ht="12" customHeight="1" x14ac:dyDescent="0.2">
      <c r="A66" s="794"/>
      <c r="B66" s="795"/>
      <c r="C66" s="795"/>
      <c r="D66" s="839"/>
      <c r="E66" s="839"/>
      <c r="F66" s="795"/>
      <c r="G66" s="795"/>
      <c r="H66" s="795"/>
      <c r="I66" s="795"/>
      <c r="J66" s="854"/>
      <c r="K66" s="855"/>
      <c r="L66" s="530"/>
      <c r="M66" s="523"/>
      <c r="N66" s="523"/>
      <c r="O66" s="523"/>
      <c r="P66" s="523"/>
    </row>
    <row r="67" spans="1:16" x14ac:dyDescent="0.2">
      <c r="A67" s="798"/>
      <c r="B67" s="1065" t="s">
        <v>122</v>
      </c>
      <c r="C67" s="1066"/>
      <c r="D67" s="1066"/>
      <c r="E67" s="1066"/>
      <c r="F67" s="1066"/>
      <c r="G67" s="1066"/>
      <c r="H67" s="1066"/>
      <c r="I67" s="1067"/>
      <c r="J67" s="853"/>
      <c r="K67" s="856"/>
      <c r="L67" s="156" t="s">
        <v>14</v>
      </c>
      <c r="M67" s="523"/>
      <c r="N67" s="523"/>
      <c r="O67" s="523"/>
      <c r="P67" s="523"/>
    </row>
    <row r="68" spans="1:16" x14ac:dyDescent="0.2">
      <c r="A68" s="798"/>
      <c r="B68" s="549" t="s">
        <v>38</v>
      </c>
      <c r="C68" s="804" t="str">
        <f>C55</f>
        <v>AAA</v>
      </c>
      <c r="D68" s="654"/>
      <c r="E68" s="840"/>
      <c r="F68" s="562" t="s">
        <v>16</v>
      </c>
      <c r="G68" s="561"/>
      <c r="H68" s="654"/>
      <c r="I68" s="804" t="str">
        <f>I55</f>
        <v>BBB</v>
      </c>
      <c r="J68" s="380">
        <v>1</v>
      </c>
      <c r="K68" s="856"/>
      <c r="L68" s="411">
        <f>ACCUEIL!$B$9</f>
        <v>1.583333333333333</v>
      </c>
      <c r="M68" s="523"/>
      <c r="N68" s="523"/>
      <c r="O68" s="523"/>
      <c r="P68" s="523"/>
    </row>
    <row r="69" spans="1:16" ht="15" hidden="1" x14ac:dyDescent="0.2">
      <c r="A69" s="798"/>
      <c r="B69" s="754"/>
      <c r="C69" s="755" t="s">
        <v>92</v>
      </c>
      <c r="D69" s="654"/>
      <c r="E69" s="840"/>
      <c r="F69" s="562" t="s">
        <v>16</v>
      </c>
      <c r="G69" s="561"/>
      <c r="H69" s="654"/>
      <c r="I69" s="756" t="s">
        <v>92</v>
      </c>
      <c r="J69" s="853"/>
      <c r="K69" s="856"/>
      <c r="L69" s="530"/>
      <c r="M69" s="523"/>
      <c r="N69" s="523"/>
      <c r="O69" s="523"/>
      <c r="P69" s="523"/>
    </row>
    <row r="70" spans="1:16" x14ac:dyDescent="0.2">
      <c r="A70" s="798"/>
      <c r="B70" s="549" t="s">
        <v>38</v>
      </c>
      <c r="C70" s="804" t="str">
        <f>C56</f>
        <v>CCC</v>
      </c>
      <c r="D70" s="654"/>
      <c r="E70" s="840"/>
      <c r="F70" s="562" t="s">
        <v>16</v>
      </c>
      <c r="G70" s="561"/>
      <c r="H70" s="654"/>
      <c r="I70" s="804" t="str">
        <f>I56</f>
        <v>DDD</v>
      </c>
      <c r="J70" s="380">
        <v>2</v>
      </c>
      <c r="K70" s="856"/>
      <c r="L70" s="534">
        <f>L68+ACCUEIL!$B$10</f>
        <v>1.5902777777777775</v>
      </c>
      <c r="M70" s="523"/>
      <c r="N70" s="523"/>
      <c r="O70" s="523"/>
      <c r="P70" s="523"/>
    </row>
    <row r="71" spans="1:16" ht="15" hidden="1" x14ac:dyDescent="0.2">
      <c r="A71" s="798"/>
      <c r="B71" s="754"/>
      <c r="C71" s="755" t="s">
        <v>92</v>
      </c>
      <c r="D71" s="654"/>
      <c r="E71" s="840"/>
      <c r="F71" s="562" t="s">
        <v>16</v>
      </c>
      <c r="G71" s="561"/>
      <c r="H71" s="654"/>
      <c r="I71" s="756" t="s">
        <v>92</v>
      </c>
      <c r="J71" s="853"/>
      <c r="K71" s="856"/>
      <c r="L71" s="530"/>
      <c r="M71" s="523"/>
      <c r="N71" s="523"/>
      <c r="O71" s="523"/>
      <c r="P71" s="523"/>
    </row>
    <row r="72" spans="1:16" x14ac:dyDescent="0.2">
      <c r="A72" s="798"/>
      <c r="B72" s="549" t="s">
        <v>38</v>
      </c>
      <c r="C72" s="804" t="str">
        <f>C57</f>
        <v>EEE</v>
      </c>
      <c r="D72" s="654"/>
      <c r="E72" s="840"/>
      <c r="F72" s="562" t="s">
        <v>16</v>
      </c>
      <c r="G72" s="561"/>
      <c r="H72" s="654"/>
      <c r="I72" s="804" t="str">
        <f>I57</f>
        <v>FFF</v>
      </c>
      <c r="J72" s="380">
        <v>3</v>
      </c>
      <c r="K72" s="856"/>
      <c r="L72" s="534">
        <f>L70+ACCUEIL!$B$10</f>
        <v>1.5972222222222219</v>
      </c>
      <c r="M72" s="523"/>
      <c r="N72" s="523"/>
      <c r="O72" s="523"/>
      <c r="P72" s="523"/>
    </row>
    <row r="73" spans="1:16" ht="15" hidden="1" x14ac:dyDescent="0.2">
      <c r="A73" s="798"/>
      <c r="B73" s="754"/>
      <c r="C73" s="755" t="s">
        <v>92</v>
      </c>
      <c r="D73" s="654"/>
      <c r="E73" s="840"/>
      <c r="F73" s="562" t="s">
        <v>16</v>
      </c>
      <c r="G73" s="561"/>
      <c r="H73" s="654"/>
      <c r="I73" s="756" t="s">
        <v>92</v>
      </c>
      <c r="J73" s="853"/>
      <c r="K73" s="856"/>
      <c r="L73" s="530"/>
      <c r="M73" s="523"/>
      <c r="N73" s="523"/>
      <c r="O73" s="523"/>
      <c r="P73" s="523"/>
    </row>
    <row r="74" spans="1:16" x14ac:dyDescent="0.2">
      <c r="A74" s="798"/>
      <c r="B74" s="549" t="s">
        <v>38</v>
      </c>
      <c r="C74" s="804" t="str">
        <f>C58</f>
        <v>GGG</v>
      </c>
      <c r="D74" s="654"/>
      <c r="E74" s="840"/>
      <c r="F74" s="562" t="s">
        <v>16</v>
      </c>
      <c r="G74" s="561"/>
      <c r="H74" s="654"/>
      <c r="I74" s="804" t="str">
        <f>I58</f>
        <v>HHH</v>
      </c>
      <c r="J74" s="380">
        <v>4</v>
      </c>
      <c r="K74" s="856"/>
      <c r="L74" s="534">
        <f>$L$72+ACCUEIL!$B$10</f>
        <v>1.6041666666666663</v>
      </c>
      <c r="M74" s="140"/>
      <c r="N74" s="11"/>
      <c r="O74" s="573"/>
      <c r="P74" s="155"/>
    </row>
    <row r="75" spans="1:16" ht="15" hidden="1" x14ac:dyDescent="0.2">
      <c r="A75" s="798"/>
      <c r="B75" s="754"/>
      <c r="C75" s="755" t="s">
        <v>92</v>
      </c>
      <c r="D75" s="654"/>
      <c r="E75" s="840"/>
      <c r="F75" s="562" t="s">
        <v>16</v>
      </c>
      <c r="G75" s="561"/>
      <c r="H75" s="654"/>
      <c r="I75" s="756" t="s">
        <v>92</v>
      </c>
      <c r="J75" s="853"/>
      <c r="K75" s="856"/>
      <c r="L75" s="530"/>
      <c r="M75" s="140"/>
      <c r="N75" s="11"/>
      <c r="O75" s="573"/>
      <c r="P75" s="155"/>
    </row>
    <row r="76" spans="1:16" ht="15" x14ac:dyDescent="0.2">
      <c r="A76" s="536"/>
      <c r="B76" s="546" t="s">
        <v>5</v>
      </c>
      <c r="C76" s="548" t="str">
        <f>$C$61</f>
        <v>A</v>
      </c>
      <c r="D76" s="654"/>
      <c r="E76" s="841"/>
      <c r="F76" s="562" t="s">
        <v>16</v>
      </c>
      <c r="G76" s="561"/>
      <c r="H76" s="654"/>
      <c r="I76" s="488" t="str">
        <f>$C$62</f>
        <v>B</v>
      </c>
      <c r="J76" s="859" t="s">
        <v>7</v>
      </c>
      <c r="K76" s="418"/>
      <c r="L76" s="534">
        <f>L74+ACCUEIL!$B$10</f>
        <v>1.6111111111111107</v>
      </c>
      <c r="M76" s="824"/>
      <c r="N76" s="244"/>
      <c r="O76" s="782"/>
      <c r="P76" s="783"/>
    </row>
    <row r="77" spans="1:16" ht="15" x14ac:dyDescent="0.2">
      <c r="A77" s="536"/>
      <c r="B77" s="546" t="s">
        <v>8</v>
      </c>
      <c r="C77" s="548" t="str">
        <f>$C$63</f>
        <v>C</v>
      </c>
      <c r="D77" s="654"/>
      <c r="E77" s="842"/>
      <c r="F77" s="560" t="s">
        <v>16</v>
      </c>
      <c r="G77" s="559"/>
      <c r="H77" s="689"/>
      <c r="I77" s="548" t="str">
        <f>$C$64</f>
        <v>D</v>
      </c>
      <c r="J77" s="859" t="s">
        <v>9</v>
      </c>
      <c r="K77" s="418"/>
      <c r="L77" s="534">
        <f>L76+ACCUEIL!$B$10</f>
        <v>1.6180555555555551</v>
      </c>
      <c r="M77" s="824"/>
      <c r="N77" s="244"/>
      <c r="O77" s="782"/>
      <c r="P77" s="782"/>
    </row>
    <row r="78" spans="1:16" s="342" customFormat="1" ht="15" x14ac:dyDescent="0.2">
      <c r="A78" s="536"/>
      <c r="B78" s="546" t="s">
        <v>10</v>
      </c>
      <c r="C78" s="548" t="str">
        <f>$I$61</f>
        <v>E</v>
      </c>
      <c r="D78" s="654"/>
      <c r="E78" s="841"/>
      <c r="F78" s="562" t="s">
        <v>16</v>
      </c>
      <c r="G78" s="561"/>
      <c r="H78" s="654"/>
      <c r="I78" s="547" t="str">
        <f>$I$62</f>
        <v>F</v>
      </c>
      <c r="J78" s="859" t="s">
        <v>11</v>
      </c>
      <c r="K78" s="418"/>
      <c r="L78" s="534">
        <f>L77+ACCUEIL!$B$10</f>
        <v>1.6249999999999996</v>
      </c>
      <c r="M78" s="824"/>
      <c r="N78" s="244"/>
      <c r="O78" s="782"/>
      <c r="P78" s="782"/>
    </row>
    <row r="79" spans="1:16" s="342" customFormat="1" ht="15" x14ac:dyDescent="0.2">
      <c r="A79" s="536"/>
      <c r="B79" s="546" t="s">
        <v>12</v>
      </c>
      <c r="C79" s="548" t="str">
        <f>$I$63</f>
        <v>G</v>
      </c>
      <c r="D79" s="654"/>
      <c r="E79" s="842"/>
      <c r="F79" s="560" t="s">
        <v>16</v>
      </c>
      <c r="G79" s="559"/>
      <c r="H79" s="689"/>
      <c r="I79" s="548" t="str">
        <f>$I$64</f>
        <v>H</v>
      </c>
      <c r="J79" s="859" t="s">
        <v>17</v>
      </c>
      <c r="K79" s="418"/>
      <c r="L79" s="534">
        <f>L78+ACCUEIL!$B$10</f>
        <v>1.631944444444444</v>
      </c>
      <c r="M79" s="824"/>
      <c r="N79" s="244"/>
      <c r="O79" s="782"/>
      <c r="P79" s="782"/>
    </row>
    <row r="80" spans="1:16" ht="15" x14ac:dyDescent="0.2">
      <c r="A80" s="536"/>
      <c r="B80" s="824"/>
      <c r="C80" s="147" t="s">
        <v>123</v>
      </c>
      <c r="D80" s="806"/>
      <c r="E80" s="843"/>
      <c r="F80" s="808"/>
      <c r="G80" s="807"/>
      <c r="H80" s="806"/>
      <c r="I80" s="147" t="s">
        <v>124</v>
      </c>
      <c r="J80" s="72"/>
      <c r="K80" s="418"/>
      <c r="L80" s="534"/>
      <c r="M80" s="824"/>
      <c r="N80" s="244"/>
      <c r="O80" s="782"/>
      <c r="P80" s="782"/>
    </row>
    <row r="81" spans="1:16" ht="15" x14ac:dyDescent="0.2">
      <c r="A81" s="536"/>
      <c r="B81" s="824"/>
      <c r="C81" s="547">
        <f>GL(H68,D68,C68,I68,H69,D69)</f>
        <v>0</v>
      </c>
      <c r="D81" s="654"/>
      <c r="E81" s="841"/>
      <c r="F81" s="562" t="s">
        <v>16</v>
      </c>
      <c r="G81" s="561"/>
      <c r="H81" s="654"/>
      <c r="I81" s="547">
        <f>GL(H70,D70,C70,I70,H71,D71)</f>
        <v>0</v>
      </c>
      <c r="J81" s="380">
        <v>5</v>
      </c>
      <c r="K81" s="418"/>
      <c r="L81" s="534">
        <f>L79+ACCUEIL!$B$10</f>
        <v>1.6388888888888884</v>
      </c>
      <c r="M81" s="824"/>
      <c r="N81" s="244"/>
      <c r="O81" s="782"/>
      <c r="P81" s="782"/>
    </row>
    <row r="82" spans="1:16" ht="15" hidden="1" x14ac:dyDescent="0.2">
      <c r="A82" s="536"/>
      <c r="B82" s="824"/>
      <c r="C82" s="756" t="s">
        <v>92</v>
      </c>
      <c r="D82" s="654"/>
      <c r="E82" s="840"/>
      <c r="F82" s="562" t="s">
        <v>16</v>
      </c>
      <c r="G82" s="561"/>
      <c r="H82" s="654"/>
      <c r="I82" s="756" t="s">
        <v>92</v>
      </c>
      <c r="J82" s="155"/>
      <c r="K82" s="418"/>
      <c r="L82" s="534"/>
      <c r="M82" s="75"/>
      <c r="N82" s="75"/>
      <c r="O82" s="75"/>
      <c r="P82" s="75"/>
    </row>
    <row r="83" spans="1:16" x14ac:dyDescent="0.2">
      <c r="A83" s="536"/>
      <c r="B83" s="824"/>
      <c r="C83" s="147" t="s">
        <v>125</v>
      </c>
      <c r="D83" s="806"/>
      <c r="E83" s="843"/>
      <c r="F83" s="808"/>
      <c r="G83" s="807"/>
      <c r="H83" s="806"/>
      <c r="I83" s="147" t="s">
        <v>126</v>
      </c>
      <c r="J83" s="72"/>
      <c r="K83" s="418"/>
      <c r="L83" s="534"/>
      <c r="M83" s="75"/>
      <c r="N83" s="75"/>
      <c r="O83" s="75"/>
      <c r="P83" s="75"/>
    </row>
    <row r="84" spans="1:16" x14ac:dyDescent="0.2">
      <c r="A84" s="536"/>
      <c r="B84" s="824"/>
      <c r="C84" s="547">
        <f>GL(H72,D72,C72,I72,H73,D73)</f>
        <v>0</v>
      </c>
      <c r="D84" s="654"/>
      <c r="E84" s="841"/>
      <c r="F84" s="562" t="s">
        <v>16</v>
      </c>
      <c r="G84" s="561"/>
      <c r="H84" s="654"/>
      <c r="I84" s="547">
        <f>GL(H74,D74,C74,I74,H75,D75)</f>
        <v>0</v>
      </c>
      <c r="J84" s="380">
        <v>6</v>
      </c>
      <c r="K84" s="418"/>
      <c r="L84" s="534">
        <f>L81+ACCUEIL!$B$10</f>
        <v>1.6458333333333328</v>
      </c>
      <c r="M84" s="75"/>
      <c r="N84" s="75"/>
      <c r="O84" s="75"/>
      <c r="P84" s="75"/>
    </row>
    <row r="85" spans="1:16" ht="15" hidden="1" x14ac:dyDescent="0.2">
      <c r="A85" s="536"/>
      <c r="B85" s="824"/>
      <c r="C85" s="756" t="s">
        <v>92</v>
      </c>
      <c r="D85" s="654"/>
      <c r="E85" s="840"/>
      <c r="F85" s="562" t="s">
        <v>16</v>
      </c>
      <c r="G85" s="561"/>
      <c r="H85" s="654"/>
      <c r="I85" s="756" t="s">
        <v>92</v>
      </c>
      <c r="J85" s="155"/>
      <c r="K85" s="418"/>
      <c r="L85" s="534"/>
      <c r="M85" s="75"/>
      <c r="N85" s="75"/>
      <c r="O85" s="75"/>
      <c r="P85" s="75"/>
    </row>
    <row r="86" spans="1:16" x14ac:dyDescent="0.2">
      <c r="A86" s="536"/>
      <c r="B86" s="1017" t="s">
        <v>37</v>
      </c>
      <c r="C86" s="1017"/>
      <c r="D86" s="1017"/>
      <c r="E86" s="1017"/>
      <c r="F86" s="1017"/>
      <c r="G86" s="1017"/>
      <c r="H86" s="1017"/>
      <c r="I86" s="1017"/>
      <c r="J86" s="72"/>
      <c r="K86" s="418"/>
      <c r="L86" s="534"/>
      <c r="M86" s="75"/>
      <c r="N86" s="75"/>
      <c r="O86" s="75"/>
      <c r="P86" s="75"/>
    </row>
    <row r="87" spans="1:16" x14ac:dyDescent="0.2">
      <c r="A87" s="536"/>
      <c r="B87" s="549" t="s">
        <v>38</v>
      </c>
      <c r="C87" s="654">
        <f>GL(D68,H68,C68,I68,D69,H69)</f>
        <v>0</v>
      </c>
      <c r="D87" s="654"/>
      <c r="E87" s="840"/>
      <c r="F87" s="562" t="s">
        <v>16</v>
      </c>
      <c r="G87" s="561"/>
      <c r="H87" s="654"/>
      <c r="I87" s="654">
        <f>GL(D70,H70,C70,I70,D71,H71)</f>
        <v>0</v>
      </c>
      <c r="J87" s="380">
        <v>7</v>
      </c>
      <c r="K87" s="418"/>
      <c r="L87" s="534">
        <f>L84+ACCUEIL!$B$10</f>
        <v>1.6527777777777772</v>
      </c>
      <c r="M87" s="75"/>
      <c r="N87" s="75"/>
      <c r="O87" s="75"/>
      <c r="P87" s="75"/>
    </row>
    <row r="88" spans="1:16" ht="15" hidden="1" x14ac:dyDescent="0.2">
      <c r="A88" s="536"/>
      <c r="B88" s="754"/>
      <c r="C88" s="755" t="s">
        <v>92</v>
      </c>
      <c r="D88" s="654"/>
      <c r="E88" s="840"/>
      <c r="F88" s="562" t="s">
        <v>16</v>
      </c>
      <c r="G88" s="561"/>
      <c r="H88" s="654"/>
      <c r="I88" s="756" t="s">
        <v>92</v>
      </c>
      <c r="J88" s="72"/>
      <c r="K88" s="418"/>
      <c r="L88" s="534"/>
      <c r="M88" s="75"/>
      <c r="N88" s="75"/>
      <c r="O88" s="75"/>
      <c r="P88" s="75"/>
    </row>
    <row r="89" spans="1:16" x14ac:dyDescent="0.2">
      <c r="A89" s="536"/>
      <c r="B89" s="1018" t="s">
        <v>39</v>
      </c>
      <c r="C89" s="1018"/>
      <c r="D89" s="1018"/>
      <c r="E89" s="1018"/>
      <c r="F89" s="1018"/>
      <c r="G89" s="1018"/>
      <c r="H89" s="1018"/>
      <c r="I89" s="1018"/>
      <c r="J89" s="72"/>
      <c r="K89" s="418"/>
      <c r="L89" s="538"/>
      <c r="M89" s="75"/>
      <c r="N89" s="75"/>
      <c r="O89" s="75"/>
      <c r="P89" s="75"/>
    </row>
    <row r="90" spans="1:16" x14ac:dyDescent="0.2">
      <c r="A90" s="536"/>
      <c r="B90" s="549" t="s">
        <v>38</v>
      </c>
      <c r="C90" s="654">
        <f>GL(D72,H72,C72,I72,D73,H73)</f>
        <v>0</v>
      </c>
      <c r="D90" s="654"/>
      <c r="E90" s="844"/>
      <c r="F90" s="558" t="s">
        <v>16</v>
      </c>
      <c r="G90" s="557"/>
      <c r="H90" s="654"/>
      <c r="I90" s="547">
        <f>GL(D74,H74,C74,I74,D75,H75)</f>
        <v>0</v>
      </c>
      <c r="J90" s="380">
        <v>8</v>
      </c>
      <c r="K90" s="418"/>
      <c r="L90" s="534">
        <f>L87+ACCUEIL!$B$10</f>
        <v>1.6597222222222217</v>
      </c>
      <c r="M90" s="538"/>
      <c r="N90" s="538"/>
      <c r="O90" s="538"/>
      <c r="P90" s="538"/>
    </row>
    <row r="91" spans="1:16" ht="15" hidden="1" x14ac:dyDescent="0.2">
      <c r="A91" s="536"/>
      <c r="B91" s="549"/>
      <c r="C91" s="746" t="s">
        <v>92</v>
      </c>
      <c r="D91" s="654"/>
      <c r="E91" s="840"/>
      <c r="F91" s="562" t="s">
        <v>16</v>
      </c>
      <c r="G91" s="561"/>
      <c r="H91" s="654"/>
      <c r="I91" s="746" t="s">
        <v>92</v>
      </c>
      <c r="J91" s="72"/>
      <c r="K91" s="418"/>
      <c r="L91" s="534"/>
      <c r="M91" s="538"/>
      <c r="N91" s="538"/>
      <c r="O91" s="538"/>
      <c r="P91" s="538"/>
    </row>
    <row r="92" spans="1:16" ht="15.75" x14ac:dyDescent="0.2">
      <c r="A92" s="536"/>
      <c r="B92" s="546" t="s">
        <v>5</v>
      </c>
      <c r="C92" s="548" t="str">
        <f>$C$61</f>
        <v>A</v>
      </c>
      <c r="D92" s="654"/>
      <c r="E92" s="840"/>
      <c r="F92" s="562" t="s">
        <v>16</v>
      </c>
      <c r="G92" s="561"/>
      <c r="H92" s="654"/>
      <c r="I92" s="548" t="str">
        <f>$C$63</f>
        <v>C</v>
      </c>
      <c r="J92" s="859" t="s">
        <v>8</v>
      </c>
      <c r="K92" s="418"/>
      <c r="L92" s="534">
        <f>L90+ACCUEIL!$B$10</f>
        <v>1.6666666666666661</v>
      </c>
      <c r="M92" s="553"/>
      <c r="N92" s="554" t="s">
        <v>18</v>
      </c>
      <c r="O92" s="846" t="s">
        <v>3</v>
      </c>
      <c r="P92" s="155" t="s">
        <v>2</v>
      </c>
    </row>
    <row r="93" spans="1:16" ht="15" x14ac:dyDescent="0.2">
      <c r="A93" s="536"/>
      <c r="B93" s="546" t="s">
        <v>7</v>
      </c>
      <c r="C93" s="548" t="str">
        <f>$C$62</f>
        <v>B</v>
      </c>
      <c r="D93" s="654"/>
      <c r="E93" s="842"/>
      <c r="F93" s="560" t="s">
        <v>16</v>
      </c>
      <c r="G93" s="559"/>
      <c r="H93" s="654"/>
      <c r="I93" s="548" t="str">
        <f>$C$64</f>
        <v>D</v>
      </c>
      <c r="J93" s="859" t="s">
        <v>9</v>
      </c>
      <c r="K93" s="418"/>
      <c r="L93" s="534">
        <f>L92+ACCUEIL!$B$10</f>
        <v>1.6736111111111105</v>
      </c>
      <c r="M93" s="546">
        <v>1</v>
      </c>
      <c r="N93" s="805" t="s">
        <v>7</v>
      </c>
      <c r="O93" s="837">
        <f>$H$76-$D$76+$D$93-$H$93+$D$106-$H$106</f>
        <v>0</v>
      </c>
      <c r="P93" s="837">
        <f>CL($H$76,$D$76)+CL($D$93,$H$93)+CL($D$106,$H$106)</f>
        <v>0</v>
      </c>
    </row>
    <row r="94" spans="1:16" s="342" customFormat="1" ht="15" x14ac:dyDescent="0.2">
      <c r="A94" s="536"/>
      <c r="B94" s="546" t="s">
        <v>10</v>
      </c>
      <c r="C94" s="548" t="str">
        <f>$I$61</f>
        <v>E</v>
      </c>
      <c r="D94" s="654"/>
      <c r="E94" s="841"/>
      <c r="F94" s="562" t="s">
        <v>16</v>
      </c>
      <c r="G94" s="561"/>
      <c r="H94" s="654"/>
      <c r="I94" s="547" t="str">
        <f>$I$63</f>
        <v>G</v>
      </c>
      <c r="J94" s="859" t="s">
        <v>12</v>
      </c>
      <c r="K94" s="418"/>
      <c r="L94" s="534">
        <f>L93+ACCUEIL!$B$10</f>
        <v>1.6805555555555549</v>
      </c>
      <c r="M94" s="546">
        <v>2</v>
      </c>
      <c r="N94" s="805" t="s">
        <v>5</v>
      </c>
      <c r="O94" s="837">
        <f>$D$76-$H$76+$D$92-$H$92+$D$105-$H$105</f>
        <v>0</v>
      </c>
      <c r="P94" s="592">
        <f>CL($D$76,$H$76)+CL($D$92,$H$92)+CL($D$105,$H$105)</f>
        <v>0</v>
      </c>
    </row>
    <row r="95" spans="1:16" s="342" customFormat="1" ht="15" x14ac:dyDescent="0.2">
      <c r="A95" s="536"/>
      <c r="B95" s="546" t="s">
        <v>11</v>
      </c>
      <c r="C95" s="548" t="str">
        <f>$I$62</f>
        <v>F</v>
      </c>
      <c r="D95" s="654"/>
      <c r="E95" s="842"/>
      <c r="F95" s="560" t="s">
        <v>16</v>
      </c>
      <c r="G95" s="559"/>
      <c r="H95" s="689"/>
      <c r="I95" s="548" t="str">
        <f>$I$64</f>
        <v>H</v>
      </c>
      <c r="J95" s="859" t="s">
        <v>17</v>
      </c>
      <c r="K95" s="418"/>
      <c r="L95" s="534">
        <f>L94+ACCUEIL!$B$10</f>
        <v>1.6874999999999993</v>
      </c>
      <c r="M95" s="546">
        <v>3</v>
      </c>
      <c r="N95" s="805" t="s">
        <v>8</v>
      </c>
      <c r="O95" s="837">
        <f>$D$77-$H$77+$H$106-$D$106+$H$92-$D$92</f>
        <v>0</v>
      </c>
      <c r="P95" s="837">
        <f>CL($D$77,$H$77)+CL($H$92,$D$92)+CL($H$106,$D$106)</f>
        <v>0</v>
      </c>
    </row>
    <row r="96" spans="1:16" ht="15" x14ac:dyDescent="0.2">
      <c r="A96" s="536"/>
      <c r="B96" s="824"/>
      <c r="C96" s="147" t="s">
        <v>127</v>
      </c>
      <c r="D96" s="806"/>
      <c r="E96" s="843"/>
      <c r="F96" s="808"/>
      <c r="G96" s="807"/>
      <c r="H96" s="806"/>
      <c r="I96" s="147" t="s">
        <v>130</v>
      </c>
      <c r="J96" s="72"/>
      <c r="K96" s="418"/>
      <c r="L96" s="534"/>
      <c r="M96" s="546">
        <v>4</v>
      </c>
      <c r="N96" s="805" t="s">
        <v>9</v>
      </c>
      <c r="O96" s="837">
        <f>$H$77-$D$77+$H$93-$D$93+$H$105-$D$105</f>
        <v>0</v>
      </c>
      <c r="P96" s="837">
        <f>CL($H$77,$D$77)+CL($H$105,$D$105)+CL($H$93,$D$93)</f>
        <v>0</v>
      </c>
    </row>
    <row r="97" spans="1:16" x14ac:dyDescent="0.2">
      <c r="A97" s="536"/>
      <c r="B97" s="824"/>
      <c r="C97" s="547">
        <f>GL(D81,H81,C81,I81,D82,H82)</f>
        <v>0</v>
      </c>
      <c r="D97" s="654"/>
      <c r="E97" s="841"/>
      <c r="F97" s="562" t="s">
        <v>16</v>
      </c>
      <c r="G97" s="561"/>
      <c r="H97" s="654"/>
      <c r="I97" s="547">
        <f>GL(H87,D87,C87,I87,H88,D88)</f>
        <v>0</v>
      </c>
      <c r="J97" s="380">
        <v>9</v>
      </c>
      <c r="K97" s="418"/>
      <c r="L97" s="534">
        <f>L95+ACCUEIL!$B$10</f>
        <v>1.6944444444444438</v>
      </c>
      <c r="M97" s="538"/>
      <c r="N97" s="538"/>
      <c r="O97" s="538"/>
      <c r="P97" s="538"/>
    </row>
    <row r="98" spans="1:16" ht="15" hidden="1" x14ac:dyDescent="0.2">
      <c r="A98" s="536"/>
      <c r="B98" s="824"/>
      <c r="C98" s="815" t="s">
        <v>92</v>
      </c>
      <c r="D98" s="654"/>
      <c r="E98" s="840"/>
      <c r="F98" s="562" t="s">
        <v>16</v>
      </c>
      <c r="G98" s="561"/>
      <c r="H98" s="654"/>
      <c r="I98" s="746" t="s">
        <v>92</v>
      </c>
      <c r="J98" s="814"/>
      <c r="K98" s="418"/>
      <c r="L98" s="534"/>
      <c r="M98" s="538"/>
      <c r="N98" s="538"/>
      <c r="O98" s="538"/>
      <c r="P98" s="538"/>
    </row>
    <row r="99" spans="1:16" x14ac:dyDescent="0.2">
      <c r="A99" s="536"/>
      <c r="B99" s="824"/>
      <c r="C99" s="819" t="s">
        <v>128</v>
      </c>
      <c r="D99" s="806"/>
      <c r="E99" s="843"/>
      <c r="F99" s="808"/>
      <c r="G99" s="807"/>
      <c r="H99" s="806"/>
      <c r="I99" s="818" t="s">
        <v>129</v>
      </c>
      <c r="J99" s="72"/>
      <c r="K99" s="418"/>
      <c r="L99" s="534"/>
      <c r="M99" s="538"/>
      <c r="N99" s="538"/>
      <c r="O99" s="538"/>
      <c r="P99" s="538"/>
    </row>
    <row r="100" spans="1:16" x14ac:dyDescent="0.2">
      <c r="A100" s="536"/>
      <c r="B100" s="824"/>
      <c r="C100" s="547">
        <f>GL(H81,D81,C81,I81,H82,D82)</f>
        <v>0</v>
      </c>
      <c r="D100" s="654"/>
      <c r="E100" s="841"/>
      <c r="F100" s="562" t="s">
        <v>16</v>
      </c>
      <c r="G100" s="817"/>
      <c r="H100" s="654"/>
      <c r="I100" s="547">
        <f>GL(H90,D90,C90,I90,H91,D91)</f>
        <v>0</v>
      </c>
      <c r="J100" s="380">
        <v>10</v>
      </c>
      <c r="K100" s="418"/>
      <c r="L100" s="534">
        <f>L97+ACCUEIL!$B$10</f>
        <v>1.7013888888888882</v>
      </c>
      <c r="M100" s="538"/>
      <c r="N100" s="538"/>
      <c r="O100" s="538"/>
      <c r="P100" s="538"/>
    </row>
    <row r="101" spans="1:16" ht="15" hidden="1" x14ac:dyDescent="0.2">
      <c r="A101" s="536"/>
      <c r="B101" s="820"/>
      <c r="C101" s="815" t="s">
        <v>92</v>
      </c>
      <c r="D101" s="816"/>
      <c r="E101" s="844"/>
      <c r="F101" s="558" t="s">
        <v>16</v>
      </c>
      <c r="G101" s="557"/>
      <c r="H101" s="816"/>
      <c r="I101" s="815" t="s">
        <v>92</v>
      </c>
      <c r="J101" s="814"/>
      <c r="K101" s="418"/>
      <c r="L101" s="534"/>
      <c r="M101" s="538"/>
      <c r="N101" s="538"/>
      <c r="O101" s="538"/>
      <c r="P101" s="538"/>
    </row>
    <row r="102" spans="1:16" x14ac:dyDescent="0.2">
      <c r="A102" s="536"/>
      <c r="B102" s="1063" t="s">
        <v>41</v>
      </c>
      <c r="C102" s="1064"/>
      <c r="D102" s="1064"/>
      <c r="E102" s="1064"/>
      <c r="F102" s="1064"/>
      <c r="G102" s="1064"/>
      <c r="H102" s="1064"/>
      <c r="I102" s="1064"/>
      <c r="J102" s="72"/>
      <c r="K102" s="418"/>
      <c r="L102" s="534"/>
      <c r="M102" s="75"/>
      <c r="N102" s="75"/>
      <c r="O102" s="769"/>
      <c r="P102" s="769"/>
    </row>
    <row r="103" spans="1:16" x14ac:dyDescent="0.2">
      <c r="A103" s="536"/>
      <c r="B103" s="546" t="s">
        <v>42</v>
      </c>
      <c r="C103" s="547">
        <f>GL(H90,D90,C90,I90,H91,D91)</f>
        <v>0</v>
      </c>
      <c r="D103" s="654"/>
      <c r="E103" s="840"/>
      <c r="F103" s="562" t="s">
        <v>16</v>
      </c>
      <c r="G103" s="561"/>
      <c r="H103" s="654"/>
      <c r="I103" s="547">
        <f>GL(H87,D87,C87,I87,H88,D88)</f>
        <v>0</v>
      </c>
      <c r="J103" s="380">
        <v>11</v>
      </c>
      <c r="K103" s="418"/>
      <c r="L103" s="534">
        <f>L100+ACCUEIL!$B$10</f>
        <v>1.7083333333333326</v>
      </c>
      <c r="M103" s="75"/>
      <c r="N103" s="75"/>
      <c r="O103" s="769"/>
      <c r="P103" s="769"/>
    </row>
    <row r="104" spans="1:16" ht="15" hidden="1" x14ac:dyDescent="0.2">
      <c r="A104" s="536"/>
      <c r="B104" s="546"/>
      <c r="C104" s="746" t="s">
        <v>92</v>
      </c>
      <c r="D104" s="654"/>
      <c r="E104" s="840"/>
      <c r="F104" s="562" t="s">
        <v>16</v>
      </c>
      <c r="G104" s="561"/>
      <c r="H104" s="654"/>
      <c r="I104" s="746" t="s">
        <v>92</v>
      </c>
      <c r="J104" s="857"/>
      <c r="K104" s="418"/>
      <c r="L104" s="425"/>
      <c r="M104" s="263"/>
      <c r="N104" s="770"/>
      <c r="O104" s="770"/>
      <c r="P104" s="770"/>
    </row>
    <row r="105" spans="1:16" ht="15.75" x14ac:dyDescent="0.2">
      <c r="A105" s="536"/>
      <c r="B105" s="546" t="s">
        <v>5</v>
      </c>
      <c r="C105" s="548" t="str">
        <f>$C$61</f>
        <v>A</v>
      </c>
      <c r="D105" s="654"/>
      <c r="E105" s="840"/>
      <c r="F105" s="562" t="s">
        <v>16</v>
      </c>
      <c r="G105" s="561"/>
      <c r="H105" s="654"/>
      <c r="I105" s="654" t="s">
        <v>9</v>
      </c>
      <c r="J105" s="859" t="s">
        <v>9</v>
      </c>
      <c r="K105" s="418"/>
      <c r="L105" s="534">
        <f>L103+ACCUEIL!$B$10</f>
        <v>1.715277777777777</v>
      </c>
      <c r="M105" s="553"/>
      <c r="N105" s="554" t="s">
        <v>19</v>
      </c>
      <c r="O105" s="846" t="s">
        <v>3</v>
      </c>
      <c r="P105" s="155" t="s">
        <v>2</v>
      </c>
    </row>
    <row r="106" spans="1:16" ht="15" x14ac:dyDescent="0.2">
      <c r="A106" s="536"/>
      <c r="B106" s="546" t="s">
        <v>7</v>
      </c>
      <c r="C106" s="548" t="str">
        <f>$C$62</f>
        <v>B</v>
      </c>
      <c r="D106" s="654"/>
      <c r="E106" s="842"/>
      <c r="F106" s="560" t="s">
        <v>16</v>
      </c>
      <c r="G106" s="559"/>
      <c r="H106" s="654"/>
      <c r="I106" s="548" t="str">
        <f>$C$63</f>
        <v>C</v>
      </c>
      <c r="J106" s="859" t="s">
        <v>8</v>
      </c>
      <c r="K106" s="418"/>
      <c r="L106" s="534">
        <f>L105+ACCUEIL!$B$10</f>
        <v>1.7222222222222214</v>
      </c>
      <c r="M106" s="546">
        <v>1</v>
      </c>
      <c r="N106" s="805" t="s">
        <v>10</v>
      </c>
      <c r="O106" s="837">
        <f>$D$78-$H$78+$D$94-$H$94+$D$107-$H$107</f>
        <v>0</v>
      </c>
      <c r="P106" s="592">
        <f>CL($D$78,$H$78)+CL($D$94,$H$94)+CL($D$107,$H$107)</f>
        <v>0</v>
      </c>
    </row>
    <row r="107" spans="1:16" s="342" customFormat="1" ht="15" x14ac:dyDescent="0.2">
      <c r="A107" s="536"/>
      <c r="B107" s="546" t="s">
        <v>10</v>
      </c>
      <c r="C107" s="548" t="str">
        <f>$I$61</f>
        <v>E</v>
      </c>
      <c r="D107" s="654"/>
      <c r="E107" s="841"/>
      <c r="F107" s="562" t="s">
        <v>16</v>
      </c>
      <c r="G107" s="561"/>
      <c r="H107" s="654"/>
      <c r="I107" s="547" t="str">
        <f>$I$64</f>
        <v>H</v>
      </c>
      <c r="J107" s="859" t="s">
        <v>17</v>
      </c>
      <c r="K107" s="418"/>
      <c r="L107" s="534">
        <f>L106+ACCUEIL!$B$10</f>
        <v>1.7291666666666659</v>
      </c>
      <c r="M107" s="546">
        <v>2</v>
      </c>
      <c r="N107" s="805" t="s">
        <v>11</v>
      </c>
      <c r="O107" s="837">
        <f>$H$78-$D$78+$D$95-$H$95+$D$108-$H$108</f>
        <v>0</v>
      </c>
      <c r="P107" s="837">
        <f>CL($H$78,$D$78)+CL($D$95,$H$95)+CL($D$108,$H$108)</f>
        <v>0</v>
      </c>
    </row>
    <row r="108" spans="1:16" s="342" customFormat="1" ht="15" x14ac:dyDescent="0.2">
      <c r="A108" s="536"/>
      <c r="B108" s="546" t="s">
        <v>11</v>
      </c>
      <c r="C108" s="548" t="str">
        <f>$I$62</f>
        <v>F</v>
      </c>
      <c r="D108" s="654"/>
      <c r="E108" s="842"/>
      <c r="F108" s="560" t="s">
        <v>16</v>
      </c>
      <c r="G108" s="559"/>
      <c r="H108" s="689"/>
      <c r="I108" s="548" t="str">
        <f>$I$63</f>
        <v>G</v>
      </c>
      <c r="J108" s="859" t="s">
        <v>12</v>
      </c>
      <c r="K108" s="418"/>
      <c r="L108" s="534">
        <f>L107+ACCUEIL!$B$10</f>
        <v>1.7361111111111103</v>
      </c>
      <c r="M108" s="546">
        <v>3</v>
      </c>
      <c r="N108" s="805" t="s">
        <v>12</v>
      </c>
      <c r="O108" s="837">
        <f>$D$79-$H$79+$H$108-$D$108+$H$94-$D$94</f>
        <v>0</v>
      </c>
      <c r="P108" s="837">
        <f>CL($D$79,$H$79)+CL($H$94,$D$94)+CL($H$108,$D$108)</f>
        <v>0</v>
      </c>
    </row>
    <row r="109" spans="1:16" ht="15" x14ac:dyDescent="0.2">
      <c r="A109" s="536"/>
      <c r="B109" s="1019" t="s">
        <v>43</v>
      </c>
      <c r="C109" s="1019"/>
      <c r="D109" s="1019"/>
      <c r="E109" s="1019"/>
      <c r="F109" s="1019"/>
      <c r="G109" s="1019"/>
      <c r="H109" s="1019"/>
      <c r="I109" s="1019"/>
      <c r="J109" s="72"/>
      <c r="K109" s="418"/>
      <c r="L109" s="534"/>
      <c r="M109" s="546">
        <v>4</v>
      </c>
      <c r="N109" s="805" t="s">
        <v>17</v>
      </c>
      <c r="O109" s="837">
        <f>$H$79-$D$79+$H$95-$D$95+$H$107-$D$107</f>
        <v>0</v>
      </c>
      <c r="P109" s="837">
        <f>CL($H$79,$D$79)+CL($H$107,$D$107)+CL($H$95,$D$95)</f>
        <v>0</v>
      </c>
    </row>
    <row r="110" spans="1:16" x14ac:dyDescent="0.2">
      <c r="A110" s="536"/>
      <c r="B110" s="546" t="s">
        <v>11</v>
      </c>
      <c r="C110" s="547">
        <f>GL(D87,H87,C87,I87,D88,H88)</f>
        <v>0</v>
      </c>
      <c r="D110" s="654"/>
      <c r="E110" s="840"/>
      <c r="F110" s="562" t="s">
        <v>16</v>
      </c>
      <c r="G110" s="561"/>
      <c r="H110" s="654"/>
      <c r="I110" s="547">
        <f>GL(D90,H90,C90,I90,D91,H91)</f>
        <v>0</v>
      </c>
      <c r="J110" s="380">
        <v>12</v>
      </c>
      <c r="K110" s="418"/>
      <c r="L110" s="534">
        <f>L108+ACCUEIL!$B$10</f>
        <v>1.7430555555555547</v>
      </c>
      <c r="M110" s="75"/>
      <c r="N110" s="75"/>
      <c r="O110" s="771"/>
      <c r="P110" s="771"/>
    </row>
    <row r="111" spans="1:16" ht="15" hidden="1" x14ac:dyDescent="0.2">
      <c r="A111" s="536"/>
      <c r="B111" s="552"/>
      <c r="C111" s="756" t="s">
        <v>92</v>
      </c>
      <c r="D111" s="654"/>
      <c r="E111" s="840"/>
      <c r="F111" s="562" t="s">
        <v>16</v>
      </c>
      <c r="G111" s="561"/>
      <c r="H111" s="654"/>
      <c r="I111" s="756" t="s">
        <v>92</v>
      </c>
      <c r="J111" s="72"/>
      <c r="K111" s="418"/>
      <c r="L111" s="534"/>
      <c r="M111" s="860"/>
      <c r="N111" s="771"/>
      <c r="O111" s="771"/>
      <c r="P111" s="771"/>
    </row>
    <row r="112" spans="1:16" ht="15" x14ac:dyDescent="0.2">
      <c r="A112" s="536"/>
      <c r="B112" s="757"/>
      <c r="C112" s="758"/>
      <c r="D112" s="759"/>
      <c r="E112" s="845"/>
      <c r="F112" s="761"/>
      <c r="G112" s="760"/>
      <c r="H112" s="759"/>
      <c r="I112" s="758"/>
      <c r="J112" s="72"/>
      <c r="K112" s="418"/>
      <c r="L112" s="534"/>
      <c r="M112" s="75"/>
      <c r="N112" s="75"/>
      <c r="O112" s="771"/>
      <c r="P112" s="771"/>
    </row>
    <row r="113" spans="1:16" x14ac:dyDescent="0.2">
      <c r="A113" s="536"/>
      <c r="B113" s="824"/>
      <c r="C113" s="147"/>
      <c r="D113" s="16"/>
      <c r="E113" s="25"/>
      <c r="F113" s="79" t="s">
        <v>67</v>
      </c>
      <c r="G113" s="541"/>
      <c r="H113" s="540"/>
      <c r="I113" s="130"/>
      <c r="J113" s="72"/>
      <c r="K113" s="418"/>
      <c r="L113" s="534">
        <f>L110+ACCUEIL!$B$10</f>
        <v>1.7499999999999991</v>
      </c>
      <c r="M113" s="75"/>
      <c r="N113" s="75"/>
      <c r="O113" s="771"/>
      <c r="P113" s="771"/>
    </row>
    <row r="114" spans="1:16" x14ac:dyDescent="0.2">
      <c r="A114" s="542"/>
      <c r="B114" s="543"/>
      <c r="C114" s="544"/>
      <c r="D114" s="302"/>
      <c r="E114" s="302"/>
      <c r="F114" s="544"/>
      <c r="G114" s="544"/>
      <c r="H114" s="544"/>
      <c r="I114" s="544"/>
      <c r="J114" s="302"/>
      <c r="K114" s="858"/>
      <c r="L114" s="538"/>
      <c r="M114" s="538"/>
      <c r="N114" s="538"/>
      <c r="O114" s="538"/>
      <c r="P114" s="538"/>
    </row>
    <row r="115" spans="1:16" s="342" customFormat="1" x14ac:dyDescent="0.2">
      <c r="A115" s="861"/>
      <c r="B115" s="543"/>
      <c r="C115" s="544"/>
      <c r="D115" s="302"/>
      <c r="E115" s="302"/>
      <c r="F115" s="544"/>
      <c r="G115" s="544"/>
      <c r="H115" s="544"/>
      <c r="I115" s="544"/>
      <c r="J115" s="302"/>
      <c r="K115" s="302"/>
      <c r="L115" s="544"/>
      <c r="M115" s="544"/>
      <c r="N115" s="544"/>
      <c r="O115" s="538"/>
      <c r="P115" s="538"/>
    </row>
    <row r="116" spans="1:16" x14ac:dyDescent="0.2">
      <c r="B116" s="1068" t="s">
        <v>40</v>
      </c>
      <c r="C116" s="1069"/>
      <c r="D116" s="1069"/>
      <c r="E116" s="1069"/>
      <c r="F116" s="1069"/>
      <c r="G116" s="1069"/>
      <c r="H116" s="1069"/>
      <c r="I116" s="1069"/>
      <c r="J116" s="1069"/>
      <c r="K116" s="1069"/>
      <c r="L116" s="1069"/>
      <c r="M116" s="1069"/>
      <c r="N116" s="1070"/>
    </row>
    <row r="117" spans="1:16" x14ac:dyDescent="0.2">
      <c r="B117" s="563">
        <v>1</v>
      </c>
      <c r="C117" s="768">
        <f>GL($D$110,$H$110,$C$110,$I$110,$D$111,$H$111)</f>
        <v>0</v>
      </c>
      <c r="D117" s="819"/>
      <c r="E117" s="819"/>
      <c r="F117" s="864"/>
      <c r="G117" s="864"/>
      <c r="H117" s="865">
        <v>5</v>
      </c>
      <c r="I117" s="768">
        <f>GL($D$97,$H$97,$C$97,$I$97,$D$98,$H$98)</f>
        <v>0</v>
      </c>
      <c r="J117" s="819"/>
      <c r="K117" s="833">
        <v>9</v>
      </c>
      <c r="L117" s="866" t="str">
        <f t="shared" ref="L117:L120" si="0">N93</f>
        <v>B</v>
      </c>
      <c r="M117" s="522">
        <v>13</v>
      </c>
      <c r="N117" s="866" t="str">
        <f t="shared" ref="N117:N120" si="1">N106</f>
        <v>E</v>
      </c>
    </row>
    <row r="118" spans="1:16" x14ac:dyDescent="0.2">
      <c r="B118" s="862">
        <v>2</v>
      </c>
      <c r="C118" s="768">
        <f>GL(H110,D110,C110,I110,H111,D111)</f>
        <v>0</v>
      </c>
      <c r="D118" s="819"/>
      <c r="E118" s="819"/>
      <c r="F118" s="864"/>
      <c r="G118" s="867"/>
      <c r="H118" s="868">
        <v>6</v>
      </c>
      <c r="I118" s="768">
        <f>GL($H$97,$D$97,$C$97,$I$97,$H$98,$D$98)</f>
        <v>0</v>
      </c>
      <c r="J118" s="819"/>
      <c r="K118" s="833">
        <v>10</v>
      </c>
      <c r="L118" s="866" t="str">
        <f t="shared" si="0"/>
        <v>A</v>
      </c>
      <c r="M118" s="522">
        <v>14</v>
      </c>
      <c r="N118" s="866" t="str">
        <f t="shared" si="1"/>
        <v>F</v>
      </c>
    </row>
    <row r="119" spans="1:16" x14ac:dyDescent="0.2">
      <c r="B119" s="563">
        <v>3</v>
      </c>
      <c r="C119" s="768">
        <f>GL(D103,H103,C103,I103,D104,H104)</f>
        <v>0</v>
      </c>
      <c r="D119" s="819"/>
      <c r="E119" s="819"/>
      <c r="F119" s="864"/>
      <c r="G119" s="867"/>
      <c r="H119" s="865">
        <v>7</v>
      </c>
      <c r="I119" s="768">
        <f>GL($D$100,$H$100,$C$100,$I$100,$D$101,$H$101)</f>
        <v>0</v>
      </c>
      <c r="J119" s="819"/>
      <c r="K119" s="833">
        <v>11</v>
      </c>
      <c r="L119" s="866" t="str">
        <f t="shared" si="0"/>
        <v>C</v>
      </c>
      <c r="M119" s="522">
        <v>15</v>
      </c>
      <c r="N119" s="866" t="str">
        <f t="shared" si="1"/>
        <v>G</v>
      </c>
    </row>
    <row r="120" spans="1:16" x14ac:dyDescent="0.2">
      <c r="B120" s="563">
        <v>4</v>
      </c>
      <c r="C120" s="768">
        <f>GL(H103,D103,C103,I103,H104,D104)</f>
        <v>0</v>
      </c>
      <c r="D120" s="819"/>
      <c r="E120" s="819"/>
      <c r="F120" s="864"/>
      <c r="G120" s="864"/>
      <c r="H120" s="865">
        <v>8</v>
      </c>
      <c r="I120" s="768">
        <f>GL($H$100,$D$100,$C$100,$I$100,$H$101,$D$101)</f>
        <v>0</v>
      </c>
      <c r="J120" s="819"/>
      <c r="K120" s="833">
        <v>12</v>
      </c>
      <c r="L120" s="866" t="str">
        <f t="shared" si="0"/>
        <v>D</v>
      </c>
      <c r="M120" s="522">
        <v>16</v>
      </c>
      <c r="N120" s="866" t="str">
        <f t="shared" si="1"/>
        <v>H</v>
      </c>
    </row>
  </sheetData>
  <sheetProtection password="C9F9" sheet="1" objects="1" scenarios="1" formatCells="0" formatColumns="0" formatRows="0"/>
  <sortState ref="I48:K51">
    <sortCondition descending="1" ref="K48:K51"/>
    <sortCondition descending="1" ref="J48:J51"/>
  </sortState>
  <mergeCells count="11">
    <mergeCell ref="B116:N116"/>
    <mergeCell ref="B102:I102"/>
    <mergeCell ref="B109:I109"/>
    <mergeCell ref="H41:I41"/>
    <mergeCell ref="B41:C41"/>
    <mergeCell ref="B47:C47"/>
    <mergeCell ref="H47:I47"/>
    <mergeCell ref="B54:J54"/>
    <mergeCell ref="B67:I67"/>
    <mergeCell ref="B86:I86"/>
    <mergeCell ref="B89:I89"/>
  </mergeCells>
  <conditionalFormatting sqref="D15:D34">
    <cfRule type="containsBlanks" priority="135">
      <formula>LEN(TRIM(D15))=0</formula>
    </cfRule>
    <cfRule type="notContainsBlanks" dxfId="177" priority="136">
      <formula>LEN(TRIM(D15))&gt;0</formula>
    </cfRule>
  </conditionalFormatting>
  <conditionalFormatting sqref="H15:H34">
    <cfRule type="containsBlanks" priority="133">
      <formula>LEN(TRIM(H15))=0</formula>
    </cfRule>
    <cfRule type="notContainsBlanks" dxfId="176" priority="134">
      <formula>LEN(TRIM(H15))&gt;0</formula>
    </cfRule>
  </conditionalFormatting>
  <conditionalFormatting sqref="D76:D77 D83 D80">
    <cfRule type="containsBlanks" priority="131">
      <formula>LEN(TRIM(D76))=0</formula>
    </cfRule>
    <cfRule type="notContainsBlanks" dxfId="175" priority="132">
      <formula>LEN(TRIM(D76))&gt;0</formula>
    </cfRule>
  </conditionalFormatting>
  <conditionalFormatting sqref="H76:H77 H83 H80">
    <cfRule type="containsBlanks" priority="129">
      <formula>LEN(TRIM(H76))=0</formula>
    </cfRule>
    <cfRule type="notContainsBlanks" dxfId="174" priority="130">
      <formula>LEN(TRIM(H76))&gt;0</formula>
    </cfRule>
  </conditionalFormatting>
  <conditionalFormatting sqref="D87">
    <cfRule type="containsBlanks" priority="127">
      <formula>LEN(TRIM(D87))=0</formula>
    </cfRule>
    <cfRule type="notContainsBlanks" dxfId="173" priority="128">
      <formula>LEN(TRIM(D87))&gt;0</formula>
    </cfRule>
  </conditionalFormatting>
  <conditionalFormatting sqref="H87">
    <cfRule type="containsBlanks" priority="125">
      <formula>LEN(TRIM(H87))=0</formula>
    </cfRule>
    <cfRule type="notContainsBlanks" dxfId="172" priority="126">
      <formula>LEN(TRIM(H87))&gt;0</formula>
    </cfRule>
  </conditionalFormatting>
  <conditionalFormatting sqref="H90 H93">
    <cfRule type="containsBlanks" priority="123">
      <formula>LEN(TRIM(H90))=0</formula>
    </cfRule>
    <cfRule type="notContainsBlanks" dxfId="171" priority="124">
      <formula>LEN(TRIM(H90))&gt;0</formula>
    </cfRule>
  </conditionalFormatting>
  <conditionalFormatting sqref="D90 D93">
    <cfRule type="containsBlanks" priority="121">
      <formula>LEN(TRIM(D90))=0</formula>
    </cfRule>
    <cfRule type="notContainsBlanks" dxfId="170" priority="122">
      <formula>LEN(TRIM(D90))&gt;0</formula>
    </cfRule>
  </conditionalFormatting>
  <conditionalFormatting sqref="D106">
    <cfRule type="containsBlanks" priority="119">
      <formula>LEN(TRIM(D106))=0</formula>
    </cfRule>
    <cfRule type="notContainsBlanks" dxfId="169" priority="120">
      <formula>LEN(TRIM(D106))&gt;0</formula>
    </cfRule>
  </conditionalFormatting>
  <conditionalFormatting sqref="H106">
    <cfRule type="containsBlanks" priority="117">
      <formula>LEN(TRIM(H106))=0</formula>
    </cfRule>
    <cfRule type="notContainsBlanks" dxfId="168" priority="118">
      <formula>LEN(TRIM(H106))&gt;0</formula>
    </cfRule>
  </conditionalFormatting>
  <conditionalFormatting sqref="D110">
    <cfRule type="containsBlanks" priority="115">
      <formula>LEN(TRIM(D110))=0</formula>
    </cfRule>
    <cfRule type="notContainsBlanks" dxfId="167" priority="116">
      <formula>LEN(TRIM(D110))&gt;0</formula>
    </cfRule>
  </conditionalFormatting>
  <conditionalFormatting sqref="H110">
    <cfRule type="containsBlanks" priority="113">
      <formula>LEN(TRIM(H110))=0</formula>
    </cfRule>
    <cfRule type="notContainsBlanks" dxfId="166" priority="114">
      <formula>LEN(TRIM(H110))&gt;0</formula>
    </cfRule>
  </conditionalFormatting>
  <conditionalFormatting sqref="D88">
    <cfRule type="containsBlanks" priority="111">
      <formula>LEN(TRIM(D88))=0</formula>
    </cfRule>
    <cfRule type="notContainsBlanks" dxfId="165" priority="112">
      <formula>LEN(TRIM(D88))&gt;0</formula>
    </cfRule>
  </conditionalFormatting>
  <conditionalFormatting sqref="H88">
    <cfRule type="containsBlanks" priority="109">
      <formula>LEN(TRIM(H88))=0</formula>
    </cfRule>
    <cfRule type="notContainsBlanks" dxfId="164" priority="110">
      <formula>LEN(TRIM(H88))&gt;0</formula>
    </cfRule>
  </conditionalFormatting>
  <conditionalFormatting sqref="D91">
    <cfRule type="containsBlanks" priority="107">
      <formula>LEN(TRIM(D91))=0</formula>
    </cfRule>
    <cfRule type="notContainsBlanks" dxfId="163" priority="108">
      <formula>LEN(TRIM(D91))&gt;0</formula>
    </cfRule>
  </conditionalFormatting>
  <conditionalFormatting sqref="H91">
    <cfRule type="containsBlanks" priority="105">
      <formula>LEN(TRIM(H91))=0</formula>
    </cfRule>
    <cfRule type="notContainsBlanks" dxfId="162" priority="106">
      <formula>LEN(TRIM(H91))&gt;0</formula>
    </cfRule>
  </conditionalFormatting>
  <conditionalFormatting sqref="D92">
    <cfRule type="containsBlanks" priority="103">
      <formula>LEN(TRIM(D92))=0</formula>
    </cfRule>
    <cfRule type="notContainsBlanks" dxfId="161" priority="104">
      <formula>LEN(TRIM(D92))&gt;0</formula>
    </cfRule>
  </conditionalFormatting>
  <conditionalFormatting sqref="H92">
    <cfRule type="containsBlanks" priority="101">
      <formula>LEN(TRIM(H92))=0</formula>
    </cfRule>
    <cfRule type="notContainsBlanks" dxfId="160" priority="102">
      <formula>LEN(TRIM(H92))&gt;0</formula>
    </cfRule>
  </conditionalFormatting>
  <conditionalFormatting sqref="D103">
    <cfRule type="containsBlanks" priority="99">
      <formula>LEN(TRIM(D103))=0</formula>
    </cfRule>
    <cfRule type="notContainsBlanks" dxfId="159" priority="100">
      <formula>LEN(TRIM(D103))&gt;0</formula>
    </cfRule>
  </conditionalFormatting>
  <conditionalFormatting sqref="H103">
    <cfRule type="containsBlanks" priority="97">
      <formula>LEN(TRIM(H103))=0</formula>
    </cfRule>
    <cfRule type="notContainsBlanks" dxfId="158" priority="98">
      <formula>LEN(TRIM(H103))&gt;0</formula>
    </cfRule>
  </conditionalFormatting>
  <conditionalFormatting sqref="D104:D105">
    <cfRule type="containsBlanks" priority="95">
      <formula>LEN(TRIM(D104))=0</formula>
    </cfRule>
    <cfRule type="notContainsBlanks" dxfId="157" priority="96">
      <formula>LEN(TRIM(D104))&gt;0</formula>
    </cfRule>
  </conditionalFormatting>
  <conditionalFormatting sqref="H104:H105">
    <cfRule type="containsBlanks" priority="93">
      <formula>LEN(TRIM(H104))=0</formula>
    </cfRule>
    <cfRule type="notContainsBlanks" dxfId="156" priority="94">
      <formula>LEN(TRIM(H104))&gt;0</formula>
    </cfRule>
  </conditionalFormatting>
  <conditionalFormatting sqref="D111:D112">
    <cfRule type="containsBlanks" priority="91">
      <formula>LEN(TRIM(D111))=0</formula>
    </cfRule>
    <cfRule type="notContainsBlanks" dxfId="155" priority="92">
      <formula>LEN(TRIM(D111))&gt;0</formula>
    </cfRule>
  </conditionalFormatting>
  <conditionalFormatting sqref="H111:H112">
    <cfRule type="containsBlanks" priority="89">
      <formula>LEN(TRIM(H111))=0</formula>
    </cfRule>
    <cfRule type="notContainsBlanks" dxfId="154" priority="90">
      <formula>LEN(TRIM(H111))&gt;0</formula>
    </cfRule>
  </conditionalFormatting>
  <conditionalFormatting sqref="D35:D36">
    <cfRule type="containsBlanks" priority="87">
      <formula>LEN(TRIM(D35))=0</formula>
    </cfRule>
    <cfRule type="notContainsBlanks" dxfId="153" priority="88">
      <formula>LEN(TRIM(D35))&gt;0</formula>
    </cfRule>
  </conditionalFormatting>
  <conditionalFormatting sqref="H35:H36">
    <cfRule type="containsBlanks" priority="85">
      <formula>LEN(TRIM(H35))=0</formula>
    </cfRule>
    <cfRule type="notContainsBlanks" dxfId="152" priority="86">
      <formula>LEN(TRIM(H35))&gt;0</formula>
    </cfRule>
  </conditionalFormatting>
  <conditionalFormatting sqref="H71">
    <cfRule type="containsBlanks" priority="69">
      <formula>LEN(TRIM(H71))=0</formula>
    </cfRule>
    <cfRule type="notContainsBlanks" dxfId="151" priority="70">
      <formula>LEN(TRIM(H71))&gt;0</formula>
    </cfRule>
  </conditionalFormatting>
  <conditionalFormatting sqref="H75">
    <cfRule type="containsBlanks" priority="53">
      <formula>LEN(TRIM(H75))=0</formula>
    </cfRule>
    <cfRule type="notContainsBlanks" dxfId="150" priority="54">
      <formula>LEN(TRIM(H75))&gt;0</formula>
    </cfRule>
  </conditionalFormatting>
  <conditionalFormatting sqref="D68">
    <cfRule type="containsBlanks" priority="83">
      <formula>LEN(TRIM(D68))=0</formula>
    </cfRule>
    <cfRule type="notContainsBlanks" dxfId="149" priority="84">
      <formula>LEN(TRIM(D68))&gt;0</formula>
    </cfRule>
  </conditionalFormatting>
  <conditionalFormatting sqref="H68">
    <cfRule type="containsBlanks" priority="81">
      <formula>LEN(TRIM(H68))=0</formula>
    </cfRule>
    <cfRule type="notContainsBlanks" dxfId="148" priority="82">
      <formula>LEN(TRIM(H68))&gt;0</formula>
    </cfRule>
  </conditionalFormatting>
  <conditionalFormatting sqref="D69">
    <cfRule type="containsBlanks" priority="79">
      <formula>LEN(TRIM(D69))=0</formula>
    </cfRule>
    <cfRule type="notContainsBlanks" dxfId="147" priority="80">
      <formula>LEN(TRIM(D69))&gt;0</formula>
    </cfRule>
  </conditionalFormatting>
  <conditionalFormatting sqref="H69">
    <cfRule type="containsBlanks" priority="77">
      <formula>LEN(TRIM(H69))=0</formula>
    </cfRule>
    <cfRule type="notContainsBlanks" dxfId="146" priority="78">
      <formula>LEN(TRIM(H69))&gt;0</formula>
    </cfRule>
  </conditionalFormatting>
  <conditionalFormatting sqref="D70">
    <cfRule type="containsBlanks" priority="75">
      <formula>LEN(TRIM(D70))=0</formula>
    </cfRule>
    <cfRule type="notContainsBlanks" dxfId="145" priority="76">
      <formula>LEN(TRIM(D70))&gt;0</formula>
    </cfRule>
  </conditionalFormatting>
  <conditionalFormatting sqref="H70">
    <cfRule type="containsBlanks" priority="73">
      <formula>LEN(TRIM(H70))=0</formula>
    </cfRule>
    <cfRule type="notContainsBlanks" dxfId="144" priority="74">
      <formula>LEN(TRIM(H70))&gt;0</formula>
    </cfRule>
  </conditionalFormatting>
  <conditionalFormatting sqref="D71">
    <cfRule type="containsBlanks" priority="71">
      <formula>LEN(TRIM(D71))=0</formula>
    </cfRule>
    <cfRule type="notContainsBlanks" dxfId="143" priority="72">
      <formula>LEN(TRIM(D71))&gt;0</formula>
    </cfRule>
  </conditionalFormatting>
  <conditionalFormatting sqref="D72">
    <cfRule type="containsBlanks" priority="67">
      <formula>LEN(TRIM(D72))=0</formula>
    </cfRule>
    <cfRule type="notContainsBlanks" dxfId="142" priority="68">
      <formula>LEN(TRIM(D72))&gt;0</formula>
    </cfRule>
  </conditionalFormatting>
  <conditionalFormatting sqref="H72">
    <cfRule type="containsBlanks" priority="65">
      <formula>LEN(TRIM(H72))=0</formula>
    </cfRule>
    <cfRule type="notContainsBlanks" dxfId="141" priority="66">
      <formula>LEN(TRIM(H72))&gt;0</formula>
    </cfRule>
  </conditionalFormatting>
  <conditionalFormatting sqref="D73">
    <cfRule type="containsBlanks" priority="63">
      <formula>LEN(TRIM(D73))=0</formula>
    </cfRule>
    <cfRule type="notContainsBlanks" dxfId="140" priority="64">
      <formula>LEN(TRIM(D73))&gt;0</formula>
    </cfRule>
  </conditionalFormatting>
  <conditionalFormatting sqref="H73">
    <cfRule type="containsBlanks" priority="61">
      <formula>LEN(TRIM(H73))=0</formula>
    </cfRule>
    <cfRule type="notContainsBlanks" dxfId="139" priority="62">
      <formula>LEN(TRIM(H73))&gt;0</formula>
    </cfRule>
  </conditionalFormatting>
  <conditionalFormatting sqref="D74">
    <cfRule type="containsBlanks" priority="59">
      <formula>LEN(TRIM(D74))=0</formula>
    </cfRule>
    <cfRule type="notContainsBlanks" dxfId="138" priority="60">
      <formula>LEN(TRIM(D74))&gt;0</formula>
    </cfRule>
  </conditionalFormatting>
  <conditionalFormatting sqref="H74">
    <cfRule type="containsBlanks" priority="57">
      <formula>LEN(TRIM(H74))=0</formula>
    </cfRule>
    <cfRule type="notContainsBlanks" dxfId="137" priority="58">
      <formula>LEN(TRIM(H74))&gt;0</formula>
    </cfRule>
  </conditionalFormatting>
  <conditionalFormatting sqref="D75">
    <cfRule type="containsBlanks" priority="55">
      <formula>LEN(TRIM(D75))=0</formula>
    </cfRule>
    <cfRule type="notContainsBlanks" dxfId="136" priority="56">
      <formula>LEN(TRIM(D75))&gt;0</formula>
    </cfRule>
  </conditionalFormatting>
  <conditionalFormatting sqref="D81">
    <cfRule type="containsBlanks" priority="51">
      <formula>LEN(TRIM(D81))=0</formula>
    </cfRule>
    <cfRule type="notContainsBlanks" dxfId="135" priority="52">
      <formula>LEN(TRIM(D81))&gt;0</formula>
    </cfRule>
  </conditionalFormatting>
  <conditionalFormatting sqref="H81">
    <cfRule type="containsBlanks" priority="49">
      <formula>LEN(TRIM(H81))=0</formula>
    </cfRule>
    <cfRule type="notContainsBlanks" dxfId="134" priority="50">
      <formula>LEN(TRIM(H81))&gt;0</formula>
    </cfRule>
  </conditionalFormatting>
  <conditionalFormatting sqref="D84">
    <cfRule type="containsBlanks" priority="47">
      <formula>LEN(TRIM(D84))=0</formula>
    </cfRule>
    <cfRule type="notContainsBlanks" dxfId="133" priority="48">
      <formula>LEN(TRIM(D84))&gt;0</formula>
    </cfRule>
  </conditionalFormatting>
  <conditionalFormatting sqref="H84">
    <cfRule type="containsBlanks" priority="45">
      <formula>LEN(TRIM(H84))=0</formula>
    </cfRule>
    <cfRule type="notContainsBlanks" dxfId="132" priority="46">
      <formula>LEN(TRIM(H84))&gt;0</formula>
    </cfRule>
  </conditionalFormatting>
  <conditionalFormatting sqref="D96 D99">
    <cfRule type="containsBlanks" priority="43">
      <formula>LEN(TRIM(D96))=0</formula>
    </cfRule>
    <cfRule type="notContainsBlanks" dxfId="131" priority="44">
      <formula>LEN(TRIM(D96))&gt;0</formula>
    </cfRule>
  </conditionalFormatting>
  <conditionalFormatting sqref="H96 H99">
    <cfRule type="containsBlanks" priority="41">
      <formula>LEN(TRIM(H96))=0</formula>
    </cfRule>
    <cfRule type="notContainsBlanks" dxfId="130" priority="42">
      <formula>LEN(TRIM(H96))&gt;0</formula>
    </cfRule>
  </conditionalFormatting>
  <conditionalFormatting sqref="D97">
    <cfRule type="containsBlanks" priority="39">
      <formula>LEN(TRIM(D97))=0</formula>
    </cfRule>
    <cfRule type="notContainsBlanks" dxfId="129" priority="40">
      <formula>LEN(TRIM(D97))&gt;0</formula>
    </cfRule>
  </conditionalFormatting>
  <conditionalFormatting sqref="H97">
    <cfRule type="containsBlanks" priority="37">
      <formula>LEN(TRIM(H97))=0</formula>
    </cfRule>
    <cfRule type="notContainsBlanks" dxfId="128" priority="38">
      <formula>LEN(TRIM(H97))&gt;0</formula>
    </cfRule>
  </conditionalFormatting>
  <conditionalFormatting sqref="D100">
    <cfRule type="containsBlanks" priority="35">
      <formula>LEN(TRIM(D100))=0</formula>
    </cfRule>
    <cfRule type="notContainsBlanks" dxfId="127" priority="36">
      <formula>LEN(TRIM(D100))&gt;0</formula>
    </cfRule>
  </conditionalFormatting>
  <conditionalFormatting sqref="H100">
    <cfRule type="containsBlanks" priority="33">
      <formula>LEN(TRIM(H100))=0</formula>
    </cfRule>
    <cfRule type="notContainsBlanks" dxfId="126" priority="34">
      <formula>LEN(TRIM(H100))&gt;0</formula>
    </cfRule>
  </conditionalFormatting>
  <conditionalFormatting sqref="H85">
    <cfRule type="containsBlanks" priority="25">
      <formula>LEN(TRIM(H85))=0</formula>
    </cfRule>
    <cfRule type="notContainsBlanks" dxfId="125" priority="26">
      <formula>LEN(TRIM(H85))&gt;0</formula>
    </cfRule>
  </conditionalFormatting>
  <conditionalFormatting sqref="H101">
    <cfRule type="containsBlanks" priority="17">
      <formula>LEN(TRIM(H101))=0</formula>
    </cfRule>
    <cfRule type="notContainsBlanks" dxfId="124" priority="18">
      <formula>LEN(TRIM(H101))&gt;0</formula>
    </cfRule>
  </conditionalFormatting>
  <conditionalFormatting sqref="H82">
    <cfRule type="containsBlanks" priority="29">
      <formula>LEN(TRIM(H82))=0</formula>
    </cfRule>
    <cfRule type="notContainsBlanks" dxfId="123" priority="30">
      <formula>LEN(TRIM(H82))&gt;0</formula>
    </cfRule>
  </conditionalFormatting>
  <conditionalFormatting sqref="D82">
    <cfRule type="containsBlanks" priority="31">
      <formula>LEN(TRIM(D82))=0</formula>
    </cfRule>
    <cfRule type="notContainsBlanks" dxfId="122" priority="32">
      <formula>LEN(TRIM(D82))&gt;0</formula>
    </cfRule>
  </conditionalFormatting>
  <conditionalFormatting sqref="D85">
    <cfRule type="containsBlanks" priority="27">
      <formula>LEN(TRIM(D85))=0</formula>
    </cfRule>
    <cfRule type="notContainsBlanks" dxfId="121" priority="28">
      <formula>LEN(TRIM(D85))&gt;0</formula>
    </cfRule>
  </conditionalFormatting>
  <conditionalFormatting sqref="D98">
    <cfRule type="containsBlanks" priority="23">
      <formula>LEN(TRIM(D98))=0</formula>
    </cfRule>
    <cfRule type="notContainsBlanks" dxfId="120" priority="24">
      <formula>LEN(TRIM(D98))&gt;0</formula>
    </cfRule>
  </conditionalFormatting>
  <conditionalFormatting sqref="H98">
    <cfRule type="containsBlanks" priority="21">
      <formula>LEN(TRIM(H98))=0</formula>
    </cfRule>
    <cfRule type="notContainsBlanks" dxfId="119" priority="22">
      <formula>LEN(TRIM(H98))&gt;0</formula>
    </cfRule>
  </conditionalFormatting>
  <conditionalFormatting sqref="D101">
    <cfRule type="containsBlanks" priority="19">
      <formula>LEN(TRIM(D101))=0</formula>
    </cfRule>
    <cfRule type="notContainsBlanks" dxfId="118" priority="20">
      <formula>LEN(TRIM(D101))&gt;0</formula>
    </cfRule>
  </conditionalFormatting>
  <conditionalFormatting sqref="D37:D38">
    <cfRule type="containsBlanks" priority="15">
      <formula>LEN(TRIM(D37))=0</formula>
    </cfRule>
    <cfRule type="notContainsBlanks" dxfId="117" priority="16">
      <formula>LEN(TRIM(D37))&gt;0</formula>
    </cfRule>
  </conditionalFormatting>
  <conditionalFormatting sqref="H37:H38">
    <cfRule type="containsBlanks" priority="13">
      <formula>LEN(TRIM(H37))=0</formula>
    </cfRule>
    <cfRule type="notContainsBlanks" dxfId="116" priority="14">
      <formula>LEN(TRIM(H37))&gt;0</formula>
    </cfRule>
  </conditionalFormatting>
  <conditionalFormatting sqref="D78:D79">
    <cfRule type="containsBlanks" priority="11">
      <formula>LEN(TRIM(D78))=0</formula>
    </cfRule>
    <cfRule type="notContainsBlanks" dxfId="115" priority="12">
      <formula>LEN(TRIM(D78))&gt;0</formula>
    </cfRule>
  </conditionalFormatting>
  <conditionalFormatting sqref="H78:H79">
    <cfRule type="containsBlanks" priority="9">
      <formula>LEN(TRIM(H78))=0</formula>
    </cfRule>
    <cfRule type="notContainsBlanks" dxfId="114" priority="10">
      <formula>LEN(TRIM(H78))&gt;0</formula>
    </cfRule>
  </conditionalFormatting>
  <conditionalFormatting sqref="D94:D95">
    <cfRule type="containsBlanks" priority="7">
      <formula>LEN(TRIM(D94))=0</formula>
    </cfRule>
    <cfRule type="notContainsBlanks" dxfId="113" priority="8">
      <formula>LEN(TRIM(D94))&gt;0</formula>
    </cfRule>
  </conditionalFormatting>
  <conditionalFormatting sqref="H94:H95">
    <cfRule type="containsBlanks" priority="5">
      <formula>LEN(TRIM(H94))=0</formula>
    </cfRule>
    <cfRule type="notContainsBlanks" dxfId="112" priority="6">
      <formula>LEN(TRIM(H94))&gt;0</formula>
    </cfRule>
  </conditionalFormatting>
  <conditionalFormatting sqref="D107:D108">
    <cfRule type="containsBlanks" priority="3">
      <formula>LEN(TRIM(D107))=0</formula>
    </cfRule>
    <cfRule type="notContainsBlanks" dxfId="111" priority="4">
      <formula>LEN(TRIM(D107))&gt;0</formula>
    </cfRule>
  </conditionalFormatting>
  <conditionalFormatting sqref="H107:H108">
    <cfRule type="containsBlanks" priority="1">
      <formula>LEN(TRIM(H107))=0</formula>
    </cfRule>
    <cfRule type="notContainsBlanks" dxfId="110" priority="2">
      <formula>LEN(TRIM(H107))&gt;0</formula>
    </cfRule>
  </conditionalFormatting>
  <printOptions horizontalCentered="1" verticalCentered="1"/>
  <pageMargins left="0" right="0" top="0.6692913385826772" bottom="0.74803149606299213" header="0.31496062992125984" footer="0.31496062992125984"/>
  <pageSetup paperSize="9" scale="95" fitToHeight="2" orientation="portrait" r:id="rId1"/>
  <headerFooter>
    <oddHeader>&amp;C&amp;14 TOURNOI&amp;R&amp;G</oddHeader>
    <oddFooter>&amp;C&amp;8 SPONSOR:&amp;R&amp;2Planing Offert par Ludovic THIEFFRY</oddFooter>
  </headerFooter>
  <rowBreaks count="1" manualBreakCount="1">
    <brk id="51" max="1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5" name="Button 1">
              <controlPr defaultSize="0" print="0" autoFill="0" autoPict="0" macro="[0]!IMP16TE" altText="Aperçu Impression">
                <anchor>
                  <from>
                    <xdr:col>11</xdr:col>
                    <xdr:colOff>57150</xdr:colOff>
                    <xdr:row>1</xdr:row>
                    <xdr:rowOff>76200</xdr:rowOff>
                  </from>
                  <to>
                    <xdr:col>13</xdr:col>
                    <xdr:colOff>123825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6" name="Button 2">
              <controlPr defaultSize="0" print="0" autoFill="0" autoPict="0" macro="[0]!CLA16E">
                <anchor>
                  <from>
                    <xdr:col>11</xdr:col>
                    <xdr:colOff>95250</xdr:colOff>
                    <xdr:row>6</xdr:row>
                    <xdr:rowOff>85725</xdr:rowOff>
                  </from>
                  <to>
                    <xdr:col>11</xdr:col>
                    <xdr:colOff>1028700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2" r:id="rId7" name="Button 4">
              <controlPr defaultSize="0" print="0" autoFill="0" autoPict="0" macro="[0]!RAZ16E">
                <anchor>
                  <from>
                    <xdr:col>11</xdr:col>
                    <xdr:colOff>161925</xdr:colOff>
                    <xdr:row>9</xdr:row>
                    <xdr:rowOff>66675</xdr:rowOff>
                  </from>
                  <to>
                    <xdr:col>11</xdr:col>
                    <xdr:colOff>800100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3" r:id="rId8" name="Button 5">
              <controlPr defaultSize="0" print="0" autoFill="0" autoPict="0" macro="[0]!IMP16TF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9" name="Button 6">
              <controlPr defaultSize="0" print="0" autoFill="0" autoPict="0" macro="[0]!CLA16F">
                <anchor moveWithCells="1" sizeWithCells="1">
                  <from>
                    <xdr:col>10</xdr:col>
                    <xdr:colOff>114300</xdr:colOff>
                    <xdr:row>55</xdr:row>
                    <xdr:rowOff>85725</xdr:rowOff>
                  </from>
                  <to>
                    <xdr:col>13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10" name="Button 7">
              <controlPr defaultSize="0" print="0" autoFill="0" autoPict="0" macro="[0]!RAZ16F">
                <anchor moveWithCells="1" sizeWithCells="1">
                  <from>
                    <xdr:col>11</xdr:col>
                    <xdr:colOff>95250</xdr:colOff>
                    <xdr:row>60</xdr:row>
                    <xdr:rowOff>114300</xdr:rowOff>
                  </from>
                  <to>
                    <xdr:col>11</xdr:col>
                    <xdr:colOff>733425</xdr:colOff>
                    <xdr:row>61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P144"/>
  <sheetViews>
    <sheetView showGridLines="0" showRowColHeaders="0" showRuler="0" view="pageBreakPreview" zoomScale="125" zoomScaleNormal="100" zoomScaleSheetLayoutView="125" workbookViewId="0">
      <selection activeCell="I48" sqref="I48:K51"/>
    </sheetView>
  </sheetViews>
  <sheetFormatPr baseColWidth="10" defaultRowHeight="12.75" x14ac:dyDescent="0.2"/>
  <cols>
    <col min="1" max="2" width="2.7109375" customWidth="1"/>
    <col min="3" max="3" width="20.7109375" customWidth="1"/>
    <col min="4" max="8" width="2.7109375" customWidth="1"/>
    <col min="9" max="9" width="20.7109375" customWidth="1"/>
    <col min="10" max="11" width="2.7109375" customWidth="1"/>
    <col min="12" max="12" width="15.7109375" customWidth="1"/>
    <col min="13" max="13" width="2.7109375" customWidth="1"/>
    <col min="14" max="14" width="15.7109375" customWidth="1"/>
  </cols>
  <sheetData>
    <row r="1" spans="1:16" ht="15.75" x14ac:dyDescent="0.25">
      <c r="A1" s="192"/>
      <c r="B1" s="582"/>
      <c r="C1" s="570" t="s">
        <v>59</v>
      </c>
      <c r="D1" s="846" t="s">
        <v>3</v>
      </c>
      <c r="E1" s="155" t="s">
        <v>2</v>
      </c>
      <c r="F1" s="155"/>
      <c r="G1" s="155"/>
      <c r="H1" s="583" t="s">
        <v>44</v>
      </c>
      <c r="I1" s="570" t="s">
        <v>60</v>
      </c>
      <c r="J1" s="846" t="s">
        <v>3</v>
      </c>
      <c r="K1" s="155" t="s">
        <v>2</v>
      </c>
      <c r="L1" s="572"/>
      <c r="M1" s="192"/>
      <c r="N1" s="572"/>
      <c r="O1" s="192"/>
      <c r="P1" s="192"/>
    </row>
    <row r="2" spans="1:16" ht="15" x14ac:dyDescent="0.2">
      <c r="A2" s="192"/>
      <c r="B2" s="380" t="s">
        <v>5</v>
      </c>
      <c r="C2" s="519" t="str">
        <f>ACCUEIL!$H$6</f>
        <v>A</v>
      </c>
      <c r="D2" s="835">
        <f>($D$15-$H$15)+($H$23-$D$23)+($H$32-$D$32)</f>
        <v>0</v>
      </c>
      <c r="E2" s="835">
        <f>CL($D$15,$H$15)+CL($H$23,$D$23)+CL($H$32,$D$32)</f>
        <v>0</v>
      </c>
      <c r="F2" s="155"/>
      <c r="G2" s="155"/>
      <c r="H2" s="380" t="s">
        <v>10</v>
      </c>
      <c r="I2" s="638" t="str">
        <f>ACCUEIL!$H$10</f>
        <v>D</v>
      </c>
      <c r="J2" s="835">
        <f>$D$17-$H$17+$H$25-$D$25+$D$34-$H$34</f>
        <v>0</v>
      </c>
      <c r="K2" s="568">
        <f>CL($D$17,$H$17)+CL($H$25,$D$25)+CL($D$34,$H$34)</f>
        <v>0</v>
      </c>
      <c r="L2" s="572"/>
      <c r="M2" s="192"/>
      <c r="N2" s="572"/>
      <c r="O2" s="192"/>
      <c r="P2" s="192"/>
    </row>
    <row r="3" spans="1:16" ht="15" x14ac:dyDescent="0.2">
      <c r="A3" s="192"/>
      <c r="B3" s="380" t="s">
        <v>7</v>
      </c>
      <c r="C3" s="519" t="str">
        <f>ACCUEIL!$H$7</f>
        <v>G</v>
      </c>
      <c r="D3" s="835">
        <f>$H$15-$D$15+$H$24-$D$24+$D$31-$H$31</f>
        <v>0</v>
      </c>
      <c r="E3" s="568">
        <f>CL($H$15,$D$15)+CL($H$24,$D$24)+CL($D$31,$H$31)</f>
        <v>0</v>
      </c>
      <c r="F3" s="155"/>
      <c r="G3" s="155"/>
      <c r="H3" s="380" t="s">
        <v>11</v>
      </c>
      <c r="I3" s="638" t="str">
        <f>ACCUEIL!$H$11</f>
        <v>I</v>
      </c>
      <c r="J3" s="835">
        <f>$H$17-$D$17+$H$26-$D$26+$D$33-$H$33</f>
        <v>0</v>
      </c>
      <c r="K3" s="835">
        <f>CL($H$17,$D$17)+CL($H$26,$D$26)+CL($D$33,$H$33)</f>
        <v>0</v>
      </c>
      <c r="L3" s="572"/>
      <c r="M3" s="192"/>
      <c r="N3" s="572"/>
      <c r="O3" s="192"/>
      <c r="P3" s="192"/>
    </row>
    <row r="4" spans="1:16" ht="15" x14ac:dyDescent="0.2">
      <c r="A4" s="192"/>
      <c r="B4" s="380" t="s">
        <v>8</v>
      </c>
      <c r="C4" s="519" t="str">
        <f>ACCUEIL!$H$8</f>
        <v>J</v>
      </c>
      <c r="D4" s="835">
        <f>$H$16-$D$16+$D$23-$H$23+$H$32-$D$32</f>
        <v>0</v>
      </c>
      <c r="E4" s="568">
        <f>CL($H$16,$D$16)+CL($D$23,$H$23)+CL($H$31,$D$31)</f>
        <v>0</v>
      </c>
      <c r="F4" s="155"/>
      <c r="G4" s="155"/>
      <c r="H4" s="380" t="s">
        <v>12</v>
      </c>
      <c r="I4" s="638" t="str">
        <f>ACCUEIL!$H$12</f>
        <v>C</v>
      </c>
      <c r="J4" s="835">
        <f>$H$18-$D$18+$D$25-$H$25+$H$33-$D$33</f>
        <v>0</v>
      </c>
      <c r="K4" s="835">
        <f>CL($H$18,$D$18)+CL($D$25,$H$25)+CL($H$33,$D$33)</f>
        <v>0</v>
      </c>
      <c r="L4" s="572"/>
      <c r="M4" s="572"/>
      <c r="N4" s="572"/>
      <c r="O4" s="537"/>
      <c r="P4" s="192"/>
    </row>
    <row r="5" spans="1:16" ht="15" x14ac:dyDescent="0.2">
      <c r="A5" s="192"/>
      <c r="B5" s="380" t="s">
        <v>9</v>
      </c>
      <c r="C5" s="519" t="str">
        <f>ACCUEIL!$H$9</f>
        <v>H</v>
      </c>
      <c r="D5" s="835">
        <f>$D$16-$H$16+$D$24-$H$24+$D$32-$H$32</f>
        <v>0</v>
      </c>
      <c r="E5" s="568">
        <f>CL($D$16,$H$16)+CL($D$24,$H$24)+CL($D$32,$H$32)</f>
        <v>0</v>
      </c>
      <c r="F5" s="192"/>
      <c r="G5" s="155"/>
      <c r="H5" s="380" t="s">
        <v>17</v>
      </c>
      <c r="I5" s="638" t="str">
        <f>ACCUEIL!$H$13</f>
        <v>K</v>
      </c>
      <c r="J5" s="835">
        <f>$D$18-$H$18+$D$26-$H$26+$H$34-$D$34</f>
        <v>0</v>
      </c>
      <c r="K5" s="835">
        <f>CL($D$18,$H$18)+CL($D$26,$H$26)+CL($H$34,$D$34)</f>
        <v>0</v>
      </c>
      <c r="L5" s="192"/>
      <c r="M5" s="342"/>
      <c r="N5" s="342"/>
      <c r="O5" s="342"/>
      <c r="P5" s="342"/>
    </row>
    <row r="6" spans="1:16" x14ac:dyDescent="0.2">
      <c r="A6" s="192"/>
      <c r="B6" s="342"/>
      <c r="C6" s="342"/>
      <c r="D6" s="344"/>
      <c r="E6" s="344"/>
      <c r="F6" s="192"/>
      <c r="G6" s="155"/>
      <c r="H6" s="342"/>
      <c r="I6" s="342"/>
      <c r="J6" s="344"/>
      <c r="K6" s="344"/>
      <c r="L6" s="192"/>
      <c r="M6" s="342"/>
      <c r="N6" s="342"/>
      <c r="O6" s="342"/>
      <c r="P6" s="342"/>
    </row>
    <row r="7" spans="1:16" ht="15.75" x14ac:dyDescent="0.25">
      <c r="A7" s="192"/>
      <c r="B7" s="583" t="s">
        <v>44</v>
      </c>
      <c r="C7" s="570" t="s">
        <v>97</v>
      </c>
      <c r="D7" s="846" t="s">
        <v>3</v>
      </c>
      <c r="E7" s="155" t="s">
        <v>2</v>
      </c>
      <c r="F7" s="192"/>
      <c r="G7" s="155"/>
      <c r="H7" s="583" t="s">
        <v>44</v>
      </c>
      <c r="I7" s="570" t="s">
        <v>131</v>
      </c>
      <c r="J7" s="846" t="s">
        <v>3</v>
      </c>
      <c r="K7" s="155" t="s">
        <v>2</v>
      </c>
      <c r="L7" s="244"/>
      <c r="M7" s="342"/>
      <c r="N7" s="342"/>
      <c r="O7" s="342"/>
      <c r="P7" s="342"/>
    </row>
    <row r="8" spans="1:16" ht="15" x14ac:dyDescent="0.2">
      <c r="A8" s="192"/>
      <c r="B8" s="380" t="s">
        <v>20</v>
      </c>
      <c r="C8" s="638" t="str">
        <f>ACCUEIL!$H$14</f>
        <v>P</v>
      </c>
      <c r="D8" s="835">
        <f>$D$19-$H$19+$D$27-$H$27+$D$35-$H$35</f>
        <v>0</v>
      </c>
      <c r="E8" s="568">
        <f>CL($D$19,$H$19)+CL($D$27,$H$27)+CL($D$35,$H$35)</f>
        <v>0</v>
      </c>
      <c r="F8" s="192"/>
      <c r="G8" s="155"/>
      <c r="H8" s="380" t="s">
        <v>109</v>
      </c>
      <c r="I8" s="638" t="str">
        <f>ACCUEIL!$H$18</f>
        <v>N</v>
      </c>
      <c r="J8" s="835">
        <f>$D$21-$H$21+$D$29-$H$29+$D$37-$H$37</f>
        <v>0</v>
      </c>
      <c r="K8" s="568">
        <f>CL($D$21,$H$21)+CL($D$29,$D$29)+CL($D$37,$H$37)</f>
        <v>0</v>
      </c>
      <c r="L8" s="156"/>
      <c r="M8" s="342"/>
      <c r="N8" s="342"/>
      <c r="O8" s="342"/>
      <c r="P8" s="342"/>
    </row>
    <row r="9" spans="1:16" ht="15" x14ac:dyDescent="0.2">
      <c r="A9" s="192"/>
      <c r="B9" s="380" t="s">
        <v>45</v>
      </c>
      <c r="C9" s="638" t="str">
        <f>ACCUEIL!$H$15</f>
        <v>F</v>
      </c>
      <c r="D9" s="835">
        <f>$H$19-$D$19+$D$28-$H$28+$D$36-$H$36</f>
        <v>0</v>
      </c>
      <c r="E9" s="835">
        <f>CL($H$19,$D$19)+CL($D$28,$H$28)+CL($D$36,$H$36)</f>
        <v>0</v>
      </c>
      <c r="F9" s="192"/>
      <c r="G9" s="155"/>
      <c r="H9" s="380" t="s">
        <v>110</v>
      </c>
      <c r="I9" s="638" t="str">
        <f>ACCUEIL!$H$19</f>
        <v>O</v>
      </c>
      <c r="J9" s="835">
        <f>$H$21-$D$21+$D$30-$H$30+$D$38-$H$38</f>
        <v>0</v>
      </c>
      <c r="K9" s="835">
        <f>CL($H$21,$D$21)+CL($D$30,$H$30)+CL($D$38,$H$38)</f>
        <v>0</v>
      </c>
      <c r="L9" s="156"/>
      <c r="M9" s="342"/>
      <c r="N9" s="342"/>
      <c r="O9" s="342"/>
      <c r="P9" s="342"/>
    </row>
    <row r="10" spans="1:16" ht="15" x14ac:dyDescent="0.2">
      <c r="A10" s="192"/>
      <c r="B10" s="380" t="s">
        <v>108</v>
      </c>
      <c r="C10" s="638" t="str">
        <f>ACCUEIL!$H$16</f>
        <v>E</v>
      </c>
      <c r="D10" s="835">
        <f>$H$27-$D$27+$D$20-$H$20+$H$36-$D$36</f>
        <v>0</v>
      </c>
      <c r="E10" s="835">
        <f>CL($H$27,$D$27)+CL($D$20,$H$20)+CL($H$36,$D$36)</f>
        <v>0</v>
      </c>
      <c r="F10" s="192"/>
      <c r="G10" s="155"/>
      <c r="H10" s="380" t="s">
        <v>111</v>
      </c>
      <c r="I10" s="638" t="str">
        <f>ACCUEIL!$H$20</f>
        <v>M</v>
      </c>
      <c r="J10" s="835">
        <f>$H$29-$D$29+$D$22-$H$22+$H$38-$D$38</f>
        <v>0</v>
      </c>
      <c r="K10" s="835">
        <f>CL($H$29,$D$29)+CL($D$22,$H$22)+CL($H$38,$D$38)</f>
        <v>0</v>
      </c>
      <c r="L10" s="156"/>
      <c r="M10" s="155"/>
      <c r="N10" s="825"/>
      <c r="O10" s="826"/>
      <c r="P10" s="826"/>
    </row>
    <row r="11" spans="1:16" ht="15" x14ac:dyDescent="0.2">
      <c r="A11" s="192"/>
      <c r="B11" s="380" t="s">
        <v>113</v>
      </c>
      <c r="C11" s="638" t="str">
        <f>ACCUEIL!$H$17</f>
        <v>L</v>
      </c>
      <c r="D11" s="835">
        <f>$H$28-$D$28+$H$20-$D$20+$H$35-$D$35</f>
        <v>0</v>
      </c>
      <c r="E11" s="835">
        <f>CL($H$28,$D$28)+CL($H$20,$D$20)+CL($H$35,$D$35)</f>
        <v>0</v>
      </c>
      <c r="F11" s="192"/>
      <c r="G11" s="155"/>
      <c r="H11" s="380" t="s">
        <v>112</v>
      </c>
      <c r="I11" s="638" t="str">
        <f>ACCUEIL!$H$21</f>
        <v>B</v>
      </c>
      <c r="J11" s="835">
        <f>$H$30-$D$30+$H$22-$D$22+$H$37-$D$37</f>
        <v>0</v>
      </c>
      <c r="K11" s="835">
        <f>CL($H$30,$D$30)+CL($H$22,$D$22)+CL($H$37,$D$37)</f>
        <v>0</v>
      </c>
      <c r="L11" s="156"/>
      <c r="M11" s="574"/>
      <c r="N11" s="192"/>
      <c r="O11" s="192"/>
      <c r="P11" s="192"/>
    </row>
    <row r="12" spans="1:16" ht="15" x14ac:dyDescent="0.2">
      <c r="A12" s="192"/>
      <c r="B12" s="584"/>
      <c r="C12" s="827"/>
      <c r="D12" s="836"/>
      <c r="E12" s="836"/>
      <c r="F12" s="192"/>
      <c r="G12" s="155"/>
      <c r="H12" s="155"/>
      <c r="I12" s="244"/>
      <c r="J12" s="851"/>
      <c r="K12" s="576"/>
      <c r="L12" s="156"/>
      <c r="M12" s="574"/>
      <c r="N12" s="192"/>
      <c r="O12" s="192"/>
      <c r="P12" s="192"/>
    </row>
    <row r="13" spans="1:16" ht="15.75" x14ac:dyDescent="0.25">
      <c r="A13" s="381"/>
      <c r="B13" s="584"/>
      <c r="C13" s="585"/>
      <c r="D13" s="584"/>
      <c r="E13" s="584"/>
      <c r="F13" s="384" t="str">
        <f>ACCUEIL!$D$6</f>
        <v>san siro</v>
      </c>
      <c r="G13" s="584"/>
      <c r="H13" s="585"/>
      <c r="I13" s="584"/>
      <c r="J13" s="584"/>
      <c r="K13" s="566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36"/>
      <c r="F14" s="736" t="s">
        <v>15</v>
      </c>
      <c r="G14" s="735"/>
      <c r="H14" s="735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15" x14ac:dyDescent="0.2">
      <c r="A15" s="587"/>
      <c r="B15" s="380" t="s">
        <v>5</v>
      </c>
      <c r="C15" s="519" t="str">
        <f>C2</f>
        <v>A</v>
      </c>
      <c r="D15" s="654"/>
      <c r="E15" s="578"/>
      <c r="F15" s="579" t="s">
        <v>16</v>
      </c>
      <c r="G15" s="578"/>
      <c r="H15" s="689"/>
      <c r="I15" s="519" t="str">
        <f>C3</f>
        <v>G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15" x14ac:dyDescent="0.2">
      <c r="A16" s="587"/>
      <c r="B16" s="380" t="s">
        <v>9</v>
      </c>
      <c r="C16" s="520" t="str">
        <f>C5</f>
        <v>H</v>
      </c>
      <c r="D16" s="654"/>
      <c r="E16" s="578"/>
      <c r="F16" s="579" t="s">
        <v>16</v>
      </c>
      <c r="G16" s="578"/>
      <c r="H16" s="654"/>
      <c r="I16" s="519" t="str">
        <f>C4</f>
        <v>J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15" x14ac:dyDescent="0.2">
      <c r="A17" s="587"/>
      <c r="B17" s="380" t="s">
        <v>10</v>
      </c>
      <c r="C17" s="488" t="str">
        <f>I2</f>
        <v>D</v>
      </c>
      <c r="D17" s="654"/>
      <c r="E17" s="578"/>
      <c r="F17" s="579" t="s">
        <v>16</v>
      </c>
      <c r="G17" s="578"/>
      <c r="H17" s="654"/>
      <c r="I17" s="488" t="str">
        <f>I3</f>
        <v>I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15" x14ac:dyDescent="0.2">
      <c r="A18" s="587"/>
      <c r="B18" s="380" t="s">
        <v>17</v>
      </c>
      <c r="C18" s="488" t="str">
        <f>I5</f>
        <v>K</v>
      </c>
      <c r="D18" s="654"/>
      <c r="E18" s="578"/>
      <c r="F18" s="579" t="s">
        <v>16</v>
      </c>
      <c r="G18" s="578"/>
      <c r="H18" s="654"/>
      <c r="I18" s="488" t="str">
        <f>I4</f>
        <v>C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15" x14ac:dyDescent="0.2">
      <c r="A19" s="587"/>
      <c r="B19" s="380" t="s">
        <v>20</v>
      </c>
      <c r="C19" s="638" t="str">
        <f>C8</f>
        <v>P</v>
      </c>
      <c r="D19" s="654"/>
      <c r="E19" s="578"/>
      <c r="F19" s="579" t="s">
        <v>16</v>
      </c>
      <c r="G19" s="578"/>
      <c r="H19" s="654"/>
      <c r="I19" s="638" t="str">
        <f>C9</f>
        <v>F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15" x14ac:dyDescent="0.2">
      <c r="A20" s="587"/>
      <c r="B20" s="380" t="s">
        <v>108</v>
      </c>
      <c r="C20" s="638" t="str">
        <f>C10</f>
        <v>E</v>
      </c>
      <c r="D20" s="654"/>
      <c r="E20" s="578"/>
      <c r="F20" s="579" t="s">
        <v>16</v>
      </c>
      <c r="G20" s="578"/>
      <c r="H20" s="654"/>
      <c r="I20" s="638" t="str">
        <f>C11</f>
        <v>L</v>
      </c>
      <c r="J20" s="380" t="s">
        <v>113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ht="15" x14ac:dyDescent="0.2">
      <c r="A21" s="587"/>
      <c r="B21" s="380" t="s">
        <v>109</v>
      </c>
      <c r="C21" s="638" t="str">
        <f>$I$8</f>
        <v>N</v>
      </c>
      <c r="D21" s="654"/>
      <c r="E21" s="578"/>
      <c r="F21" s="579" t="s">
        <v>16</v>
      </c>
      <c r="G21" s="578"/>
      <c r="H21" s="654"/>
      <c r="I21" s="638" t="str">
        <f>$I$9</f>
        <v>O</v>
      </c>
      <c r="J21" s="380" t="s">
        <v>110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ht="15" x14ac:dyDescent="0.2">
      <c r="A22" s="587"/>
      <c r="B22" s="380" t="s">
        <v>111</v>
      </c>
      <c r="C22" s="638" t="str">
        <f>$I$10</f>
        <v>M</v>
      </c>
      <c r="D22" s="654"/>
      <c r="E22" s="578"/>
      <c r="F22" s="579" t="s">
        <v>16</v>
      </c>
      <c r="G22" s="578"/>
      <c r="H22" s="654"/>
      <c r="I22" s="638" t="str">
        <f>$I$11</f>
        <v>B</v>
      </c>
      <c r="J22" s="380" t="s">
        <v>112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15" x14ac:dyDescent="0.2">
      <c r="A23" s="587"/>
      <c r="B23" s="380" t="s">
        <v>8</v>
      </c>
      <c r="C23" s="520" t="str">
        <f>C4</f>
        <v>J</v>
      </c>
      <c r="D23" s="654"/>
      <c r="E23" s="578"/>
      <c r="F23" s="579" t="s">
        <v>16</v>
      </c>
      <c r="G23" s="578"/>
      <c r="H23" s="654"/>
      <c r="I23" s="521" t="str">
        <f>C2</f>
        <v>A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15" x14ac:dyDescent="0.2">
      <c r="A24" s="587"/>
      <c r="B24" s="380" t="s">
        <v>9</v>
      </c>
      <c r="C24" s="520" t="str">
        <f>C5</f>
        <v>H</v>
      </c>
      <c r="D24" s="654"/>
      <c r="E24" s="578"/>
      <c r="F24" s="579" t="s">
        <v>16</v>
      </c>
      <c r="G24" s="578"/>
      <c r="H24" s="654"/>
      <c r="I24" s="521" t="str">
        <f>C3</f>
        <v>G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15" x14ac:dyDescent="0.2">
      <c r="A25" s="587"/>
      <c r="B25" s="380" t="s">
        <v>12</v>
      </c>
      <c r="C25" s="488" t="str">
        <f>I4</f>
        <v>C</v>
      </c>
      <c r="D25" s="654"/>
      <c r="E25" s="578"/>
      <c r="F25" s="579" t="s">
        <v>16</v>
      </c>
      <c r="G25" s="578"/>
      <c r="H25" s="654"/>
      <c r="I25" s="488" t="str">
        <f>I2</f>
        <v>D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15" x14ac:dyDescent="0.2">
      <c r="A26" s="587"/>
      <c r="B26" s="380" t="s">
        <v>17</v>
      </c>
      <c r="C26" s="488" t="str">
        <f>I5</f>
        <v>K</v>
      </c>
      <c r="D26" s="654"/>
      <c r="E26" s="578"/>
      <c r="F26" s="579" t="s">
        <v>16</v>
      </c>
      <c r="G26" s="578"/>
      <c r="H26" s="654"/>
      <c r="I26" s="488" t="str">
        <f>I3</f>
        <v>I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15" x14ac:dyDescent="0.2">
      <c r="A27" s="587"/>
      <c r="B27" s="380" t="s">
        <v>20</v>
      </c>
      <c r="C27" s="638" t="str">
        <f>C8</f>
        <v>P</v>
      </c>
      <c r="D27" s="654"/>
      <c r="E27" s="578"/>
      <c r="F27" s="579" t="s">
        <v>16</v>
      </c>
      <c r="G27" s="578"/>
      <c r="H27" s="654"/>
      <c r="I27" s="638" t="str">
        <f>C10</f>
        <v>E</v>
      </c>
      <c r="J27" s="380" t="s">
        <v>108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15" x14ac:dyDescent="0.2">
      <c r="A28" s="587"/>
      <c r="B28" s="380" t="s">
        <v>45</v>
      </c>
      <c r="C28" s="638" t="str">
        <f>C9</f>
        <v>F</v>
      </c>
      <c r="D28" s="654"/>
      <c r="E28" s="578"/>
      <c r="F28" s="579" t="s">
        <v>16</v>
      </c>
      <c r="G28" s="578"/>
      <c r="H28" s="654"/>
      <c r="I28" s="638" t="str">
        <f>C11</f>
        <v>L</v>
      </c>
      <c r="J28" s="380" t="s">
        <v>113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ht="15" x14ac:dyDescent="0.2">
      <c r="A29" s="587"/>
      <c r="B29" s="380" t="s">
        <v>109</v>
      </c>
      <c r="C29" s="638" t="str">
        <f>$I$8</f>
        <v>N</v>
      </c>
      <c r="D29" s="654"/>
      <c r="E29" s="578"/>
      <c r="F29" s="579" t="s">
        <v>16</v>
      </c>
      <c r="G29" s="578"/>
      <c r="H29" s="654"/>
      <c r="I29" s="638" t="str">
        <f>$I$10</f>
        <v>M</v>
      </c>
      <c r="J29" s="380" t="s">
        <v>111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ht="15" x14ac:dyDescent="0.2">
      <c r="A30" s="587"/>
      <c r="B30" s="380" t="s">
        <v>110</v>
      </c>
      <c r="C30" s="638" t="str">
        <f>$I$9</f>
        <v>O</v>
      </c>
      <c r="D30" s="654"/>
      <c r="E30" s="578"/>
      <c r="F30" s="579" t="s">
        <v>16</v>
      </c>
      <c r="G30" s="578"/>
      <c r="H30" s="654"/>
      <c r="I30" s="638" t="str">
        <f>$I$11</f>
        <v>B</v>
      </c>
      <c r="J30" s="380" t="s">
        <v>112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15" x14ac:dyDescent="0.2">
      <c r="A31" s="587"/>
      <c r="B31" s="380" t="s">
        <v>7</v>
      </c>
      <c r="C31" s="520" t="str">
        <f>C3</f>
        <v>G</v>
      </c>
      <c r="D31" s="654"/>
      <c r="E31" s="578"/>
      <c r="F31" s="579" t="s">
        <v>16</v>
      </c>
      <c r="G31" s="578"/>
      <c r="H31" s="654"/>
      <c r="I31" s="521" t="str">
        <f>C4</f>
        <v>J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15" x14ac:dyDescent="0.2">
      <c r="A32" s="587"/>
      <c r="B32" s="380" t="s">
        <v>9</v>
      </c>
      <c r="C32" s="520" t="str">
        <f>C5</f>
        <v>H</v>
      </c>
      <c r="D32" s="654"/>
      <c r="E32" s="578"/>
      <c r="F32" s="579" t="s">
        <v>16</v>
      </c>
      <c r="G32" s="578"/>
      <c r="H32" s="654"/>
      <c r="I32" s="521" t="str">
        <f>C2</f>
        <v>A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15" x14ac:dyDescent="0.2">
      <c r="A33" s="587"/>
      <c r="B33" s="380" t="s">
        <v>11</v>
      </c>
      <c r="C33" s="488" t="str">
        <f>I3</f>
        <v>I</v>
      </c>
      <c r="D33" s="654"/>
      <c r="E33" s="578"/>
      <c r="F33" s="579" t="s">
        <v>16</v>
      </c>
      <c r="G33" s="578"/>
      <c r="H33" s="654"/>
      <c r="I33" s="488" t="str">
        <f>I4</f>
        <v>C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15" x14ac:dyDescent="0.2">
      <c r="A34" s="587"/>
      <c r="B34" s="380" t="s">
        <v>10</v>
      </c>
      <c r="C34" s="488" t="str">
        <f>I2</f>
        <v>D</v>
      </c>
      <c r="D34" s="654"/>
      <c r="E34" s="828"/>
      <c r="F34" s="579" t="s">
        <v>16</v>
      </c>
      <c r="G34" s="829"/>
      <c r="H34" s="654"/>
      <c r="I34" s="488" t="str">
        <f>I5</f>
        <v>K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15" x14ac:dyDescent="0.2">
      <c r="A35" s="587"/>
      <c r="B35" s="380" t="s">
        <v>20</v>
      </c>
      <c r="C35" s="638" t="str">
        <f>C8</f>
        <v>P</v>
      </c>
      <c r="D35" s="654"/>
      <c r="E35" s="578"/>
      <c r="F35" s="579" t="s">
        <v>16</v>
      </c>
      <c r="G35" s="578"/>
      <c r="H35" s="654"/>
      <c r="I35" s="638" t="str">
        <f>C11</f>
        <v>L</v>
      </c>
      <c r="J35" s="380" t="s">
        <v>113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15" x14ac:dyDescent="0.2">
      <c r="A36" s="587"/>
      <c r="B36" s="380" t="s">
        <v>45</v>
      </c>
      <c r="C36" s="638" t="str">
        <f>C9</f>
        <v>F</v>
      </c>
      <c r="D36" s="654"/>
      <c r="E36" s="828"/>
      <c r="F36" s="579" t="s">
        <v>16</v>
      </c>
      <c r="G36" s="829"/>
      <c r="H36" s="654"/>
      <c r="I36" s="638" t="str">
        <f>C10</f>
        <v>E</v>
      </c>
      <c r="J36" s="380" t="s">
        <v>108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ht="15" x14ac:dyDescent="0.2">
      <c r="A37" s="587"/>
      <c r="B37" s="380" t="s">
        <v>109</v>
      </c>
      <c r="C37" s="638" t="str">
        <f>$I$8</f>
        <v>N</v>
      </c>
      <c r="D37" s="654"/>
      <c r="E37" s="828"/>
      <c r="F37" s="579" t="s">
        <v>16</v>
      </c>
      <c r="G37" s="578"/>
      <c r="H37" s="654"/>
      <c r="I37" s="638" t="str">
        <f>$I$11</f>
        <v>B</v>
      </c>
      <c r="J37" s="380" t="s">
        <v>112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ht="15" x14ac:dyDescent="0.2">
      <c r="A38" s="587"/>
      <c r="B38" s="380" t="s">
        <v>110</v>
      </c>
      <c r="C38" s="638" t="str">
        <f>$I$9</f>
        <v>O</v>
      </c>
      <c r="D38" s="654"/>
      <c r="E38" s="578"/>
      <c r="F38" s="579" t="s">
        <v>16</v>
      </c>
      <c r="G38" s="578"/>
      <c r="H38" s="654"/>
      <c r="I38" s="638" t="str">
        <f>$I$10</f>
        <v>M</v>
      </c>
      <c r="J38" s="380" t="s">
        <v>111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830"/>
      <c r="F39" s="831"/>
      <c r="G39" s="832"/>
      <c r="H39" s="397"/>
      <c r="I39" s="392"/>
      <c r="J39" s="590"/>
      <c r="K39" s="852"/>
      <c r="L39" s="580"/>
      <c r="M39" s="574"/>
      <c r="N39" s="192"/>
      <c r="O39" s="192"/>
      <c r="P39" s="192"/>
    </row>
    <row r="40" spans="1:16" ht="15" x14ac:dyDescent="0.2">
      <c r="A40" s="593"/>
      <c r="B40" s="584"/>
      <c r="C40" s="594"/>
      <c r="D40" s="595"/>
      <c r="E40" s="596"/>
      <c r="F40" s="597"/>
      <c r="G40" s="598"/>
      <c r="H40" s="599"/>
      <c r="I40" s="594"/>
      <c r="J40" s="584"/>
      <c r="K40" s="285"/>
      <c r="L40" s="580"/>
      <c r="M40" s="574"/>
      <c r="N40" s="192"/>
      <c r="O40" s="192"/>
      <c r="P40" s="192"/>
    </row>
    <row r="41" spans="1:16" ht="15.75" x14ac:dyDescent="0.25">
      <c r="A41" s="192"/>
      <c r="B41" s="1020" t="s">
        <v>59</v>
      </c>
      <c r="C41" s="1021"/>
      <c r="D41" s="846" t="s">
        <v>3</v>
      </c>
      <c r="E41" s="155" t="s">
        <v>2</v>
      </c>
      <c r="F41" s="191"/>
      <c r="G41" s="191"/>
      <c r="H41" s="1020" t="s">
        <v>60</v>
      </c>
      <c r="I41" s="1021"/>
      <c r="J41" s="846" t="s">
        <v>3</v>
      </c>
      <c r="K41" s="155" t="s">
        <v>2</v>
      </c>
      <c r="L41" s="580"/>
      <c r="M41" s="574"/>
      <c r="N41" s="192"/>
      <c r="O41" s="192"/>
      <c r="P41" s="192"/>
    </row>
    <row r="42" spans="1:16" ht="15" x14ac:dyDescent="0.2">
      <c r="A42" s="192"/>
      <c r="B42" s="522">
        <v>1</v>
      </c>
      <c r="C42" s="518"/>
      <c r="D42" s="837"/>
      <c r="E42" s="837"/>
      <c r="F42" s="191"/>
      <c r="G42" s="191"/>
      <c r="H42" s="522">
        <v>1</v>
      </c>
      <c r="I42" s="656"/>
      <c r="J42" s="837"/>
      <c r="K42" s="592"/>
      <c r="L42" s="192"/>
      <c r="M42" s="192"/>
      <c r="N42" s="192"/>
      <c r="O42" s="192"/>
      <c r="P42" s="192"/>
    </row>
    <row r="43" spans="1:16" ht="15" x14ac:dyDescent="0.2">
      <c r="A43" s="192"/>
      <c r="B43" s="522">
        <v>2</v>
      </c>
      <c r="C43" s="518"/>
      <c r="D43" s="837"/>
      <c r="E43" s="592"/>
      <c r="F43" s="191"/>
      <c r="G43" s="191"/>
      <c r="H43" s="522">
        <v>2</v>
      </c>
      <c r="I43" s="656"/>
      <c r="J43" s="837"/>
      <c r="K43" s="837"/>
      <c r="L43" s="192"/>
      <c r="M43" s="342"/>
      <c r="N43" s="342"/>
      <c r="O43" s="342"/>
      <c r="P43" s="342"/>
    </row>
    <row r="44" spans="1:16" ht="15" x14ac:dyDescent="0.2">
      <c r="A44" s="192"/>
      <c r="B44" s="522">
        <v>3</v>
      </c>
      <c r="C44" s="518"/>
      <c r="D44" s="837"/>
      <c r="E44" s="592"/>
      <c r="F44" s="191"/>
      <c r="G44" s="191"/>
      <c r="H44" s="522">
        <v>3</v>
      </c>
      <c r="I44" s="656"/>
      <c r="J44" s="837"/>
      <c r="K44" s="837"/>
      <c r="L44" s="192"/>
      <c r="M44" s="342"/>
      <c r="N44" s="342"/>
      <c r="O44" s="342"/>
      <c r="P44" s="342"/>
    </row>
    <row r="45" spans="1:16" ht="15" x14ac:dyDescent="0.2">
      <c r="A45" s="192"/>
      <c r="B45" s="522">
        <v>4</v>
      </c>
      <c r="C45" s="518"/>
      <c r="D45" s="837"/>
      <c r="E45" s="592"/>
      <c r="F45" s="191"/>
      <c r="G45" s="191"/>
      <c r="H45" s="522">
        <v>4</v>
      </c>
      <c r="I45" s="656"/>
      <c r="J45" s="837"/>
      <c r="K45" s="837"/>
      <c r="L45" s="192"/>
      <c r="M45" s="342"/>
      <c r="N45" s="342"/>
      <c r="O45" s="342"/>
      <c r="P45" s="342"/>
    </row>
    <row r="46" spans="1:16" x14ac:dyDescent="0.2">
      <c r="A46" s="192"/>
      <c r="B46" s="342"/>
      <c r="C46" s="342"/>
      <c r="D46" s="344"/>
      <c r="E46" s="344"/>
      <c r="F46" s="342"/>
      <c r="G46" s="342"/>
      <c r="H46" s="342"/>
      <c r="I46" s="342"/>
      <c r="J46" s="344"/>
      <c r="K46" s="344"/>
      <c r="L46" s="192"/>
      <c r="M46" s="342"/>
      <c r="N46" s="342"/>
      <c r="O46" s="342"/>
      <c r="P46" s="342"/>
    </row>
    <row r="47" spans="1:16" ht="15.75" x14ac:dyDescent="0.25">
      <c r="A47" s="192"/>
      <c r="B47" s="1020" t="s">
        <v>97</v>
      </c>
      <c r="C47" s="1021"/>
      <c r="D47" s="846" t="s">
        <v>3</v>
      </c>
      <c r="E47" s="155" t="s">
        <v>2</v>
      </c>
      <c r="F47" s="342"/>
      <c r="G47" s="342"/>
      <c r="H47" s="1020" t="s">
        <v>131</v>
      </c>
      <c r="I47" s="1021"/>
      <c r="J47" s="846" t="s">
        <v>3</v>
      </c>
      <c r="K47" s="155" t="s">
        <v>2</v>
      </c>
      <c r="L47" s="192"/>
      <c r="M47" s="342"/>
      <c r="N47" s="342"/>
      <c r="O47" s="342"/>
      <c r="P47" s="342"/>
    </row>
    <row r="48" spans="1:16" ht="15" x14ac:dyDescent="0.2">
      <c r="A48" s="192"/>
      <c r="B48" s="380">
        <v>1</v>
      </c>
      <c r="C48" s="656"/>
      <c r="D48" s="837"/>
      <c r="E48" s="592"/>
      <c r="F48" s="191"/>
      <c r="G48" s="191"/>
      <c r="H48" s="380">
        <v>1</v>
      </c>
      <c r="I48" s="656"/>
      <c r="J48" s="837"/>
      <c r="K48" s="592"/>
      <c r="L48" s="192"/>
      <c r="M48" s="155"/>
      <c r="N48" s="784"/>
      <c r="O48" s="782"/>
      <c r="P48" s="783"/>
    </row>
    <row r="49" spans="1:16" ht="15" x14ac:dyDescent="0.2">
      <c r="A49" s="192"/>
      <c r="B49" s="380">
        <v>2</v>
      </c>
      <c r="C49" s="656"/>
      <c r="D49" s="837"/>
      <c r="E49" s="837"/>
      <c r="F49" s="191"/>
      <c r="G49" s="191"/>
      <c r="H49" s="380">
        <v>2</v>
      </c>
      <c r="I49" s="656"/>
      <c r="J49" s="837"/>
      <c r="K49" s="837"/>
      <c r="L49" s="192"/>
      <c r="M49" s="155"/>
      <c r="N49" s="784"/>
      <c r="O49" s="782"/>
      <c r="P49" s="783"/>
    </row>
    <row r="50" spans="1:16" ht="15" x14ac:dyDescent="0.2">
      <c r="A50" s="192"/>
      <c r="B50" s="380">
        <v>3</v>
      </c>
      <c r="C50" s="656"/>
      <c r="D50" s="837"/>
      <c r="E50" s="837"/>
      <c r="F50" s="191"/>
      <c r="G50" s="191"/>
      <c r="H50" s="380">
        <v>3</v>
      </c>
      <c r="I50" s="656"/>
      <c r="J50" s="837"/>
      <c r="K50" s="837"/>
      <c r="L50" s="192"/>
      <c r="M50" s="155"/>
      <c r="N50" s="784"/>
      <c r="O50" s="782"/>
      <c r="P50" s="783"/>
    </row>
    <row r="51" spans="1:16" ht="15" x14ac:dyDescent="0.2">
      <c r="A51" s="192"/>
      <c r="B51" s="380">
        <v>4</v>
      </c>
      <c r="C51" s="656"/>
      <c r="D51" s="837"/>
      <c r="E51" s="837"/>
      <c r="F51" s="191"/>
      <c r="G51" s="191"/>
      <c r="H51" s="380">
        <v>4</v>
      </c>
      <c r="I51" s="656"/>
      <c r="J51" s="837"/>
      <c r="K51" s="837"/>
      <c r="L51" s="192"/>
      <c r="M51" s="155"/>
      <c r="N51" s="784"/>
      <c r="O51" s="782"/>
      <c r="P51" s="783"/>
    </row>
    <row r="52" spans="1:16" ht="9.9499999999999993" customHeight="1" x14ac:dyDescent="0.2">
      <c r="A52" s="192"/>
      <c r="B52" s="191"/>
      <c r="C52" s="243"/>
      <c r="D52" s="847"/>
      <c r="E52" s="783"/>
      <c r="F52" s="191"/>
      <c r="G52" s="191"/>
      <c r="H52" s="191"/>
      <c r="I52" s="784"/>
      <c r="J52" s="847"/>
      <c r="K52" s="847"/>
      <c r="L52" s="192"/>
      <c r="M52" s="155"/>
      <c r="N52" s="784"/>
      <c r="O52" s="782"/>
      <c r="P52" s="783"/>
    </row>
    <row r="53" spans="1:16" ht="9.9499999999999993" customHeight="1" x14ac:dyDescent="0.2">
      <c r="A53" s="192"/>
      <c r="B53" s="191"/>
      <c r="C53" s="243"/>
      <c r="D53" s="847"/>
      <c r="E53" s="783"/>
      <c r="F53" s="191"/>
      <c r="G53" s="191"/>
      <c r="H53" s="191"/>
      <c r="I53" s="784"/>
      <c r="J53" s="847"/>
      <c r="K53" s="847"/>
      <c r="L53" s="192"/>
      <c r="M53" s="155"/>
      <c r="N53" s="784"/>
      <c r="O53" s="782"/>
      <c r="P53" s="783"/>
    </row>
    <row r="54" spans="1:16" ht="15" x14ac:dyDescent="0.2">
      <c r="A54" s="192"/>
      <c r="B54" s="1071" t="s">
        <v>187</v>
      </c>
      <c r="C54" s="1072"/>
      <c r="D54" s="1073"/>
      <c r="E54" s="1073"/>
      <c r="F54" s="1073"/>
      <c r="G54" s="1073"/>
      <c r="H54" s="1073"/>
      <c r="I54" s="1072"/>
      <c r="J54" s="1074"/>
      <c r="K54" s="847"/>
      <c r="L54" s="192"/>
      <c r="M54" s="140"/>
      <c r="N54" s="11"/>
      <c r="O54" s="573"/>
      <c r="P54" s="155"/>
    </row>
    <row r="55" spans="1:16" ht="15" x14ac:dyDescent="0.2">
      <c r="A55" s="192"/>
      <c r="B55" s="522">
        <v>1</v>
      </c>
      <c r="C55" s="785" t="s">
        <v>61</v>
      </c>
      <c r="D55" s="848"/>
      <c r="E55" s="788"/>
      <c r="F55" s="789"/>
      <c r="G55" s="789"/>
      <c r="H55" s="790"/>
      <c r="I55" s="786" t="s">
        <v>115</v>
      </c>
      <c r="J55" s="837">
        <v>2</v>
      </c>
      <c r="K55" s="847"/>
      <c r="L55" s="192"/>
      <c r="M55" s="877"/>
      <c r="N55" s="244"/>
      <c r="O55" s="826"/>
      <c r="P55" s="834"/>
    </row>
    <row r="56" spans="1:16" ht="15" x14ac:dyDescent="0.2">
      <c r="A56" s="192"/>
      <c r="B56" s="522">
        <v>3</v>
      </c>
      <c r="C56" s="785" t="s">
        <v>116</v>
      </c>
      <c r="D56" s="849"/>
      <c r="E56" s="783"/>
      <c r="F56" s="191"/>
      <c r="G56" s="191"/>
      <c r="H56" s="792"/>
      <c r="I56" s="786" t="s">
        <v>117</v>
      </c>
      <c r="J56" s="837">
        <v>4</v>
      </c>
      <c r="K56" s="847"/>
      <c r="L56" s="192"/>
      <c r="M56" s="877"/>
      <c r="N56" s="244"/>
      <c r="O56" s="826"/>
      <c r="P56" s="826"/>
    </row>
    <row r="57" spans="1:16" ht="15" x14ac:dyDescent="0.2">
      <c r="A57" s="523"/>
      <c r="B57" s="522">
        <v>5</v>
      </c>
      <c r="C57" s="785" t="s">
        <v>118</v>
      </c>
      <c r="D57" s="849"/>
      <c r="E57" s="783"/>
      <c r="F57" s="191"/>
      <c r="G57" s="191"/>
      <c r="H57" s="792"/>
      <c r="I57" s="786" t="s">
        <v>119</v>
      </c>
      <c r="J57" s="837">
        <v>6</v>
      </c>
      <c r="K57" s="853"/>
      <c r="L57" s="523"/>
      <c r="M57" s="877"/>
      <c r="N57" s="244"/>
      <c r="O57" s="826"/>
      <c r="P57" s="826"/>
    </row>
    <row r="58" spans="1:16" ht="15" x14ac:dyDescent="0.2">
      <c r="A58" s="529"/>
      <c r="B58" s="522">
        <v>7</v>
      </c>
      <c r="C58" s="785" t="s">
        <v>120</v>
      </c>
      <c r="D58" s="850"/>
      <c r="E58" s="801"/>
      <c r="F58" s="802"/>
      <c r="G58" s="802"/>
      <c r="H58" s="803"/>
      <c r="I58" s="786" t="s">
        <v>121</v>
      </c>
      <c r="J58" s="837">
        <v>8</v>
      </c>
      <c r="K58" s="853"/>
      <c r="L58" s="523"/>
      <c r="M58" s="877"/>
      <c r="N58" s="244"/>
      <c r="O58" s="826"/>
      <c r="P58" s="826"/>
    </row>
    <row r="59" spans="1:16" ht="9.9499999999999993" customHeight="1" x14ac:dyDescent="0.2">
      <c r="A59" s="529"/>
      <c r="B59" s="191"/>
      <c r="C59" s="243"/>
      <c r="D59" s="847"/>
      <c r="E59" s="783"/>
      <c r="F59" s="191"/>
      <c r="G59" s="191"/>
      <c r="H59" s="191"/>
      <c r="I59" s="784"/>
      <c r="J59" s="847"/>
      <c r="K59" s="853"/>
      <c r="L59" s="523"/>
      <c r="M59" s="877"/>
      <c r="N59" s="244"/>
      <c r="O59" s="826"/>
      <c r="P59" s="826"/>
    </row>
    <row r="60" spans="1:16" ht="15" x14ac:dyDescent="0.2">
      <c r="A60" s="529"/>
      <c r="B60" s="1071" t="s">
        <v>188</v>
      </c>
      <c r="C60" s="1072"/>
      <c r="D60" s="1073"/>
      <c r="E60" s="1073"/>
      <c r="F60" s="1073"/>
      <c r="G60" s="1073"/>
      <c r="H60" s="1073"/>
      <c r="I60" s="1072"/>
      <c r="J60" s="1074"/>
      <c r="K60" s="155"/>
      <c r="L60" s="523"/>
      <c r="M60" s="877"/>
      <c r="N60" s="244"/>
      <c r="O60" s="826"/>
      <c r="P60" s="826"/>
    </row>
    <row r="61" spans="1:16" ht="15" x14ac:dyDescent="0.2">
      <c r="A61" s="529"/>
      <c r="B61" s="522">
        <v>1</v>
      </c>
      <c r="C61" s="785" t="s">
        <v>20</v>
      </c>
      <c r="D61" s="848"/>
      <c r="E61" s="788"/>
      <c r="F61" s="789"/>
      <c r="G61" s="789"/>
      <c r="H61" s="790"/>
      <c r="I61" s="786" t="s">
        <v>109</v>
      </c>
      <c r="J61" s="837">
        <v>2</v>
      </c>
      <c r="K61" s="834"/>
      <c r="L61" s="523"/>
      <c r="M61" s="877"/>
      <c r="N61" s="244"/>
      <c r="O61" s="826"/>
      <c r="P61" s="826"/>
    </row>
    <row r="62" spans="1:16" ht="15" x14ac:dyDescent="0.2">
      <c r="A62" s="529"/>
      <c r="B62" s="522">
        <v>3</v>
      </c>
      <c r="C62" s="785" t="s">
        <v>45</v>
      </c>
      <c r="D62" s="849"/>
      <c r="E62" s="783"/>
      <c r="F62" s="191"/>
      <c r="G62" s="191"/>
      <c r="H62" s="792"/>
      <c r="I62" s="786" t="s">
        <v>110</v>
      </c>
      <c r="J62" s="837">
        <v>4</v>
      </c>
      <c r="K62" s="988"/>
      <c r="L62" s="523"/>
      <c r="M62" s="877"/>
      <c r="N62" s="244"/>
      <c r="O62" s="826"/>
      <c r="P62" s="826"/>
    </row>
    <row r="63" spans="1:16" ht="15" x14ac:dyDescent="0.2">
      <c r="A63" s="529"/>
      <c r="B63" s="522">
        <v>5</v>
      </c>
      <c r="C63" s="785" t="s">
        <v>108</v>
      </c>
      <c r="D63" s="849"/>
      <c r="E63" s="783"/>
      <c r="F63" s="191"/>
      <c r="G63" s="191"/>
      <c r="H63" s="792"/>
      <c r="I63" s="786" t="s">
        <v>111</v>
      </c>
      <c r="J63" s="837">
        <v>6</v>
      </c>
      <c r="K63" s="988"/>
      <c r="L63" s="523"/>
      <c r="M63" s="877"/>
      <c r="N63" s="244"/>
      <c r="O63" s="826"/>
      <c r="P63" s="826"/>
    </row>
    <row r="64" spans="1:16" ht="15" x14ac:dyDescent="0.2">
      <c r="A64" s="529"/>
      <c r="B64" s="522">
        <v>7</v>
      </c>
      <c r="C64" s="785" t="s">
        <v>113</v>
      </c>
      <c r="D64" s="850"/>
      <c r="E64" s="801"/>
      <c r="F64" s="802"/>
      <c r="G64" s="802"/>
      <c r="H64" s="803"/>
      <c r="I64" s="786" t="s">
        <v>112</v>
      </c>
      <c r="J64" s="837">
        <v>8</v>
      </c>
      <c r="K64" s="988"/>
      <c r="L64" s="523"/>
      <c r="M64" s="877"/>
      <c r="N64" s="244"/>
      <c r="O64" s="826"/>
      <c r="P64" s="826"/>
    </row>
    <row r="65" spans="1:16" ht="9.9499999999999993" customHeight="1" x14ac:dyDescent="0.2">
      <c r="A65" s="529"/>
      <c r="B65" s="529"/>
      <c r="C65" s="793"/>
      <c r="D65" s="838"/>
      <c r="E65" s="838"/>
      <c r="F65" s="529"/>
      <c r="G65" s="529"/>
      <c r="H65" s="529"/>
      <c r="I65" s="529"/>
      <c r="J65" s="853"/>
      <c r="K65" s="853"/>
      <c r="L65" s="523"/>
      <c r="M65" s="877"/>
      <c r="N65" s="11"/>
      <c r="O65" s="762"/>
      <c r="P65" s="762"/>
    </row>
    <row r="66" spans="1:16" ht="9.9499999999999993" customHeight="1" x14ac:dyDescent="0.2">
      <c r="A66" s="794"/>
      <c r="B66" s="795"/>
      <c r="C66" s="795"/>
      <c r="D66" s="839"/>
      <c r="E66" s="839"/>
      <c r="F66" s="795"/>
      <c r="G66" s="795"/>
      <c r="H66" s="795"/>
      <c r="I66" s="795"/>
      <c r="J66" s="854"/>
      <c r="K66" s="855"/>
      <c r="L66" s="530"/>
      <c r="M66" s="523"/>
      <c r="N66" s="523"/>
      <c r="O66" s="523"/>
      <c r="P66" s="523"/>
    </row>
    <row r="67" spans="1:16" x14ac:dyDescent="0.2">
      <c r="A67" s="798"/>
      <c r="B67" s="1065" t="s">
        <v>122</v>
      </c>
      <c r="C67" s="1066"/>
      <c r="D67" s="1066"/>
      <c r="E67" s="1066"/>
      <c r="F67" s="1066"/>
      <c r="G67" s="1066"/>
      <c r="H67" s="1066"/>
      <c r="I67" s="1067"/>
      <c r="J67" s="853"/>
      <c r="K67" s="856"/>
      <c r="L67" s="156" t="s">
        <v>14</v>
      </c>
      <c r="M67" s="523"/>
      <c r="N67" s="523"/>
      <c r="O67" s="523"/>
      <c r="P67" s="523"/>
    </row>
    <row r="68" spans="1:16" ht="15" customHeight="1" x14ac:dyDescent="0.2">
      <c r="A68" s="798"/>
      <c r="B68" s="549" t="s">
        <v>38</v>
      </c>
      <c r="C68" s="804" t="str">
        <f>C55</f>
        <v>AAA</v>
      </c>
      <c r="D68" s="654"/>
      <c r="E68" s="840"/>
      <c r="F68" s="562" t="s">
        <v>16</v>
      </c>
      <c r="G68" s="561"/>
      <c r="H68" s="654"/>
      <c r="I68" s="804" t="str">
        <f>I55</f>
        <v>BBB</v>
      </c>
      <c r="J68" s="380" t="s">
        <v>46</v>
      </c>
      <c r="K68" s="856"/>
      <c r="L68" s="411">
        <f>ACCUEIL!$B$9</f>
        <v>1.583333333333333</v>
      </c>
      <c r="M68" s="523"/>
      <c r="N68" s="523"/>
      <c r="O68" s="523"/>
      <c r="P68" s="523"/>
    </row>
    <row r="69" spans="1:16" ht="12" hidden="1" customHeight="1" x14ac:dyDescent="0.2">
      <c r="A69" s="798"/>
      <c r="B69" s="754"/>
      <c r="C69" s="755" t="s">
        <v>92</v>
      </c>
      <c r="D69" s="654"/>
      <c r="E69" s="840"/>
      <c r="F69" s="562" t="s">
        <v>16</v>
      </c>
      <c r="G69" s="561"/>
      <c r="H69" s="654"/>
      <c r="I69" s="756" t="s">
        <v>92</v>
      </c>
      <c r="J69" s="853"/>
      <c r="K69" s="856"/>
      <c r="L69" s="530"/>
      <c r="M69" s="523"/>
      <c r="N69" s="523"/>
      <c r="O69" s="523"/>
      <c r="P69" s="523"/>
    </row>
    <row r="70" spans="1:16" ht="15" customHeight="1" x14ac:dyDescent="0.2">
      <c r="A70" s="798"/>
      <c r="B70" s="549" t="s">
        <v>38</v>
      </c>
      <c r="C70" s="804" t="str">
        <f>C56</f>
        <v>CCC</v>
      </c>
      <c r="D70" s="654"/>
      <c r="E70" s="840"/>
      <c r="F70" s="562" t="s">
        <v>16</v>
      </c>
      <c r="G70" s="561"/>
      <c r="H70" s="654"/>
      <c r="I70" s="804" t="str">
        <f>I56</f>
        <v>DDD</v>
      </c>
      <c r="J70" s="380" t="s">
        <v>47</v>
      </c>
      <c r="K70" s="856"/>
      <c r="L70" s="534">
        <f>L68+ACCUEIL!$B$10</f>
        <v>1.5902777777777775</v>
      </c>
      <c r="M70" s="523"/>
      <c r="N70" s="523"/>
      <c r="O70" s="523"/>
      <c r="P70" s="523"/>
    </row>
    <row r="71" spans="1:16" ht="12" hidden="1" customHeight="1" x14ac:dyDescent="0.2">
      <c r="A71" s="798"/>
      <c r="B71" s="754"/>
      <c r="C71" s="755" t="s">
        <v>92</v>
      </c>
      <c r="D71" s="654"/>
      <c r="E71" s="840"/>
      <c r="F71" s="562" t="s">
        <v>16</v>
      </c>
      <c r="G71" s="561"/>
      <c r="H71" s="654"/>
      <c r="I71" s="756" t="s">
        <v>92</v>
      </c>
      <c r="J71" s="853"/>
      <c r="K71" s="856"/>
      <c r="L71" s="530"/>
      <c r="M71" s="523"/>
      <c r="N71" s="523"/>
      <c r="O71" s="523"/>
      <c r="P71" s="523"/>
    </row>
    <row r="72" spans="1:16" ht="15" customHeight="1" x14ac:dyDescent="0.2">
      <c r="A72" s="798"/>
      <c r="B72" s="549" t="s">
        <v>38</v>
      </c>
      <c r="C72" s="804" t="str">
        <f>C57</f>
        <v>EEE</v>
      </c>
      <c r="D72" s="654"/>
      <c r="E72" s="840"/>
      <c r="F72" s="562" t="s">
        <v>16</v>
      </c>
      <c r="G72" s="561"/>
      <c r="H72" s="654"/>
      <c r="I72" s="804" t="str">
        <f>I57</f>
        <v>FFF</v>
      </c>
      <c r="J72" s="380" t="s">
        <v>151</v>
      </c>
      <c r="K72" s="856"/>
      <c r="L72" s="534">
        <f>L70+ACCUEIL!$B$10</f>
        <v>1.5972222222222219</v>
      </c>
      <c r="M72" s="523"/>
      <c r="N72" s="523"/>
      <c r="O72" s="523"/>
      <c r="P72" s="523"/>
    </row>
    <row r="73" spans="1:16" ht="12" hidden="1" customHeight="1" x14ac:dyDescent="0.2">
      <c r="A73" s="798"/>
      <c r="B73" s="754"/>
      <c r="C73" s="755" t="s">
        <v>92</v>
      </c>
      <c r="D73" s="654"/>
      <c r="E73" s="840"/>
      <c r="F73" s="562" t="s">
        <v>16</v>
      </c>
      <c r="G73" s="561"/>
      <c r="H73" s="654"/>
      <c r="I73" s="756" t="s">
        <v>92</v>
      </c>
      <c r="J73" s="853"/>
      <c r="K73" s="856"/>
      <c r="L73" s="530"/>
      <c r="M73" s="523"/>
      <c r="N73" s="523"/>
      <c r="O73" s="523"/>
      <c r="P73" s="523"/>
    </row>
    <row r="74" spans="1:16" ht="15" customHeight="1" x14ac:dyDescent="0.2">
      <c r="A74" s="798"/>
      <c r="B74" s="549" t="s">
        <v>38</v>
      </c>
      <c r="C74" s="804" t="str">
        <f>C58</f>
        <v>GGG</v>
      </c>
      <c r="D74" s="654"/>
      <c r="E74" s="840"/>
      <c r="F74" s="562" t="s">
        <v>16</v>
      </c>
      <c r="G74" s="561"/>
      <c r="H74" s="654"/>
      <c r="I74" s="804" t="str">
        <f>I58</f>
        <v>HHH</v>
      </c>
      <c r="J74" s="380" t="s">
        <v>152</v>
      </c>
      <c r="K74" s="856"/>
      <c r="L74" s="534">
        <f>$L$72+ACCUEIL!$B$10</f>
        <v>1.6041666666666663</v>
      </c>
      <c r="M74" s="140"/>
      <c r="N74" s="11"/>
      <c r="O74" s="573"/>
      <c r="P74" s="155"/>
    </row>
    <row r="75" spans="1:16" ht="12" hidden="1" customHeight="1" x14ac:dyDescent="0.2">
      <c r="A75" s="798"/>
      <c r="B75" s="754"/>
      <c r="C75" s="755" t="s">
        <v>92</v>
      </c>
      <c r="D75" s="654"/>
      <c r="E75" s="840"/>
      <c r="F75" s="562" t="s">
        <v>16</v>
      </c>
      <c r="G75" s="561"/>
      <c r="H75" s="654"/>
      <c r="I75" s="756" t="s">
        <v>92</v>
      </c>
      <c r="J75" s="853"/>
      <c r="K75" s="856"/>
      <c r="L75" s="530"/>
      <c r="M75" s="140"/>
      <c r="N75" s="11"/>
      <c r="O75" s="573"/>
      <c r="P75" s="155"/>
    </row>
    <row r="76" spans="1:16" s="342" customFormat="1" ht="15" customHeight="1" x14ac:dyDescent="0.2">
      <c r="A76" s="798"/>
      <c r="B76" s="549" t="s">
        <v>38</v>
      </c>
      <c r="C76" s="804" t="str">
        <f>$C$61</f>
        <v>I</v>
      </c>
      <c r="D76" s="654"/>
      <c r="E76" s="840"/>
      <c r="F76" s="562" t="s">
        <v>16</v>
      </c>
      <c r="G76" s="561"/>
      <c r="H76" s="654"/>
      <c r="I76" s="804" t="str">
        <f>$I$61</f>
        <v>M</v>
      </c>
      <c r="J76" s="380" t="s">
        <v>48</v>
      </c>
      <c r="K76" s="856"/>
      <c r="L76" s="534">
        <f>L74+ACCUEIL!$B$10</f>
        <v>1.6111111111111107</v>
      </c>
      <c r="M76" s="140"/>
      <c r="N76" s="11"/>
      <c r="O76" s="573"/>
      <c r="P76" s="155"/>
    </row>
    <row r="77" spans="1:16" s="342" customFormat="1" ht="12" hidden="1" customHeight="1" x14ac:dyDescent="0.2">
      <c r="A77" s="798"/>
      <c r="B77" s="754"/>
      <c r="C77" s="755" t="s">
        <v>92</v>
      </c>
      <c r="D77" s="654"/>
      <c r="E77" s="840"/>
      <c r="F77" s="562" t="s">
        <v>16</v>
      </c>
      <c r="G77" s="561"/>
      <c r="H77" s="654"/>
      <c r="I77" s="756" t="s">
        <v>92</v>
      </c>
      <c r="J77" s="853"/>
      <c r="K77" s="856"/>
      <c r="L77" s="530"/>
      <c r="M77" s="140"/>
      <c r="N77" s="11"/>
      <c r="O77" s="573"/>
      <c r="P77" s="155"/>
    </row>
    <row r="78" spans="1:16" s="342" customFormat="1" ht="15" customHeight="1" x14ac:dyDescent="0.2">
      <c r="A78" s="798"/>
      <c r="B78" s="549" t="s">
        <v>38</v>
      </c>
      <c r="C78" s="804" t="str">
        <f>$C$62</f>
        <v>J</v>
      </c>
      <c r="D78" s="654"/>
      <c r="E78" s="840"/>
      <c r="F78" s="562" t="s">
        <v>16</v>
      </c>
      <c r="G78" s="561"/>
      <c r="H78" s="654"/>
      <c r="I78" s="804" t="str">
        <f>$I$62</f>
        <v>N</v>
      </c>
      <c r="J78" s="380" t="s">
        <v>49</v>
      </c>
      <c r="K78" s="856"/>
      <c r="L78" s="534">
        <f>L76+ACCUEIL!$B$10</f>
        <v>1.6180555555555551</v>
      </c>
      <c r="M78" s="140"/>
      <c r="N78" s="11"/>
      <c r="O78" s="573"/>
      <c r="P78" s="155"/>
    </row>
    <row r="79" spans="1:16" s="342" customFormat="1" ht="12" hidden="1" customHeight="1" x14ac:dyDescent="0.2">
      <c r="A79" s="798"/>
      <c r="B79" s="754"/>
      <c r="C79" s="755" t="s">
        <v>92</v>
      </c>
      <c r="D79" s="654"/>
      <c r="E79" s="840"/>
      <c r="F79" s="562" t="s">
        <v>16</v>
      </c>
      <c r="G79" s="561"/>
      <c r="H79" s="654"/>
      <c r="I79" s="756" t="s">
        <v>92</v>
      </c>
      <c r="J79" s="853"/>
      <c r="K79" s="856"/>
      <c r="L79" s="530"/>
      <c r="M79" s="140"/>
      <c r="N79" s="11"/>
      <c r="O79" s="573"/>
      <c r="P79" s="155"/>
    </row>
    <row r="80" spans="1:16" ht="15" customHeight="1" x14ac:dyDescent="0.2">
      <c r="A80" s="536"/>
      <c r="B80" s="549" t="s">
        <v>38</v>
      </c>
      <c r="C80" s="804" t="str">
        <f>$C$63</f>
        <v>K</v>
      </c>
      <c r="D80" s="654"/>
      <c r="E80" s="840"/>
      <c r="F80" s="562" t="s">
        <v>16</v>
      </c>
      <c r="G80" s="561"/>
      <c r="H80" s="654"/>
      <c r="I80" s="804" t="str">
        <f>$I$63</f>
        <v>O</v>
      </c>
      <c r="J80" s="380" t="s">
        <v>153</v>
      </c>
      <c r="K80" s="418"/>
      <c r="L80" s="534">
        <f>L78+ACCUEIL!$B$10</f>
        <v>1.6249999999999996</v>
      </c>
      <c r="M80" s="877"/>
      <c r="N80" s="244"/>
      <c r="O80" s="782"/>
      <c r="P80" s="783"/>
    </row>
    <row r="81" spans="1:16" ht="12" hidden="1" customHeight="1" x14ac:dyDescent="0.2">
      <c r="A81" s="536"/>
      <c r="B81" s="754"/>
      <c r="C81" s="755" t="s">
        <v>92</v>
      </c>
      <c r="D81" s="654"/>
      <c r="E81" s="840"/>
      <c r="F81" s="562" t="s">
        <v>16</v>
      </c>
      <c r="G81" s="561"/>
      <c r="H81" s="654"/>
      <c r="I81" s="756" t="s">
        <v>92</v>
      </c>
      <c r="J81" s="853"/>
      <c r="K81" s="418"/>
      <c r="M81" s="877"/>
      <c r="N81" s="244"/>
      <c r="O81" s="782"/>
      <c r="P81" s="782"/>
    </row>
    <row r="82" spans="1:16" ht="15" customHeight="1" x14ac:dyDescent="0.2">
      <c r="A82" s="536"/>
      <c r="B82" s="549" t="s">
        <v>38</v>
      </c>
      <c r="C82" s="804" t="str">
        <f>$C$64</f>
        <v>L</v>
      </c>
      <c r="D82" s="654"/>
      <c r="E82" s="840"/>
      <c r="F82" s="562" t="s">
        <v>16</v>
      </c>
      <c r="G82" s="561"/>
      <c r="H82" s="654"/>
      <c r="I82" s="804" t="str">
        <f>$I$64</f>
        <v>P</v>
      </c>
      <c r="J82" s="380" t="s">
        <v>154</v>
      </c>
      <c r="K82" s="418"/>
      <c r="L82" s="534">
        <f>L80+ACCUEIL!$B$10</f>
        <v>1.631944444444444</v>
      </c>
      <c r="M82" s="877"/>
      <c r="N82" s="244"/>
      <c r="O82" s="782"/>
      <c r="P82" s="782"/>
    </row>
    <row r="83" spans="1:16" ht="12" hidden="1" customHeight="1" x14ac:dyDescent="0.2">
      <c r="A83" s="536"/>
      <c r="B83" s="754"/>
      <c r="C83" s="755" t="s">
        <v>92</v>
      </c>
      <c r="D83" s="654"/>
      <c r="E83" s="840"/>
      <c r="F83" s="562" t="s">
        <v>16</v>
      </c>
      <c r="G83" s="561"/>
      <c r="H83" s="654"/>
      <c r="I83" s="756" t="s">
        <v>92</v>
      </c>
      <c r="J83" s="853"/>
      <c r="K83" s="418"/>
      <c r="M83" s="877"/>
      <c r="N83" s="244"/>
      <c r="O83" s="782"/>
      <c r="P83" s="782"/>
    </row>
    <row r="84" spans="1:16" ht="15" x14ac:dyDescent="0.2">
      <c r="A84" s="536"/>
      <c r="B84" s="877"/>
      <c r="C84" s="147" t="s">
        <v>155</v>
      </c>
      <c r="D84" s="806"/>
      <c r="E84" s="843"/>
      <c r="F84" s="808"/>
      <c r="G84" s="807"/>
      <c r="H84" s="806"/>
      <c r="I84" s="147" t="s">
        <v>156</v>
      </c>
      <c r="J84" s="72"/>
      <c r="K84" s="418"/>
      <c r="L84" s="534"/>
      <c r="M84" s="877"/>
      <c r="N84" s="244"/>
      <c r="O84" s="782"/>
      <c r="P84" s="782"/>
    </row>
    <row r="85" spans="1:16" ht="15" customHeight="1" x14ac:dyDescent="0.2">
      <c r="A85" s="536"/>
      <c r="B85" s="877"/>
      <c r="C85" s="547">
        <f>GL(H68,D68,C68,I68,H69,D69)</f>
        <v>0</v>
      </c>
      <c r="D85" s="654"/>
      <c r="E85" s="841"/>
      <c r="F85" s="562" t="s">
        <v>16</v>
      </c>
      <c r="G85" s="561"/>
      <c r="H85" s="654"/>
      <c r="I85" s="547">
        <f>GL(H70,D70,C70,I70,H71,D71)</f>
        <v>0</v>
      </c>
      <c r="J85" s="380" t="s">
        <v>163</v>
      </c>
      <c r="K85" s="418"/>
      <c r="L85" s="534">
        <f>L82+ACCUEIL!$B$10</f>
        <v>1.6388888888888884</v>
      </c>
      <c r="M85" s="877"/>
      <c r="N85" s="244"/>
      <c r="O85" s="782"/>
      <c r="P85" s="782"/>
    </row>
    <row r="86" spans="1:16" ht="12" hidden="1" customHeight="1" x14ac:dyDescent="0.2">
      <c r="A86" s="536"/>
      <c r="B86" s="877"/>
      <c r="C86" s="756" t="s">
        <v>92</v>
      </c>
      <c r="D86" s="654"/>
      <c r="E86" s="840"/>
      <c r="F86" s="562" t="s">
        <v>16</v>
      </c>
      <c r="G86" s="561"/>
      <c r="H86" s="654"/>
      <c r="I86" s="756" t="s">
        <v>92</v>
      </c>
      <c r="J86" s="155"/>
      <c r="K86" s="418"/>
      <c r="L86" s="534"/>
      <c r="M86" s="75"/>
      <c r="N86" s="75"/>
      <c r="O86" s="75"/>
      <c r="P86" s="75"/>
    </row>
    <row r="87" spans="1:16" x14ac:dyDescent="0.2">
      <c r="A87" s="536"/>
      <c r="B87" s="877"/>
      <c r="C87" s="147" t="s">
        <v>157</v>
      </c>
      <c r="D87" s="806"/>
      <c r="E87" s="843"/>
      <c r="F87" s="808"/>
      <c r="G87" s="807"/>
      <c r="H87" s="806"/>
      <c r="I87" s="147" t="s">
        <v>158</v>
      </c>
      <c r="J87" s="72"/>
      <c r="K87" s="418"/>
      <c r="L87" s="534"/>
      <c r="M87" s="75"/>
      <c r="N87" s="75"/>
      <c r="O87" s="75"/>
      <c r="P87" s="75"/>
    </row>
    <row r="88" spans="1:16" ht="15" customHeight="1" x14ac:dyDescent="0.2">
      <c r="A88" s="536"/>
      <c r="B88" s="877"/>
      <c r="C88" s="547">
        <f>GL(H72,D72,C72,I72,H73,D73)</f>
        <v>0</v>
      </c>
      <c r="D88" s="654"/>
      <c r="E88" s="841"/>
      <c r="F88" s="562" t="s">
        <v>16</v>
      </c>
      <c r="G88" s="561"/>
      <c r="H88" s="654"/>
      <c r="I88" s="547">
        <f>GL(H74,D74,C74,I74,H75,D75)</f>
        <v>0</v>
      </c>
      <c r="J88" s="380" t="s">
        <v>164</v>
      </c>
      <c r="K88" s="418"/>
      <c r="L88" s="534">
        <f>L85+ACCUEIL!$B$10</f>
        <v>1.6458333333333328</v>
      </c>
      <c r="M88" s="75"/>
      <c r="N88" s="75"/>
      <c r="O88" s="75"/>
      <c r="P88" s="75"/>
    </row>
    <row r="89" spans="1:16" ht="12" hidden="1" customHeight="1" x14ac:dyDescent="0.2">
      <c r="A89" s="536"/>
      <c r="B89" s="877"/>
      <c r="C89" s="756" t="s">
        <v>92</v>
      </c>
      <c r="D89" s="654"/>
      <c r="E89" s="840"/>
      <c r="F89" s="562" t="s">
        <v>16</v>
      </c>
      <c r="G89" s="561"/>
      <c r="H89" s="654"/>
      <c r="I89" s="756" t="s">
        <v>92</v>
      </c>
      <c r="J89" s="155"/>
      <c r="K89" s="418"/>
      <c r="L89" s="534"/>
      <c r="M89" s="75"/>
      <c r="N89" s="75"/>
      <c r="O89" s="75"/>
      <c r="P89" s="75"/>
    </row>
    <row r="90" spans="1:16" s="342" customFormat="1" x14ac:dyDescent="0.2">
      <c r="A90" s="536"/>
      <c r="B90" s="877"/>
      <c r="C90" s="147" t="s">
        <v>159</v>
      </c>
      <c r="D90" s="806"/>
      <c r="E90" s="843"/>
      <c r="F90" s="808"/>
      <c r="G90" s="807"/>
      <c r="H90" s="806"/>
      <c r="I90" s="147" t="s">
        <v>160</v>
      </c>
      <c r="J90" s="72"/>
      <c r="K90" s="418"/>
      <c r="L90" s="534"/>
      <c r="M90" s="75"/>
      <c r="N90" s="75"/>
      <c r="O90" s="75"/>
      <c r="P90" s="75"/>
    </row>
    <row r="91" spans="1:16" s="342" customFormat="1" ht="15" customHeight="1" x14ac:dyDescent="0.2">
      <c r="A91" s="536"/>
      <c r="B91" s="877"/>
      <c r="C91" s="547">
        <f>GL(H76,D76,C76,I76,H77,D77)</f>
        <v>0</v>
      </c>
      <c r="D91" s="654"/>
      <c r="E91" s="841"/>
      <c r="F91" s="562" t="s">
        <v>16</v>
      </c>
      <c r="G91" s="561"/>
      <c r="H91" s="654"/>
      <c r="I91" s="547">
        <f>GL(H78,D78,C78,I78,H79,D79)</f>
        <v>0</v>
      </c>
      <c r="J91" s="380" t="s">
        <v>165</v>
      </c>
      <c r="K91" s="418"/>
      <c r="L91" s="534">
        <f>L88+ACCUEIL!$B$10</f>
        <v>1.6527777777777772</v>
      </c>
      <c r="M91" s="75"/>
      <c r="N91" s="75"/>
      <c r="O91" s="75"/>
      <c r="P91" s="75"/>
    </row>
    <row r="92" spans="1:16" s="342" customFormat="1" ht="12" hidden="1" customHeight="1" x14ac:dyDescent="0.2">
      <c r="A92" s="536"/>
      <c r="B92" s="877"/>
      <c r="C92" s="756" t="s">
        <v>92</v>
      </c>
      <c r="D92" s="654"/>
      <c r="E92" s="840"/>
      <c r="F92" s="562" t="s">
        <v>16</v>
      </c>
      <c r="G92" s="561"/>
      <c r="H92" s="654"/>
      <c r="I92" s="756" t="s">
        <v>92</v>
      </c>
      <c r="J92" s="155"/>
      <c r="K92" s="418"/>
      <c r="L92" s="534"/>
      <c r="M92" s="75"/>
      <c r="N92" s="75"/>
      <c r="O92" s="75"/>
      <c r="P92" s="75"/>
    </row>
    <row r="93" spans="1:16" s="342" customFormat="1" x14ac:dyDescent="0.2">
      <c r="A93" s="536"/>
      <c r="B93" s="877"/>
      <c r="C93" s="147" t="s">
        <v>161</v>
      </c>
      <c r="D93" s="806"/>
      <c r="E93" s="843"/>
      <c r="F93" s="808"/>
      <c r="G93" s="807"/>
      <c r="H93" s="806"/>
      <c r="I93" s="147" t="s">
        <v>162</v>
      </c>
      <c r="J93" s="72"/>
      <c r="K93" s="418"/>
      <c r="L93" s="534"/>
      <c r="M93" s="75"/>
      <c r="N93" s="75"/>
      <c r="O93" s="75"/>
      <c r="P93" s="75"/>
    </row>
    <row r="94" spans="1:16" s="342" customFormat="1" ht="15" customHeight="1" x14ac:dyDescent="0.2">
      <c r="A94" s="536"/>
      <c r="B94" s="877"/>
      <c r="C94" s="547">
        <f>GL(H80,D80,C80,I80,H81,D81)</f>
        <v>0</v>
      </c>
      <c r="D94" s="654"/>
      <c r="E94" s="841"/>
      <c r="F94" s="562" t="s">
        <v>16</v>
      </c>
      <c r="G94" s="561"/>
      <c r="H94" s="654"/>
      <c r="I94" s="547">
        <f>GL(H82,D82,C82,I82,H83,D83)</f>
        <v>0</v>
      </c>
      <c r="J94" s="380" t="s">
        <v>166</v>
      </c>
      <c r="K94" s="418"/>
      <c r="L94" s="534">
        <f>L91+ACCUEIL!$B$10</f>
        <v>1.6597222222222217</v>
      </c>
      <c r="M94" s="75"/>
      <c r="N94" s="75"/>
      <c r="O94" s="75"/>
      <c r="P94" s="75"/>
    </row>
    <row r="95" spans="1:16" s="342" customFormat="1" ht="12" hidden="1" customHeight="1" x14ac:dyDescent="0.2">
      <c r="A95" s="536"/>
      <c r="B95" s="877"/>
      <c r="C95" s="756" t="s">
        <v>92</v>
      </c>
      <c r="D95" s="654"/>
      <c r="E95" s="840"/>
      <c r="F95" s="562" t="s">
        <v>16</v>
      </c>
      <c r="G95" s="561"/>
      <c r="H95" s="654"/>
      <c r="I95" s="756" t="s">
        <v>92</v>
      </c>
      <c r="J95" s="155"/>
      <c r="K95" s="418"/>
      <c r="L95" s="534"/>
      <c r="M95" s="75"/>
      <c r="N95" s="75"/>
      <c r="O95" s="75"/>
      <c r="P95" s="75"/>
    </row>
    <row r="96" spans="1:16" x14ac:dyDescent="0.2">
      <c r="A96" s="536"/>
      <c r="B96" s="1017" t="s">
        <v>37</v>
      </c>
      <c r="C96" s="1017"/>
      <c r="D96" s="1017"/>
      <c r="E96" s="1017"/>
      <c r="F96" s="1017"/>
      <c r="G96" s="1017"/>
      <c r="H96" s="1017"/>
      <c r="I96" s="1017"/>
      <c r="J96" s="72"/>
      <c r="K96" s="418"/>
      <c r="L96" s="534"/>
      <c r="M96" s="75"/>
      <c r="N96" s="75"/>
      <c r="O96" s="75"/>
      <c r="P96" s="75"/>
    </row>
    <row r="97" spans="1:16" ht="15" customHeight="1" x14ac:dyDescent="0.2">
      <c r="A97" s="536"/>
      <c r="B97" s="549" t="s">
        <v>38</v>
      </c>
      <c r="C97" s="654">
        <f>GL(D68,H68,C68,I68,D69,H69)</f>
        <v>0</v>
      </c>
      <c r="D97" s="654"/>
      <c r="E97" s="840"/>
      <c r="F97" s="562" t="s">
        <v>16</v>
      </c>
      <c r="G97" s="561"/>
      <c r="H97" s="654"/>
      <c r="I97" s="654">
        <f>GL(D70,H70,C70,I70,D71,H71)</f>
        <v>0</v>
      </c>
      <c r="J97" s="380" t="s">
        <v>167</v>
      </c>
      <c r="K97" s="418"/>
      <c r="L97" s="534">
        <f>L94+ACCUEIL!$B$10</f>
        <v>1.6666666666666661</v>
      </c>
      <c r="M97" s="75"/>
      <c r="N97" s="75"/>
      <c r="O97" s="75"/>
      <c r="P97" s="75"/>
    </row>
    <row r="98" spans="1:16" ht="12" hidden="1" customHeight="1" x14ac:dyDescent="0.2">
      <c r="A98" s="536"/>
      <c r="B98" s="754"/>
      <c r="C98" s="755" t="s">
        <v>92</v>
      </c>
      <c r="D98" s="654"/>
      <c r="E98" s="840"/>
      <c r="F98" s="562" t="s">
        <v>16</v>
      </c>
      <c r="G98" s="561"/>
      <c r="H98" s="654"/>
      <c r="I98" s="756" t="s">
        <v>92</v>
      </c>
      <c r="J98" s="72"/>
      <c r="K98" s="418"/>
      <c r="L98" s="534"/>
      <c r="M98" s="75"/>
      <c r="N98" s="75"/>
      <c r="O98" s="75"/>
      <c r="P98" s="75"/>
    </row>
    <row r="99" spans="1:16" x14ac:dyDescent="0.2">
      <c r="A99" s="536"/>
      <c r="B99" s="1018" t="s">
        <v>39</v>
      </c>
      <c r="C99" s="1018"/>
      <c r="D99" s="1018"/>
      <c r="E99" s="1018"/>
      <c r="F99" s="1018"/>
      <c r="G99" s="1018"/>
      <c r="H99" s="1018"/>
      <c r="I99" s="1018"/>
      <c r="J99" s="72"/>
      <c r="K99" s="418"/>
      <c r="L99" s="538"/>
      <c r="M99" s="75"/>
      <c r="N99" s="75"/>
      <c r="O99" s="75"/>
      <c r="P99" s="75"/>
    </row>
    <row r="100" spans="1:16" ht="15" customHeight="1" x14ac:dyDescent="0.2">
      <c r="A100" s="536"/>
      <c r="B100" s="549" t="s">
        <v>38</v>
      </c>
      <c r="C100" s="654">
        <f>GL(D72,H72,C72,I72,D73,H73)</f>
        <v>0</v>
      </c>
      <c r="D100" s="654"/>
      <c r="E100" s="841"/>
      <c r="F100" s="562" t="s">
        <v>16</v>
      </c>
      <c r="G100" s="817"/>
      <c r="H100" s="654"/>
      <c r="I100" s="547">
        <f>GL(D74,H74,C74,I74,D75,H75)</f>
        <v>0</v>
      </c>
      <c r="J100" s="380" t="s">
        <v>168</v>
      </c>
      <c r="K100" s="418"/>
      <c r="L100" s="534">
        <f>L97+ACCUEIL!$B$10</f>
        <v>1.6736111111111105</v>
      </c>
      <c r="M100" s="538"/>
      <c r="N100" s="538"/>
      <c r="O100" s="538"/>
      <c r="P100" s="538"/>
    </row>
    <row r="101" spans="1:16" ht="12" hidden="1" customHeight="1" x14ac:dyDescent="0.2">
      <c r="A101" s="536"/>
      <c r="B101" s="549"/>
      <c r="C101" s="746" t="s">
        <v>92</v>
      </c>
      <c r="D101" s="654"/>
      <c r="E101" s="840"/>
      <c r="F101" s="562" t="s">
        <v>16</v>
      </c>
      <c r="G101" s="561"/>
      <c r="H101" s="654"/>
      <c r="I101" s="746" t="s">
        <v>92</v>
      </c>
      <c r="J101" s="72"/>
      <c r="K101" s="418"/>
      <c r="L101" s="534"/>
      <c r="M101" s="538"/>
      <c r="N101" s="538"/>
      <c r="O101" s="538"/>
      <c r="P101" s="538"/>
    </row>
    <row r="102" spans="1:16" x14ac:dyDescent="0.2">
      <c r="A102" s="536"/>
      <c r="B102" s="1017" t="s">
        <v>37</v>
      </c>
      <c r="C102" s="1017"/>
      <c r="D102" s="1017"/>
      <c r="E102" s="1017"/>
      <c r="F102" s="1017"/>
      <c r="G102" s="1017"/>
      <c r="H102" s="1017"/>
      <c r="I102" s="1017"/>
      <c r="J102" s="72"/>
      <c r="K102" s="418"/>
      <c r="M102" s="140"/>
      <c r="N102" s="11"/>
      <c r="O102" s="846"/>
      <c r="P102" s="155"/>
    </row>
    <row r="103" spans="1:16" s="342" customFormat="1" ht="15" customHeight="1" x14ac:dyDescent="0.2">
      <c r="A103" s="536"/>
      <c r="B103" s="549" t="s">
        <v>38</v>
      </c>
      <c r="C103" s="654">
        <f>GL(D76,H76,C76,I76,D77,H77)</f>
        <v>0</v>
      </c>
      <c r="D103" s="654"/>
      <c r="E103" s="840"/>
      <c r="F103" s="562" t="s">
        <v>16</v>
      </c>
      <c r="G103" s="561"/>
      <c r="H103" s="654"/>
      <c r="I103" s="654">
        <f>GL(D78,H78,C78,I78,D79,H79)</f>
        <v>0</v>
      </c>
      <c r="J103" s="380" t="s">
        <v>169</v>
      </c>
      <c r="K103" s="418"/>
      <c r="L103" s="534">
        <f>L100+ACCUEIL!$B$10</f>
        <v>1.6805555555555549</v>
      </c>
      <c r="M103" s="140"/>
      <c r="N103" s="11"/>
      <c r="O103" s="846"/>
      <c r="P103" s="155"/>
    </row>
    <row r="104" spans="1:16" s="342" customFormat="1" ht="12" hidden="1" customHeight="1" x14ac:dyDescent="0.2">
      <c r="A104" s="536"/>
      <c r="B104" s="754"/>
      <c r="C104" s="755" t="s">
        <v>92</v>
      </c>
      <c r="D104" s="654"/>
      <c r="E104" s="840"/>
      <c r="F104" s="562" t="s">
        <v>16</v>
      </c>
      <c r="G104" s="561"/>
      <c r="H104" s="654"/>
      <c r="I104" s="756" t="s">
        <v>92</v>
      </c>
      <c r="J104" s="72"/>
      <c r="K104" s="418"/>
      <c r="L104" s="534"/>
      <c r="M104" s="140"/>
      <c r="N104" s="11"/>
      <c r="O104" s="846"/>
      <c r="P104" s="155"/>
    </row>
    <row r="105" spans="1:16" ht="15" x14ac:dyDescent="0.2">
      <c r="A105" s="536"/>
      <c r="B105" s="1018" t="s">
        <v>39</v>
      </c>
      <c r="C105" s="1018"/>
      <c r="D105" s="1018"/>
      <c r="E105" s="1018"/>
      <c r="F105" s="1018"/>
      <c r="G105" s="1018"/>
      <c r="H105" s="1018"/>
      <c r="I105" s="1018"/>
      <c r="J105" s="72"/>
      <c r="K105" s="418"/>
      <c r="M105" s="877"/>
      <c r="N105" s="244"/>
      <c r="O105" s="847"/>
      <c r="P105" s="783"/>
    </row>
    <row r="106" spans="1:16" ht="15" customHeight="1" x14ac:dyDescent="0.2">
      <c r="A106" s="536"/>
      <c r="B106" s="549" t="s">
        <v>38</v>
      </c>
      <c r="C106" s="654">
        <f>GL(D82,H82,C82,I82,D83,H83)</f>
        <v>0</v>
      </c>
      <c r="D106" s="654"/>
      <c r="E106" s="841"/>
      <c r="F106" s="558" t="s">
        <v>16</v>
      </c>
      <c r="G106" s="557"/>
      <c r="H106" s="654"/>
      <c r="I106" s="547">
        <f>GL(D80,H80,C80,I80,D81,H81)</f>
        <v>0</v>
      </c>
      <c r="J106" s="380" t="s">
        <v>170</v>
      </c>
      <c r="K106" s="418"/>
      <c r="L106" s="534">
        <f>L103+ACCUEIL!$B$10</f>
        <v>1.6874999999999993</v>
      </c>
      <c r="M106" s="877"/>
      <c r="N106" s="244"/>
      <c r="O106" s="847"/>
      <c r="P106" s="847"/>
    </row>
    <row r="107" spans="1:16" ht="12" hidden="1" customHeight="1" x14ac:dyDescent="0.2">
      <c r="A107" s="536"/>
      <c r="B107" s="549"/>
      <c r="C107" s="746" t="s">
        <v>92</v>
      </c>
      <c r="D107" s="654"/>
      <c r="E107" s="840"/>
      <c r="F107" s="562" t="s">
        <v>16</v>
      </c>
      <c r="G107" s="561"/>
      <c r="H107" s="654"/>
      <c r="I107" s="746" t="s">
        <v>92</v>
      </c>
      <c r="J107" s="72"/>
      <c r="K107" s="418"/>
      <c r="M107" s="877"/>
      <c r="N107" s="244"/>
      <c r="O107" s="847"/>
      <c r="P107" s="847"/>
    </row>
    <row r="108" spans="1:16" ht="15" x14ac:dyDescent="0.2">
      <c r="A108" s="536"/>
      <c r="B108" s="877"/>
      <c r="C108" s="147" t="s">
        <v>176</v>
      </c>
      <c r="D108" s="806"/>
      <c r="E108" s="843"/>
      <c r="F108" s="989"/>
      <c r="G108" s="990"/>
      <c r="H108" s="806"/>
      <c r="I108" s="147" t="s">
        <v>177</v>
      </c>
      <c r="J108" s="72"/>
      <c r="K108" s="418"/>
      <c r="L108" s="534"/>
      <c r="M108" s="877"/>
      <c r="N108" s="244"/>
      <c r="O108" s="847"/>
      <c r="P108" s="847"/>
    </row>
    <row r="109" spans="1:16" ht="15" customHeight="1" x14ac:dyDescent="0.2">
      <c r="A109" s="536"/>
      <c r="B109" s="877"/>
      <c r="C109" s="547">
        <f>GL(D85,H85,C85,I85,D86,H86)</f>
        <v>0</v>
      </c>
      <c r="D109" s="654"/>
      <c r="E109" s="841"/>
      <c r="F109" s="562" t="s">
        <v>16</v>
      </c>
      <c r="G109" s="561"/>
      <c r="H109" s="654"/>
      <c r="I109" s="547">
        <f>GL(D88,H88,C88,I88,H89,D89)</f>
        <v>0</v>
      </c>
      <c r="J109" s="380" t="s">
        <v>171</v>
      </c>
      <c r="K109" s="418"/>
      <c r="L109" s="534">
        <f>L106+ACCUEIL!$B$10</f>
        <v>1.6944444444444438</v>
      </c>
      <c r="M109" s="538"/>
      <c r="N109" s="538"/>
      <c r="O109" s="538"/>
      <c r="P109" s="538"/>
    </row>
    <row r="110" spans="1:16" ht="12" hidden="1" customHeight="1" x14ac:dyDescent="0.2">
      <c r="A110" s="536"/>
      <c r="B110" s="877"/>
      <c r="C110" s="815" t="s">
        <v>92</v>
      </c>
      <c r="D110" s="654"/>
      <c r="E110" s="840"/>
      <c r="F110" s="562" t="s">
        <v>16</v>
      </c>
      <c r="G110" s="561"/>
      <c r="H110" s="654"/>
      <c r="I110" s="746" t="s">
        <v>92</v>
      </c>
      <c r="J110" s="814"/>
      <c r="K110" s="418"/>
      <c r="L110" s="534"/>
      <c r="M110" s="538"/>
      <c r="N110" s="538"/>
      <c r="O110" s="538"/>
      <c r="P110" s="538"/>
    </row>
    <row r="111" spans="1:16" x14ac:dyDescent="0.2">
      <c r="A111" s="536"/>
      <c r="B111" s="877"/>
      <c r="C111" s="819" t="s">
        <v>178</v>
      </c>
      <c r="D111" s="806"/>
      <c r="E111" s="843"/>
      <c r="F111" s="808"/>
      <c r="G111" s="807"/>
      <c r="H111" s="806"/>
      <c r="I111" s="818" t="s">
        <v>179</v>
      </c>
      <c r="J111" s="72"/>
      <c r="K111" s="418"/>
      <c r="L111" s="534"/>
      <c r="M111" s="538"/>
      <c r="N111" s="538"/>
      <c r="O111" s="538"/>
      <c r="P111" s="538"/>
    </row>
    <row r="112" spans="1:16" ht="15" customHeight="1" x14ac:dyDescent="0.2">
      <c r="A112" s="536"/>
      <c r="B112" s="877"/>
      <c r="C112" s="547">
        <f>GL(H85,D85,C85,I85,H86,D86)</f>
        <v>0</v>
      </c>
      <c r="D112" s="654"/>
      <c r="E112" s="841"/>
      <c r="F112" s="562" t="s">
        <v>16</v>
      </c>
      <c r="G112" s="817"/>
      <c r="H112" s="654"/>
      <c r="I112" s="547">
        <f>GL(H88,D88,C88,I88,H89,D89)</f>
        <v>0</v>
      </c>
      <c r="J112" s="380" t="s">
        <v>172</v>
      </c>
      <c r="K112" s="418"/>
      <c r="L112" s="534">
        <f>L109+ACCUEIL!$B$10</f>
        <v>1.7013888888888882</v>
      </c>
      <c r="M112" s="538"/>
      <c r="N112" s="538"/>
      <c r="O112" s="538"/>
      <c r="P112" s="538"/>
    </row>
    <row r="113" spans="1:16" ht="12" hidden="1" customHeight="1" x14ac:dyDescent="0.2">
      <c r="A113" s="536"/>
      <c r="B113" s="820"/>
      <c r="C113" s="815" t="s">
        <v>92</v>
      </c>
      <c r="D113" s="816"/>
      <c r="E113" s="844"/>
      <c r="F113" s="558" t="s">
        <v>16</v>
      </c>
      <c r="G113" s="557"/>
      <c r="H113" s="816"/>
      <c r="I113" s="815" t="s">
        <v>92</v>
      </c>
      <c r="J113" s="814"/>
      <c r="K113" s="418"/>
      <c r="L113" s="534"/>
      <c r="M113" s="538"/>
      <c r="N113" s="538"/>
      <c r="O113" s="538"/>
      <c r="P113" s="538"/>
    </row>
    <row r="114" spans="1:16" s="342" customFormat="1" ht="12" customHeight="1" x14ac:dyDescent="0.2">
      <c r="A114" s="536"/>
      <c r="B114" s="877"/>
      <c r="C114" s="147" t="s">
        <v>180</v>
      </c>
      <c r="D114" s="806"/>
      <c r="E114" s="843"/>
      <c r="F114" s="808"/>
      <c r="G114" s="807"/>
      <c r="H114" s="806"/>
      <c r="I114" s="147" t="s">
        <v>181</v>
      </c>
      <c r="J114" s="72"/>
      <c r="K114" s="418"/>
      <c r="L114" s="534"/>
      <c r="M114" s="538"/>
      <c r="N114" s="538"/>
      <c r="O114" s="538"/>
      <c r="P114" s="538"/>
    </row>
    <row r="115" spans="1:16" s="342" customFormat="1" ht="15" customHeight="1" x14ac:dyDescent="0.2">
      <c r="A115" s="536"/>
      <c r="B115" s="877"/>
      <c r="C115" s="547">
        <f>GL(D91,H91,C91,I91,D92,H92)</f>
        <v>0</v>
      </c>
      <c r="D115" s="654"/>
      <c r="E115" s="841"/>
      <c r="F115" s="562" t="s">
        <v>16</v>
      </c>
      <c r="G115" s="561"/>
      <c r="H115" s="654"/>
      <c r="I115" s="547">
        <f>GL(D94,H94,C94,I94,D95,H95)</f>
        <v>0</v>
      </c>
      <c r="J115" s="380" t="s">
        <v>173</v>
      </c>
      <c r="K115" s="418"/>
      <c r="L115" s="534">
        <f>L112+ACCUEIL!$B$10</f>
        <v>1.7083333333333326</v>
      </c>
      <c r="M115" s="538"/>
      <c r="N115" s="538"/>
      <c r="O115" s="538"/>
      <c r="P115" s="538"/>
    </row>
    <row r="116" spans="1:16" s="342" customFormat="1" ht="12" hidden="1" customHeight="1" x14ac:dyDescent="0.2">
      <c r="A116" s="536"/>
      <c r="B116" s="877"/>
      <c r="C116" s="815" t="s">
        <v>92</v>
      </c>
      <c r="D116" s="654"/>
      <c r="E116" s="840"/>
      <c r="F116" s="562" t="s">
        <v>16</v>
      </c>
      <c r="G116" s="561"/>
      <c r="H116" s="654"/>
      <c r="I116" s="746" t="s">
        <v>92</v>
      </c>
      <c r="J116" s="814"/>
      <c r="K116" s="418"/>
      <c r="L116" s="534"/>
      <c r="M116" s="538"/>
      <c r="N116" s="538"/>
      <c r="O116" s="538"/>
      <c r="P116" s="538"/>
    </row>
    <row r="117" spans="1:16" s="342" customFormat="1" ht="12" customHeight="1" x14ac:dyDescent="0.2">
      <c r="A117" s="536"/>
      <c r="B117" s="877"/>
      <c r="C117" s="819" t="s">
        <v>182</v>
      </c>
      <c r="D117" s="806"/>
      <c r="E117" s="843"/>
      <c r="F117" s="808"/>
      <c r="G117" s="807"/>
      <c r="H117" s="806"/>
      <c r="I117" s="818" t="s">
        <v>183</v>
      </c>
      <c r="J117" s="72"/>
      <c r="K117" s="418"/>
      <c r="L117" s="534"/>
      <c r="M117" s="538"/>
      <c r="N117" s="538"/>
      <c r="O117" s="538"/>
      <c r="P117" s="538"/>
    </row>
    <row r="118" spans="1:16" s="342" customFormat="1" ht="15" customHeight="1" x14ac:dyDescent="0.2">
      <c r="A118" s="536"/>
      <c r="B118" s="877"/>
      <c r="C118" s="547">
        <f>GL(H91,D91,C91,I91,H92,D92)</f>
        <v>0</v>
      </c>
      <c r="D118" s="654"/>
      <c r="E118" s="841"/>
      <c r="F118" s="562" t="s">
        <v>16</v>
      </c>
      <c r="G118" s="817"/>
      <c r="H118" s="654"/>
      <c r="I118" s="547">
        <f>GL(H94,D195,C94,I94,H95,D95)</f>
        <v>0</v>
      </c>
      <c r="J118" s="380" t="s">
        <v>174</v>
      </c>
      <c r="K118" s="418"/>
      <c r="L118" s="534">
        <f>L115+ACCUEIL!$B$10</f>
        <v>1.715277777777777</v>
      </c>
      <c r="M118" s="538"/>
      <c r="N118" s="538"/>
      <c r="O118" s="538"/>
      <c r="P118" s="538"/>
    </row>
    <row r="119" spans="1:16" s="342" customFormat="1" ht="12" hidden="1" customHeight="1" x14ac:dyDescent="0.2">
      <c r="A119" s="536"/>
      <c r="B119" s="820"/>
      <c r="C119" s="815" t="s">
        <v>92</v>
      </c>
      <c r="D119" s="816"/>
      <c r="E119" s="844"/>
      <c r="F119" s="558" t="s">
        <v>16</v>
      </c>
      <c r="G119" s="557"/>
      <c r="H119" s="816"/>
      <c r="I119" s="815" t="s">
        <v>92</v>
      </c>
      <c r="J119" s="814"/>
      <c r="K119" s="418"/>
      <c r="L119" s="534"/>
      <c r="M119" s="538"/>
      <c r="N119" s="538"/>
      <c r="O119" s="538"/>
      <c r="P119" s="538"/>
    </row>
    <row r="120" spans="1:16" ht="12" customHeight="1" x14ac:dyDescent="0.2">
      <c r="A120" s="536"/>
      <c r="B120" s="1063" t="s">
        <v>41</v>
      </c>
      <c r="C120" s="1064"/>
      <c r="D120" s="1064"/>
      <c r="E120" s="1064"/>
      <c r="F120" s="1064"/>
      <c r="G120" s="1064"/>
      <c r="H120" s="1064"/>
      <c r="I120" s="1064"/>
      <c r="J120" s="72"/>
      <c r="K120" s="418"/>
      <c r="L120" s="534"/>
      <c r="M120" s="75"/>
      <c r="N120" s="75"/>
      <c r="O120" s="769"/>
      <c r="P120" s="769"/>
    </row>
    <row r="121" spans="1:16" ht="15" customHeight="1" x14ac:dyDescent="0.2">
      <c r="A121" s="536"/>
      <c r="B121" s="546" t="s">
        <v>42</v>
      </c>
      <c r="C121" s="547">
        <f>GL(H100,D100,C100,I100,H101,D101)</f>
        <v>0</v>
      </c>
      <c r="D121" s="654"/>
      <c r="E121" s="840"/>
      <c r="F121" s="562" t="s">
        <v>16</v>
      </c>
      <c r="G121" s="561"/>
      <c r="H121" s="654"/>
      <c r="I121" s="547">
        <f>GL(H97,D97,C97,I97,H98,D98)</f>
        <v>0</v>
      </c>
      <c r="J121" s="380" t="s">
        <v>175</v>
      </c>
      <c r="K121" s="418"/>
      <c r="L121" s="534">
        <f>L118+ACCUEIL!$B$10</f>
        <v>1.7222222222222214</v>
      </c>
      <c r="M121" s="75"/>
      <c r="N121" s="75"/>
      <c r="O121" s="769"/>
      <c r="P121" s="769"/>
    </row>
    <row r="122" spans="1:16" ht="12" hidden="1" customHeight="1" x14ac:dyDescent="0.2">
      <c r="A122" s="536"/>
      <c r="B122" s="546"/>
      <c r="C122" s="746" t="s">
        <v>92</v>
      </c>
      <c r="D122" s="654"/>
      <c r="E122" s="840"/>
      <c r="F122" s="562" t="s">
        <v>16</v>
      </c>
      <c r="G122" s="561"/>
      <c r="H122" s="654"/>
      <c r="I122" s="746" t="s">
        <v>92</v>
      </c>
      <c r="J122" s="878"/>
      <c r="K122" s="418"/>
      <c r="L122" s="425"/>
      <c r="M122" s="263"/>
      <c r="N122" s="770"/>
      <c r="O122" s="770"/>
      <c r="P122" s="770"/>
    </row>
    <row r="123" spans="1:16" ht="12" customHeight="1" x14ac:dyDescent="0.2">
      <c r="A123" s="536"/>
      <c r="B123" s="1063" t="s">
        <v>41</v>
      </c>
      <c r="C123" s="1064"/>
      <c r="D123" s="1064"/>
      <c r="E123" s="1064"/>
      <c r="F123" s="1064"/>
      <c r="G123" s="1064"/>
      <c r="H123" s="1064"/>
      <c r="I123" s="1064"/>
      <c r="J123" s="72"/>
      <c r="K123" s="418"/>
      <c r="M123" s="140"/>
      <c r="N123" s="11"/>
      <c r="O123" s="846"/>
      <c r="P123" s="155"/>
    </row>
    <row r="124" spans="1:16" ht="15" customHeight="1" x14ac:dyDescent="0.2">
      <c r="A124" s="536"/>
      <c r="B124" s="546" t="s">
        <v>42</v>
      </c>
      <c r="C124" s="547">
        <f>GL(H103,D103,C103,I103,H104,D104)</f>
        <v>0</v>
      </c>
      <c r="D124" s="654"/>
      <c r="E124" s="840"/>
      <c r="F124" s="562" t="s">
        <v>16</v>
      </c>
      <c r="G124" s="561"/>
      <c r="H124" s="654"/>
      <c r="I124" s="547">
        <f>GL(H106,D106,C106,I106,H107,D107)</f>
        <v>0</v>
      </c>
      <c r="J124" s="380" t="s">
        <v>175</v>
      </c>
      <c r="K124" s="418"/>
      <c r="L124" s="534">
        <f>L121+ACCUEIL!$B$10</f>
        <v>1.7291666666666659</v>
      </c>
      <c r="M124" s="877"/>
      <c r="N124" s="244"/>
      <c r="O124" s="847"/>
      <c r="P124" s="783"/>
    </row>
    <row r="125" spans="1:16" ht="12" hidden="1" customHeight="1" x14ac:dyDescent="0.2">
      <c r="A125" s="536"/>
      <c r="B125" s="546"/>
      <c r="C125" s="746" t="s">
        <v>92</v>
      </c>
      <c r="D125" s="654"/>
      <c r="E125" s="840"/>
      <c r="F125" s="562" t="s">
        <v>16</v>
      </c>
      <c r="G125" s="561"/>
      <c r="H125" s="654"/>
      <c r="I125" s="746" t="s">
        <v>92</v>
      </c>
      <c r="J125" s="879"/>
      <c r="K125" s="418"/>
      <c r="M125" s="877"/>
      <c r="N125" s="244"/>
      <c r="O125" s="847"/>
      <c r="P125" s="847"/>
    </row>
    <row r="126" spans="1:16" ht="12" customHeight="1" x14ac:dyDescent="0.2">
      <c r="A126" s="536"/>
      <c r="B126" s="1019" t="s">
        <v>43</v>
      </c>
      <c r="C126" s="1019"/>
      <c r="D126" s="1019"/>
      <c r="E126" s="1019"/>
      <c r="F126" s="1019"/>
      <c r="G126" s="1019"/>
      <c r="H126" s="1019"/>
      <c r="I126" s="1019"/>
      <c r="J126" s="72"/>
      <c r="K126" s="418"/>
      <c r="L126" s="534"/>
      <c r="M126" s="877"/>
      <c r="N126" s="244"/>
      <c r="O126" s="847"/>
      <c r="P126" s="847"/>
    </row>
    <row r="127" spans="1:16" ht="15" customHeight="1" x14ac:dyDescent="0.2">
      <c r="A127" s="536"/>
      <c r="B127" s="546" t="s">
        <v>11</v>
      </c>
      <c r="C127" s="547">
        <f>GL(D97,H97,C97,I97,D98,H98)</f>
        <v>0</v>
      </c>
      <c r="D127" s="654"/>
      <c r="E127" s="840"/>
      <c r="F127" s="562" t="s">
        <v>16</v>
      </c>
      <c r="G127" s="561"/>
      <c r="H127" s="654"/>
      <c r="I127" s="547">
        <f>GL(D100,H100,C100,I100,D101,H101)</f>
        <v>0</v>
      </c>
      <c r="J127" s="380" t="s">
        <v>184</v>
      </c>
      <c r="K127" s="418"/>
      <c r="L127" s="534">
        <f>L124+ACCUEIL!$B$10</f>
        <v>1.7361111111111103</v>
      </c>
      <c r="M127" s="75"/>
      <c r="N127" s="75"/>
      <c r="O127" s="771"/>
      <c r="P127" s="771"/>
    </row>
    <row r="128" spans="1:16" ht="12" hidden="1" customHeight="1" x14ac:dyDescent="0.2">
      <c r="A128" s="536"/>
      <c r="B128" s="552"/>
      <c r="C128" s="756" t="s">
        <v>92</v>
      </c>
      <c r="D128" s="654"/>
      <c r="E128" s="840"/>
      <c r="F128" s="562" t="s">
        <v>16</v>
      </c>
      <c r="G128" s="561"/>
      <c r="H128" s="654"/>
      <c r="I128" s="756" t="s">
        <v>92</v>
      </c>
      <c r="J128" s="72"/>
      <c r="K128" s="418"/>
      <c r="L128" s="534"/>
      <c r="M128" s="860"/>
      <c r="N128" s="771"/>
      <c r="O128" s="771"/>
      <c r="P128" s="771"/>
    </row>
    <row r="129" spans="1:16" s="342" customFormat="1" ht="12" customHeight="1" x14ac:dyDescent="0.2">
      <c r="A129" s="536"/>
      <c r="B129" s="1019" t="s">
        <v>43</v>
      </c>
      <c r="C129" s="1019"/>
      <c r="D129" s="1019"/>
      <c r="E129" s="1019"/>
      <c r="F129" s="1019"/>
      <c r="G129" s="1019"/>
      <c r="H129" s="1019"/>
      <c r="I129" s="1019"/>
      <c r="J129" s="72"/>
      <c r="K129" s="418"/>
      <c r="L129" s="534"/>
      <c r="M129" s="860"/>
      <c r="N129" s="771"/>
      <c r="O129" s="771"/>
      <c r="P129" s="771"/>
    </row>
    <row r="130" spans="1:16" s="342" customFormat="1" ht="15" customHeight="1" x14ac:dyDescent="0.2">
      <c r="A130" s="536"/>
      <c r="B130" s="546" t="s">
        <v>11</v>
      </c>
      <c r="C130" s="547">
        <f>GL(D106,H106,C106,I106,D107,H107)</f>
        <v>0</v>
      </c>
      <c r="D130" s="654"/>
      <c r="E130" s="840"/>
      <c r="F130" s="562" t="s">
        <v>16</v>
      </c>
      <c r="G130" s="561"/>
      <c r="H130" s="654"/>
      <c r="I130" s="547">
        <f>GL(D103,H103,C103,I103,D104,H104)</f>
        <v>0</v>
      </c>
      <c r="J130" s="380" t="s">
        <v>185</v>
      </c>
      <c r="K130" s="418"/>
      <c r="L130" s="534">
        <f>L127+ACCUEIL!$B$10</f>
        <v>1.7430555555555547</v>
      </c>
      <c r="M130" s="860"/>
      <c r="N130" s="771"/>
      <c r="O130" s="771"/>
      <c r="P130" s="771"/>
    </row>
    <row r="131" spans="1:16" ht="12" hidden="1" customHeight="1" x14ac:dyDescent="0.2">
      <c r="A131" s="536"/>
      <c r="B131" s="552"/>
      <c r="C131" s="756" t="s">
        <v>92</v>
      </c>
      <c r="D131" s="654"/>
      <c r="E131" s="840"/>
      <c r="F131" s="562" t="s">
        <v>16</v>
      </c>
      <c r="G131" s="561"/>
      <c r="H131" s="654"/>
      <c r="I131" s="756" t="s">
        <v>92</v>
      </c>
      <c r="J131" s="72"/>
      <c r="K131" s="418"/>
      <c r="L131" s="534"/>
      <c r="M131" s="75"/>
      <c r="N131" s="75"/>
      <c r="O131" s="771"/>
      <c r="P131" s="771"/>
    </row>
    <row r="132" spans="1:16" ht="12" customHeight="1" x14ac:dyDescent="0.2">
      <c r="A132" s="536"/>
      <c r="B132" s="877"/>
      <c r="C132" s="147"/>
      <c r="D132" s="16"/>
      <c r="E132" s="25"/>
      <c r="F132" s="79" t="s">
        <v>67</v>
      </c>
      <c r="G132" s="541"/>
      <c r="H132" s="540"/>
      <c r="I132" s="130"/>
      <c r="J132" s="72"/>
      <c r="K132" s="418"/>
      <c r="L132" s="534">
        <f>L130+ACCUEIL!$B$10</f>
        <v>1.7499999999999991</v>
      </c>
      <c r="M132" s="75"/>
      <c r="N132" s="75"/>
      <c r="O132" s="771"/>
      <c r="P132" s="771"/>
    </row>
    <row r="133" spans="1:16" ht="9.9499999999999993" customHeight="1" x14ac:dyDescent="0.2">
      <c r="A133" s="542"/>
      <c r="B133" s="543"/>
      <c r="C133" s="544"/>
      <c r="D133" s="302"/>
      <c r="E133" s="302"/>
      <c r="F133" s="544"/>
      <c r="G133" s="544"/>
      <c r="H133" s="544"/>
      <c r="I133" s="544"/>
      <c r="J133" s="302"/>
      <c r="K133" s="858"/>
      <c r="L133" s="538"/>
      <c r="M133" s="538"/>
      <c r="N133" s="538"/>
      <c r="O133" s="538"/>
      <c r="P133" s="538"/>
    </row>
    <row r="134" spans="1:16" ht="9.9499999999999993" customHeight="1" thickBot="1" x14ac:dyDescent="0.25">
      <c r="A134" s="861"/>
      <c r="B134" s="263"/>
      <c r="C134" s="538"/>
      <c r="D134" s="72"/>
      <c r="E134" s="72"/>
      <c r="F134" s="538"/>
      <c r="G134" s="538"/>
      <c r="H134" s="538"/>
      <c r="I134" s="538"/>
      <c r="J134" s="72"/>
      <c r="K134" s="72"/>
      <c r="L134" s="538"/>
      <c r="M134" s="538"/>
      <c r="N134" s="538"/>
      <c r="O134" s="538"/>
      <c r="P134" s="538"/>
    </row>
    <row r="135" spans="1:16" x14ac:dyDescent="0.2">
      <c r="A135" s="342"/>
      <c r="B135" s="1093" t="s">
        <v>40</v>
      </c>
      <c r="C135" s="1094"/>
      <c r="D135" s="1094"/>
      <c r="E135" s="1094"/>
      <c r="F135" s="1094"/>
      <c r="G135" s="1094"/>
      <c r="H135" s="1094"/>
      <c r="I135" s="1094"/>
      <c r="J135" s="1095"/>
      <c r="K135" s="538"/>
      <c r="L135" s="538"/>
      <c r="M135" s="538"/>
      <c r="N135" s="538"/>
      <c r="O135" s="342"/>
      <c r="P135" s="342"/>
    </row>
    <row r="136" spans="1:16" ht="12" customHeight="1" x14ac:dyDescent="0.2">
      <c r="A136" s="342"/>
      <c r="B136" s="859">
        <v>1</v>
      </c>
      <c r="C136" s="751">
        <f>GL($D$130,$H$130,$C$130,$I$130,$D$131,$H$131)</f>
        <v>0</v>
      </c>
      <c r="D136" s="1075" t="s">
        <v>190</v>
      </c>
      <c r="E136" s="1076"/>
      <c r="F136" s="1076"/>
      <c r="G136" s="1077"/>
      <c r="H136" s="996">
        <v>5</v>
      </c>
      <c r="I136" s="751">
        <f>GL($D$115,$H$115,$C$115,$I$115,$D$116,$H$116)</f>
        <v>0</v>
      </c>
      <c r="J136" s="998"/>
      <c r="K136" s="75"/>
      <c r="L136" s="75"/>
      <c r="M136" s="75"/>
      <c r="N136" s="75"/>
      <c r="O136" s="342"/>
      <c r="P136" s="342"/>
    </row>
    <row r="137" spans="1:16" ht="12" customHeight="1" x14ac:dyDescent="0.2">
      <c r="A137" s="342"/>
      <c r="B137" s="859">
        <v>2</v>
      </c>
      <c r="C137" s="751">
        <f>GL($H$130,$D$130,$C$130,$I$130,$H$131,$D$131)</f>
        <v>0</v>
      </c>
      <c r="D137" s="1078"/>
      <c r="E137" s="1079"/>
      <c r="F137" s="1079"/>
      <c r="G137" s="1080"/>
      <c r="H137" s="996">
        <v>6</v>
      </c>
      <c r="I137" s="751">
        <f>GL($H$115,$D$115,$C$115,$I$115,$H$116,$D$116)</f>
        <v>0</v>
      </c>
      <c r="J137" s="998"/>
      <c r="K137" s="75"/>
      <c r="L137" s="75"/>
      <c r="M137" s="75"/>
      <c r="N137" s="75"/>
      <c r="O137" s="342"/>
      <c r="P137" s="342"/>
    </row>
    <row r="138" spans="1:16" ht="12" customHeight="1" x14ac:dyDescent="0.2">
      <c r="A138" s="342"/>
      <c r="B138" s="859">
        <v>3</v>
      </c>
      <c r="C138" s="751">
        <f>GL($D$124,$H$124,$C$124,$I$124,$D$125,$H$125)</f>
        <v>0</v>
      </c>
      <c r="D138" s="1078"/>
      <c r="E138" s="1079"/>
      <c r="F138" s="1079"/>
      <c r="G138" s="1080"/>
      <c r="H138" s="996">
        <v>7</v>
      </c>
      <c r="I138" s="751">
        <f>GL($D$118,$H$118,$C$118,$I$118,$D$119,$H$119)</f>
        <v>0</v>
      </c>
      <c r="J138" s="998"/>
      <c r="K138" s="75"/>
      <c r="L138" s="75"/>
      <c r="M138" s="75"/>
      <c r="N138" s="75"/>
      <c r="O138" s="342"/>
      <c r="P138" s="342"/>
    </row>
    <row r="139" spans="1:16" ht="12" customHeight="1" x14ac:dyDescent="0.2">
      <c r="A139" s="342"/>
      <c r="B139" s="859">
        <v>4</v>
      </c>
      <c r="C139" s="751">
        <f>GL($H$124,$D$124,$C$124,$I$124,$H$125,$D$125)</f>
        <v>0</v>
      </c>
      <c r="D139" s="1081"/>
      <c r="E139" s="1082"/>
      <c r="F139" s="1082"/>
      <c r="G139" s="1083"/>
      <c r="H139" s="996">
        <v>8</v>
      </c>
      <c r="I139" s="751">
        <f>GL($H$118,$D$118,$C$118,$I$118,$H$119,$D$119)</f>
        <v>0</v>
      </c>
      <c r="J139" s="998"/>
      <c r="K139" s="75"/>
      <c r="L139" s="75"/>
      <c r="M139" s="75"/>
      <c r="N139" s="75"/>
      <c r="O139" s="342"/>
      <c r="P139" s="342"/>
    </row>
    <row r="140" spans="1:16" ht="12" customHeight="1" x14ac:dyDescent="0.2">
      <c r="B140" s="380">
        <v>1</v>
      </c>
      <c r="C140" s="991">
        <f>GL($D$127,$H$127,$C$127,$I$127,$D$128,$H$128)</f>
        <v>0</v>
      </c>
      <c r="D140" s="1084" t="s">
        <v>189</v>
      </c>
      <c r="E140" s="1085"/>
      <c r="F140" s="1085"/>
      <c r="G140" s="1086"/>
      <c r="H140" s="522">
        <v>5</v>
      </c>
      <c r="I140" s="751">
        <f>GL($D$109,$H$109,$C$109,$I$109,$D$110,$H$110)</f>
        <v>0</v>
      </c>
      <c r="J140" s="997"/>
      <c r="K140" s="75"/>
      <c r="L140" s="75"/>
      <c r="M140" s="75"/>
      <c r="N140" s="75"/>
    </row>
    <row r="141" spans="1:16" ht="12" customHeight="1" x14ac:dyDescent="0.2">
      <c r="B141" s="380">
        <v>2</v>
      </c>
      <c r="C141" s="991">
        <f>GL($H$127,$D$127,$C$127,$I$127,$H$128,$D$128)</f>
        <v>0</v>
      </c>
      <c r="D141" s="1087"/>
      <c r="E141" s="1088"/>
      <c r="F141" s="1088"/>
      <c r="G141" s="1089"/>
      <c r="H141" s="522">
        <v>6</v>
      </c>
      <c r="I141" s="751">
        <f>GL($H$109,$D$109,$C$109,$I$109,$H$110,$D$110)</f>
        <v>0</v>
      </c>
      <c r="J141" s="997"/>
      <c r="K141" s="75"/>
      <c r="L141" s="75"/>
      <c r="M141" s="75"/>
      <c r="N141" s="75"/>
    </row>
    <row r="142" spans="1:16" ht="12" customHeight="1" x14ac:dyDescent="0.2">
      <c r="B142" s="380">
        <v>3</v>
      </c>
      <c r="C142" s="991">
        <f>GL($D$121,$H$121,$C$121,$I$121,$D$122,$H$122)</f>
        <v>0</v>
      </c>
      <c r="D142" s="1087"/>
      <c r="E142" s="1088"/>
      <c r="F142" s="1088"/>
      <c r="G142" s="1089"/>
      <c r="H142" s="522">
        <v>7</v>
      </c>
      <c r="I142" s="751">
        <f>GL($D$112,$H$112,$C$112,$I$112,$D$113,$H$113)</f>
        <v>0</v>
      </c>
      <c r="J142" s="997"/>
      <c r="K142" s="75"/>
      <c r="L142" s="75"/>
      <c r="M142" s="75"/>
      <c r="N142" s="75"/>
    </row>
    <row r="143" spans="1:16" ht="12" customHeight="1" x14ac:dyDescent="0.2">
      <c r="B143" s="380">
        <v>4</v>
      </c>
      <c r="C143" s="991">
        <f>GL($H$121,$D$121,$C$121,$I$121,$H$122,$D$122)</f>
        <v>0</v>
      </c>
      <c r="D143" s="1090"/>
      <c r="E143" s="1091"/>
      <c r="F143" s="1091"/>
      <c r="G143" s="1092"/>
      <c r="H143" s="522">
        <v>8</v>
      </c>
      <c r="I143" s="751">
        <f>GL($H$112,$D$112,$C$112,$I$112,$H$113,$D$113)</f>
        <v>0</v>
      </c>
      <c r="J143" s="997"/>
      <c r="K143" s="75"/>
      <c r="L143" s="75"/>
      <c r="M143" s="75"/>
      <c r="N143" s="75"/>
    </row>
    <row r="144" spans="1:16" ht="9.9499999999999993" customHeight="1" x14ac:dyDescent="0.2"/>
  </sheetData>
  <sheetProtection password="C9F9" sheet="1" objects="1" scenarios="1" formatCells="0" formatColumns="0" formatRows="0"/>
  <sortState caseSensitive="1" ref="I48:K51">
    <sortCondition descending="1" ref="K48:K51"/>
    <sortCondition descending="1" ref="J48:J51"/>
  </sortState>
  <mergeCells count="18">
    <mergeCell ref="D136:G139"/>
    <mergeCell ref="D140:G143"/>
    <mergeCell ref="B120:I120"/>
    <mergeCell ref="B126:I126"/>
    <mergeCell ref="B123:I123"/>
    <mergeCell ref="B129:I129"/>
    <mergeCell ref="B135:J135"/>
    <mergeCell ref="B60:J60"/>
    <mergeCell ref="B102:I102"/>
    <mergeCell ref="B105:I105"/>
    <mergeCell ref="B41:C41"/>
    <mergeCell ref="H41:I41"/>
    <mergeCell ref="B47:C47"/>
    <mergeCell ref="H47:I47"/>
    <mergeCell ref="B54:J54"/>
    <mergeCell ref="B67:I67"/>
    <mergeCell ref="B96:I96"/>
    <mergeCell ref="B99:I99"/>
  </mergeCells>
  <conditionalFormatting sqref="D15:D34">
    <cfRule type="containsBlanks" priority="239">
      <formula>LEN(TRIM(D15))=0</formula>
    </cfRule>
    <cfRule type="notContainsBlanks" dxfId="109" priority="240">
      <formula>LEN(TRIM(D15))&gt;0</formula>
    </cfRule>
  </conditionalFormatting>
  <conditionalFormatting sqref="H15:H34">
    <cfRule type="containsBlanks" priority="237">
      <formula>LEN(TRIM(H15))=0</formula>
    </cfRule>
    <cfRule type="notContainsBlanks" dxfId="108" priority="238">
      <formula>LEN(TRIM(H15))&gt;0</formula>
    </cfRule>
  </conditionalFormatting>
  <conditionalFormatting sqref="D87 D84">
    <cfRule type="containsBlanks" priority="235">
      <formula>LEN(TRIM(D84))=0</formula>
    </cfRule>
    <cfRule type="notContainsBlanks" dxfId="107" priority="236">
      <formula>LEN(TRIM(D84))&gt;0</formula>
    </cfRule>
  </conditionalFormatting>
  <conditionalFormatting sqref="H87 H84">
    <cfRule type="containsBlanks" priority="233">
      <formula>LEN(TRIM(H84))=0</formula>
    </cfRule>
    <cfRule type="notContainsBlanks" dxfId="106" priority="234">
      <formula>LEN(TRIM(H84))&gt;0</formula>
    </cfRule>
  </conditionalFormatting>
  <conditionalFormatting sqref="D97">
    <cfRule type="containsBlanks" priority="231">
      <formula>LEN(TRIM(D97))=0</formula>
    </cfRule>
    <cfRule type="notContainsBlanks" dxfId="105" priority="232">
      <formula>LEN(TRIM(D97))&gt;0</formula>
    </cfRule>
  </conditionalFormatting>
  <conditionalFormatting sqref="H97">
    <cfRule type="containsBlanks" priority="229">
      <formula>LEN(TRIM(H97))=0</formula>
    </cfRule>
    <cfRule type="notContainsBlanks" dxfId="104" priority="230">
      <formula>LEN(TRIM(H97))&gt;0</formula>
    </cfRule>
  </conditionalFormatting>
  <conditionalFormatting sqref="H100">
    <cfRule type="containsBlanks" priority="227">
      <formula>LEN(TRIM(H100))=0</formula>
    </cfRule>
    <cfRule type="notContainsBlanks" dxfId="103" priority="228">
      <formula>LEN(TRIM(H100))&gt;0</formula>
    </cfRule>
  </conditionalFormatting>
  <conditionalFormatting sqref="D100">
    <cfRule type="containsBlanks" priority="225">
      <formula>LEN(TRIM(D100))=0</formula>
    </cfRule>
    <cfRule type="notContainsBlanks" dxfId="102" priority="226">
      <formula>LEN(TRIM(D100))&gt;0</formula>
    </cfRule>
  </conditionalFormatting>
  <conditionalFormatting sqref="D98">
    <cfRule type="containsBlanks" priority="215">
      <formula>LEN(TRIM(D98))=0</formula>
    </cfRule>
    <cfRule type="notContainsBlanks" dxfId="101" priority="216">
      <formula>LEN(TRIM(D98))&gt;0</formula>
    </cfRule>
  </conditionalFormatting>
  <conditionalFormatting sqref="H98">
    <cfRule type="containsBlanks" priority="213">
      <formula>LEN(TRIM(H98))=0</formula>
    </cfRule>
    <cfRule type="notContainsBlanks" dxfId="100" priority="214">
      <formula>LEN(TRIM(H98))&gt;0</formula>
    </cfRule>
  </conditionalFormatting>
  <conditionalFormatting sqref="D127">
    <cfRule type="containsBlanks" priority="219">
      <formula>LEN(TRIM(D127))=0</formula>
    </cfRule>
    <cfRule type="notContainsBlanks" dxfId="99" priority="220">
      <formula>LEN(TRIM(D127))&gt;0</formula>
    </cfRule>
  </conditionalFormatting>
  <conditionalFormatting sqref="H127">
    <cfRule type="containsBlanks" priority="217">
      <formula>LEN(TRIM(H127))=0</formula>
    </cfRule>
    <cfRule type="notContainsBlanks" dxfId="98" priority="218">
      <formula>LEN(TRIM(H127))&gt;0</formula>
    </cfRule>
  </conditionalFormatting>
  <conditionalFormatting sqref="D101">
    <cfRule type="containsBlanks" priority="211">
      <formula>LEN(TRIM(D101))=0</formula>
    </cfRule>
    <cfRule type="notContainsBlanks" dxfId="97" priority="212">
      <formula>LEN(TRIM(D101))&gt;0</formula>
    </cfRule>
  </conditionalFormatting>
  <conditionalFormatting sqref="H101">
    <cfRule type="containsBlanks" priority="209">
      <formula>LEN(TRIM(H101))=0</formula>
    </cfRule>
    <cfRule type="notContainsBlanks" dxfId="96" priority="210">
      <formula>LEN(TRIM(H101))&gt;0</formula>
    </cfRule>
  </conditionalFormatting>
  <conditionalFormatting sqref="D35:D36">
    <cfRule type="containsBlanks" priority="191">
      <formula>LEN(TRIM(D35))=0</formula>
    </cfRule>
    <cfRule type="notContainsBlanks" dxfId="95" priority="192">
      <formula>LEN(TRIM(D35))&gt;0</formula>
    </cfRule>
  </conditionalFormatting>
  <conditionalFormatting sqref="H35:H36">
    <cfRule type="containsBlanks" priority="189">
      <formula>LEN(TRIM(H35))=0</formula>
    </cfRule>
    <cfRule type="notContainsBlanks" dxfId="94" priority="190">
      <formula>LEN(TRIM(H35))&gt;0</formula>
    </cfRule>
  </conditionalFormatting>
  <conditionalFormatting sqref="D121">
    <cfRule type="containsBlanks" priority="203">
      <formula>LEN(TRIM(D121))=0</formula>
    </cfRule>
    <cfRule type="notContainsBlanks" dxfId="93" priority="204">
      <formula>LEN(TRIM(D121))&gt;0</formula>
    </cfRule>
  </conditionalFormatting>
  <conditionalFormatting sqref="H121">
    <cfRule type="containsBlanks" priority="201">
      <formula>LEN(TRIM(H121))=0</formula>
    </cfRule>
    <cfRule type="notContainsBlanks" dxfId="92" priority="202">
      <formula>LEN(TRIM(H121))&gt;0</formula>
    </cfRule>
  </conditionalFormatting>
  <conditionalFormatting sqref="D122">
    <cfRule type="containsBlanks" priority="199">
      <formula>LEN(TRIM(D122))=0</formula>
    </cfRule>
    <cfRule type="notContainsBlanks" dxfId="91" priority="200">
      <formula>LEN(TRIM(D122))&gt;0</formula>
    </cfRule>
  </conditionalFormatting>
  <conditionalFormatting sqref="H122">
    <cfRule type="containsBlanks" priority="197">
      <formula>LEN(TRIM(H122))=0</formula>
    </cfRule>
    <cfRule type="notContainsBlanks" dxfId="90" priority="198">
      <formula>LEN(TRIM(H122))&gt;0</formula>
    </cfRule>
  </conditionalFormatting>
  <conditionalFormatting sqref="D128">
    <cfRule type="containsBlanks" priority="195">
      <formula>LEN(TRIM(D128))=0</formula>
    </cfRule>
    <cfRule type="notContainsBlanks" dxfId="89" priority="196">
      <formula>LEN(TRIM(D128))&gt;0</formula>
    </cfRule>
  </conditionalFormatting>
  <conditionalFormatting sqref="H128">
    <cfRule type="containsBlanks" priority="193">
      <formula>LEN(TRIM(H128))=0</formula>
    </cfRule>
    <cfRule type="notContainsBlanks" dxfId="88" priority="194">
      <formula>LEN(TRIM(H128))&gt;0</formula>
    </cfRule>
  </conditionalFormatting>
  <conditionalFormatting sqref="H71">
    <cfRule type="containsBlanks" priority="173">
      <formula>LEN(TRIM(H71))=0</formula>
    </cfRule>
    <cfRule type="notContainsBlanks" dxfId="87" priority="174">
      <formula>LEN(TRIM(H71))&gt;0</formula>
    </cfRule>
  </conditionalFormatting>
  <conditionalFormatting sqref="H75">
    <cfRule type="containsBlanks" priority="157">
      <formula>LEN(TRIM(H75))=0</formula>
    </cfRule>
    <cfRule type="notContainsBlanks" dxfId="86" priority="158">
      <formula>LEN(TRIM(H75))&gt;0</formula>
    </cfRule>
  </conditionalFormatting>
  <conditionalFormatting sqref="D68">
    <cfRule type="containsBlanks" priority="187">
      <formula>LEN(TRIM(D68))=0</formula>
    </cfRule>
    <cfRule type="notContainsBlanks" dxfId="85" priority="188">
      <formula>LEN(TRIM(D68))&gt;0</formula>
    </cfRule>
  </conditionalFormatting>
  <conditionalFormatting sqref="H68">
    <cfRule type="containsBlanks" priority="185">
      <formula>LEN(TRIM(H68))=0</formula>
    </cfRule>
    <cfRule type="notContainsBlanks" dxfId="84" priority="186">
      <formula>LEN(TRIM(H68))&gt;0</formula>
    </cfRule>
  </conditionalFormatting>
  <conditionalFormatting sqref="D69">
    <cfRule type="containsBlanks" priority="183">
      <formula>LEN(TRIM(D69))=0</formula>
    </cfRule>
    <cfRule type="notContainsBlanks" dxfId="83" priority="184">
      <formula>LEN(TRIM(D69))&gt;0</formula>
    </cfRule>
  </conditionalFormatting>
  <conditionalFormatting sqref="H69">
    <cfRule type="containsBlanks" priority="181">
      <formula>LEN(TRIM(H69))=0</formula>
    </cfRule>
    <cfRule type="notContainsBlanks" dxfId="82" priority="182">
      <formula>LEN(TRIM(H69))&gt;0</formula>
    </cfRule>
  </conditionalFormatting>
  <conditionalFormatting sqref="D70">
    <cfRule type="containsBlanks" priority="179">
      <formula>LEN(TRIM(D70))=0</formula>
    </cfRule>
    <cfRule type="notContainsBlanks" dxfId="81" priority="180">
      <formula>LEN(TRIM(D70))&gt;0</formula>
    </cfRule>
  </conditionalFormatting>
  <conditionalFormatting sqref="H70">
    <cfRule type="containsBlanks" priority="177">
      <formula>LEN(TRIM(H70))=0</formula>
    </cfRule>
    <cfRule type="notContainsBlanks" dxfId="80" priority="178">
      <formula>LEN(TRIM(H70))&gt;0</formula>
    </cfRule>
  </conditionalFormatting>
  <conditionalFormatting sqref="D71">
    <cfRule type="containsBlanks" priority="175">
      <formula>LEN(TRIM(D71))=0</formula>
    </cfRule>
    <cfRule type="notContainsBlanks" dxfId="79" priority="176">
      <formula>LEN(TRIM(D71))&gt;0</formula>
    </cfRule>
  </conditionalFormatting>
  <conditionalFormatting sqref="D72">
    <cfRule type="containsBlanks" priority="171">
      <formula>LEN(TRIM(D72))=0</formula>
    </cfRule>
    <cfRule type="notContainsBlanks" dxfId="78" priority="172">
      <formula>LEN(TRIM(D72))&gt;0</formula>
    </cfRule>
  </conditionalFormatting>
  <conditionalFormatting sqref="H72">
    <cfRule type="containsBlanks" priority="169">
      <formula>LEN(TRIM(H72))=0</formula>
    </cfRule>
    <cfRule type="notContainsBlanks" dxfId="77" priority="170">
      <formula>LEN(TRIM(H72))&gt;0</formula>
    </cfRule>
  </conditionalFormatting>
  <conditionalFormatting sqref="D73">
    <cfRule type="containsBlanks" priority="167">
      <formula>LEN(TRIM(D73))=0</formula>
    </cfRule>
    <cfRule type="notContainsBlanks" dxfId="76" priority="168">
      <formula>LEN(TRIM(D73))&gt;0</formula>
    </cfRule>
  </conditionalFormatting>
  <conditionalFormatting sqref="H73">
    <cfRule type="containsBlanks" priority="165">
      <formula>LEN(TRIM(H73))=0</formula>
    </cfRule>
    <cfRule type="notContainsBlanks" dxfId="75" priority="166">
      <formula>LEN(TRIM(H73))&gt;0</formula>
    </cfRule>
  </conditionalFormatting>
  <conditionalFormatting sqref="D74">
    <cfRule type="containsBlanks" priority="163">
      <formula>LEN(TRIM(D74))=0</formula>
    </cfRule>
    <cfRule type="notContainsBlanks" dxfId="74" priority="164">
      <formula>LEN(TRIM(D74))&gt;0</formula>
    </cfRule>
  </conditionalFormatting>
  <conditionalFormatting sqref="H74">
    <cfRule type="containsBlanks" priority="161">
      <formula>LEN(TRIM(H74))=0</formula>
    </cfRule>
    <cfRule type="notContainsBlanks" dxfId="73" priority="162">
      <formula>LEN(TRIM(H74))&gt;0</formula>
    </cfRule>
  </conditionalFormatting>
  <conditionalFormatting sqref="D75">
    <cfRule type="containsBlanks" priority="159">
      <formula>LEN(TRIM(D75))=0</formula>
    </cfRule>
    <cfRule type="notContainsBlanks" dxfId="72" priority="160">
      <formula>LEN(TRIM(D75))&gt;0</formula>
    </cfRule>
  </conditionalFormatting>
  <conditionalFormatting sqref="D85">
    <cfRule type="containsBlanks" priority="155">
      <formula>LEN(TRIM(D85))=0</formula>
    </cfRule>
    <cfRule type="notContainsBlanks" dxfId="71" priority="156">
      <formula>LEN(TRIM(D85))&gt;0</formula>
    </cfRule>
  </conditionalFormatting>
  <conditionalFormatting sqref="H85">
    <cfRule type="containsBlanks" priority="153">
      <formula>LEN(TRIM(H85))=0</formula>
    </cfRule>
    <cfRule type="notContainsBlanks" dxfId="70" priority="154">
      <formula>LEN(TRIM(H85))&gt;0</formula>
    </cfRule>
  </conditionalFormatting>
  <conditionalFormatting sqref="D88">
    <cfRule type="containsBlanks" priority="151">
      <formula>LEN(TRIM(D88))=0</formula>
    </cfRule>
    <cfRule type="notContainsBlanks" dxfId="69" priority="152">
      <formula>LEN(TRIM(D88))&gt;0</formula>
    </cfRule>
  </conditionalFormatting>
  <conditionalFormatting sqref="H88">
    <cfRule type="containsBlanks" priority="149">
      <formula>LEN(TRIM(H88))=0</formula>
    </cfRule>
    <cfRule type="notContainsBlanks" dxfId="68" priority="150">
      <formula>LEN(TRIM(H88))&gt;0</formula>
    </cfRule>
  </conditionalFormatting>
  <conditionalFormatting sqref="D108 D111">
    <cfRule type="containsBlanks" priority="147">
      <formula>LEN(TRIM(D108))=0</formula>
    </cfRule>
    <cfRule type="notContainsBlanks" dxfId="67" priority="148">
      <formula>LEN(TRIM(D108))&gt;0</formula>
    </cfRule>
  </conditionalFormatting>
  <conditionalFormatting sqref="H108 H111">
    <cfRule type="containsBlanks" priority="145">
      <formula>LEN(TRIM(H108))=0</formula>
    </cfRule>
    <cfRule type="notContainsBlanks" dxfId="66" priority="146">
      <formula>LEN(TRIM(H108))&gt;0</formula>
    </cfRule>
  </conditionalFormatting>
  <conditionalFormatting sqref="D109">
    <cfRule type="containsBlanks" priority="143">
      <formula>LEN(TRIM(D109))=0</formula>
    </cfRule>
    <cfRule type="notContainsBlanks" dxfId="65" priority="144">
      <formula>LEN(TRIM(D109))&gt;0</formula>
    </cfRule>
  </conditionalFormatting>
  <conditionalFormatting sqref="H109">
    <cfRule type="containsBlanks" priority="141">
      <formula>LEN(TRIM(H109))=0</formula>
    </cfRule>
    <cfRule type="notContainsBlanks" dxfId="64" priority="142">
      <formula>LEN(TRIM(H109))&gt;0</formula>
    </cfRule>
  </conditionalFormatting>
  <conditionalFormatting sqref="D112">
    <cfRule type="containsBlanks" priority="139">
      <formula>LEN(TRIM(D112))=0</formula>
    </cfRule>
    <cfRule type="notContainsBlanks" dxfId="63" priority="140">
      <formula>LEN(TRIM(D112))&gt;0</formula>
    </cfRule>
  </conditionalFormatting>
  <conditionalFormatting sqref="H112">
    <cfRule type="containsBlanks" priority="137">
      <formula>LEN(TRIM(H112))=0</formula>
    </cfRule>
    <cfRule type="notContainsBlanks" dxfId="62" priority="138">
      <formula>LEN(TRIM(H112))&gt;0</formula>
    </cfRule>
  </conditionalFormatting>
  <conditionalFormatting sqref="H89">
    <cfRule type="containsBlanks" priority="129">
      <formula>LEN(TRIM(H89))=0</formula>
    </cfRule>
    <cfRule type="notContainsBlanks" dxfId="61" priority="130">
      <formula>LEN(TRIM(H89))&gt;0</formula>
    </cfRule>
  </conditionalFormatting>
  <conditionalFormatting sqref="H113">
    <cfRule type="containsBlanks" priority="121">
      <formula>LEN(TRIM(H113))=0</formula>
    </cfRule>
    <cfRule type="notContainsBlanks" dxfId="60" priority="122">
      <formula>LEN(TRIM(H113))&gt;0</formula>
    </cfRule>
  </conditionalFormatting>
  <conditionalFormatting sqref="H86">
    <cfRule type="containsBlanks" priority="133">
      <formula>LEN(TRIM(H86))=0</formula>
    </cfRule>
    <cfRule type="notContainsBlanks" dxfId="59" priority="134">
      <formula>LEN(TRIM(H86))&gt;0</formula>
    </cfRule>
  </conditionalFormatting>
  <conditionalFormatting sqref="D86">
    <cfRule type="containsBlanks" priority="135">
      <formula>LEN(TRIM(D86))=0</formula>
    </cfRule>
    <cfRule type="notContainsBlanks" dxfId="58" priority="136">
      <formula>LEN(TRIM(D86))&gt;0</formula>
    </cfRule>
  </conditionalFormatting>
  <conditionalFormatting sqref="D89">
    <cfRule type="containsBlanks" priority="131">
      <formula>LEN(TRIM(D89))=0</formula>
    </cfRule>
    <cfRule type="notContainsBlanks" dxfId="57" priority="132">
      <formula>LEN(TRIM(D89))&gt;0</formula>
    </cfRule>
  </conditionalFormatting>
  <conditionalFormatting sqref="D110">
    <cfRule type="containsBlanks" priority="127">
      <formula>LEN(TRIM(D110))=0</formula>
    </cfRule>
    <cfRule type="notContainsBlanks" dxfId="56" priority="128">
      <formula>LEN(TRIM(D110))&gt;0</formula>
    </cfRule>
  </conditionalFormatting>
  <conditionalFormatting sqref="H110">
    <cfRule type="containsBlanks" priority="125">
      <formula>LEN(TRIM(H110))=0</formula>
    </cfRule>
    <cfRule type="notContainsBlanks" dxfId="55" priority="126">
      <formula>LEN(TRIM(H110))&gt;0</formula>
    </cfRule>
  </conditionalFormatting>
  <conditionalFormatting sqref="D113">
    <cfRule type="containsBlanks" priority="123">
      <formula>LEN(TRIM(D113))=0</formula>
    </cfRule>
    <cfRule type="notContainsBlanks" dxfId="54" priority="124">
      <formula>LEN(TRIM(D113))&gt;0</formula>
    </cfRule>
  </conditionalFormatting>
  <conditionalFormatting sqref="D37:D38">
    <cfRule type="containsBlanks" priority="119">
      <formula>LEN(TRIM(D37))=0</formula>
    </cfRule>
    <cfRule type="notContainsBlanks" dxfId="53" priority="120">
      <formula>LEN(TRIM(D37))&gt;0</formula>
    </cfRule>
  </conditionalFormatting>
  <conditionalFormatting sqref="H37:H38">
    <cfRule type="containsBlanks" priority="117">
      <formula>LEN(TRIM(H37))=0</formula>
    </cfRule>
    <cfRule type="notContainsBlanks" dxfId="52" priority="118">
      <formula>LEN(TRIM(H37))&gt;0</formula>
    </cfRule>
  </conditionalFormatting>
  <conditionalFormatting sqref="D81">
    <cfRule type="containsBlanks" priority="83">
      <formula>LEN(TRIM(D81))=0</formula>
    </cfRule>
    <cfRule type="notContainsBlanks" dxfId="51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50" priority="82">
      <formula>LEN(TRIM(H81))&gt;0</formula>
    </cfRule>
  </conditionalFormatting>
  <conditionalFormatting sqref="D78">
    <cfRule type="containsBlanks" priority="95">
      <formula>LEN(TRIM(D78))=0</formula>
    </cfRule>
    <cfRule type="notContainsBlanks" dxfId="49" priority="96">
      <formula>LEN(TRIM(D78))&gt;0</formula>
    </cfRule>
  </conditionalFormatting>
  <conditionalFormatting sqref="H78">
    <cfRule type="containsBlanks" priority="93">
      <formula>LEN(TRIM(H78))=0</formula>
    </cfRule>
    <cfRule type="notContainsBlanks" dxfId="48" priority="94">
      <formula>LEN(TRIM(H78))&gt;0</formula>
    </cfRule>
  </conditionalFormatting>
  <conditionalFormatting sqref="H79">
    <cfRule type="containsBlanks" priority="89">
      <formula>LEN(TRIM(H79))=0</formula>
    </cfRule>
    <cfRule type="notContainsBlanks" dxfId="47" priority="90">
      <formula>LEN(TRIM(H79))&gt;0</formula>
    </cfRule>
  </conditionalFormatting>
  <conditionalFormatting sqref="H83">
    <cfRule type="containsBlanks" priority="73">
      <formula>LEN(TRIM(H83))=0</formula>
    </cfRule>
    <cfRule type="notContainsBlanks" dxfId="46" priority="74">
      <formula>LEN(TRIM(H83))&gt;0</formula>
    </cfRule>
  </conditionalFormatting>
  <conditionalFormatting sqref="D76">
    <cfRule type="containsBlanks" priority="103">
      <formula>LEN(TRIM(D76))=0</formula>
    </cfRule>
    <cfRule type="notContainsBlanks" dxfId="45" priority="104">
      <formula>LEN(TRIM(D76))&gt;0</formula>
    </cfRule>
  </conditionalFormatting>
  <conditionalFormatting sqref="H76">
    <cfRule type="containsBlanks" priority="101">
      <formula>LEN(TRIM(H76))=0</formula>
    </cfRule>
    <cfRule type="notContainsBlanks" dxfId="44" priority="102">
      <formula>LEN(TRIM(H76))&gt;0</formula>
    </cfRule>
  </conditionalFormatting>
  <conditionalFormatting sqref="D77">
    <cfRule type="containsBlanks" priority="99">
      <formula>LEN(TRIM(D77))=0</formula>
    </cfRule>
    <cfRule type="notContainsBlanks" dxfId="43" priority="100">
      <formula>LEN(TRIM(D77))&gt;0</formula>
    </cfRule>
  </conditionalFormatting>
  <conditionalFormatting sqref="H77">
    <cfRule type="containsBlanks" priority="97">
      <formula>LEN(TRIM(H77))=0</formula>
    </cfRule>
    <cfRule type="notContainsBlanks" dxfId="42" priority="98">
      <formula>LEN(TRIM(H77))&gt;0</formula>
    </cfRule>
  </conditionalFormatting>
  <conditionalFormatting sqref="D79">
    <cfRule type="containsBlanks" priority="91">
      <formula>LEN(TRIM(D79))=0</formula>
    </cfRule>
    <cfRule type="notContainsBlanks" dxfId="41" priority="92">
      <formula>LEN(TRIM(D79))&gt;0</formula>
    </cfRule>
  </conditionalFormatting>
  <conditionalFormatting sqref="D80">
    <cfRule type="containsBlanks" priority="87">
      <formula>LEN(TRIM(D80))=0</formula>
    </cfRule>
    <cfRule type="notContainsBlanks" dxfId="40" priority="88">
      <formula>LEN(TRIM(D80))&gt;0</formula>
    </cfRule>
  </conditionalFormatting>
  <conditionalFormatting sqref="H80">
    <cfRule type="containsBlanks" priority="85">
      <formula>LEN(TRIM(H80))=0</formula>
    </cfRule>
    <cfRule type="notContainsBlanks" dxfId="39" priority="86">
      <formula>LEN(TRIM(H80))&gt;0</formula>
    </cfRule>
  </conditionalFormatting>
  <conditionalFormatting sqref="D94">
    <cfRule type="containsBlanks" priority="63">
      <formula>LEN(TRIM(D94))=0</formula>
    </cfRule>
    <cfRule type="notContainsBlanks" dxfId="38" priority="64">
      <formula>LEN(TRIM(D94))&gt;0</formula>
    </cfRule>
  </conditionalFormatting>
  <conditionalFormatting sqref="H94">
    <cfRule type="containsBlanks" priority="61">
      <formula>LEN(TRIM(H94))=0</formula>
    </cfRule>
    <cfRule type="notContainsBlanks" dxfId="37" priority="62">
      <formula>LEN(TRIM(H94))&gt;0</formula>
    </cfRule>
  </conditionalFormatting>
  <conditionalFormatting sqref="D82">
    <cfRule type="containsBlanks" priority="79">
      <formula>LEN(TRIM(D82))=0</formula>
    </cfRule>
    <cfRule type="notContainsBlanks" dxfId="36" priority="80">
      <formula>LEN(TRIM(D82))&gt;0</formula>
    </cfRule>
  </conditionalFormatting>
  <conditionalFormatting sqref="H82">
    <cfRule type="containsBlanks" priority="77">
      <formula>LEN(TRIM(H82))=0</formula>
    </cfRule>
    <cfRule type="notContainsBlanks" dxfId="35" priority="78">
      <formula>LEN(TRIM(H82))&gt;0</formula>
    </cfRule>
  </conditionalFormatting>
  <conditionalFormatting sqref="D83">
    <cfRule type="containsBlanks" priority="75">
      <formula>LEN(TRIM(D83))=0</formula>
    </cfRule>
    <cfRule type="notContainsBlanks" dxfId="34" priority="76">
      <formula>LEN(TRIM(D83))&gt;0</formula>
    </cfRule>
  </conditionalFormatting>
  <conditionalFormatting sqref="H95">
    <cfRule type="containsBlanks" priority="53">
      <formula>LEN(TRIM(H95))=0</formula>
    </cfRule>
    <cfRule type="notContainsBlanks" dxfId="33" priority="54">
      <formula>LEN(TRIM(H95))&gt;0</formula>
    </cfRule>
  </conditionalFormatting>
  <conditionalFormatting sqref="H107">
    <cfRule type="containsBlanks" priority="37">
      <formula>LEN(TRIM(H107))=0</formula>
    </cfRule>
    <cfRule type="notContainsBlanks" dxfId="32" priority="38">
      <formula>LEN(TRIM(H107))&gt;0</formula>
    </cfRule>
  </conditionalFormatting>
  <conditionalFormatting sqref="D93 D90">
    <cfRule type="containsBlanks" priority="71">
      <formula>LEN(TRIM(D90))=0</formula>
    </cfRule>
    <cfRule type="notContainsBlanks" dxfId="31" priority="72">
      <formula>LEN(TRIM(D90))&gt;0</formula>
    </cfRule>
  </conditionalFormatting>
  <conditionalFormatting sqref="H93 H90">
    <cfRule type="containsBlanks" priority="69">
      <formula>LEN(TRIM(H90))=0</formula>
    </cfRule>
    <cfRule type="notContainsBlanks" dxfId="30" priority="70">
      <formula>LEN(TRIM(H90))&gt;0</formula>
    </cfRule>
  </conditionalFormatting>
  <conditionalFormatting sqref="D91">
    <cfRule type="containsBlanks" priority="67">
      <formula>LEN(TRIM(D91))=0</formula>
    </cfRule>
    <cfRule type="notContainsBlanks" dxfId="29" priority="68">
      <formula>LEN(TRIM(D91))&gt;0</formula>
    </cfRule>
  </conditionalFormatting>
  <conditionalFormatting sqref="H91">
    <cfRule type="containsBlanks" priority="65">
      <formula>LEN(TRIM(H91))=0</formula>
    </cfRule>
    <cfRule type="notContainsBlanks" dxfId="28" priority="66">
      <formula>LEN(TRIM(H91))&gt;0</formula>
    </cfRule>
  </conditionalFormatting>
  <conditionalFormatting sqref="H106">
    <cfRule type="containsBlanks" priority="47">
      <formula>LEN(TRIM(H106))=0</formula>
    </cfRule>
    <cfRule type="notContainsBlanks" dxfId="27" priority="48">
      <formula>LEN(TRIM(H106))&gt;0</formula>
    </cfRule>
  </conditionalFormatting>
  <conditionalFormatting sqref="D106">
    <cfRule type="containsBlanks" priority="45">
      <formula>LEN(TRIM(D106))=0</formula>
    </cfRule>
    <cfRule type="notContainsBlanks" dxfId="26" priority="46">
      <formula>LEN(TRIM(D106))&gt;0</formula>
    </cfRule>
  </conditionalFormatting>
  <conditionalFormatting sqref="H92">
    <cfRule type="containsBlanks" priority="57">
      <formula>LEN(TRIM(H92))=0</formula>
    </cfRule>
    <cfRule type="notContainsBlanks" dxfId="25" priority="58">
      <formula>LEN(TRIM(H92))&gt;0</formula>
    </cfRule>
  </conditionalFormatting>
  <conditionalFormatting sqref="D92">
    <cfRule type="containsBlanks" priority="59">
      <formula>LEN(TRIM(D92))=0</formula>
    </cfRule>
    <cfRule type="notContainsBlanks" dxfId="24" priority="60">
      <formula>LEN(TRIM(D92))&gt;0</formula>
    </cfRule>
  </conditionalFormatting>
  <conditionalFormatting sqref="D95">
    <cfRule type="containsBlanks" priority="55">
      <formula>LEN(TRIM(D95))=0</formula>
    </cfRule>
    <cfRule type="notContainsBlanks" dxfId="23" priority="56">
      <formula>LEN(TRIM(D95))&gt;0</formula>
    </cfRule>
  </conditionalFormatting>
  <conditionalFormatting sqref="D103">
    <cfRule type="containsBlanks" priority="51">
      <formula>LEN(TRIM(D103))=0</formula>
    </cfRule>
    <cfRule type="notContainsBlanks" dxfId="22" priority="52">
      <formula>LEN(TRIM(D103))&gt;0</formula>
    </cfRule>
  </conditionalFormatting>
  <conditionalFormatting sqref="H103">
    <cfRule type="containsBlanks" priority="49">
      <formula>LEN(TRIM(H103))=0</formula>
    </cfRule>
    <cfRule type="notContainsBlanks" dxfId="21" priority="50">
      <formula>LEN(TRIM(H103))&gt;0</formula>
    </cfRule>
  </conditionalFormatting>
  <conditionalFormatting sqref="D104">
    <cfRule type="containsBlanks" priority="43">
      <formula>LEN(TRIM(D104))=0</formula>
    </cfRule>
    <cfRule type="notContainsBlanks" dxfId="20" priority="44">
      <formula>LEN(TRIM(D104))&gt;0</formula>
    </cfRule>
  </conditionalFormatting>
  <conditionalFormatting sqref="H104">
    <cfRule type="containsBlanks" priority="41">
      <formula>LEN(TRIM(H104))=0</formula>
    </cfRule>
    <cfRule type="notContainsBlanks" dxfId="19" priority="42">
      <formula>LEN(TRIM(H104))&gt;0</formula>
    </cfRule>
  </conditionalFormatting>
  <conditionalFormatting sqref="D107">
    <cfRule type="containsBlanks" priority="39">
      <formula>LEN(TRIM(D107))=0</formula>
    </cfRule>
    <cfRule type="notContainsBlanks" dxfId="18" priority="40">
      <formula>LEN(TRIM(D107))&gt;0</formula>
    </cfRule>
  </conditionalFormatting>
  <conditionalFormatting sqref="D114 D117">
    <cfRule type="containsBlanks" priority="35">
      <formula>LEN(TRIM(D114))=0</formula>
    </cfRule>
    <cfRule type="notContainsBlanks" dxfId="17" priority="36">
      <formula>LEN(TRIM(D114))&gt;0</formula>
    </cfRule>
  </conditionalFormatting>
  <conditionalFormatting sqref="H114 H117">
    <cfRule type="containsBlanks" priority="33">
      <formula>LEN(TRIM(H114))=0</formula>
    </cfRule>
    <cfRule type="notContainsBlanks" dxfId="16" priority="34">
      <formula>LEN(TRIM(H114))&gt;0</formula>
    </cfRule>
  </conditionalFormatting>
  <conditionalFormatting sqref="D115">
    <cfRule type="containsBlanks" priority="31">
      <formula>LEN(TRIM(D115))=0</formula>
    </cfRule>
    <cfRule type="notContainsBlanks" dxfId="15" priority="32">
      <formula>LEN(TRIM(D115))&gt;0</formula>
    </cfRule>
  </conditionalFormatting>
  <conditionalFormatting sqref="H115">
    <cfRule type="containsBlanks" priority="29">
      <formula>LEN(TRIM(H115))=0</formula>
    </cfRule>
    <cfRule type="notContainsBlanks" dxfId="14" priority="30">
      <formula>LEN(TRIM(H115))&gt;0</formula>
    </cfRule>
  </conditionalFormatting>
  <conditionalFormatting sqref="D118">
    <cfRule type="containsBlanks" priority="27">
      <formula>LEN(TRIM(D118))=0</formula>
    </cfRule>
    <cfRule type="notContainsBlanks" dxfId="13" priority="28">
      <formula>LEN(TRIM(D118))&gt;0</formula>
    </cfRule>
  </conditionalFormatting>
  <conditionalFormatting sqref="H118">
    <cfRule type="containsBlanks" priority="25">
      <formula>LEN(TRIM(H118))=0</formula>
    </cfRule>
    <cfRule type="notContainsBlanks" dxfId="12" priority="26">
      <formula>LEN(TRIM(H118))&gt;0</formula>
    </cfRule>
  </conditionalFormatting>
  <conditionalFormatting sqref="H119">
    <cfRule type="containsBlanks" priority="17">
      <formula>LEN(TRIM(H119))=0</formula>
    </cfRule>
    <cfRule type="notContainsBlanks" dxfId="11" priority="18">
      <formula>LEN(TRIM(H119))&gt;0</formula>
    </cfRule>
  </conditionalFormatting>
  <conditionalFormatting sqref="D116">
    <cfRule type="containsBlanks" priority="23">
      <formula>LEN(TRIM(D116))=0</formula>
    </cfRule>
    <cfRule type="notContainsBlanks" dxfId="10" priority="24">
      <formula>LEN(TRIM(D116))&gt;0</formula>
    </cfRule>
  </conditionalFormatting>
  <conditionalFormatting sqref="H116">
    <cfRule type="containsBlanks" priority="21">
      <formula>LEN(TRIM(H116))=0</formula>
    </cfRule>
    <cfRule type="notContainsBlanks" dxfId="9" priority="22">
      <formula>LEN(TRIM(H116))&gt;0</formula>
    </cfRule>
  </conditionalFormatting>
  <conditionalFormatting sqref="D119">
    <cfRule type="containsBlanks" priority="19">
      <formula>LEN(TRIM(D119))=0</formula>
    </cfRule>
    <cfRule type="notContainsBlanks" dxfId="8" priority="20">
      <formula>LEN(TRIM(D119))&gt;0</formula>
    </cfRule>
  </conditionalFormatting>
  <conditionalFormatting sqref="D124">
    <cfRule type="containsBlanks" priority="15">
      <formula>LEN(TRIM(D124))=0</formula>
    </cfRule>
    <cfRule type="notContainsBlanks" dxfId="7" priority="16">
      <formula>LEN(TRIM(D124))&gt;0</formula>
    </cfRule>
  </conditionalFormatting>
  <conditionalFormatting sqref="H124">
    <cfRule type="containsBlanks" priority="13">
      <formula>LEN(TRIM(H124))=0</formula>
    </cfRule>
    <cfRule type="notContainsBlanks" dxfId="6" priority="14">
      <formula>LEN(TRIM(H124))&gt;0</formula>
    </cfRule>
  </conditionalFormatting>
  <conditionalFormatting sqref="D125">
    <cfRule type="containsBlanks" priority="11">
      <formula>LEN(TRIM(D125))=0</formula>
    </cfRule>
    <cfRule type="notContainsBlanks" dxfId="5" priority="12">
      <formula>LEN(TRIM(D125))&gt;0</formula>
    </cfRule>
  </conditionalFormatting>
  <conditionalFormatting sqref="H125">
    <cfRule type="containsBlanks" priority="9">
      <formula>LEN(TRIM(H125))=0</formula>
    </cfRule>
    <cfRule type="notContainsBlanks" dxfId="4" priority="10">
      <formula>LEN(TRIM(H125))&gt;0</formula>
    </cfRule>
  </conditionalFormatting>
  <conditionalFormatting sqref="H131">
    <cfRule type="containsBlanks" priority="1">
      <formula>LEN(TRIM(H131))=0</formula>
    </cfRule>
    <cfRule type="notContainsBlanks" dxfId="3" priority="2">
      <formula>LEN(TRIM(H131))&gt;0</formula>
    </cfRule>
  </conditionalFormatting>
  <conditionalFormatting sqref="D130">
    <cfRule type="containsBlanks" priority="7">
      <formula>LEN(TRIM(D130))=0</formula>
    </cfRule>
    <cfRule type="notContainsBlanks" dxfId="2" priority="8">
      <formula>LEN(TRIM(D130))&gt;0</formula>
    </cfRule>
  </conditionalFormatting>
  <conditionalFormatting sqref="H130">
    <cfRule type="containsBlanks" priority="5">
      <formula>LEN(TRIM(H130))=0</formula>
    </cfRule>
    <cfRule type="notContainsBlanks" dxfId="1" priority="6">
      <formula>LEN(TRIM(H130))&gt;0</formula>
    </cfRule>
  </conditionalFormatting>
  <conditionalFormatting sqref="D131">
    <cfRule type="containsBlanks" priority="3">
      <formula>LEN(TRIM(D131))=0</formula>
    </cfRule>
    <cfRule type="notContainsBlanks" dxfId="0" priority="4">
      <formula>LEN(TRIM(D131))&gt;0</formula>
    </cfRule>
  </conditionalFormatting>
  <printOptions horizontalCentered="1" verticalCentered="1"/>
  <pageMargins left="0" right="0" top="0.74803149606299213" bottom="0.55118110236220474" header="0.31496062992125984" footer="0.31496062992125984"/>
  <pageSetup paperSize="9" scale="83" fitToHeight="2" orientation="portrait" r:id="rId1"/>
  <headerFooter>
    <oddHeader>&amp;C&amp;14 TOURNOI&amp;R&amp;G</oddHeader>
    <oddFooter>&amp;C&amp;8 SPONSOR:&amp;R&amp;2Planing Offert par Ludovic THIEFFRY</oddFooter>
  </headerFooter>
  <rowBreaks count="1" manualBreakCount="1">
    <brk id="52" max="12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5" name="Button 1">
              <controlPr defaultSize="0" print="0" autoFill="0" autoPict="0" macro="[0]!IMP16UEFAB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5" r:id="rId6" name="Button 5">
              <controlPr defaultSize="0" print="0" autoFill="0" autoPict="0" macro="[0]!IMP16UEFAA" altText="Aperçu Impression">
                <anchor moveWithCells="1" sizeWithCells="1">
                  <from>
                    <xdr:col>11</xdr:col>
                    <xdr:colOff>95250</xdr:colOff>
                    <xdr:row>3</xdr:row>
                    <xdr:rowOff>57150</xdr:rowOff>
                  </from>
                  <to>
                    <xdr:col>12</xdr:col>
                    <xdr:colOff>180975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6" r:id="rId7" name="Button 6">
              <controlPr defaultSize="0" print="0" autoFill="0" autoPict="0" macro="[0]!CLA16UE">
                <anchor>
                  <from>
                    <xdr:col>11</xdr:col>
                    <xdr:colOff>95250</xdr:colOff>
                    <xdr:row>7</xdr:row>
                    <xdr:rowOff>85725</xdr:rowOff>
                  </from>
                  <to>
                    <xdr:col>11</xdr:col>
                    <xdr:colOff>1028700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7" r:id="rId8" name="Button 7">
              <controlPr defaultSize="0" print="0" autoFill="0" autoPict="0" macro="[0]!RAZ16UE">
                <anchor>
                  <from>
                    <xdr:col>11</xdr:col>
                    <xdr:colOff>219075</xdr:colOff>
                    <xdr:row>9</xdr:row>
                    <xdr:rowOff>123825</xdr:rowOff>
                  </from>
                  <to>
                    <xdr:col>11</xdr:col>
                    <xdr:colOff>857250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19</vt:i4>
      </vt:variant>
    </vt:vector>
  </HeadingPairs>
  <TitlesOfParts>
    <vt:vector size="41" baseType="lpstr">
      <vt:lpstr>Feuil2</vt:lpstr>
      <vt:lpstr>Feuil1</vt:lpstr>
      <vt:lpstr>ACCUEIL</vt:lpstr>
      <vt:lpstr>5 Sans Class</vt:lpstr>
      <vt:lpstr>6 Sans Clas</vt:lpstr>
      <vt:lpstr>6 Equipes</vt:lpstr>
      <vt:lpstr>7 Equipes</vt:lpstr>
      <vt:lpstr>7 Sans Class</vt:lpstr>
      <vt:lpstr>8 Equipes SCl</vt:lpstr>
      <vt:lpstr>8 Equipes</vt:lpstr>
      <vt:lpstr>8EQUIPES (SCl)</vt:lpstr>
      <vt:lpstr>8EQUIPES</vt:lpstr>
      <vt:lpstr>8 UEFA</vt:lpstr>
      <vt:lpstr>9 Equipes SCl</vt:lpstr>
      <vt:lpstr>9 Equipes</vt:lpstr>
      <vt:lpstr>10 Equipes</vt:lpstr>
      <vt:lpstr>10 Equipes SCl</vt:lpstr>
      <vt:lpstr>12 EQUIPES</vt:lpstr>
      <vt:lpstr>12 SCl</vt:lpstr>
      <vt:lpstr>16SCl</vt:lpstr>
      <vt:lpstr>16 EQUIPES</vt:lpstr>
      <vt:lpstr>16 UEFA</vt:lpstr>
      <vt:lpstr>Donne</vt:lpstr>
      <vt:lpstr>'10 Equipes'!Zone_d_impression</vt:lpstr>
      <vt:lpstr>'10 Equipes SCl'!Zone_d_impression</vt:lpstr>
      <vt:lpstr>'12 EQUIPES'!Zone_d_impression</vt:lpstr>
      <vt:lpstr>'16 EQUIPES'!Zone_d_impression</vt:lpstr>
      <vt:lpstr>'16 UEFA'!Zone_d_impression</vt:lpstr>
      <vt:lpstr>'5 Sans Class'!Zone_d_impression</vt:lpstr>
      <vt:lpstr>'6 Equipes'!Zone_d_impression</vt:lpstr>
      <vt:lpstr>'6 Sans Clas'!Zone_d_impression</vt:lpstr>
      <vt:lpstr>'7 Equipes'!Zone_d_impression</vt:lpstr>
      <vt:lpstr>'7 Sans Class'!Zone_d_impression</vt:lpstr>
      <vt:lpstr>'8 Equipes'!Zone_d_impression</vt:lpstr>
      <vt:lpstr>'8 Equipes SCl'!Zone_d_impression</vt:lpstr>
      <vt:lpstr>'8 UEFA'!Zone_d_impression</vt:lpstr>
      <vt:lpstr>'8EQUIPES'!Zone_d_impression</vt:lpstr>
      <vt:lpstr>'8EQUIPES (SCl)'!Zone_d_impression</vt:lpstr>
      <vt:lpstr>'9 Equipes'!Zone_d_impression</vt:lpstr>
      <vt:lpstr>'9 Equipes SCl'!Zone_d_impression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2016-12-21T18:14:36Z</cp:lastPrinted>
  <dcterms:created xsi:type="dcterms:W3CDTF">2013-03-25T21:25:59Z</dcterms:created>
  <dcterms:modified xsi:type="dcterms:W3CDTF">2017-03-06T16:32:57Z</dcterms:modified>
</cp:coreProperties>
</file>